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I68" i="3" l="1"/>
  <c r="AU68" i="3" l="1"/>
  <c r="AI116" i="3" l="1"/>
  <c r="AQ68" i="3"/>
  <c r="AM68" i="3"/>
  <c r="AI67" i="3"/>
  <c r="AE68" i="3"/>
  <c r="AE67" i="3"/>
  <c r="AI69" i="3" l="1"/>
  <c r="AE6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<sst xmlns="http://schemas.openxmlformats.org/spreadsheetml/2006/main" count="3032" uniqueCount="712">
  <si>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</si>
  <si>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</si>
  <si>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</si>
  <si>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</si>
  <si>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</si>
  <si>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</si>
  <si>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</si>
  <si>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</si>
  <si>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</si>
  <si>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</si>
  <si>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</si>
  <si>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</si>
  <si>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</si>
  <si>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</si>
  <si>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</si>
  <si>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</si>
  <si>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</si>
  <si>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</si>
  <si>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</si>
  <si>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</si>
  <si>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</si>
  <si>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</si>
  <si>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</si>
  <si>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</si>
  <si>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</si>
  <si>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</si>
  <si>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</si>
  <si>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</si>
  <si>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</si>
  <si>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</si>
  <si>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</si>
  <si>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</si>
  <si>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</si>
  <si>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</si>
  <si>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</si>
  <si>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</si>
  <si>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</si>
  <si>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</si>
  <si>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</si>
  <si>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</si>
  <si>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</si>
  <si>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</si>
  <si>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</si>
  <si>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</si>
  <si>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</si>
  <si>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</si>
  <si>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</si>
  <si>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</si>
  <si>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</si>
  <si>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</si>
  <si>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</si>
  <si>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</si>
  <si>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</si>
  <si>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</si>
  <si>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</si>
  <si>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</si>
  <si>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</si>
  <si>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</si>
  <si>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</si>
  <si>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</si>
  <si>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</si>
  <si>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</si>
  <si>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</si>
  <si>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</si>
  <si>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</si>
  <si>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</si>
  <si>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</si>
  <si>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</si>
  <si>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</si>
  <si>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</si>
  <si>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</si>
  <si>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</si>
  <si>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</si>
  <si>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</si>
  <si>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</si>
  <si>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</si>
  <si>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</si>
  <si>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</si>
  <si>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</si>
  <si>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</si>
  <si>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</si>
  <si>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</si>
  <si>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</si>
  <si>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</si>
  <si>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</si>
  <si>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</si>
  <si>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</si>
  <si>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</si>
  <si>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</si>
  <si>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</si>
  <si>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</si>
  <si>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</si>
  <si>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</si>
  <si>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</si>
  <si>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</si>
  <si>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</si>
  <si>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</si>
  <si>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</si>
  <si>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</si>
  <si>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</si>
  <si>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</si>
  <si>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</si>
  <si>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</si>
  <si>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</si>
  <si>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</si>
  <si>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</si>
  <si>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</si>
  <si>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</si>
  <si>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</si>
  <si>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</si>
  <si>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</si>
  <si>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</si>
  <si>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</si>
  <si>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</si>
  <si>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</si>
  <si>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</si>
  <si>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</si>
  <si>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</si>
  <si>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</si>
  <si>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</si>
  <si>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</si>
  <si>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</si>
  <si>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</si>
  <si>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</si>
  <si>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</si>
  <si>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</si>
  <si>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</si>
  <si>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</si>
  <si>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</si>
  <si>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</si>
  <si>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</si>
  <si>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</si>
  <si>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</si>
  <si>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</si>
  <si>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</si>
  <si>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</si>
  <si>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</si>
  <si>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</si>
  <si>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</si>
  <si>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</si>
  <si>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</si>
  <si>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</si>
  <si>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</si>
  <si>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</si>
  <si>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</si>
  <si>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</si>
  <si>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</si>
  <si>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</si>
  <si>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</si>
  <si>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</si>
  <si>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</si>
  <si>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</si>
  <si>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</si>
  <si>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</si>
  <si>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</si>
  <si>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</si>
  <si>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</si>
  <si>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</si>
  <si>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</si>
  <si>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</si>
  <si>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</si>
  <si>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</si>
  <si>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</si>
  <si>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</si>
  <si>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</si>
  <si>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</si>
  <si>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</si>
  <si>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</si>
  <si>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</si>
  <si>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</si>
  <si>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</si>
  <si>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</si>
  <si>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</si>
  <si>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</si>
  <si>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</si>
  <si>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</si>
  <si>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</si>
  <si>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</si>
  <si>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</si>
  <si>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</si>
  <si>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</si>
  <si>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</si>
  <si>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</si>
  <si>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</si>
  <si>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</si>
  <si>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</si>
  <si>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</si>
  <si>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</si>
  <si>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</si>
  <si>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</si>
  <si>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</si>
  <si>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</si>
  <si>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</si>
  <si>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</si>
  <si>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</si>
  <si>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</si>
  <si>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</si>
  <si>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</si>
  <si>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</si>
  <si>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</si>
  <si>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</si>
  <si>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</si>
  <si>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</si>
  <si>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</si>
  <si>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</si>
  <si>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</si>
  <si>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</si>
  <si>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</si>
  <si>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</si>
  <si>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</si>
  <si>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</si>
  <si>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</si>
  <si>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</si>
  <si>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</si>
  <si>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</si>
  <si>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</si>
  <si>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</si>
  <si>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</si>
  <si>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</si>
  <si>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</si>
  <si>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</si>
  <si>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</si>
  <si>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</si>
  <si>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</si>
  <si>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</si>
  <si>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</si>
  <si>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</si>
  <si>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</si>
  <si>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</si>
  <si>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</si>
  <si>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</si>
  <si>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</si>
  <si>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</si>
  <si>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</si>
  <si>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</si>
  <si>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</si>
  <si>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</si>
  <si>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</si>
  <si>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</si>
  <si>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</si>
  <si>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</si>
  <si>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</si>
  <si>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</si>
  <si>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</si>
  <si>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</si>
  <si>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</si>
  <si>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</si>
  <si>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</si>
  <si>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</si>
  <si>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</si>
  <si>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</si>
  <si>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</si>
  <si>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</si>
  <si>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</si>
  <si>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</si>
  <si>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</si>
  <si>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</si>
  <si>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</si>
  <si>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</si>
  <si>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</si>
  <si>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</si>
  <si>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</si>
  <si>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</si>
  <si>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</si>
  <si>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</si>
  <si>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</si>
  <si>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</si>
  <si>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</si>
  <si>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</si>
  <si>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</si>
  <si>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</si>
  <si>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</si>
  <si>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</si>
  <si>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</si>
  <si>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</si>
  <si>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</si>
  <si>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</si>
  <si>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</si>
  <si>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</si>
  <si>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</si>
  <si>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</si>
  <si>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</si>
  <si>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</si>
  <si>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</si>
  <si>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</si>
  <si>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</si>
  <si>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</si>
  <si>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</si>
  <si>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</si>
  <si>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</si>
  <si>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</si>
  <si>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</si>
  <si>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</si>
  <si>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</si>
  <si>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</si>
  <si>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</si>
  <si>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</si>
  <si>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</si>
  <si>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</si>
  <si>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</si>
  <si>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</si>
  <si>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</si>
  <si>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</si>
  <si>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</si>
  <si>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</si>
  <si>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</si>
  <si>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</si>
  <si>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</si>
  <si>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</si>
  <si>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</si>
  <si>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</si>
  <si>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</si>
  <si>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</si>
  <si>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</si>
  <si>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</si>
  <si>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</si>
  <si>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</si>
  <si>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</si>
  <si>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</si>
  <si>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</si>
  <si>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</si>
  <si>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</si>
  <si>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</si>
  <si>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</si>
  <si>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</si>
  <si>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</si>
  <si>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</si>
  <si>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</si>
  <si>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</si>
  <si>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</si>
  <si>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</si>
  <si>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</si>
  <si>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</si>
  <si>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</si>
  <si>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</si>
  <si>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</si>
  <si>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</si>
  <si>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</si>
  <si>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</si>
  <si>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</si>
  <si>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</si>
  <si>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</si>
  <si>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</si>
  <si>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</si>
  <si>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</si>
  <si>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</si>
  <si>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</si>
  <si>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</si>
  <si>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</si>
  <si>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</si>
  <si>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</si>
  <si>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</si>
  <si>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</si>
  <si>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</si>
  <si>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</si>
  <si>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</si>
  <si>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</si>
  <si>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</si>
  <si>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</si>
  <si>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</si>
  <si>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</si>
  <si>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</si>
  <si>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</si>
  <si>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</si>
  <si>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</si>
  <si>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</si>
  <si>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</si>
  <si>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</si>
  <si>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</si>
  <si>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</si>
  <si>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</si>
  <si>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</si>
  <si>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</si>
  <si>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</si>
  <si>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</si>
  <si>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</si>
  <si>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</si>
  <si>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</si>
  <si>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</si>
  <si>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</si>
  <si>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</si>
  <si>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</si>
  <si>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</si>
  <si>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</si>
  <si>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</si>
  <si>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</si>
  <si>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</si>
  <si>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</si>
  <si>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</si>
  <si>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</si>
  <si>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</si>
  <si>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</si>
  <si>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</si>
  <si>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</si>
  <si>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</si>
  <si>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</si>
  <si>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</si>
  <si>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</si>
  <si>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</si>
  <si>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</si>
  <si>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</si>
  <si>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</si>
  <si>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</si>
  <si>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</si>
  <si>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</si>
  <si>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</si>
  <si>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</si>
  <si>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</si>
  <si>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</si>
  <si>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</si>
  <si>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</si>
  <si>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</si>
  <si>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</si>
  <si>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</si>
  <si>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</si>
  <si>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</si>
  <si>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</si>
  <si>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</si>
  <si>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</si>
  <si>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</si>
  <si>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</si>
  <si>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</si>
  <si>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</si>
  <si>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</si>
  <si>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</si>
  <si>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</si>
  <si>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</si>
  <si>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</si>
  <si>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</si>
  <si>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</si>
  <si>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</si>
  <si>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</si>
  <si>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</si>
  <si>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</si>
  <si>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</si>
  <si>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</si>
  <si>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</si>
  <si>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</si>
  <si>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</si>
  <si>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</si>
  <si>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</si>
  <si>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</si>
  <si>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</si>
  <si>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</si>
  <si>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</si>
  <si>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</si>
  <si>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</si>
  <si>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</si>
  <si>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</si>
  <si>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</si>
  <si>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</si>
  <si>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</si>
  <si>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</si>
  <si>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</si>
  <si>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</si>
  <si>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</si>
  <si>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</si>
  <si>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</si>
  <si>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</si>
  <si>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</si>
  <si>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</si>
  <si>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</si>
  <si>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</si>
  <si>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</si>
  <si>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</si>
  <si>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</si>
  <si>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</si>
  <si>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</si>
  <si>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</si>
  <si>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</si>
  <si>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</si>
  <si>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</si>
  <si>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</si>
  <si>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</si>
  <si>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</si>
  <si>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</si>
  <si>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</si>
  <si>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</si>
  <si>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</si>
  <si>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</si>
  <si>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</si>
  <si>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</si>
  <si>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</si>
  <si>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</si>
  <si>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</si>
  <si>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</si>
  <si>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</si>
  <si>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</si>
  <si>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</si>
  <si>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</si>
  <si>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</si>
  <si>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</si>
  <si>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</si>
  <si>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</si>
  <si>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</si>
  <si>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</si>
  <si>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</si>
  <si>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</si>
  <si>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</si>
  <si>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</si>
  <si>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</si>
  <si>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</si>
  <si>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</si>
  <si>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</si>
  <si>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</si>
  <si>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</si>
  <si>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</si>
  <si>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</si>
  <si>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</si>
  <si>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</si>
  <si>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</si>
  <si>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</si>
  <si>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</si>
  <si>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</si>
  <si>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</si>
  <si>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</si>
  <si>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</si>
  <si>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</si>
  <si>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</si>
  <si>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</si>
  <si>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</si>
  <si>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</si>
  <si>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</si>
  <si>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</si>
  <si>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</si>
  <si>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</si>
  <si>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</si>
  <si>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</si>
  <si>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</si>
  <si>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</si>
  <si>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</si>
  <si>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</si>
  <si>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</si>
  <si>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</si>
  <si>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</si>
  <si>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</si>
  <si>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</si>
  <si>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</si>
  <si>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</si>
  <si>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</si>
  <si>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</si>
  <si>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フロン等対策推進調査費</t>
    <rPh sb="3" eb="4">
      <t>トウ</t>
    </rPh>
    <rPh sb="4" eb="6">
      <t>タイサク</t>
    </rPh>
    <rPh sb="6" eb="8">
      <t>スイシン</t>
    </rPh>
    <rPh sb="8" eb="11">
      <t>チョウサヒ</t>
    </rPh>
    <phoneticPr fontId="5"/>
  </si>
  <si>
    <t>環境省</t>
  </si>
  <si>
    <t>地球環境局</t>
    <rPh sb="0" eb="2">
      <t>チキュウ</t>
    </rPh>
    <rPh sb="2" eb="5">
      <t>カンキョウキョク</t>
    </rPh>
    <phoneticPr fontId="5"/>
  </si>
  <si>
    <t>地球温暖化対策課フロン対策室</t>
    <rPh sb="0" eb="8">
      <t>チキュウオンダンカタイサクカ</t>
    </rPh>
    <rPh sb="11" eb="14">
      <t>タイサクシツ</t>
    </rPh>
    <phoneticPr fontId="5"/>
  </si>
  <si>
    <t>室長　馬場康弘</t>
    <rPh sb="0" eb="2">
      <t>シツチョウ</t>
    </rPh>
    <rPh sb="3" eb="5">
      <t>ババ</t>
    </rPh>
    <rPh sb="5" eb="7">
      <t>ヤスヒロ</t>
    </rPh>
    <phoneticPr fontId="5"/>
  </si>
  <si>
    <t>地球温暖化対策計画（平成28年5月13日閣議決定）
フロン類の使用の合理化及び特定製品に使用されるフロン類の管理の適正化に関する指針（平成26年12月10日公布）</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9" eb="30">
      <t>ルイ</t>
    </rPh>
    <rPh sb="31" eb="33">
      <t>シヨウ</t>
    </rPh>
    <rPh sb="34" eb="37">
      <t>ゴウリカ</t>
    </rPh>
    <rPh sb="37" eb="38">
      <t>オヨ</t>
    </rPh>
    <rPh sb="39" eb="41">
      <t>トクテイ</t>
    </rPh>
    <rPh sb="41" eb="43">
      <t>セイヒン</t>
    </rPh>
    <rPh sb="44" eb="46">
      <t>シヨウ</t>
    </rPh>
    <rPh sb="52" eb="53">
      <t>ルイ</t>
    </rPh>
    <rPh sb="54" eb="56">
      <t>カンリ</t>
    </rPh>
    <rPh sb="57" eb="60">
      <t>テキセイカ</t>
    </rPh>
    <rPh sb="61" eb="62">
      <t>カン</t>
    </rPh>
    <rPh sb="64" eb="66">
      <t>シシン</t>
    </rPh>
    <rPh sb="67" eb="69">
      <t>ヘイセイ</t>
    </rPh>
    <rPh sb="71" eb="72">
      <t>ネン</t>
    </rPh>
    <rPh sb="74" eb="75">
      <t>ガツ</t>
    </rPh>
    <rPh sb="77" eb="78">
      <t>ヒ</t>
    </rPh>
    <rPh sb="78" eb="80">
      <t>コウフ</t>
    </rPh>
    <phoneticPr fontId="5"/>
  </si>
  <si>
    <t>○</t>
  </si>
  <si>
    <t>・オゾン層破壊物質であり温室効果ガスでもあるフロン類の回収・破壊の促進及び使用時漏えい対策の推進等による排出抑制、オゾン層の状況の監視等により、オゾン層保護及び地球温暖化防止を図る。
・地球温暖化対策の国際的な枠組である気候変動枠組条約及び我が国の削減目標の履行のために必要な取組を推進する。</t>
    <rPh sb="4" eb="5">
      <t>ソウ</t>
    </rPh>
    <rPh sb="5" eb="7">
      <t>ハカイ</t>
    </rPh>
    <rPh sb="7" eb="9">
      <t>ブッシツ</t>
    </rPh>
    <rPh sb="12" eb="14">
      <t>オンシツ</t>
    </rPh>
    <rPh sb="14" eb="16">
      <t>コウカ</t>
    </rPh>
    <rPh sb="25" eb="26">
      <t>ルイ</t>
    </rPh>
    <rPh sb="27" eb="29">
      <t>カイシュウ</t>
    </rPh>
    <rPh sb="30" eb="32">
      <t>ハカイ</t>
    </rPh>
    <rPh sb="33" eb="35">
      <t>ソクシン</t>
    </rPh>
    <rPh sb="35" eb="36">
      <t>オヨ</t>
    </rPh>
    <rPh sb="37" eb="40">
      <t>シヨウジ</t>
    </rPh>
    <rPh sb="40" eb="41">
      <t>ロウ</t>
    </rPh>
    <rPh sb="43" eb="45">
      <t>タイサク</t>
    </rPh>
    <rPh sb="46" eb="48">
      <t>スイシン</t>
    </rPh>
    <rPh sb="48" eb="49">
      <t>トウ</t>
    </rPh>
    <rPh sb="52" eb="54">
      <t>ハイシュツ</t>
    </rPh>
    <rPh sb="54" eb="56">
      <t>ヨクセイ</t>
    </rPh>
    <rPh sb="60" eb="61">
      <t>ソウ</t>
    </rPh>
    <rPh sb="62" eb="64">
      <t>ジョウキョウ</t>
    </rPh>
    <rPh sb="65" eb="68">
      <t>カンシトウ</t>
    </rPh>
    <rPh sb="75" eb="76">
      <t>ソウ</t>
    </rPh>
    <rPh sb="76" eb="78">
      <t>ホゴ</t>
    </rPh>
    <rPh sb="78" eb="79">
      <t>オヨ</t>
    </rPh>
    <rPh sb="80" eb="82">
      <t>チキュウ</t>
    </rPh>
    <rPh sb="82" eb="85">
      <t>オンダンカ</t>
    </rPh>
    <rPh sb="85" eb="87">
      <t>ボウシ</t>
    </rPh>
    <rPh sb="88" eb="89">
      <t>ハカ</t>
    </rPh>
    <phoneticPr fontId="5"/>
  </si>
  <si>
    <t>-</t>
    <phoneticPr fontId="5"/>
  </si>
  <si>
    <t>-</t>
    <phoneticPr fontId="5"/>
  </si>
  <si>
    <t>-</t>
    <phoneticPr fontId="5"/>
  </si>
  <si>
    <t>-</t>
    <phoneticPr fontId="5"/>
  </si>
  <si>
    <t>百万t-CO2</t>
    <phoneticPr fontId="5"/>
  </si>
  <si>
    <t>百万t-CO2</t>
    <phoneticPr fontId="5"/>
  </si>
  <si>
    <t>温室効果ガス排出量インベントリ報告書（環境省）</t>
    <rPh sb="0" eb="2">
      <t>オンシツ</t>
    </rPh>
    <rPh sb="2" eb="4">
      <t>コウカ</t>
    </rPh>
    <rPh sb="6" eb="9">
      <t>ハイシュツリョウ</t>
    </rPh>
    <rPh sb="15" eb="18">
      <t>ホウコクショ</t>
    </rPh>
    <rPh sb="19" eb="22">
      <t>カンキョウショウ</t>
    </rPh>
    <phoneticPr fontId="5"/>
  </si>
  <si>
    <t>１tあたりのCO2削減コスト</t>
    <phoneticPr fontId="5"/>
  </si>
  <si>
    <t>本事業の実施によって、ＨＦＣ等の排出量が削減される。</t>
    <phoneticPr fontId="5"/>
  </si>
  <si>
    <t>予算額／削減効果</t>
    <phoneticPr fontId="5"/>
  </si>
  <si>
    <t>-</t>
    <phoneticPr fontId="5"/>
  </si>
  <si>
    <t>フロン排出抑制法（平成26年度まではフロン回収・破壊法）やオゾン層保護法に基づく各種集計・監視結果の公表件数。</t>
    <phoneticPr fontId="5"/>
  </si>
  <si>
    <t>件</t>
    <rPh sb="0" eb="1">
      <t>ケン</t>
    </rPh>
    <phoneticPr fontId="5"/>
  </si>
  <si>
    <t>執行額／
業務用冷凍空調機器から回収したHFC（GWP平均：2,000）の量（CO2換算トン）　　　　　　　　　　　　　　</t>
    <rPh sb="0" eb="2">
      <t>シッコウ</t>
    </rPh>
    <rPh sb="2" eb="3">
      <t>ガク</t>
    </rPh>
    <phoneticPr fontId="5"/>
  </si>
  <si>
    <t>1) ハイドロクロロフルオロカーボン（HCFC）消費量</t>
    <phoneticPr fontId="5"/>
  </si>
  <si>
    <t>ODPトン</t>
    <phoneticPr fontId="5"/>
  </si>
  <si>
    <t>ODPトン</t>
    <phoneticPr fontId="5"/>
  </si>
  <si>
    <t>オゾン層破壊物質の排出抑制対策を実施するとともに、温室効果ガスである代替フロン等４ガスの排出抑制を実施するため、フロン類の適正な回収及び破壊の推進やオゾン層の状況の監視等を行い、今後の対策について検討等を行う。</t>
    <phoneticPr fontId="5"/>
  </si>
  <si>
    <t>-</t>
    <phoneticPr fontId="5"/>
  </si>
  <si>
    <t>-</t>
    <phoneticPr fontId="5"/>
  </si>
  <si>
    <t>-</t>
    <phoneticPr fontId="5"/>
  </si>
  <si>
    <t>フロン類は強力な温室効果ガスでもあり、本事業は、オゾン層保護のみならず、地球温暖化対策にも資する国民や社会のニーズを反映した事業である。</t>
    <phoneticPr fontId="5"/>
  </si>
  <si>
    <t>本事業はオゾン層保護法に基づいたオゾン層の監視等に加え、我が国におけるフロン類対策の検討及び我が国の取組の国際的な発信等を総合的に行うものであり、国が実施すべき事業である。</t>
    <phoneticPr fontId="5"/>
  </si>
  <si>
    <t>本事業は、法定のモニタリング、基準検討、制度運用のための基盤整備、制度周知等、必要不可欠な事業であるため、必要かつ適切であり、また優先度は高い。</t>
    <phoneticPr fontId="5"/>
  </si>
  <si>
    <t>有</t>
  </si>
  <si>
    <t>無</t>
  </si>
  <si>
    <t>‐</t>
  </si>
  <si>
    <t>一般的な水準との比較により、単位当たりコスト水準は妥当と考えている。</t>
    <phoneticPr fontId="5"/>
  </si>
  <si>
    <t>業務に際しては、担当官が調査研究の方法確認や検討会への出席をしており、業務費の使途について適切であると認識している。</t>
    <phoneticPr fontId="5"/>
  </si>
  <si>
    <t>-</t>
    <phoneticPr fontId="5"/>
  </si>
  <si>
    <t>△</t>
  </si>
  <si>
    <t>成果目標は、日本の約束草案において目標とされた数値であり、今後、目標に近づけていく必要がある。</t>
    <phoneticPr fontId="5"/>
  </si>
  <si>
    <t>本事業は規制の構築・運用・見直しのために最低限必要な調査費であり、効果的かつ低コストで実施している。</t>
    <phoneticPr fontId="5"/>
  </si>
  <si>
    <t>制度運用状況や監視結果は、継続的に集計・公表している。</t>
    <phoneticPr fontId="5"/>
  </si>
  <si>
    <t>業務において得られたデータや、作成した普及啓発に係る資料は、Webに掲載するとともに、関係団体への配布、イベント等での利用を行っており、十分に活用されている。また、業務において作成した調査報告書は、法改正に係る基準作り等に活用されている。</t>
    <phoneticPr fontId="5"/>
  </si>
  <si>
    <t>030,031</t>
    <phoneticPr fontId="5"/>
  </si>
  <si>
    <t>022</t>
    <phoneticPr fontId="5"/>
  </si>
  <si>
    <t>021</t>
    <phoneticPr fontId="5"/>
  </si>
  <si>
    <t>013</t>
    <phoneticPr fontId="5"/>
  </si>
  <si>
    <t>018</t>
    <phoneticPr fontId="5"/>
  </si>
  <si>
    <t>0081</t>
    <phoneticPr fontId="5"/>
  </si>
  <si>
    <t>0079</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</si>
  <si>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</si>
  <si>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</si>
  <si>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政府開発援助環境保全調査等委託費</t>
    <rPh sb="0" eb="2">
      <t>セイフ</t>
    </rPh>
    <rPh sb="2" eb="4">
      <t>カイハツ</t>
    </rPh>
    <rPh sb="4" eb="6">
      <t>エンジョ</t>
    </rPh>
    <rPh sb="6" eb="8">
      <t>カンキョウ</t>
    </rPh>
    <rPh sb="8" eb="10">
      <t>ホゼン</t>
    </rPh>
    <rPh sb="10" eb="12">
      <t>チョウサ</t>
    </rPh>
    <rPh sb="12" eb="13">
      <t>トウ</t>
    </rPh>
    <rPh sb="13" eb="16">
      <t>イタクヒ</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</si>
  <si>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</si>
  <si>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</si>
  <si>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</si>
  <si>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</si>
  <si>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t>
    <phoneticPr fontId="5"/>
  </si>
  <si>
    <t>HFCなどの代替フロン等４ガスの排出量（二酸化炭素換算）</t>
    <phoneticPr fontId="5"/>
  </si>
  <si>
    <t>-</t>
    <phoneticPr fontId="5"/>
  </si>
  <si>
    <t>-</t>
    <phoneticPr fontId="5"/>
  </si>
  <si>
    <t>220百万/
（1,507t × 2,000)</t>
    <phoneticPr fontId="5"/>
  </si>
  <si>
    <t>199百万/
（1,813t × 2,000)</t>
    <phoneticPr fontId="5"/>
  </si>
  <si>
    <t>-</t>
    <phoneticPr fontId="5"/>
  </si>
  <si>
    <t>-</t>
    <phoneticPr fontId="5"/>
  </si>
  <si>
    <t>-</t>
    <phoneticPr fontId="5"/>
  </si>
  <si>
    <t>-</t>
    <phoneticPr fontId="5"/>
  </si>
  <si>
    <t>-</t>
    <phoneticPr fontId="5"/>
  </si>
  <si>
    <t>A.(株)三菱総合研究所</t>
    <rPh sb="3" eb="4">
      <t>カブ</t>
    </rPh>
    <rPh sb="5" eb="7">
      <t>ミツビシ</t>
    </rPh>
    <rPh sb="7" eb="9">
      <t>ソウゴウ</t>
    </rPh>
    <rPh sb="9" eb="12">
      <t>ケンキュウジョ</t>
    </rPh>
    <phoneticPr fontId="5"/>
  </si>
  <si>
    <t>B.(株)環境管理センター</t>
    <rPh sb="3" eb="4">
      <t>カブ</t>
    </rPh>
    <rPh sb="5" eb="7">
      <t>カンキョウ</t>
    </rPh>
    <rPh sb="7" eb="9">
      <t>カンリ</t>
    </rPh>
    <phoneticPr fontId="5"/>
  </si>
  <si>
    <t>C.エム・アール・アイリサーチアソシエイツ(株)</t>
    <rPh sb="22" eb="23">
      <t>カブ</t>
    </rPh>
    <phoneticPr fontId="5"/>
  </si>
  <si>
    <t>F. (一財)日本環境衛生センター</t>
    <rPh sb="4" eb="5">
      <t>イチ</t>
    </rPh>
    <rPh sb="5" eb="6">
      <t>ザイ</t>
    </rPh>
    <rPh sb="7" eb="9">
      <t>ニホン</t>
    </rPh>
    <rPh sb="9" eb="11">
      <t>カンキョウ</t>
    </rPh>
    <rPh sb="11" eb="13">
      <t>エイセイ</t>
    </rPh>
    <phoneticPr fontId="5"/>
  </si>
  <si>
    <t>G.(株)ダイナックス都市環境研究所</t>
    <rPh sb="3" eb="4">
      <t>カブ</t>
    </rPh>
    <rPh sb="11" eb="13">
      <t>トシ</t>
    </rPh>
    <rPh sb="13" eb="15">
      <t>カンキョウ</t>
    </rPh>
    <rPh sb="15" eb="18">
      <t>ケンキュウジョ</t>
    </rPh>
    <phoneticPr fontId="5"/>
  </si>
  <si>
    <t>株式会社三菱総合研究所</t>
    <rPh sb="0" eb="4">
      <t>カブシキガイシャ</t>
    </rPh>
    <rPh sb="4" eb="11">
      <t>ミツビシソウゴウケンキュウジョ</t>
    </rPh>
    <phoneticPr fontId="5"/>
  </si>
  <si>
    <t>株式会社環境管理センター</t>
    <rPh sb="0" eb="4">
      <t>カブシキガイシャ</t>
    </rPh>
    <rPh sb="4" eb="8">
      <t>カンキョウカンリ</t>
    </rPh>
    <phoneticPr fontId="5"/>
  </si>
  <si>
    <t>エム・アール・アイリサーチアソシエイツ
株式会社</t>
    <rPh sb="20" eb="24">
      <t>カブシキガイシャ</t>
    </rPh>
    <phoneticPr fontId="5"/>
  </si>
  <si>
    <t>一般財団法人日本品質保証機構</t>
    <rPh sb="0" eb="2">
      <t>イッパン</t>
    </rPh>
    <rPh sb="2" eb="6">
      <t>ザイダンホウジン</t>
    </rPh>
    <rPh sb="6" eb="8">
      <t>ニホン</t>
    </rPh>
    <rPh sb="8" eb="10">
      <t>ヒンシツ</t>
    </rPh>
    <rPh sb="10" eb="12">
      <t>ホショウ</t>
    </rPh>
    <rPh sb="12" eb="14">
      <t>キコウ</t>
    </rPh>
    <phoneticPr fontId="5"/>
  </si>
  <si>
    <t>Shecco Japan株式会社</t>
    <rPh sb="12" eb="16">
      <t>カブシキガイシャ</t>
    </rPh>
    <phoneticPr fontId="5"/>
  </si>
  <si>
    <t>株式会社東海テクノ</t>
    <rPh sb="0" eb="4">
      <t>カブシキガイシャ</t>
    </rPh>
    <rPh sb="4" eb="6">
      <t>トウカイ</t>
    </rPh>
    <phoneticPr fontId="5"/>
  </si>
  <si>
    <t>一般財団法人日本環境衛生センター</t>
    <rPh sb="0" eb="2">
      <t>イッパン</t>
    </rPh>
    <rPh sb="2" eb="6">
      <t>ザイダンホウジン</t>
    </rPh>
    <rPh sb="6" eb="8">
      <t>ニホン</t>
    </rPh>
    <rPh sb="8" eb="10">
      <t>カンキョウ</t>
    </rPh>
    <rPh sb="10" eb="12">
      <t>エイセイ</t>
    </rPh>
    <phoneticPr fontId="5"/>
  </si>
  <si>
    <t>株式会社ダイナックス都市環境研究所</t>
    <rPh sb="0" eb="4">
      <t>カブシキガイシャ</t>
    </rPh>
    <rPh sb="10" eb="12">
      <t>トシ</t>
    </rPh>
    <rPh sb="12" eb="14">
      <t>カンキョウ</t>
    </rPh>
    <rPh sb="14" eb="17">
      <t>ケンキュウジョ</t>
    </rPh>
    <phoneticPr fontId="5"/>
  </si>
  <si>
    <t>E.(株)三菱総合研究所</t>
    <phoneticPr fontId="5"/>
  </si>
  <si>
    <t>D.(株)プレック研究所</t>
    <phoneticPr fontId="5"/>
  </si>
  <si>
    <t>株式会社三菱総合研究所</t>
    <phoneticPr fontId="5"/>
  </si>
  <si>
    <t>株式会社プレック研究所</t>
    <phoneticPr fontId="5"/>
  </si>
  <si>
    <t>☑</t>
  </si>
  <si>
    <t>-</t>
    <phoneticPr fontId="5"/>
  </si>
  <si>
    <t>-</t>
    <phoneticPr fontId="5"/>
  </si>
  <si>
    <t>その他</t>
    <rPh sb="2" eb="3">
      <t>タ</t>
    </rPh>
    <phoneticPr fontId="5"/>
  </si>
  <si>
    <t>人件費、旅費等</t>
    <rPh sb="0" eb="3">
      <t>ジンケンヒ</t>
    </rPh>
    <rPh sb="4" eb="6">
      <t>リョヒ</t>
    </rPh>
    <rPh sb="6" eb="7">
      <t>トウ</t>
    </rPh>
    <phoneticPr fontId="5"/>
  </si>
  <si>
    <t>人件費</t>
    <rPh sb="0" eb="3">
      <t>ジンケンヒ</t>
    </rPh>
    <phoneticPr fontId="5"/>
  </si>
  <si>
    <t>オゾン層破壊物質等の大気中バックグラウンド濃度の測定等</t>
    <phoneticPr fontId="5"/>
  </si>
  <si>
    <t>借料損料</t>
    <rPh sb="0" eb="2">
      <t>シャクリョウ</t>
    </rPh>
    <rPh sb="2" eb="3">
      <t>ソン</t>
    </rPh>
    <rPh sb="3" eb="4">
      <t>リョウ</t>
    </rPh>
    <phoneticPr fontId="5"/>
  </si>
  <si>
    <t>自動測定機器損料等</t>
    <phoneticPr fontId="5"/>
  </si>
  <si>
    <t>一般管理費</t>
    <rPh sb="0" eb="2">
      <t>イッパン</t>
    </rPh>
    <rPh sb="2" eb="5">
      <t>カンリヒ</t>
    </rPh>
    <phoneticPr fontId="5"/>
  </si>
  <si>
    <t>需用費</t>
    <rPh sb="0" eb="3">
      <t>ジュヨウヒ</t>
    </rPh>
    <phoneticPr fontId="5"/>
  </si>
  <si>
    <t>実験・調査消耗品等</t>
    <phoneticPr fontId="5"/>
  </si>
  <si>
    <t>消費税等</t>
    <rPh sb="0" eb="3">
      <t>ショウヒゼイ</t>
    </rPh>
    <rPh sb="3" eb="4">
      <t>トウ</t>
    </rPh>
    <phoneticPr fontId="5"/>
  </si>
  <si>
    <t>旅費</t>
    <rPh sb="0" eb="2">
      <t>リョヒ</t>
    </rPh>
    <phoneticPr fontId="5"/>
  </si>
  <si>
    <t>消費税及び地方消費税</t>
    <rPh sb="0" eb="3">
      <t>ショウヒゼイ</t>
    </rPh>
    <rPh sb="3" eb="4">
      <t>オヨ</t>
    </rPh>
    <rPh sb="5" eb="7">
      <t>チホウ</t>
    </rPh>
    <rPh sb="7" eb="10">
      <t>ショウヒゼイ</t>
    </rPh>
    <phoneticPr fontId="5"/>
  </si>
  <si>
    <t>冷媒フロン類排出抑制方策検討業務</t>
    <phoneticPr fontId="5"/>
  </si>
  <si>
    <t>破壊施設実地調査の実施</t>
    <phoneticPr fontId="5"/>
  </si>
  <si>
    <t>施行状況調査等の集計支援のうち調査集計作業の一部の実施</t>
    <phoneticPr fontId="5"/>
  </si>
  <si>
    <t>冷媒フロン類に関する実態把握</t>
    <phoneticPr fontId="5"/>
  </si>
  <si>
    <t>海外情報の収集及び整理</t>
    <phoneticPr fontId="5"/>
  </si>
  <si>
    <t>破壊施設実地調査の一部（測定等）</t>
    <phoneticPr fontId="5"/>
  </si>
  <si>
    <t>国際会議への対応支援等</t>
    <phoneticPr fontId="5"/>
  </si>
  <si>
    <t>-</t>
    <phoneticPr fontId="5"/>
  </si>
  <si>
    <t>専門家の派遣・選定業務</t>
    <rPh sb="0" eb="3">
      <t>センモンカ</t>
    </rPh>
    <rPh sb="4" eb="6">
      <t>ハケン</t>
    </rPh>
    <rPh sb="7" eb="9">
      <t>センテイ</t>
    </rPh>
    <rPh sb="9" eb="11">
      <t>ギョウム</t>
    </rPh>
    <phoneticPr fontId="5"/>
  </si>
  <si>
    <t>-</t>
    <phoneticPr fontId="5"/>
  </si>
  <si>
    <t>オゾン層破壊物質等の大気中バックグラウンド濃度の測定等</t>
    <phoneticPr fontId="5"/>
  </si>
  <si>
    <t>オゾン層等の監視結果に関する年次報告書の作成等</t>
    <phoneticPr fontId="5"/>
  </si>
  <si>
    <t>国際会議への対応支援策</t>
    <rPh sb="0" eb="2">
      <t>コクサイ</t>
    </rPh>
    <rPh sb="2" eb="4">
      <t>カイギ</t>
    </rPh>
    <rPh sb="6" eb="8">
      <t>タイオウ</t>
    </rPh>
    <rPh sb="8" eb="11">
      <t>シエンサク</t>
    </rPh>
    <phoneticPr fontId="5"/>
  </si>
  <si>
    <t>航空費、宿泊費等</t>
    <rPh sb="0" eb="2">
      <t>コウクウ</t>
    </rPh>
    <rPh sb="2" eb="3">
      <t>ヒ</t>
    </rPh>
    <rPh sb="4" eb="7">
      <t>シュクハクヒ</t>
    </rPh>
    <rPh sb="7" eb="8">
      <t>トウ</t>
    </rPh>
    <phoneticPr fontId="5"/>
  </si>
  <si>
    <t>一般管理費、印刷製本費</t>
    <rPh sb="0" eb="2">
      <t>イッパン</t>
    </rPh>
    <rPh sb="2" eb="5">
      <t>カンリヒ</t>
    </rPh>
    <rPh sb="6" eb="8">
      <t>インサツ</t>
    </rPh>
    <rPh sb="8" eb="10">
      <t>セイホン</t>
    </rPh>
    <rPh sb="10" eb="11">
      <t>ヒ</t>
    </rPh>
    <phoneticPr fontId="5"/>
  </si>
  <si>
    <t>前年度一者応札であった案件について、公示期間の延長を行っており、引き続き競争性の確保を通じてコスト削減等を図る。</t>
    <phoneticPr fontId="5"/>
  </si>
  <si>
    <t>H.エム・アール・アイリサーチアソシエイツ(株)</t>
    <phoneticPr fontId="5"/>
  </si>
  <si>
    <t>I.エヌエス環境(株)</t>
    <phoneticPr fontId="5"/>
  </si>
  <si>
    <t>人件費、印刷費等</t>
    <rPh sb="0" eb="3">
      <t>ジンケンヒ</t>
    </rPh>
    <rPh sb="4" eb="6">
      <t>インサツ</t>
    </rPh>
    <rPh sb="6" eb="7">
      <t>ヒ</t>
    </rPh>
    <rPh sb="7" eb="8">
      <t>トウ</t>
    </rPh>
    <phoneticPr fontId="5"/>
  </si>
  <si>
    <t>エム・アール・アイリサーチアソシエイツ株式会社</t>
    <phoneticPr fontId="5"/>
  </si>
  <si>
    <t>エヌエス環境株式会社</t>
    <phoneticPr fontId="5"/>
  </si>
  <si>
    <t>第一種フロン類充塡回収業者に対するアンケートの実施</t>
    <phoneticPr fontId="5"/>
  </si>
  <si>
    <t>大気試料の採取</t>
    <phoneticPr fontId="5"/>
  </si>
  <si>
    <t>オゾン層等の監視結果に関する年次報告書の作成等</t>
    <rPh sb="3" eb="4">
      <t>ソウ</t>
    </rPh>
    <rPh sb="4" eb="5">
      <t>トウ</t>
    </rPh>
    <rPh sb="6" eb="8">
      <t>カンシ</t>
    </rPh>
    <rPh sb="8" eb="10">
      <t>ケッカ</t>
    </rPh>
    <rPh sb="11" eb="12">
      <t>カン</t>
    </rPh>
    <rPh sb="14" eb="16">
      <t>ネンジ</t>
    </rPh>
    <rPh sb="16" eb="19">
      <t>ホウコクショ</t>
    </rPh>
    <rPh sb="20" eb="22">
      <t>サクセイ</t>
    </rPh>
    <rPh sb="22" eb="23">
      <t>トウ</t>
    </rPh>
    <phoneticPr fontId="5"/>
  </si>
  <si>
    <t>その他</t>
    <rPh sb="2" eb="3">
      <t>タ</t>
    </rPh>
    <phoneticPr fontId="5"/>
  </si>
  <si>
    <t>旅費、謝礼金、印刷費、一般管理費、消費税等</t>
    <rPh sb="0" eb="2">
      <t>リョヒ</t>
    </rPh>
    <rPh sb="3" eb="6">
      <t>シャレイキン</t>
    </rPh>
    <rPh sb="7" eb="10">
      <t>インサツヒ</t>
    </rPh>
    <rPh sb="11" eb="13">
      <t>イッパン</t>
    </rPh>
    <rPh sb="13" eb="16">
      <t>カンリヒ</t>
    </rPh>
    <rPh sb="17" eb="20">
      <t>ショウヒゼイ</t>
    </rPh>
    <rPh sb="20" eb="21">
      <t>トウ</t>
    </rPh>
    <phoneticPr fontId="5"/>
  </si>
  <si>
    <t>・オゾン層保護、地球温暖化防止に向け、適切にかつ効率的に実施しているが、地球温暖化対策計画の目標（HFCなどの代替フロン等４ガスの排出量を、平成42年度までに28.9百万t-CO2とする。）達成や、モントリオール議定書の改正を踏まえた対応、フロン排出抑制法の中下流フォローアップ等、更なる対策の実施が必要。</t>
    <rPh sb="123" eb="125">
      <t>ハイシュツ</t>
    </rPh>
    <rPh sb="125" eb="127">
      <t>ヨクセイ</t>
    </rPh>
    <rPh sb="127" eb="128">
      <t>ホウ</t>
    </rPh>
    <rPh sb="129" eb="130">
      <t>チュウ</t>
    </rPh>
    <rPh sb="130" eb="132">
      <t>カリュウ</t>
    </rPh>
    <phoneticPr fontId="5"/>
  </si>
  <si>
    <t>特定物質の規制等によるオゾン層の保護に関する法律　第22条第2項、第23条
フロン類の使用の合理化及び管理の適正化に関する法律　第7条、第98条</t>
    <rPh sb="0" eb="2">
      <t>トクテイ</t>
    </rPh>
    <rPh sb="2" eb="4">
      <t>ブッシツ</t>
    </rPh>
    <rPh sb="5" eb="7">
      <t>キセイ</t>
    </rPh>
    <rPh sb="7" eb="8">
      <t>トウ</t>
    </rPh>
    <rPh sb="14" eb="15">
      <t>ソウ</t>
    </rPh>
    <rPh sb="16" eb="18">
      <t>ホゴ</t>
    </rPh>
    <rPh sb="19" eb="20">
      <t>カン</t>
    </rPh>
    <rPh sb="22" eb="24">
      <t>ホウリツ</t>
    </rPh>
    <rPh sb="25" eb="26">
      <t>ダイ</t>
    </rPh>
    <rPh sb="28" eb="29">
      <t>ジョウ</t>
    </rPh>
    <rPh sb="29" eb="30">
      <t>ダイ</t>
    </rPh>
    <rPh sb="31" eb="32">
      <t>コウ</t>
    </rPh>
    <rPh sb="33" eb="34">
      <t>ダイ</t>
    </rPh>
    <rPh sb="36" eb="37">
      <t>ジョウ</t>
    </rPh>
    <rPh sb="41" eb="42">
      <t>ルイ</t>
    </rPh>
    <rPh sb="43" eb="45">
      <t>シヨウ</t>
    </rPh>
    <rPh sb="46" eb="49">
      <t>ゴウリカ</t>
    </rPh>
    <rPh sb="49" eb="50">
      <t>オヨ</t>
    </rPh>
    <rPh sb="51" eb="53">
      <t>カンリ</t>
    </rPh>
    <rPh sb="54" eb="57">
      <t>テキセイカ</t>
    </rPh>
    <rPh sb="58" eb="59">
      <t>カン</t>
    </rPh>
    <rPh sb="61" eb="63">
      <t>ホウリツ</t>
    </rPh>
    <rPh sb="64" eb="65">
      <t>ダイ</t>
    </rPh>
    <rPh sb="66" eb="67">
      <t>ジョウ</t>
    </rPh>
    <rPh sb="68" eb="69">
      <t>ダイ</t>
    </rPh>
    <rPh sb="71" eb="72">
      <t>ジョウ</t>
    </rPh>
    <phoneticPr fontId="5"/>
  </si>
  <si>
    <t>・目標の達成に向け、平成27年度に施行されたフロン排出抑制法の周知・運用を、確実かつ円滑に行う。
・さらに、都道府県による効果的な指導方法の検討、冷凍空調機器からのフロン類の回収率向上方策の検討・実現や、フロン排出抑制法の中下流対策のさらなる点検・検討などを中央環境審議会地球環境部会フロン類等対策小委員会でフォローアップしているところであり、その議論を踏まえて効果的かつ効率的な政策立案を行う。</t>
    <rPh sb="98" eb="100">
      <t>ジツゲン</t>
    </rPh>
    <rPh sb="105" eb="107">
      <t>ハイシュツ</t>
    </rPh>
    <rPh sb="107" eb="109">
      <t>ヨクセイ</t>
    </rPh>
    <rPh sb="109" eb="110">
      <t>ホウ</t>
    </rPh>
    <rPh sb="111" eb="112">
      <t>チュウ</t>
    </rPh>
    <rPh sb="112" eb="114">
      <t>カリュウ</t>
    </rPh>
    <rPh sb="114" eb="116">
      <t>タイサク</t>
    </rPh>
    <rPh sb="121" eb="123">
      <t>テンケン</t>
    </rPh>
    <rPh sb="124" eb="126">
      <t>ケントウ</t>
    </rPh>
    <rPh sb="129" eb="131">
      <t>チュウオウ</t>
    </rPh>
    <rPh sb="131" eb="133">
      <t>カンキョウ</t>
    </rPh>
    <rPh sb="133" eb="136">
      <t>シンギカイ</t>
    </rPh>
    <rPh sb="136" eb="138">
      <t>チキュウ</t>
    </rPh>
    <rPh sb="138" eb="140">
      <t>カンキョウ</t>
    </rPh>
    <rPh sb="140" eb="142">
      <t>ブカイ</t>
    </rPh>
    <rPh sb="145" eb="146">
      <t>ルイ</t>
    </rPh>
    <rPh sb="146" eb="147">
      <t>トウ</t>
    </rPh>
    <rPh sb="147" eb="149">
      <t>タイサク</t>
    </rPh>
    <rPh sb="149" eb="153">
      <t>ショウイインカイ</t>
    </rPh>
    <rPh sb="174" eb="176">
      <t>ギロン</t>
    </rPh>
    <rPh sb="177" eb="178">
      <t>フ</t>
    </rPh>
    <phoneticPr fontId="5"/>
  </si>
  <si>
    <t>-</t>
    <phoneticPr fontId="5"/>
  </si>
  <si>
    <t>1．地球温暖化対策の推進、２．地球環境の保全</t>
    <rPh sb="2" eb="4">
      <t>チキュウ</t>
    </rPh>
    <rPh sb="4" eb="7">
      <t>オンダンカ</t>
    </rPh>
    <rPh sb="7" eb="9">
      <t>タイサク</t>
    </rPh>
    <rPh sb="10" eb="12">
      <t>スイシン</t>
    </rPh>
    <phoneticPr fontId="5"/>
  </si>
  <si>
    <t>2) PRTRにおけるオゾン層破壊物質の排出量のODP換算値</t>
    <rPh sb="14" eb="15">
      <t>ソウ</t>
    </rPh>
    <rPh sb="15" eb="17">
      <t>ハカイ</t>
    </rPh>
    <rPh sb="17" eb="19">
      <t>ブッシツ</t>
    </rPh>
    <rPh sb="20" eb="23">
      <t>ハイシュツリョウ</t>
    </rPh>
    <rPh sb="27" eb="29">
      <t>カンザン</t>
    </rPh>
    <rPh sb="29" eb="30">
      <t>チ</t>
    </rPh>
    <phoneticPr fontId="5"/>
  </si>
  <si>
    <t>ODPトン</t>
    <phoneticPr fontId="5"/>
  </si>
  <si>
    <t>-</t>
    <phoneticPr fontId="5"/>
  </si>
  <si>
    <t>４）代替フロン等４ガスの排出量（CO2換算トン）</t>
    <rPh sb="2" eb="4">
      <t>ダイタイ</t>
    </rPh>
    <rPh sb="7" eb="8">
      <t>トウ</t>
    </rPh>
    <rPh sb="12" eb="15">
      <t>ハイシュツリョウ</t>
    </rPh>
    <rPh sb="19" eb="21">
      <t>カンザン</t>
    </rPh>
    <phoneticPr fontId="5"/>
  </si>
  <si>
    <t>-</t>
    <phoneticPr fontId="5"/>
  </si>
  <si>
    <t>百万t-CO2</t>
    <rPh sb="0" eb="1">
      <t>ヒャク</t>
    </rPh>
    <rPh sb="1" eb="2">
      <t>マン</t>
    </rPh>
    <phoneticPr fontId="5"/>
  </si>
  <si>
    <t>-</t>
    <phoneticPr fontId="5"/>
  </si>
  <si>
    <t>-</t>
    <phoneticPr fontId="5"/>
  </si>
  <si>
    <t>J.(一財)地球温暖化防止全国ネット</t>
    <rPh sb="3" eb="4">
      <t>イチ</t>
    </rPh>
    <rPh sb="4" eb="5">
      <t>ザイ</t>
    </rPh>
    <rPh sb="6" eb="8">
      <t>チキュウ</t>
    </rPh>
    <rPh sb="8" eb="11">
      <t>オンダンカ</t>
    </rPh>
    <rPh sb="11" eb="13">
      <t>ボウシ</t>
    </rPh>
    <rPh sb="13" eb="15">
      <t>ゼンコク</t>
    </rPh>
    <phoneticPr fontId="5"/>
  </si>
  <si>
    <t>調査費</t>
    <rPh sb="0" eb="3">
      <t>チョウサヒ</t>
    </rPh>
    <phoneticPr fontId="5"/>
  </si>
  <si>
    <t>その他</t>
    <rPh sb="2" eb="3">
      <t>タ</t>
    </rPh>
    <phoneticPr fontId="5"/>
  </si>
  <si>
    <t>消費税</t>
    <rPh sb="0" eb="3">
      <t>ショウヒゼイ</t>
    </rPh>
    <phoneticPr fontId="5"/>
  </si>
  <si>
    <t>地球温暖化防止活動環境大臣表彰実施</t>
    <rPh sb="0" eb="2">
      <t>チキュウ</t>
    </rPh>
    <rPh sb="2" eb="5">
      <t>オンダンカ</t>
    </rPh>
    <rPh sb="5" eb="7">
      <t>ボウシ</t>
    </rPh>
    <rPh sb="7" eb="9">
      <t>カツドウ</t>
    </rPh>
    <rPh sb="9" eb="11">
      <t>カンキョウ</t>
    </rPh>
    <rPh sb="11" eb="13">
      <t>ダイジン</t>
    </rPh>
    <rPh sb="13" eb="15">
      <t>ヒョウショウ</t>
    </rPh>
    <rPh sb="15" eb="17">
      <t>ジッシ</t>
    </rPh>
    <phoneticPr fontId="5"/>
  </si>
  <si>
    <t>-</t>
    <phoneticPr fontId="5"/>
  </si>
  <si>
    <t xml:space="preserve">一般社団法人地球温暖化防止全国ネット </t>
    <phoneticPr fontId="5"/>
  </si>
  <si>
    <t>地球温暖化防止活動環境大臣表彰事業の実施支援</t>
    <rPh sb="0" eb="2">
      <t>チキュウ</t>
    </rPh>
    <rPh sb="2" eb="5">
      <t>オンダンカ</t>
    </rPh>
    <rPh sb="5" eb="7">
      <t>ボウシ</t>
    </rPh>
    <rPh sb="7" eb="9">
      <t>カツドウ</t>
    </rPh>
    <rPh sb="9" eb="11">
      <t>カンキョウ</t>
    </rPh>
    <rPh sb="11" eb="13">
      <t>ダイジン</t>
    </rPh>
    <rPh sb="13" eb="15">
      <t>ヒョウショウ</t>
    </rPh>
    <rPh sb="15" eb="17">
      <t>ジギョウ</t>
    </rPh>
    <rPh sb="18" eb="20">
      <t>ジッシ</t>
    </rPh>
    <rPh sb="20" eb="22">
      <t>シエン</t>
    </rPh>
    <phoneticPr fontId="5"/>
  </si>
  <si>
    <t>-</t>
    <phoneticPr fontId="5"/>
  </si>
  <si>
    <t>HFCなどの代替フロン等４ガスの排出量を平成42年までに28.9百万t-CO2に抑制</t>
    <rPh sb="20" eb="22">
      <t>ヘイセイ</t>
    </rPh>
    <rPh sb="24" eb="25">
      <t>ネン</t>
    </rPh>
    <phoneticPr fontId="5"/>
  </si>
  <si>
    <t>可能な限り競争性のある総合評価等で契約を実施するよう努めている。引き続き、公示期間の延長等により、競争性の確保に努める。</t>
    <rPh sb="11" eb="13">
      <t>ソウゴウ</t>
    </rPh>
    <rPh sb="13" eb="15">
      <t>ヒョウカ</t>
    </rPh>
    <rPh sb="15" eb="16">
      <t>トウ</t>
    </rPh>
    <phoneticPr fontId="5"/>
  </si>
  <si>
    <t>1t-CO2当たりの削減コストを平成42年までに平成25年比で95％削減する。</t>
    <rPh sb="24" eb="26">
      <t>ヘイセイ</t>
    </rPh>
    <rPh sb="28" eb="30">
      <t>ネンヒ</t>
    </rPh>
    <phoneticPr fontId="5"/>
  </si>
  <si>
    <t>試料採取等</t>
    <rPh sb="0" eb="2">
      <t>シリョウ</t>
    </rPh>
    <rPh sb="2" eb="4">
      <t>サイシュ</t>
    </rPh>
    <rPh sb="4" eb="5">
      <t>トウ</t>
    </rPh>
    <phoneticPr fontId="5"/>
  </si>
  <si>
    <t>その他管理費</t>
    <rPh sb="2" eb="3">
      <t>タ</t>
    </rPh>
    <rPh sb="3" eb="6">
      <t>カンリヒ</t>
    </rPh>
    <phoneticPr fontId="5"/>
  </si>
  <si>
    <t>旅費、車両費等</t>
    <rPh sb="0" eb="2">
      <t>リョヒ</t>
    </rPh>
    <rPh sb="3" eb="5">
      <t>シャリョウ</t>
    </rPh>
    <rPh sb="5" eb="6">
      <t>ヒ</t>
    </rPh>
    <rPh sb="6" eb="7">
      <t>トウ</t>
    </rPh>
    <phoneticPr fontId="5"/>
  </si>
  <si>
    <t>その他</t>
    <rPh sb="2" eb="3">
      <t>タ</t>
    </rPh>
    <phoneticPr fontId="5"/>
  </si>
  <si>
    <t>一般管理費、消費税等</t>
    <rPh sb="0" eb="2">
      <t>イッパン</t>
    </rPh>
    <rPh sb="2" eb="5">
      <t>カンリヒ</t>
    </rPh>
    <rPh sb="6" eb="9">
      <t>ショウヒゼイ</t>
    </rPh>
    <rPh sb="9" eb="10">
      <t>トウ</t>
    </rPh>
    <phoneticPr fontId="5"/>
  </si>
  <si>
    <t>円/t-CO2</t>
    <phoneticPr fontId="5"/>
  </si>
  <si>
    <t>円/t-CO2</t>
    <rPh sb="0" eb="1">
      <t>エン</t>
    </rPh>
    <phoneticPr fontId="5"/>
  </si>
  <si>
    <t>254百万/(1,813t×2,000)</t>
    <rPh sb="3" eb="5">
      <t>ヒャクマン</t>
    </rPh>
    <phoneticPr fontId="5"/>
  </si>
  <si>
    <t>外注費</t>
    <rPh sb="0" eb="3">
      <t>ガイチュウヒ</t>
    </rPh>
    <phoneticPr fontId="5"/>
  </si>
  <si>
    <t>調査設計等の作業等</t>
    <rPh sb="0" eb="2">
      <t>チョウサ</t>
    </rPh>
    <rPh sb="2" eb="4">
      <t>セッケイ</t>
    </rPh>
    <rPh sb="4" eb="5">
      <t>トウ</t>
    </rPh>
    <rPh sb="6" eb="8">
      <t>サギョウ</t>
    </rPh>
    <rPh sb="8" eb="9">
      <t>トウ</t>
    </rPh>
    <phoneticPr fontId="5"/>
  </si>
  <si>
    <t>外部有識者点検対象外</t>
    <phoneticPr fontId="5"/>
  </si>
  <si>
    <t>①オゾン層保護法に基づき、オゾン層の破壊の状況及び大気中のオゾン層破壊物質等の濃度変化の状況を監視する。（平成元年度～終了予定なし）
②アジアのフロン対策や途上国におけるオゾン層破壊物質転換に係る支援を行う。（平成12年度～平成30年度）
③フロン排出抑制法の施行を適切に行うとともに、フロン類の排出抑制対策を推進する。（平成23年度～終了予定なし）
④フロン類の生産抑制及び排出抑制に向けた経済的手法の活用を検討する。（平成26年度～平成31年度）</t>
    <rPh sb="112" eb="114">
      <t>ヘイセイ</t>
    </rPh>
    <rPh sb="116" eb="118">
      <t>ネンド</t>
    </rPh>
    <phoneticPr fontId="5"/>
  </si>
  <si>
    <t>-</t>
    <phoneticPr fontId="5"/>
  </si>
  <si>
    <t>-</t>
    <phoneticPr fontId="5"/>
  </si>
  <si>
    <t>3) 業務用冷凍空調機器からのフロン類回収率</t>
    <rPh sb="19" eb="21">
      <t>カイシュウ</t>
    </rPh>
    <rPh sb="21" eb="22">
      <t>リツ</t>
    </rPh>
    <phoneticPr fontId="5"/>
  </si>
  <si>
    <t>回収率％</t>
    <rPh sb="0" eb="2">
      <t>カイシュウ</t>
    </rPh>
    <rPh sb="2" eb="3">
      <t>リツ</t>
    </rPh>
    <phoneticPr fontId="5"/>
  </si>
  <si>
    <t>当該経費は、オゾン層破壊物質であり温室効果ガスでもあるフロン類の回収・破壊の促進及び使用時漏えい対策の推進等による排出抑制、オゾン層の状況の監視等により、オゾン層保護及び地球温暖化防止を図る事業である。フロン排出抑制法の見直しに向けた検討等を進めるとともに、一者応札の改善を検討した上で、効率的に予算を執行し、成果目標の達成度を高めること。</t>
    <rPh sb="130" eb="131">
      <t>シャ</t>
    </rPh>
    <phoneticPr fontId="5"/>
  </si>
  <si>
    <t>本予算事業を通じてフロン排出抑制法の運用実態を調査・把握し、その結果を踏まえて必要な措置を講ずることで、成果目標の達成度向上を図る。一者応札の改善については、公告期間を十分に確保する等、事業の品質確保に配慮しつつ競争性の確保に努める。</t>
    <rPh sb="0" eb="1">
      <t>ホン</t>
    </rPh>
    <rPh sb="1" eb="3">
      <t>ヨサン</t>
    </rPh>
    <rPh sb="3" eb="5">
      <t>ジギョウ</t>
    </rPh>
    <rPh sb="6" eb="7">
      <t>ツウ</t>
    </rPh>
    <rPh sb="12" eb="14">
      <t>ハイシュツ</t>
    </rPh>
    <rPh sb="14" eb="16">
      <t>ヨクセイ</t>
    </rPh>
    <rPh sb="16" eb="17">
      <t>ホウ</t>
    </rPh>
    <rPh sb="18" eb="20">
      <t>ウンヨウ</t>
    </rPh>
    <rPh sb="20" eb="22">
      <t>ジッタイ</t>
    </rPh>
    <rPh sb="23" eb="25">
      <t>チョウサ</t>
    </rPh>
    <rPh sb="26" eb="28">
      <t>ハアク</t>
    </rPh>
    <rPh sb="32" eb="34">
      <t>ケッカ</t>
    </rPh>
    <rPh sb="35" eb="36">
      <t>フ</t>
    </rPh>
    <rPh sb="39" eb="41">
      <t>ヒツヨウ</t>
    </rPh>
    <rPh sb="42" eb="44">
      <t>ソチ</t>
    </rPh>
    <rPh sb="45" eb="46">
      <t>コウ</t>
    </rPh>
    <rPh sb="52" eb="54">
      <t>セイカ</t>
    </rPh>
    <rPh sb="54" eb="56">
      <t>モクヒョウ</t>
    </rPh>
    <rPh sb="57" eb="59">
      <t>タッセイ</t>
    </rPh>
    <rPh sb="59" eb="60">
      <t>ド</t>
    </rPh>
    <rPh sb="60" eb="62">
      <t>コウジョウ</t>
    </rPh>
    <rPh sb="63" eb="64">
      <t>ハカ</t>
    </rPh>
    <rPh sb="68" eb="70">
      <t>オウサツ</t>
    </rPh>
    <rPh sb="71" eb="73">
      <t>カイゼン</t>
    </rPh>
    <rPh sb="91" eb="92">
      <t>トウ</t>
    </rPh>
    <rPh sb="106" eb="109">
      <t>キョウソウセイ</t>
    </rPh>
    <rPh sb="110" eb="112">
      <t>カクホ</t>
    </rPh>
    <rPh sb="113" eb="114">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</si>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</sst>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25399</xdr:colOff>
      <xdr:row>740</xdr:row>
      <xdr:rowOff>8467</xdr:rowOff>
    </xdr:from>
    <xdr:to>
      <xdr:col>17</xdr:col>
      <xdr:colOff>16733</xdr:colOff>
      <xdr:row>743</xdr:row>
      <xdr:rowOff>76877</xdr:rowOff>
    </xdr:to>
    <xdr:sp macro="" textlink="">
      <xdr:nvSpPr>
        <xdr:cNvPr id="5" name="正方形/長方形 4"/>
        <xdr:cNvSpPr/>
      </xdr:nvSpPr>
      <xdr:spPr>
        <a:xfrm>
          <a:off x="1317550" y="46437304"/>
          <a:ext cx="1837264" cy="11316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環境省</a:t>
          </a:r>
          <a:endParaRPr lang="ja-JP" altLang="ja-JP">
            <a:solidFill>
              <a:schemeClr val="tx1"/>
            </a:solidFill>
            <a:effectLst/>
          </a:endParaRPr>
        </a:p>
        <a:p>
          <a:pPr algn="ctr"/>
          <a:r>
            <a:rPr kumimoji="1" lang="en-US" altLang="ja-JP" sz="1100">
              <a:solidFill>
                <a:schemeClr val="tx1"/>
              </a:solidFill>
              <a:effectLst/>
              <a:latin typeface="+mn-ea"/>
              <a:ea typeface="+mn-ea"/>
              <a:cs typeface="+mn-cs"/>
            </a:rPr>
            <a:t>215</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18</xdr:col>
      <xdr:colOff>40376</xdr:colOff>
      <xdr:row>744</xdr:row>
      <xdr:rowOff>340544</xdr:rowOff>
    </xdr:from>
    <xdr:to>
      <xdr:col>28</xdr:col>
      <xdr:colOff>113332</xdr:colOff>
      <xdr:row>756</xdr:row>
      <xdr:rowOff>531628</xdr:rowOff>
    </xdr:to>
    <xdr:grpSp>
      <xdr:nvGrpSpPr>
        <xdr:cNvPr id="9" name="グループ化 8"/>
        <xdr:cNvGrpSpPr/>
      </xdr:nvGrpSpPr>
      <xdr:grpSpPr>
        <a:xfrm>
          <a:off x="3697976" y="50340444"/>
          <a:ext cx="2104956" cy="4458284"/>
          <a:chOff x="4920787" y="47667333"/>
          <a:chExt cx="1930698" cy="4512733"/>
        </a:xfrm>
      </xdr:grpSpPr>
      <xdr:sp macro="" textlink="">
        <xdr:nvSpPr>
          <xdr:cNvPr id="6" name="正方形/長方形 5"/>
          <xdr:cNvSpPr/>
        </xdr:nvSpPr>
        <xdr:spPr>
          <a:xfrm>
            <a:off x="4959136" y="47921334"/>
            <a:ext cx="1854000" cy="1135210"/>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D.(</a:t>
            </a:r>
            <a:r>
              <a:rPr lang="ja-JP" altLang="en-US">
                <a:solidFill>
                  <a:schemeClr val="tx1"/>
                </a:solidFill>
                <a:effectLst/>
              </a:rPr>
              <a:t>株</a:t>
            </a:r>
            <a:r>
              <a:rPr lang="en-US" altLang="ja-JP">
                <a:solidFill>
                  <a:schemeClr val="tx1"/>
                </a:solidFill>
                <a:effectLst/>
              </a:rPr>
              <a:t>)</a:t>
            </a:r>
            <a:r>
              <a:rPr lang="ja-JP" altLang="en-US">
                <a:solidFill>
                  <a:schemeClr val="tx1"/>
                </a:solidFill>
                <a:effectLst/>
              </a:rPr>
              <a:t>プレック研究所</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7" name="フレーム 6"/>
          <xdr:cNvSpPr/>
        </xdr:nvSpPr>
        <xdr:spPr bwMode="auto">
          <a:xfrm>
            <a:off x="4920787" y="47667333"/>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8" name="大かっこ 7"/>
          <xdr:cNvSpPr/>
        </xdr:nvSpPr>
        <xdr:spPr bwMode="auto">
          <a:xfrm>
            <a:off x="4966712" y="49055864"/>
            <a:ext cx="1815089" cy="3124202"/>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国際会議への対応支援</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途上国支援プロジェクト推進のための各種支援及び支援策の検討</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国際的な情報発信</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モントリオール議定書</a:t>
            </a:r>
            <a:r>
              <a:rPr lang="en-US" altLang="ja-JP" sz="1100">
                <a:solidFill>
                  <a:schemeClr val="tx1"/>
                </a:solidFill>
                <a:effectLst/>
                <a:latin typeface="+mn-lt"/>
                <a:ea typeface="+mn-ea"/>
                <a:cs typeface="+mn-cs"/>
              </a:rPr>
              <a:t>HFC</a:t>
            </a:r>
            <a:r>
              <a:rPr lang="ja-JP" altLang="ja-JP" sz="1100">
                <a:solidFill>
                  <a:schemeClr val="tx1"/>
                </a:solidFill>
                <a:effectLst/>
                <a:latin typeface="+mn-lt"/>
                <a:ea typeface="+mn-ea"/>
                <a:cs typeface="+mn-cs"/>
              </a:rPr>
              <a:t>改正対応</a:t>
            </a:r>
            <a:endParaRPr lang="ja-JP" altLang="ja-JP">
              <a:effectLst/>
            </a:endParaRPr>
          </a:p>
        </xdr:txBody>
      </xdr:sp>
    </xdr:grpSp>
    <xdr:clientData/>
  </xdr:twoCellAnchor>
  <xdr:twoCellAnchor>
    <xdr:from>
      <xdr:col>6</xdr:col>
      <xdr:colOff>153481</xdr:colOff>
      <xdr:row>764</xdr:row>
      <xdr:rowOff>248002</xdr:rowOff>
    </xdr:from>
    <xdr:to>
      <xdr:col>17</xdr:col>
      <xdr:colOff>36921</xdr:colOff>
      <xdr:row>772</xdr:row>
      <xdr:rowOff>214630</xdr:rowOff>
    </xdr:to>
    <xdr:grpSp>
      <xdr:nvGrpSpPr>
        <xdr:cNvPr id="15" name="グループ化 14"/>
        <xdr:cNvGrpSpPr/>
      </xdr:nvGrpSpPr>
      <xdr:grpSpPr>
        <a:xfrm>
          <a:off x="1372681" y="58274302"/>
          <a:ext cx="2118640" cy="2506628"/>
          <a:chOff x="5068128" y="48446068"/>
          <a:chExt cx="1930698" cy="2454205"/>
        </a:xfrm>
      </xdr:grpSpPr>
      <xdr:grpSp>
        <xdr:nvGrpSpPr>
          <xdr:cNvPr id="10" name="グループ化 9"/>
          <xdr:cNvGrpSpPr/>
        </xdr:nvGrpSpPr>
        <xdr:grpSpPr>
          <a:xfrm>
            <a:off x="5068128" y="48446068"/>
            <a:ext cx="1930698" cy="1007733"/>
            <a:chOff x="4786510" y="47667134"/>
            <a:chExt cx="1930698" cy="1007733"/>
          </a:xfrm>
        </xdr:grpSpPr>
        <xdr:sp macro="" textlink="">
          <xdr:nvSpPr>
            <xdr:cNvPr id="11" name="正方形/長方形 10"/>
            <xdr:cNvSpPr/>
          </xdr:nvSpPr>
          <xdr:spPr>
            <a:xfrm>
              <a:off x="4824859" y="47929801"/>
              <a:ext cx="1854000" cy="7450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altLang="ja-JP">
                  <a:solidFill>
                    <a:schemeClr val="tx1"/>
                  </a:solidFill>
                  <a:effectLst/>
                </a:rPr>
                <a:t>G.(</a:t>
              </a:r>
              <a:r>
                <a:rPr lang="ja-JP" altLang="en-US">
                  <a:solidFill>
                    <a:schemeClr val="tx1"/>
                  </a:solidFill>
                  <a:effectLst/>
                </a:rPr>
                <a:t>株</a:t>
              </a:r>
              <a:r>
                <a:rPr lang="en-US" altLang="ja-JP">
                  <a:solidFill>
                    <a:schemeClr val="tx1"/>
                  </a:solidFill>
                  <a:effectLst/>
                </a:rPr>
                <a:t>)</a:t>
              </a:r>
              <a:r>
                <a:rPr lang="ja-JP" altLang="en-US">
                  <a:solidFill>
                    <a:schemeClr val="tx1"/>
                  </a:solidFill>
                  <a:effectLst/>
                </a:rPr>
                <a:t>ダイナックス都市環境</a:t>
              </a:r>
              <a:endParaRPr lang="en-US" altLang="ja-JP">
                <a:solidFill>
                  <a:schemeClr val="tx1"/>
                </a:solidFill>
                <a:effectLst/>
              </a:endParaRPr>
            </a:p>
            <a:p>
              <a:pPr algn="ctr"/>
              <a:r>
                <a:rPr lang="ja-JP" altLang="en-US">
                  <a:solidFill>
                    <a:schemeClr val="tx1"/>
                  </a:solidFill>
                  <a:effectLst/>
                </a:rPr>
                <a:t>研究所</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2" name="フレーム 11"/>
            <xdr:cNvSpPr/>
          </xdr:nvSpPr>
          <xdr:spPr bwMode="auto">
            <a:xfrm>
              <a:off x="4786510" y="47667134"/>
              <a:ext cx="1930698" cy="267669"/>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grpSp>
      <xdr:sp macro="" textlink="">
        <xdr:nvSpPr>
          <xdr:cNvPr id="14" name="大かっこ 13"/>
          <xdr:cNvSpPr/>
        </xdr:nvSpPr>
        <xdr:spPr bwMode="auto">
          <a:xfrm>
            <a:off x="5097304" y="49462266"/>
            <a:ext cx="1872347"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オゾン層等の監視結果に関する年次報告書の作成</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オゾン層等の監視結果に関する普及啓発用資料等の作成</a:t>
            </a:r>
            <a:endParaRPr lang="ja-JP" altLang="ja-JP">
              <a:effectLst/>
            </a:endParaRPr>
          </a:p>
        </xdr:txBody>
      </xdr:sp>
    </xdr:grpSp>
    <xdr:clientData/>
  </xdr:twoCellAnchor>
  <xdr:twoCellAnchor>
    <xdr:from>
      <xdr:col>40</xdr:col>
      <xdr:colOff>124704</xdr:colOff>
      <xdr:row>745</xdr:row>
      <xdr:rowOff>15481</xdr:rowOff>
    </xdr:from>
    <xdr:to>
      <xdr:col>49</xdr:col>
      <xdr:colOff>370176</xdr:colOff>
      <xdr:row>756</xdr:row>
      <xdr:rowOff>553465</xdr:rowOff>
    </xdr:to>
    <xdr:grpSp>
      <xdr:nvGrpSpPr>
        <xdr:cNvPr id="24" name="グループ化 23"/>
        <xdr:cNvGrpSpPr/>
      </xdr:nvGrpSpPr>
      <xdr:grpSpPr>
        <a:xfrm>
          <a:off x="8252704" y="50370981"/>
          <a:ext cx="2074272" cy="4449584"/>
          <a:chOff x="4233333" y="51342079"/>
          <a:chExt cx="1925219" cy="4470537"/>
        </a:xfrm>
      </xdr:grpSpPr>
      <xdr:sp macro="" textlink="">
        <xdr:nvSpPr>
          <xdr:cNvPr id="21" name="フレーム 20"/>
          <xdr:cNvSpPr/>
        </xdr:nvSpPr>
        <xdr:spPr bwMode="auto">
          <a:xfrm>
            <a:off x="4233333" y="51342079"/>
            <a:ext cx="1925219" cy="221279"/>
          </a:xfrm>
          <a:prstGeom prst="fram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a:t>
            </a:r>
            <a:r>
              <a:rPr kumimoji="1" lang="en-US" altLang="ja-JP" sz="900">
                <a:solidFill>
                  <a:schemeClr val="tx1"/>
                </a:solidFill>
              </a:rPr>
              <a:t>【</a:t>
            </a:r>
            <a:r>
              <a:rPr kumimoji="1" lang="ja-JP" altLang="en-US" sz="900">
                <a:solidFill>
                  <a:schemeClr val="tx1"/>
                </a:solidFill>
              </a:rPr>
              <a:t>一般競争契約（最低価格）</a:t>
            </a:r>
            <a:r>
              <a:rPr kumimoji="1" lang="en-US" altLang="ja-JP" sz="900">
                <a:solidFill>
                  <a:schemeClr val="tx1"/>
                </a:solidFill>
              </a:rPr>
              <a:t>】</a:t>
            </a:r>
          </a:p>
        </xdr:txBody>
      </xdr:sp>
      <xdr:sp macro="" textlink="">
        <xdr:nvSpPr>
          <xdr:cNvPr id="22" name="大かっこ 21"/>
          <xdr:cNvSpPr/>
        </xdr:nvSpPr>
        <xdr:spPr bwMode="auto">
          <a:xfrm>
            <a:off x="4293801" y="52711624"/>
            <a:ext cx="1821014" cy="3100992"/>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オゾン層破壊物質等の大気中バックグラウンド濃度の測定等</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オゾン層破壊物質等の都市域大気中濃度の測定等</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専門家による評価検討</a:t>
            </a:r>
          </a:p>
          <a:p>
            <a:endParaRPr kumimoji="1" lang="en-US" altLang="ja-JP" sz="1100"/>
          </a:p>
        </xdr:txBody>
      </xdr:sp>
      <xdr:sp macro="" textlink="">
        <xdr:nvSpPr>
          <xdr:cNvPr id="23" name="正方形/長方形 22"/>
          <xdr:cNvSpPr/>
        </xdr:nvSpPr>
        <xdr:spPr>
          <a:xfrm>
            <a:off x="4269332" y="51579417"/>
            <a:ext cx="1850092" cy="112101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F.</a:t>
            </a:r>
            <a:r>
              <a:rPr kumimoji="1" lang="ja-JP" altLang="en-US" sz="1100">
                <a:solidFill>
                  <a:sysClr val="windowText" lastClr="000000"/>
                </a:solidFill>
                <a:effectLst/>
                <a:latin typeface="+mn-lt"/>
                <a:ea typeface="+mn-ea"/>
                <a:cs typeface="+mn-cs"/>
              </a:rPr>
              <a:t>（一財）日本環境衛生</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センター</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１５百万円</a:t>
            </a:r>
          </a:p>
        </xdr:txBody>
      </xdr:sp>
    </xdr:grpSp>
    <xdr:clientData/>
  </xdr:twoCellAnchor>
  <xdr:twoCellAnchor>
    <xdr:from>
      <xdr:col>18</xdr:col>
      <xdr:colOff>15553</xdr:colOff>
      <xdr:row>764</xdr:row>
      <xdr:rowOff>296099</xdr:rowOff>
    </xdr:from>
    <xdr:to>
      <xdr:col>28</xdr:col>
      <xdr:colOff>68429</xdr:colOff>
      <xdr:row>772</xdr:row>
      <xdr:rowOff>227284</xdr:rowOff>
    </xdr:to>
    <xdr:grpSp>
      <xdr:nvGrpSpPr>
        <xdr:cNvPr id="34" name="グループ化 33"/>
        <xdr:cNvGrpSpPr/>
      </xdr:nvGrpSpPr>
      <xdr:grpSpPr>
        <a:xfrm>
          <a:off x="3673153" y="58322399"/>
          <a:ext cx="2084876" cy="2471185"/>
          <a:chOff x="5901266" y="52713467"/>
          <a:chExt cx="1915543" cy="2392266"/>
        </a:xfrm>
      </xdr:grpSpPr>
      <xdr:sp macro="" textlink="">
        <xdr:nvSpPr>
          <xdr:cNvPr id="25" name="フレーム 24"/>
          <xdr:cNvSpPr/>
        </xdr:nvSpPr>
        <xdr:spPr bwMode="auto">
          <a:xfrm>
            <a:off x="5901266"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随意契約（少額）</a:t>
            </a:r>
            <a:r>
              <a:rPr kumimoji="1" lang="en-US" altLang="ja-JP" sz="900">
                <a:solidFill>
                  <a:sysClr val="windowText" lastClr="000000"/>
                </a:solidFill>
                <a:effectLst/>
                <a:latin typeface="+mn-lt"/>
                <a:ea typeface="+mn-ea"/>
                <a:cs typeface="+mn-cs"/>
              </a:rPr>
              <a:t>】</a:t>
            </a:r>
          </a:p>
        </xdr:txBody>
      </xdr:sp>
      <xdr:sp macro="" textlink="">
        <xdr:nvSpPr>
          <xdr:cNvPr id="26" name="大かっこ 25"/>
          <xdr:cNvSpPr/>
        </xdr:nvSpPr>
        <xdr:spPr bwMode="auto">
          <a:xfrm>
            <a:off x="5942104" y="53667726"/>
            <a:ext cx="1838705"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第一種フロン類充塡回収業者へのアンケートの実施</a:t>
            </a:r>
            <a:endParaRPr lang="ja-JP" altLang="ja-JP">
              <a:effectLst/>
            </a:endParaRPr>
          </a:p>
        </xdr:txBody>
      </xdr:sp>
      <xdr:sp macro="" textlink="">
        <xdr:nvSpPr>
          <xdr:cNvPr id="27" name="正方形/長方形 26"/>
          <xdr:cNvSpPr/>
        </xdr:nvSpPr>
        <xdr:spPr>
          <a:xfrm>
            <a:off x="5942104" y="52942552"/>
            <a:ext cx="1838705"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H.</a:t>
            </a:r>
            <a:r>
              <a:rPr kumimoji="1" lang="ja-JP" altLang="ja-JP" sz="1100">
                <a:solidFill>
                  <a:sysClr val="windowText" lastClr="000000"/>
                </a:solidFill>
                <a:effectLst/>
                <a:latin typeface="+mn-lt"/>
                <a:ea typeface="+mn-ea"/>
                <a:cs typeface="+mn-cs"/>
              </a:rPr>
              <a:t>エム・アール・アイ</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リサーチアソシエイツ</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１百万円</a:t>
            </a:r>
          </a:p>
        </xdr:txBody>
      </xdr:sp>
    </xdr:grpSp>
    <xdr:clientData/>
  </xdr:twoCellAnchor>
  <xdr:twoCellAnchor>
    <xdr:from>
      <xdr:col>6</xdr:col>
      <xdr:colOff>161486</xdr:colOff>
      <xdr:row>744</xdr:row>
      <xdr:rowOff>331981</xdr:rowOff>
    </xdr:from>
    <xdr:to>
      <xdr:col>17</xdr:col>
      <xdr:colOff>38097</xdr:colOff>
      <xdr:row>756</xdr:row>
      <xdr:rowOff>569753</xdr:rowOff>
    </xdr:to>
    <xdr:grpSp>
      <xdr:nvGrpSpPr>
        <xdr:cNvPr id="35" name="グループ化 34"/>
        <xdr:cNvGrpSpPr/>
      </xdr:nvGrpSpPr>
      <xdr:grpSpPr>
        <a:xfrm>
          <a:off x="1380686" y="50331881"/>
          <a:ext cx="2111811" cy="4504972"/>
          <a:chOff x="3446822" y="48116068"/>
          <a:chExt cx="1925219" cy="4539854"/>
        </a:xfrm>
      </xdr:grpSpPr>
      <xdr:sp macro="" textlink="">
        <xdr:nvSpPr>
          <xdr:cNvPr id="28" name="フレーム 27"/>
          <xdr:cNvSpPr/>
        </xdr:nvSpPr>
        <xdr:spPr bwMode="auto">
          <a:xfrm>
            <a:off x="3446822" y="48116068"/>
            <a:ext cx="1925219" cy="27375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29" name="大かっこ 28"/>
          <xdr:cNvSpPr/>
        </xdr:nvSpPr>
        <xdr:spPr bwMode="auto">
          <a:xfrm>
            <a:off x="3450409" y="49544889"/>
            <a:ext cx="1866611" cy="3111033"/>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en-US" sz="1100" b="0" i="0" u="none" strike="noStrike" baseline="0" smtClean="0">
                <a:solidFill>
                  <a:schemeClr val="tx1"/>
                </a:solidFill>
                <a:latin typeface="+mn-lt"/>
                <a:ea typeface="+mn-ea"/>
                <a:cs typeface="+mn-cs"/>
              </a:rPr>
              <a:t>フロン排出抑制法に基づく報告等の集計支援</a:t>
            </a:r>
            <a:endParaRPr lang="en-US" altLang="ja-JP" sz="1100" b="0" i="0" u="none" strike="noStrike" baseline="0" smtClean="0">
              <a:solidFill>
                <a:schemeClr val="tx1"/>
              </a:solidFill>
              <a:latin typeface="+mn-lt"/>
              <a:ea typeface="+mn-ea"/>
              <a:cs typeface="+mn-cs"/>
            </a:endParaRPr>
          </a:p>
          <a:p>
            <a:pPr algn="l">
              <a:lnSpc>
                <a:spcPts val="1200"/>
              </a:lnSpc>
            </a:pPr>
            <a:r>
              <a:rPr kumimoji="1" lang="ja-JP" altLang="en-US" sz="1100">
                <a:solidFill>
                  <a:schemeClr val="tx1"/>
                </a:solidFill>
                <a:effectLst/>
                <a:latin typeface="+mn-lt"/>
                <a:ea typeface="+mn-ea"/>
                <a:cs typeface="+mn-cs"/>
              </a:rPr>
              <a:t>・冷媒フロン類に関する実態把握</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経済的手法に関する調査・検討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冷媒ＨＦＣ以外の代替フロン等４ガスの削減対策</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en-US" sz="1100" b="0" i="0" u="none" strike="noStrike" baseline="0" smtClean="0">
                <a:solidFill>
                  <a:schemeClr val="tx1"/>
                </a:solidFill>
                <a:latin typeface="+mn-lt"/>
                <a:ea typeface="+mn-ea"/>
                <a:cs typeface="+mn-cs"/>
              </a:rPr>
              <a:t>海外での規制等の調査・検討</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破壊施設実地調査</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報告等制度の周知</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報告等制度における報告・公表の支援</a:t>
            </a:r>
            <a:endParaRPr lang="en-US" altLang="ja-JP" sz="1100" b="0" i="0" u="none" strike="noStrike" baseline="0" smtClean="0">
              <a:solidFill>
                <a:schemeClr val="tx1"/>
              </a:solidFill>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lang="ja-JP" altLang="en-US" sz="1100" b="0" i="0" u="none" strike="noStrike" baseline="0" smtClean="0">
                <a:solidFill>
                  <a:schemeClr val="tx1"/>
                </a:solidFill>
                <a:latin typeface="+mn-lt"/>
                <a:ea typeface="+mn-ea"/>
                <a:cs typeface="+mn-cs"/>
              </a:rPr>
              <a:t>使用時漏えい防止及び回収率向上方策等の検討</a:t>
            </a:r>
            <a:endParaRPr kumimoji="1" lang="en-US" altLang="ja-JP" sz="1100"/>
          </a:p>
        </xdr:txBody>
      </xdr:sp>
      <xdr:sp macro="" textlink="">
        <xdr:nvSpPr>
          <xdr:cNvPr id="32" name="正方形/長方形 31"/>
          <xdr:cNvSpPr/>
        </xdr:nvSpPr>
        <xdr:spPr>
          <a:xfrm>
            <a:off x="3485241" y="48373409"/>
            <a:ext cx="1814850" cy="1153989"/>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050">
                <a:solidFill>
                  <a:sysClr val="windowText" lastClr="000000"/>
                </a:solidFill>
                <a:effectLst/>
                <a:latin typeface="+mn-lt"/>
                <a:ea typeface="+mn-ea"/>
                <a:cs typeface="+mn-cs"/>
              </a:rPr>
              <a:t>A.(</a:t>
            </a:r>
            <a:r>
              <a:rPr kumimoji="1" lang="ja-JP" altLang="en-US" sz="1050">
                <a:solidFill>
                  <a:sysClr val="windowText" lastClr="000000"/>
                </a:solidFill>
                <a:effectLst/>
                <a:latin typeface="+mn-lt"/>
                <a:ea typeface="+mn-ea"/>
                <a:cs typeface="+mn-cs"/>
              </a:rPr>
              <a:t>株</a:t>
            </a: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三菱総合研究所</a:t>
            </a:r>
            <a:endParaRPr kumimoji="1" lang="en-US" altLang="ja-JP" sz="1050">
              <a:solidFill>
                <a:sysClr val="windowText" lastClr="000000"/>
              </a:solidFill>
              <a:effectLst/>
              <a:latin typeface="+mn-lt"/>
              <a:ea typeface="+mn-ea"/>
              <a:cs typeface="+mn-cs"/>
            </a:endParaRPr>
          </a:p>
          <a:p>
            <a:pPr algn="ct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受託者</a:t>
            </a:r>
            <a:r>
              <a:rPr kumimoji="1" lang="en-US" altLang="ja-JP" sz="1050">
                <a:solidFill>
                  <a:sysClr val="windowText" lastClr="000000"/>
                </a:solidFill>
                <a:effectLst/>
                <a:latin typeface="+mn-lt"/>
                <a:ea typeface="+mn-ea"/>
                <a:cs typeface="+mn-cs"/>
              </a:rPr>
              <a:t>】</a:t>
            </a:r>
          </a:p>
          <a:p>
            <a:pPr algn="ctr"/>
            <a:r>
              <a:rPr kumimoji="1" lang="ja-JP" altLang="en-US" sz="1050">
                <a:solidFill>
                  <a:sysClr val="windowText" lastClr="000000"/>
                </a:solidFill>
                <a:effectLst/>
                <a:latin typeface="+mn-lt"/>
                <a:ea typeface="+mn-ea"/>
                <a:cs typeface="+mn-cs"/>
              </a:rPr>
              <a:t>１０７百万円</a:t>
            </a:r>
            <a:endParaRPr kumimoji="1" lang="en-US" altLang="ja-JP" sz="1050">
              <a:solidFill>
                <a:sysClr val="windowText" lastClr="000000"/>
              </a:solidFill>
              <a:effectLst/>
              <a:latin typeface="+mn-lt"/>
              <a:ea typeface="+mn-ea"/>
              <a:cs typeface="+mn-cs"/>
            </a:endParaRPr>
          </a:p>
          <a:p>
            <a:pPr algn="ctr"/>
            <a:r>
              <a:rPr kumimoji="1" lang="en-US" altLang="ja-JP" sz="1050">
                <a:solidFill>
                  <a:sysClr val="windowText" lastClr="000000"/>
                </a:solidFill>
                <a:effectLst/>
                <a:latin typeface="+mn-lt"/>
                <a:ea typeface="+mn-ea"/>
                <a:cs typeface="+mn-cs"/>
              </a:rPr>
              <a:t>B.</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環境管理センター</a:t>
            </a:r>
            <a:endParaRPr kumimoji="1" lang="en-US" altLang="ja-JP" sz="1050">
              <a:solidFill>
                <a:sysClr val="windowText" lastClr="000000"/>
              </a:solidFill>
              <a:effectLst/>
              <a:latin typeface="+mn-lt"/>
              <a:ea typeface="+mn-ea"/>
              <a:cs typeface="+mn-cs"/>
            </a:endParaRPr>
          </a:p>
          <a:p>
            <a:pPr algn="ct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共同実施者</a:t>
            </a:r>
            <a:r>
              <a:rPr kumimoji="1" lang="en-US" altLang="ja-JP" sz="1050">
                <a:solidFill>
                  <a:sysClr val="windowText" lastClr="000000"/>
                </a:solidFill>
                <a:effectLst/>
                <a:latin typeface="+mn-lt"/>
                <a:ea typeface="+mn-ea"/>
                <a:cs typeface="+mn-cs"/>
              </a:rPr>
              <a:t>】</a:t>
            </a:r>
          </a:p>
          <a:p>
            <a:pPr algn="ctr"/>
            <a:r>
              <a:rPr kumimoji="1" lang="ja-JP" altLang="en-US" sz="1050">
                <a:solidFill>
                  <a:sysClr val="windowText" lastClr="000000"/>
                </a:solidFill>
                <a:effectLst/>
                <a:latin typeface="+mn-lt"/>
                <a:ea typeface="+mn-ea"/>
                <a:cs typeface="+mn-cs"/>
              </a:rPr>
              <a:t>１４</a:t>
            </a:r>
            <a:r>
              <a:rPr kumimoji="1" lang="ja-JP" altLang="ja-JP" sz="1050">
                <a:solidFill>
                  <a:sysClr val="windowText" lastClr="000000"/>
                </a:solidFill>
                <a:effectLst/>
                <a:latin typeface="+mn-lt"/>
                <a:ea typeface="+mn-ea"/>
                <a:cs typeface="+mn-cs"/>
              </a:rPr>
              <a:t>百万円</a:t>
            </a:r>
            <a:endParaRPr lang="ja-JP" altLang="ja-JP" sz="1050">
              <a:solidFill>
                <a:sysClr val="windowText" lastClr="000000"/>
              </a:solidFill>
              <a:effectLst/>
            </a:endParaRPr>
          </a:p>
        </xdr:txBody>
      </xdr:sp>
    </xdr:grpSp>
    <xdr:clientData/>
  </xdr:twoCellAnchor>
  <xdr:twoCellAnchor>
    <xdr:from>
      <xdr:col>6</xdr:col>
      <xdr:colOff>159627</xdr:colOff>
      <xdr:row>757</xdr:row>
      <xdr:rowOff>248665</xdr:rowOff>
    </xdr:from>
    <xdr:to>
      <xdr:col>17</xdr:col>
      <xdr:colOff>35913</xdr:colOff>
      <xdr:row>763</xdr:row>
      <xdr:rowOff>84625</xdr:rowOff>
    </xdr:to>
    <xdr:grpSp>
      <xdr:nvGrpSpPr>
        <xdr:cNvPr id="43" name="グループ化 42"/>
        <xdr:cNvGrpSpPr/>
      </xdr:nvGrpSpPr>
      <xdr:grpSpPr>
        <a:xfrm>
          <a:off x="1378827" y="55188865"/>
          <a:ext cx="2111486" cy="2604560"/>
          <a:chOff x="1281953" y="53411460"/>
          <a:chExt cx="1906809" cy="2590088"/>
        </a:xfrm>
      </xdr:grpSpPr>
      <xdr:sp macro="" textlink="">
        <xdr:nvSpPr>
          <xdr:cNvPr id="30" name="フレーム 29"/>
          <xdr:cNvSpPr/>
        </xdr:nvSpPr>
        <xdr:spPr bwMode="auto">
          <a:xfrm>
            <a:off x="1281953" y="53411460"/>
            <a:ext cx="1906809" cy="28663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随意契約（外注）</a:t>
            </a:r>
            <a:r>
              <a:rPr kumimoji="1" lang="en-US" altLang="ja-JP" sz="900">
                <a:solidFill>
                  <a:schemeClr val="tx1"/>
                </a:solidFill>
              </a:rPr>
              <a:t>】</a:t>
            </a:r>
          </a:p>
        </xdr:txBody>
      </xdr:sp>
      <xdr:sp macro="" textlink="">
        <xdr:nvSpPr>
          <xdr:cNvPr id="31" name="大かっこ 30"/>
          <xdr:cNvSpPr/>
        </xdr:nvSpPr>
        <xdr:spPr bwMode="auto">
          <a:xfrm>
            <a:off x="1316279" y="54392794"/>
            <a:ext cx="1821802" cy="1608754"/>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・調査集計等の作業</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t>・冷媒フロン類に関する実態把握</a:t>
            </a:r>
            <a:endParaRPr kumimoji="1" lang="en-US" altLang="ja-JP" sz="1100"/>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・破壊施設実地調査</a:t>
            </a:r>
            <a:endParaRPr lang="ja-JP" altLang="ja-JP">
              <a:effectLst/>
            </a:endParaRPr>
          </a:p>
        </xdr:txBody>
      </xdr:sp>
      <xdr:sp macro="" textlink="">
        <xdr:nvSpPr>
          <xdr:cNvPr id="33" name="正方形/長方形 32"/>
          <xdr:cNvSpPr/>
        </xdr:nvSpPr>
        <xdr:spPr>
          <a:xfrm>
            <a:off x="1316279" y="53681051"/>
            <a:ext cx="1831644" cy="723637"/>
          </a:xfrm>
          <a:prstGeom prst="rect">
            <a:avLst/>
          </a:prstGeom>
          <a:solidFill>
            <a:sysClr val="window" lastClr="FFFFFF"/>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050">
                <a:solidFill>
                  <a:sysClr val="windowText" lastClr="000000"/>
                </a:solidFill>
                <a:effectLst/>
                <a:latin typeface="+mn-lt"/>
                <a:ea typeface="+mn-ea"/>
                <a:cs typeface="+mn-cs"/>
              </a:rPr>
              <a:t>C.</a:t>
            </a:r>
            <a:r>
              <a:rPr kumimoji="1" lang="ja-JP" altLang="en-US" sz="1050">
                <a:solidFill>
                  <a:sysClr val="windowText" lastClr="000000"/>
                </a:solidFill>
                <a:effectLst/>
                <a:latin typeface="+mn-lt"/>
                <a:ea typeface="+mn-ea"/>
                <a:cs typeface="+mn-cs"/>
              </a:rPr>
              <a:t>民間企業４社</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３８百万円</a:t>
            </a:r>
          </a:p>
        </xdr:txBody>
      </xdr:sp>
    </xdr:grpSp>
    <xdr:clientData/>
  </xdr:twoCellAnchor>
  <xdr:twoCellAnchor>
    <xdr:from>
      <xdr:col>11</xdr:col>
      <xdr:colOff>155648</xdr:colOff>
      <xdr:row>756</xdr:row>
      <xdr:rowOff>551121</xdr:rowOff>
    </xdr:from>
    <xdr:to>
      <xdr:col>11</xdr:col>
      <xdr:colOff>155648</xdr:colOff>
      <xdr:row>757</xdr:row>
      <xdr:rowOff>280800</xdr:rowOff>
    </xdr:to>
    <xdr:cxnSp macro="">
      <xdr:nvCxnSpPr>
        <xdr:cNvPr id="36" name="直線矢印コネクタ 35"/>
        <xdr:cNvCxnSpPr/>
      </xdr:nvCxnSpPr>
      <xdr:spPr>
        <a:xfrm flipH="1">
          <a:off x="2186171" y="52628505"/>
          <a:ext cx="0" cy="3942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87254</xdr:colOff>
      <xdr:row>744</xdr:row>
      <xdr:rowOff>346742</xdr:rowOff>
    </xdr:from>
    <xdr:to>
      <xdr:col>39</xdr:col>
      <xdr:colOff>150782</xdr:colOff>
      <xdr:row>756</xdr:row>
      <xdr:rowOff>548487</xdr:rowOff>
    </xdr:to>
    <xdr:grpSp>
      <xdr:nvGrpSpPr>
        <xdr:cNvPr id="40" name="グループ化 39"/>
        <xdr:cNvGrpSpPr/>
      </xdr:nvGrpSpPr>
      <xdr:grpSpPr>
        <a:xfrm>
          <a:off x="5980054" y="50346642"/>
          <a:ext cx="2095528" cy="4468945"/>
          <a:chOff x="3750734" y="48200734"/>
          <a:chExt cx="1925218" cy="4454996"/>
        </a:xfrm>
      </xdr:grpSpPr>
      <xdr:sp macro="" textlink="">
        <xdr:nvSpPr>
          <xdr:cNvPr id="37" name="フレーム 36"/>
          <xdr:cNvSpPr/>
        </xdr:nvSpPr>
        <xdr:spPr bwMode="auto">
          <a:xfrm>
            <a:off x="3750734" y="48200734"/>
            <a:ext cx="1925218" cy="273751"/>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請負</a:t>
            </a:r>
            <a:r>
              <a:rPr kumimoji="1" lang="en-US" altLang="ja-JP" sz="900">
                <a:solidFill>
                  <a:schemeClr val="tx1"/>
                </a:solidFill>
              </a:rPr>
              <a:t>【</a:t>
            </a:r>
            <a:r>
              <a:rPr kumimoji="1" lang="ja-JP" altLang="en-US" sz="900">
                <a:solidFill>
                  <a:schemeClr val="tx1"/>
                </a:solidFill>
              </a:rPr>
              <a:t>一般競争契約（総合評価）</a:t>
            </a:r>
            <a:r>
              <a:rPr kumimoji="1" lang="en-US" altLang="ja-JP" sz="900">
                <a:solidFill>
                  <a:schemeClr val="tx1"/>
                </a:solidFill>
              </a:rPr>
              <a:t>】</a:t>
            </a:r>
          </a:p>
        </xdr:txBody>
      </xdr:sp>
      <xdr:sp macro="" textlink="">
        <xdr:nvSpPr>
          <xdr:cNvPr id="38" name="大かっこ 37"/>
          <xdr:cNvSpPr/>
        </xdr:nvSpPr>
        <xdr:spPr bwMode="auto">
          <a:xfrm>
            <a:off x="3818284" y="49578171"/>
            <a:ext cx="1818486" cy="3077559"/>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a:t>
            </a:r>
            <a:r>
              <a:rPr lang="ja-JP" altLang="ja-JP" sz="1100">
                <a:solidFill>
                  <a:schemeClr val="tx1"/>
                </a:solidFill>
                <a:effectLst/>
                <a:latin typeface="+mn-lt"/>
                <a:ea typeface="+mn-ea"/>
                <a:cs typeface="+mn-cs"/>
              </a:rPr>
              <a:t>専門家派遣業務</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専門家の選定</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派遣結果の整理及び知見の集約検討</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全国説明会</a:t>
            </a:r>
            <a:r>
              <a:rPr lang="ja-JP" altLang="en-US" sz="1100">
                <a:solidFill>
                  <a:schemeClr val="tx1"/>
                </a:solidFill>
                <a:effectLst/>
                <a:latin typeface="+mn-lt"/>
                <a:ea typeface="+mn-ea"/>
                <a:cs typeface="+mn-cs"/>
              </a:rPr>
              <a:t>の開催</a:t>
            </a:r>
            <a:endParaRPr lang="en-US" altLang="ja-JP" sz="1100">
              <a:solidFill>
                <a:schemeClr val="tx1"/>
              </a:solidFill>
              <a:effectLst/>
              <a:latin typeface="+mn-lt"/>
              <a:ea typeface="+mn-ea"/>
              <a:cs typeface="+mn-cs"/>
            </a:endParaRPr>
          </a:p>
        </xdr:txBody>
      </xdr:sp>
      <xdr:sp macro="" textlink="">
        <xdr:nvSpPr>
          <xdr:cNvPr id="39" name="正方形/長方形 38"/>
          <xdr:cNvSpPr/>
        </xdr:nvSpPr>
        <xdr:spPr>
          <a:xfrm>
            <a:off x="3791572" y="48458075"/>
            <a:ext cx="1848380" cy="1112977"/>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E.(</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三菱総合研究所</a:t>
            </a:r>
          </a:p>
          <a:p>
            <a:pPr algn="ct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grpSp>
    <xdr:clientData/>
  </xdr:twoCellAnchor>
  <xdr:twoCellAnchor>
    <xdr:from>
      <xdr:col>12</xdr:col>
      <xdr:colOff>8467</xdr:colOff>
      <xdr:row>743</xdr:row>
      <xdr:rowOff>84666</xdr:rowOff>
    </xdr:from>
    <xdr:to>
      <xdr:col>12</xdr:col>
      <xdr:colOff>8467</xdr:colOff>
      <xdr:row>744</xdr:row>
      <xdr:rowOff>317500</xdr:rowOff>
    </xdr:to>
    <xdr:cxnSp macro="">
      <xdr:nvCxnSpPr>
        <xdr:cNvPr id="41" name="直線矢印コネクタ 40"/>
        <xdr:cNvCxnSpPr/>
      </xdr:nvCxnSpPr>
      <xdr:spPr>
        <a:xfrm>
          <a:off x="2223583" y="47576759"/>
          <a:ext cx="0" cy="57986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10249</xdr:colOff>
      <xdr:row>743</xdr:row>
      <xdr:rowOff>272501</xdr:rowOff>
    </xdr:from>
    <xdr:to>
      <xdr:col>50</xdr:col>
      <xdr:colOff>1783</xdr:colOff>
      <xdr:row>743</xdr:row>
      <xdr:rowOff>272501</xdr:rowOff>
    </xdr:to>
    <xdr:cxnSp macro="">
      <xdr:nvCxnSpPr>
        <xdr:cNvPr id="42" name="直線コネクタ 41"/>
        <xdr:cNvCxnSpPr/>
      </xdr:nvCxnSpPr>
      <xdr:spPr>
        <a:xfrm>
          <a:off x="2225365" y="47764594"/>
          <a:ext cx="728665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66449</xdr:colOff>
      <xdr:row>743</xdr:row>
      <xdr:rowOff>276061</xdr:rowOff>
    </xdr:from>
    <xdr:to>
      <xdr:col>23</xdr:col>
      <xdr:colOff>66449</xdr:colOff>
      <xdr:row>744</xdr:row>
      <xdr:rowOff>322219</xdr:rowOff>
    </xdr:to>
    <xdr:cxnSp macro="">
      <xdr:nvCxnSpPr>
        <xdr:cNvPr id="44" name="直線矢印コネクタ 43"/>
        <xdr:cNvCxnSpPr/>
      </xdr:nvCxnSpPr>
      <xdr:spPr>
        <a:xfrm>
          <a:off x="4312089" y="47768154"/>
          <a:ext cx="0" cy="3931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182556</xdr:colOff>
      <xdr:row>743</xdr:row>
      <xdr:rowOff>275436</xdr:rowOff>
    </xdr:from>
    <xdr:to>
      <xdr:col>35</xdr:col>
      <xdr:colOff>182556</xdr:colOff>
      <xdr:row>744</xdr:row>
      <xdr:rowOff>321594</xdr:rowOff>
    </xdr:to>
    <xdr:cxnSp macro="">
      <xdr:nvCxnSpPr>
        <xdr:cNvPr id="45" name="直線矢印コネクタ 44"/>
        <xdr:cNvCxnSpPr/>
      </xdr:nvCxnSpPr>
      <xdr:spPr>
        <a:xfrm>
          <a:off x="6643312" y="47767529"/>
          <a:ext cx="0" cy="3931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177218</xdr:colOff>
      <xdr:row>763</xdr:row>
      <xdr:rowOff>187600</xdr:rowOff>
    </xdr:from>
    <xdr:to>
      <xdr:col>45</xdr:col>
      <xdr:colOff>65497</xdr:colOff>
      <xdr:row>763</xdr:row>
      <xdr:rowOff>187600</xdr:rowOff>
    </xdr:to>
    <xdr:cxnSp macro="">
      <xdr:nvCxnSpPr>
        <xdr:cNvPr id="46" name="直線コネクタ 45"/>
        <xdr:cNvCxnSpPr/>
      </xdr:nvCxnSpPr>
      <xdr:spPr>
        <a:xfrm>
          <a:off x="1100183" y="55956844"/>
          <a:ext cx="727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179103</xdr:colOff>
      <xdr:row>763</xdr:row>
      <xdr:rowOff>193101</xdr:rowOff>
    </xdr:from>
    <xdr:to>
      <xdr:col>11</xdr:col>
      <xdr:colOff>179103</xdr:colOff>
      <xdr:row>764</xdr:row>
      <xdr:rowOff>280721</xdr:rowOff>
    </xdr:to>
    <xdr:cxnSp macro="">
      <xdr:nvCxnSpPr>
        <xdr:cNvPr id="47" name="直線矢印コネクタ 46"/>
        <xdr:cNvCxnSpPr/>
      </xdr:nvCxnSpPr>
      <xdr:spPr>
        <a:xfrm>
          <a:off x="2209626" y="55689148"/>
          <a:ext cx="0" cy="3977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81410</xdr:colOff>
      <xdr:row>763</xdr:row>
      <xdr:rowOff>193102</xdr:rowOff>
    </xdr:from>
    <xdr:to>
      <xdr:col>23</xdr:col>
      <xdr:colOff>81410</xdr:colOff>
      <xdr:row>764</xdr:row>
      <xdr:rowOff>280722</xdr:rowOff>
    </xdr:to>
    <xdr:cxnSp macro="">
      <xdr:nvCxnSpPr>
        <xdr:cNvPr id="48" name="直線矢印コネクタ 47"/>
        <xdr:cNvCxnSpPr/>
      </xdr:nvCxnSpPr>
      <xdr:spPr>
        <a:xfrm>
          <a:off x="4327050" y="55689149"/>
          <a:ext cx="0" cy="3977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73270</xdr:colOff>
      <xdr:row>763</xdr:row>
      <xdr:rowOff>186487</xdr:rowOff>
    </xdr:from>
    <xdr:to>
      <xdr:col>34</xdr:col>
      <xdr:colOff>73270</xdr:colOff>
      <xdr:row>764</xdr:row>
      <xdr:rowOff>274107</xdr:rowOff>
    </xdr:to>
    <xdr:cxnSp macro="">
      <xdr:nvCxnSpPr>
        <xdr:cNvPr id="49" name="直線矢印コネクタ 48"/>
        <xdr:cNvCxnSpPr/>
      </xdr:nvCxnSpPr>
      <xdr:spPr>
        <a:xfrm>
          <a:off x="6349433" y="55682534"/>
          <a:ext cx="0" cy="3977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47061</xdr:colOff>
      <xdr:row>764</xdr:row>
      <xdr:rowOff>296100</xdr:rowOff>
    </xdr:from>
    <xdr:to>
      <xdr:col>39</xdr:col>
      <xdr:colOff>102589</xdr:colOff>
      <xdr:row>772</xdr:row>
      <xdr:rowOff>227285</xdr:rowOff>
    </xdr:to>
    <xdr:grpSp>
      <xdr:nvGrpSpPr>
        <xdr:cNvPr id="53" name="グループ化 52"/>
        <xdr:cNvGrpSpPr/>
      </xdr:nvGrpSpPr>
      <xdr:grpSpPr>
        <a:xfrm>
          <a:off x="5939861" y="58322400"/>
          <a:ext cx="2087528" cy="2471185"/>
          <a:chOff x="5901266" y="52713467"/>
          <a:chExt cx="1915543" cy="2392266"/>
        </a:xfrm>
      </xdr:grpSpPr>
      <xdr:sp macro="" textlink="">
        <xdr:nvSpPr>
          <xdr:cNvPr id="54" name="フレーム 53"/>
          <xdr:cNvSpPr/>
        </xdr:nvSpPr>
        <xdr:spPr bwMode="auto">
          <a:xfrm>
            <a:off x="5901266"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委託</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随意契約（少額）</a:t>
            </a:r>
            <a:r>
              <a:rPr kumimoji="1" lang="en-US" altLang="ja-JP" sz="900">
                <a:solidFill>
                  <a:sysClr val="windowText" lastClr="000000"/>
                </a:solidFill>
                <a:effectLst/>
                <a:latin typeface="+mn-lt"/>
                <a:ea typeface="+mn-ea"/>
                <a:cs typeface="+mn-cs"/>
              </a:rPr>
              <a:t>】</a:t>
            </a:r>
          </a:p>
        </xdr:txBody>
      </xdr:sp>
      <xdr:sp macro="" textlink="">
        <xdr:nvSpPr>
          <xdr:cNvPr id="55" name="大かっこ 54"/>
          <xdr:cNvSpPr/>
        </xdr:nvSpPr>
        <xdr:spPr bwMode="auto">
          <a:xfrm>
            <a:off x="5942104" y="53667726"/>
            <a:ext cx="1838705" cy="1438007"/>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ja-JP" altLang="ja-JP" sz="1100">
                <a:solidFill>
                  <a:schemeClr val="tx1"/>
                </a:solidFill>
                <a:effectLst/>
                <a:latin typeface="+mn-lt"/>
                <a:ea typeface="+mn-ea"/>
                <a:cs typeface="+mn-cs"/>
              </a:rPr>
              <a:t>大気試料の採取</a:t>
            </a:r>
            <a:endParaRPr lang="ja-JP" altLang="ja-JP">
              <a:effectLst/>
            </a:endParaRPr>
          </a:p>
          <a:p>
            <a:endParaRPr lang="ja-JP" altLang="ja-JP" sz="1100">
              <a:solidFill>
                <a:schemeClr val="tx1"/>
              </a:solidFill>
              <a:effectLst/>
              <a:latin typeface="+mn-lt"/>
              <a:ea typeface="+mn-ea"/>
              <a:cs typeface="+mn-cs"/>
            </a:endParaRPr>
          </a:p>
        </xdr:txBody>
      </xdr:sp>
      <xdr:sp macro="" textlink="">
        <xdr:nvSpPr>
          <xdr:cNvPr id="56" name="正方形/長方形 55"/>
          <xdr:cNvSpPr/>
        </xdr:nvSpPr>
        <xdr:spPr>
          <a:xfrm>
            <a:off x="5942104" y="52942552"/>
            <a:ext cx="1838705"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I.</a:t>
            </a:r>
            <a:r>
              <a:rPr kumimoji="1" lang="ja-JP" altLang="ja-JP" sz="1100">
                <a:solidFill>
                  <a:sysClr val="windowText" lastClr="000000"/>
                </a:solidFill>
                <a:effectLst/>
                <a:latin typeface="+mn-lt"/>
                <a:ea typeface="+mn-ea"/>
                <a:cs typeface="+mn-cs"/>
              </a:rPr>
              <a:t>エヌエス環境</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百万円</a:t>
            </a:r>
          </a:p>
        </xdr:txBody>
      </xdr:sp>
    </xdr:grpSp>
    <xdr:clientData/>
  </xdr:twoCellAnchor>
  <xdr:twoCellAnchor>
    <xdr:from>
      <xdr:col>45</xdr:col>
      <xdr:colOff>65127</xdr:colOff>
      <xdr:row>763</xdr:row>
      <xdr:rowOff>177328</xdr:rowOff>
    </xdr:from>
    <xdr:to>
      <xdr:col>45</xdr:col>
      <xdr:colOff>65127</xdr:colOff>
      <xdr:row>764</xdr:row>
      <xdr:rowOff>264948</xdr:rowOff>
    </xdr:to>
    <xdr:cxnSp macro="">
      <xdr:nvCxnSpPr>
        <xdr:cNvPr id="58" name="直線矢印コネクタ 57"/>
        <xdr:cNvCxnSpPr/>
      </xdr:nvCxnSpPr>
      <xdr:spPr>
        <a:xfrm>
          <a:off x="8371813" y="55673375"/>
          <a:ext cx="0" cy="3977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16733</xdr:colOff>
      <xdr:row>741</xdr:row>
      <xdr:rowOff>221775</xdr:rowOff>
    </xdr:from>
    <xdr:to>
      <xdr:col>35</xdr:col>
      <xdr:colOff>130256</xdr:colOff>
      <xdr:row>741</xdr:row>
      <xdr:rowOff>221775</xdr:rowOff>
    </xdr:to>
    <xdr:cxnSp macro="">
      <xdr:nvCxnSpPr>
        <xdr:cNvPr id="13" name="直線矢印コネクタ 12"/>
        <xdr:cNvCxnSpPr>
          <a:stCxn id="5" idx="3"/>
        </xdr:cNvCxnSpPr>
      </xdr:nvCxnSpPr>
      <xdr:spPr>
        <a:xfrm>
          <a:off x="3154814" y="47005031"/>
          <a:ext cx="3436198" cy="0"/>
        </a:xfrm>
        <a:prstGeom prst="straightConnector1">
          <a:avLst/>
        </a:prstGeom>
        <a:ln w="9525" cap="flat" cmpd="sng" algn="ctr">
          <a:solidFill>
            <a:sysClr val="windowText" lastClr="000000"/>
          </a:solidFill>
          <a:prstDash val="solid"/>
          <a:round/>
          <a:headEnd type="none" w="med" len="med"/>
          <a:tailEnd type="arrow" w="med" len="med"/>
        </a:ln>
        <a:effectLst/>
      </xdr:spPr>
      <xdr:style>
        <a:lnRef idx="0">
          <a:scrgbClr r="0" g="0" b="0"/>
        </a:lnRef>
        <a:fillRef idx="0">
          <a:scrgbClr r="0" g="0" b="0"/>
        </a:fillRef>
        <a:effectRef idx="0">
          <a:scrgbClr r="0" g="0" b="0"/>
        </a:effectRef>
        <a:fontRef idx="minor">
          <a:schemeClr val="tx1"/>
        </a:fontRef>
      </xdr:style>
    </xdr:cxnSp>
    <xdr:clientData/>
  </xdr:twoCellAnchor>
  <xdr:twoCellAnchor>
    <xdr:from>
      <xdr:col>35</xdr:col>
      <xdr:colOff>147871</xdr:colOff>
      <xdr:row>740</xdr:row>
      <xdr:rowOff>7088</xdr:rowOff>
    </xdr:from>
    <xdr:to>
      <xdr:col>45</xdr:col>
      <xdr:colOff>139205</xdr:colOff>
      <xdr:row>743</xdr:row>
      <xdr:rowOff>75498</xdr:rowOff>
    </xdr:to>
    <xdr:sp macro="" textlink="">
      <xdr:nvSpPr>
        <xdr:cNvPr id="50" name="正方形/長方形 49"/>
        <xdr:cNvSpPr/>
      </xdr:nvSpPr>
      <xdr:spPr>
        <a:xfrm>
          <a:off x="6608627" y="46435925"/>
          <a:ext cx="1837264" cy="113166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chemeClr val="tx1"/>
              </a:solidFill>
              <a:effectLst/>
            </a:rPr>
            <a:t>事業実施に係る経費</a:t>
          </a:r>
          <a:endParaRPr lang="ja-JP" altLang="ja-JP">
            <a:solidFill>
              <a:schemeClr val="tx1"/>
            </a:solidFill>
            <a:effectLst/>
          </a:endParaRPr>
        </a:p>
        <a:p>
          <a:pPr algn="ctr"/>
          <a:r>
            <a:rPr kumimoji="1" lang="ja-JP" altLang="en-US" sz="1100">
              <a:solidFill>
                <a:schemeClr val="tx1"/>
              </a:solidFill>
              <a:effectLst/>
              <a:latin typeface="+mn-lt"/>
              <a:ea typeface="+mn-ea"/>
              <a:cs typeface="+mn-cs"/>
            </a:rPr>
            <a:t>人件費等</a:t>
          </a:r>
          <a:r>
            <a:rPr kumimoji="1" lang="ja-JP" altLang="en-US" sz="1100">
              <a:solidFill>
                <a:schemeClr val="tx1"/>
              </a:solidFill>
              <a:effectLst/>
              <a:latin typeface="+mn-ea"/>
              <a:ea typeface="+mn-ea"/>
              <a:cs typeface="+mn-cs"/>
            </a:rPr>
            <a:t>　</a:t>
          </a:r>
          <a:r>
            <a:rPr kumimoji="1" lang="en-US" altLang="ja-JP" sz="1100">
              <a:solidFill>
                <a:schemeClr val="tx1"/>
              </a:solidFill>
              <a:effectLst/>
              <a:latin typeface="+mn-ea"/>
              <a:ea typeface="+mn-ea"/>
              <a:cs typeface="+mn-cs"/>
            </a:rPr>
            <a:t>15</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40</xdr:col>
      <xdr:colOff>81221</xdr:colOff>
      <xdr:row>764</xdr:row>
      <xdr:rowOff>287962</xdr:rowOff>
    </xdr:from>
    <xdr:to>
      <xdr:col>49</xdr:col>
      <xdr:colOff>318691</xdr:colOff>
      <xdr:row>772</xdr:row>
      <xdr:rowOff>199353</xdr:rowOff>
    </xdr:to>
    <xdr:grpSp>
      <xdr:nvGrpSpPr>
        <xdr:cNvPr id="67" name="グループ化 66"/>
        <xdr:cNvGrpSpPr/>
      </xdr:nvGrpSpPr>
      <xdr:grpSpPr>
        <a:xfrm>
          <a:off x="8209221" y="58314262"/>
          <a:ext cx="2066270" cy="2451391"/>
          <a:chOff x="5901266" y="52713467"/>
          <a:chExt cx="1915543" cy="2372635"/>
        </a:xfrm>
      </xdr:grpSpPr>
      <xdr:sp macro="" textlink="">
        <xdr:nvSpPr>
          <xdr:cNvPr id="68" name="フレーム 67"/>
          <xdr:cNvSpPr/>
        </xdr:nvSpPr>
        <xdr:spPr bwMode="auto">
          <a:xfrm>
            <a:off x="5901266" y="52713467"/>
            <a:ext cx="1915543" cy="22081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一般競争契約（総合評価）</a:t>
            </a:r>
            <a:r>
              <a:rPr kumimoji="1" lang="en-US" altLang="ja-JP" sz="900">
                <a:solidFill>
                  <a:sysClr val="windowText" lastClr="000000"/>
                </a:solidFill>
                <a:effectLst/>
                <a:latin typeface="+mn-lt"/>
                <a:ea typeface="+mn-ea"/>
                <a:cs typeface="+mn-cs"/>
              </a:rPr>
              <a:t>】</a:t>
            </a:r>
          </a:p>
        </xdr:txBody>
      </xdr:sp>
      <xdr:sp macro="" textlink="">
        <xdr:nvSpPr>
          <xdr:cNvPr id="69" name="大かっこ 68"/>
          <xdr:cNvSpPr/>
        </xdr:nvSpPr>
        <xdr:spPr bwMode="auto">
          <a:xfrm>
            <a:off x="5923613" y="53667726"/>
            <a:ext cx="1857196" cy="1418376"/>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en-US" sz="1100"/>
              <a:t>・地球温暖化防止活動環境大臣表彰事業の実施支援</a:t>
            </a:r>
            <a:endParaRPr lang="ja-JP" altLang="ja-JP" sz="1100">
              <a:solidFill>
                <a:schemeClr val="tx1"/>
              </a:solidFill>
              <a:effectLst/>
              <a:latin typeface="+mn-lt"/>
              <a:ea typeface="+mn-ea"/>
              <a:cs typeface="+mn-cs"/>
            </a:endParaRPr>
          </a:p>
        </xdr:txBody>
      </xdr:sp>
      <xdr:sp macro="" textlink="">
        <xdr:nvSpPr>
          <xdr:cNvPr id="70" name="正方形/長方形 69"/>
          <xdr:cNvSpPr/>
        </xdr:nvSpPr>
        <xdr:spPr>
          <a:xfrm>
            <a:off x="5942104" y="52942552"/>
            <a:ext cx="1838705" cy="719005"/>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100">
                <a:solidFill>
                  <a:sysClr val="windowText" lastClr="000000"/>
                </a:solidFill>
                <a:effectLst/>
                <a:latin typeface="+mn-lt"/>
                <a:ea typeface="+mn-ea"/>
                <a:cs typeface="+mn-cs"/>
              </a:rPr>
              <a:t>J.</a:t>
            </a:r>
            <a:r>
              <a:rPr kumimoji="1" lang="ja-JP" altLang="en-US" sz="1100">
                <a:solidFill>
                  <a:sysClr val="windowText" lastClr="000000"/>
                </a:solidFill>
                <a:effectLst/>
                <a:latin typeface="+mn-lt"/>
                <a:ea typeface="+mn-ea"/>
                <a:cs typeface="+mn-cs"/>
              </a:rPr>
              <a:t>（一財）地球温暖化防止</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全国ネット</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１４百万円</a:t>
            </a:r>
          </a:p>
        </xdr:txBody>
      </xdr:sp>
    </xdr:grpSp>
    <xdr:clientData/>
  </xdr:twoCellAnchor>
  <xdr:twoCellAnchor>
    <xdr:from>
      <xdr:col>45</xdr:col>
      <xdr:colOff>103372</xdr:colOff>
      <xdr:row>743</xdr:row>
      <xdr:rowOff>273195</xdr:rowOff>
    </xdr:from>
    <xdr:to>
      <xdr:col>45</xdr:col>
      <xdr:colOff>103372</xdr:colOff>
      <xdr:row>744</xdr:row>
      <xdr:rowOff>319353</xdr:rowOff>
    </xdr:to>
    <xdr:cxnSp macro="">
      <xdr:nvCxnSpPr>
        <xdr:cNvPr id="57" name="直線矢印コネクタ 56"/>
        <xdr:cNvCxnSpPr/>
      </xdr:nvCxnSpPr>
      <xdr:spPr>
        <a:xfrm>
          <a:off x="8410058" y="48038486"/>
          <a:ext cx="0" cy="3931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93</v>
      </c>
      <c r="AT2" s="218"/>
      <c r="AU2" s="218"/>
      <c r="AV2" s="52" t="str">
        <f>IF(AW2="", "", "-")</f>
        <v/>
      </c>
      <c r="AW2" s="395"/>
      <c r="AX2" s="395"/>
    </row>
    <row r="3" spans="1:50" ht="21" customHeight="1" thickBot="1" x14ac:dyDescent="0.2">
      <c r="A3" s="524" t="s">
        <v>526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542</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541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164</v>
      </c>
      <c r="H5" s="560"/>
      <c r="I5" s="560"/>
      <c r="J5" s="560"/>
      <c r="K5" s="560"/>
      <c r="L5" s="560"/>
      <c r="M5" s="561" t="s">
        <v>66</v>
      </c>
      <c r="N5" s="562"/>
      <c r="O5" s="562"/>
      <c r="P5" s="562"/>
      <c r="Q5" s="562"/>
      <c r="R5" s="563"/>
      <c r="S5" s="564" t="s">
        <v>131</v>
      </c>
      <c r="T5" s="560"/>
      <c r="U5" s="560"/>
      <c r="V5" s="560"/>
      <c r="W5" s="560"/>
      <c r="X5" s="565"/>
      <c r="Y5" s="719" t="s">
        <v>3</v>
      </c>
      <c r="Z5" s="720"/>
      <c r="AA5" s="720"/>
      <c r="AB5" s="720"/>
      <c r="AC5" s="720"/>
      <c r="AD5" s="721"/>
      <c r="AE5" s="722" t="s">
        <v>544</v>
      </c>
      <c r="AF5" s="722"/>
      <c r="AG5" s="722"/>
      <c r="AH5" s="722"/>
      <c r="AI5" s="722"/>
      <c r="AJ5" s="722"/>
      <c r="AK5" s="722"/>
      <c r="AL5" s="722"/>
      <c r="AM5" s="722"/>
      <c r="AN5" s="722"/>
      <c r="AO5" s="722"/>
      <c r="AP5" s="723"/>
      <c r="AQ5" s="724" t="s">
        <v>545</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56.85" customHeight="1" x14ac:dyDescent="0.15">
      <c r="A7" s="834" t="s">
        <v>22</v>
      </c>
      <c r="B7" s="835"/>
      <c r="C7" s="835"/>
      <c r="D7" s="835"/>
      <c r="E7" s="835"/>
      <c r="F7" s="836"/>
      <c r="G7" s="837" t="s">
        <v>668</v>
      </c>
      <c r="H7" s="838"/>
      <c r="I7" s="838"/>
      <c r="J7" s="838"/>
      <c r="K7" s="838"/>
      <c r="L7" s="838"/>
      <c r="M7" s="838"/>
      <c r="N7" s="838"/>
      <c r="O7" s="838"/>
      <c r="P7" s="838"/>
      <c r="Q7" s="838"/>
      <c r="R7" s="838"/>
      <c r="S7" s="838"/>
      <c r="T7" s="838"/>
      <c r="U7" s="838"/>
      <c r="V7" s="838"/>
      <c r="W7" s="838"/>
      <c r="X7" s="839"/>
      <c r="Y7" s="393" t="s">
        <v>539</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388</v>
      </c>
      <c r="B8" s="835"/>
      <c r="C8" s="835"/>
      <c r="D8" s="835"/>
      <c r="E8" s="835"/>
      <c r="F8" s="836"/>
      <c r="G8" s="221" t="str">
        <f>入力規則等!A26</f>
        <v>地球温暖化対策、ＯＤＡ</v>
      </c>
      <c r="H8" s="222"/>
      <c r="I8" s="222"/>
      <c r="J8" s="222"/>
      <c r="K8" s="222"/>
      <c r="L8" s="222"/>
      <c r="M8" s="222"/>
      <c r="N8" s="222"/>
      <c r="O8" s="222"/>
      <c r="P8" s="222"/>
      <c r="Q8" s="222"/>
      <c r="R8" s="222"/>
      <c r="S8" s="222"/>
      <c r="T8" s="222"/>
      <c r="U8" s="222"/>
      <c r="V8" s="222"/>
      <c r="W8" s="222"/>
      <c r="X8" s="223"/>
      <c r="Y8" s="570" t="s">
        <v>389</v>
      </c>
      <c r="Z8" s="571"/>
      <c r="AA8" s="571"/>
      <c r="AB8" s="571"/>
      <c r="AC8" s="571"/>
      <c r="AD8" s="572"/>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3" t="s">
        <v>548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30</v>
      </c>
      <c r="B10" s="745"/>
      <c r="C10" s="745"/>
      <c r="D10" s="745"/>
      <c r="E10" s="745"/>
      <c r="F10" s="745"/>
      <c r="G10" s="677" t="s">
        <v>703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46"/>
    </row>
    <row r="13" spans="1:50" ht="21" customHeight="1" x14ac:dyDescent="0.15">
      <c r="A13" s="139"/>
      <c r="B13" s="140"/>
      <c r="C13" s="140"/>
      <c r="D13" s="140"/>
      <c r="E13" s="140"/>
      <c r="F13" s="141"/>
      <c r="G13" s="747" t="s">
        <v>6</v>
      </c>
      <c r="H13" s="748"/>
      <c r="I13" s="640" t="s">
        <v>7</v>
      </c>
      <c r="J13" s="641"/>
      <c r="K13" s="641"/>
      <c r="L13" s="641"/>
      <c r="M13" s="641"/>
      <c r="N13" s="641"/>
      <c r="O13" s="642"/>
      <c r="P13" s="97">
        <v>270</v>
      </c>
      <c r="Q13" s="98"/>
      <c r="R13" s="98"/>
      <c r="S13" s="98"/>
      <c r="T13" s="98"/>
      <c r="U13" s="98"/>
      <c r="V13" s="99"/>
      <c r="W13" s="97">
        <v>233</v>
      </c>
      <c r="X13" s="98"/>
      <c r="Y13" s="98"/>
      <c r="Z13" s="98"/>
      <c r="AA13" s="98"/>
      <c r="AB13" s="98"/>
      <c r="AC13" s="99"/>
      <c r="AD13" s="97">
        <v>234</v>
      </c>
      <c r="AE13" s="98"/>
      <c r="AF13" s="98"/>
      <c r="AG13" s="98"/>
      <c r="AH13" s="98"/>
      <c r="AI13" s="98"/>
      <c r="AJ13" s="99"/>
      <c r="AK13" s="97">
        <v>254</v>
      </c>
      <c r="AL13" s="98"/>
      <c r="AM13" s="98"/>
      <c r="AN13" s="98"/>
      <c r="AO13" s="98"/>
      <c r="AP13" s="98"/>
      <c r="AQ13" s="99"/>
      <c r="AR13" s="94">
        <v>254</v>
      </c>
      <c r="AS13" s="95"/>
      <c r="AT13" s="95"/>
      <c r="AU13" s="95"/>
      <c r="AV13" s="95"/>
      <c r="AW13" s="95"/>
      <c r="AX13" s="392"/>
    </row>
    <row r="14" spans="1:50" ht="21" customHeight="1" x14ac:dyDescent="0.15">
      <c r="A14" s="139"/>
      <c r="B14" s="140"/>
      <c r="C14" s="140"/>
      <c r="D14" s="140"/>
      <c r="E14" s="140"/>
      <c r="F14" s="141"/>
      <c r="G14" s="749"/>
      <c r="H14" s="750"/>
      <c r="I14" s="576" t="s">
        <v>8</v>
      </c>
      <c r="J14" s="634"/>
      <c r="K14" s="634"/>
      <c r="L14" s="634"/>
      <c r="M14" s="634"/>
      <c r="N14" s="634"/>
      <c r="O14" s="635"/>
      <c r="P14" s="97" t="s">
        <v>549</v>
      </c>
      <c r="Q14" s="98"/>
      <c r="R14" s="98"/>
      <c r="S14" s="98"/>
      <c r="T14" s="98"/>
      <c r="U14" s="98"/>
      <c r="V14" s="99"/>
      <c r="W14" s="97" t="s">
        <v>549</v>
      </c>
      <c r="X14" s="98"/>
      <c r="Y14" s="98"/>
      <c r="Z14" s="98"/>
      <c r="AA14" s="98"/>
      <c r="AB14" s="98"/>
      <c r="AC14" s="99"/>
      <c r="AD14" s="97" t="s">
        <v>549</v>
      </c>
      <c r="AE14" s="98"/>
      <c r="AF14" s="98"/>
      <c r="AG14" s="98"/>
      <c r="AH14" s="98"/>
      <c r="AI14" s="98"/>
      <c r="AJ14" s="99"/>
      <c r="AK14" s="97" t="s">
        <v>596</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9"/>
      <c r="H15" s="750"/>
      <c r="I15" s="576" t="s">
        <v>51</v>
      </c>
      <c r="J15" s="577"/>
      <c r="K15" s="577"/>
      <c r="L15" s="577"/>
      <c r="M15" s="577"/>
      <c r="N15" s="577"/>
      <c r="O15" s="578"/>
      <c r="P15" s="97" t="s">
        <v>549</v>
      </c>
      <c r="Q15" s="98"/>
      <c r="R15" s="98"/>
      <c r="S15" s="98"/>
      <c r="T15" s="98"/>
      <c r="U15" s="98"/>
      <c r="V15" s="99"/>
      <c r="W15" s="97" t="s">
        <v>551</v>
      </c>
      <c r="X15" s="98"/>
      <c r="Y15" s="98"/>
      <c r="Z15" s="98"/>
      <c r="AA15" s="98"/>
      <c r="AB15" s="98"/>
      <c r="AC15" s="99"/>
      <c r="AD15" s="97" t="s">
        <v>552</v>
      </c>
      <c r="AE15" s="98"/>
      <c r="AF15" s="98"/>
      <c r="AG15" s="98"/>
      <c r="AH15" s="98"/>
      <c r="AI15" s="98"/>
      <c r="AJ15" s="99"/>
      <c r="AK15" s="97" t="s">
        <v>597</v>
      </c>
      <c r="AL15" s="98"/>
      <c r="AM15" s="98"/>
      <c r="AN15" s="98"/>
      <c r="AO15" s="98"/>
      <c r="AP15" s="98"/>
      <c r="AQ15" s="99"/>
      <c r="AR15" s="97" t="s">
        <v>710</v>
      </c>
      <c r="AS15" s="98"/>
      <c r="AT15" s="98"/>
      <c r="AU15" s="98"/>
      <c r="AV15" s="98"/>
      <c r="AW15" s="98"/>
      <c r="AX15" s="633"/>
    </row>
    <row r="16" spans="1:50" ht="21" customHeight="1" x14ac:dyDescent="0.15">
      <c r="A16" s="139"/>
      <c r="B16" s="140"/>
      <c r="C16" s="140"/>
      <c r="D16" s="140"/>
      <c r="E16" s="140"/>
      <c r="F16" s="141"/>
      <c r="G16" s="749"/>
      <c r="H16" s="750"/>
      <c r="I16" s="576" t="s">
        <v>52</v>
      </c>
      <c r="J16" s="577"/>
      <c r="K16" s="577"/>
      <c r="L16" s="577"/>
      <c r="M16" s="577"/>
      <c r="N16" s="577"/>
      <c r="O16" s="578"/>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598</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76" t="s">
        <v>50</v>
      </c>
      <c r="J17" s="634"/>
      <c r="K17" s="634"/>
      <c r="L17" s="634"/>
      <c r="M17" s="634"/>
      <c r="N17" s="634"/>
      <c r="O17" s="635"/>
      <c r="P17" s="97" t="s">
        <v>550</v>
      </c>
      <c r="Q17" s="98"/>
      <c r="R17" s="98"/>
      <c r="S17" s="98"/>
      <c r="T17" s="98"/>
      <c r="U17" s="98"/>
      <c r="V17" s="99"/>
      <c r="W17" s="97" t="s">
        <v>549</v>
      </c>
      <c r="X17" s="98"/>
      <c r="Y17" s="98"/>
      <c r="Z17" s="98"/>
      <c r="AA17" s="98"/>
      <c r="AB17" s="98"/>
      <c r="AC17" s="99"/>
      <c r="AD17" s="97" t="s">
        <v>549</v>
      </c>
      <c r="AE17" s="98"/>
      <c r="AF17" s="98"/>
      <c r="AG17" s="98"/>
      <c r="AH17" s="98"/>
      <c r="AI17" s="98"/>
      <c r="AJ17" s="99"/>
      <c r="AK17" s="97" t="s">
        <v>597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270</v>
      </c>
      <c r="Q18" s="104"/>
      <c r="R18" s="104"/>
      <c r="S18" s="104"/>
      <c r="T18" s="104"/>
      <c r="U18" s="104"/>
      <c r="V18" s="105"/>
      <c r="W18" s="103">
        <f>SUM(W13:AC17)</f>
        <v>233</v>
      </c>
      <c r="X18" s="104"/>
      <c r="Y18" s="104"/>
      <c r="Z18" s="104"/>
      <c r="AA18" s="104"/>
      <c r="AB18" s="104"/>
      <c r="AC18" s="105"/>
      <c r="AD18" s="103">
        <f>SUM(AD13:AJ17)</f>
        <v>234</v>
      </c>
      <c r="AE18" s="104"/>
      <c r="AF18" s="104"/>
      <c r="AG18" s="104"/>
      <c r="AH18" s="104"/>
      <c r="AI18" s="104"/>
      <c r="AJ18" s="105"/>
      <c r="AK18" s="103">
        <f>SUM(AK13:AQ17)</f>
        <v>254</v>
      </c>
      <c r="AL18" s="104"/>
      <c r="AM18" s="104"/>
      <c r="AN18" s="104"/>
      <c r="AO18" s="104"/>
      <c r="AP18" s="104"/>
      <c r="AQ18" s="105"/>
      <c r="AR18" s="103">
        <f>SUM(AR13:AX17)</f>
        <v>254</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220</v>
      </c>
      <c r="Q19" s="98"/>
      <c r="R19" s="98"/>
      <c r="S19" s="98"/>
      <c r="T19" s="98"/>
      <c r="U19" s="98"/>
      <c r="V19" s="99"/>
      <c r="W19" s="97">
        <v>199</v>
      </c>
      <c r="X19" s="98"/>
      <c r="Y19" s="98"/>
      <c r="Z19" s="98"/>
      <c r="AA19" s="98"/>
      <c r="AB19" s="98"/>
      <c r="AC19" s="99"/>
      <c r="AD19" s="97">
        <v>215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0.81481481481481477</v>
      </c>
      <c r="Q20" s="540"/>
      <c r="R20" s="540"/>
      <c r="S20" s="540"/>
      <c r="T20" s="540"/>
      <c r="U20" s="540"/>
      <c r="V20" s="540"/>
      <c r="W20" s="540">
        <f t="shared" ref="W20" si="0">IF(W18=0, "-", SUM(W19)/W18)</f>
        <v>0.85407725321888417</v>
      </c>
      <c r="X20" s="540"/>
      <c r="Y20" s="540"/>
      <c r="Z20" s="540"/>
      <c r="AA20" s="540"/>
      <c r="AB20" s="540"/>
      <c r="AC20" s="540"/>
      <c r="AD20" s="540">
        <f t="shared" ref="AD20" si="1">IF(AD18=0, "-", SUM(AD19)/AD18)</f>
        <v>0.91880341880341876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4" t="s">
        <v>491</v>
      </c>
      <c r="H21" s="935"/>
      <c r="I21" s="935"/>
      <c r="J21" s="935"/>
      <c r="K21" s="935"/>
      <c r="L21" s="935"/>
      <c r="M21" s="935"/>
      <c r="N21" s="935"/>
      <c r="O21" s="935"/>
      <c r="P21" s="540">
        <f>IF(P19=0, "-", SUM(P19)/SUM(P13,P14))</f>
        <v>0.81481481481481477</v>
      </c>
      <c r="Q21" s="540"/>
      <c r="R21" s="540"/>
      <c r="S21" s="540"/>
      <c r="T21" s="540"/>
      <c r="U21" s="540"/>
      <c r="V21" s="540"/>
      <c r="W21" s="540">
        <f t="shared" ref="W21" si="2">IF(W19=0, "-", SUM(W19)/SUM(W13,W14))</f>
        <v>0.85407725321888417</v>
      </c>
      <c r="X21" s="540"/>
      <c r="Y21" s="540"/>
      <c r="Z21" s="540"/>
      <c r="AA21" s="540"/>
      <c r="AB21" s="540"/>
      <c r="AC21" s="540"/>
      <c r="AD21" s="540">
        <f t="shared" ref="AD21" si="3">IF(AD19=0, "-", SUM(AD19)/SUM(AD13,AD14))</f>
        <v>0.91880341880341876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531</v>
      </c>
      <c r="B22" s="196"/>
      <c r="C22" s="196"/>
      <c r="D22" s="196"/>
      <c r="E22" s="196"/>
      <c r="F22" s="197"/>
      <c r="G22" s="180" t="s">
        <v>468</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591</v>
      </c>
      <c r="H23" s="184"/>
      <c r="I23" s="184"/>
      <c r="J23" s="184"/>
      <c r="K23" s="184"/>
      <c r="L23" s="184"/>
      <c r="M23" s="184"/>
      <c r="N23" s="184"/>
      <c r="O23" s="185"/>
      <c r="P23" s="94">
        <v>182</v>
      </c>
      <c r="Q23" s="95"/>
      <c r="R23" s="95"/>
      <c r="S23" s="95"/>
      <c r="T23" s="95"/>
      <c r="U23" s="95"/>
      <c r="V23" s="96"/>
      <c r="W23" s="94">
        <v>210</v>
      </c>
      <c r="X23" s="95"/>
      <c r="Y23" s="95"/>
      <c r="Z23" s="95"/>
      <c r="AA23" s="95"/>
      <c r="AB23" s="95"/>
      <c r="AC23" s="96"/>
      <c r="AD23" s="206" t="s">
        <v>711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592</v>
      </c>
      <c r="H24" s="187"/>
      <c r="I24" s="187"/>
      <c r="J24" s="187"/>
      <c r="K24" s="187"/>
      <c r="L24" s="187"/>
      <c r="M24" s="187"/>
      <c r="N24" s="187"/>
      <c r="O24" s="188"/>
      <c r="P24" s="97">
        <v>48</v>
      </c>
      <c r="Q24" s="98"/>
      <c r="R24" s="98"/>
      <c r="S24" s="98"/>
      <c r="T24" s="98"/>
      <c r="U24" s="98"/>
      <c r="V24" s="99"/>
      <c r="W24" s="97">
        <v>42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593</v>
      </c>
      <c r="H25" s="187"/>
      <c r="I25" s="187"/>
      <c r="J25" s="187"/>
      <c r="K25" s="187"/>
      <c r="L25" s="187"/>
      <c r="M25" s="187"/>
      <c r="N25" s="187"/>
      <c r="O25" s="188"/>
      <c r="P25" s="97">
        <v>22</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594</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595</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254</v>
      </c>
      <c r="Q29" s="226"/>
      <c r="R29" s="226"/>
      <c r="S29" s="226"/>
      <c r="T29" s="226"/>
      <c r="U29" s="226"/>
      <c r="V29" s="227"/>
      <c r="W29" s="225">
        <f>AR13</f>
        <v>254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485</v>
      </c>
      <c r="B30" s="511"/>
      <c r="C30" s="511"/>
      <c r="D30" s="511"/>
      <c r="E30" s="511"/>
      <c r="F30" s="512"/>
      <c r="G30" s="652"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356</v>
      </c>
      <c r="AF30" s="385"/>
      <c r="AG30" s="385"/>
      <c r="AH30" s="386"/>
      <c r="AI30" s="384" t="s">
        <v>362</v>
      </c>
      <c r="AJ30" s="385"/>
      <c r="AK30" s="385"/>
      <c r="AL30" s="386"/>
      <c r="AM30" s="387" t="s">
        <v>466</v>
      </c>
      <c r="AN30" s="387"/>
      <c r="AO30" s="387"/>
      <c r="AP30" s="384"/>
      <c r="AQ30" s="643" t="s">
        <v>354</v>
      </c>
      <c r="AR30" s="644"/>
      <c r="AS30" s="644"/>
      <c r="AT30" s="645"/>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v>32</v>
      </c>
      <c r="AR31" s="133"/>
      <c r="AS31" s="134" t="s">
        <v>355</v>
      </c>
      <c r="AT31" s="169"/>
      <c r="AU31" s="269">
        <v>42</v>
      </c>
      <c r="AV31" s="269"/>
      <c r="AW31" s="377" t="s">
        <v>300</v>
      </c>
      <c r="AX31" s="378"/>
    </row>
    <row r="32" spans="1:50" ht="23.25" customHeight="1" x14ac:dyDescent="0.15">
      <c r="A32" s="516"/>
      <c r="B32" s="514"/>
      <c r="C32" s="514"/>
      <c r="D32" s="514"/>
      <c r="E32" s="514"/>
      <c r="F32" s="515"/>
      <c r="G32" s="541" t="s">
        <v>689</v>
      </c>
      <c r="H32" s="542"/>
      <c r="I32" s="542"/>
      <c r="J32" s="542"/>
      <c r="K32" s="542"/>
      <c r="L32" s="542"/>
      <c r="M32" s="542"/>
      <c r="N32" s="542"/>
      <c r="O32" s="543"/>
      <c r="P32" s="158" t="s">
        <v>599</v>
      </c>
      <c r="Q32" s="158"/>
      <c r="R32" s="158"/>
      <c r="S32" s="158"/>
      <c r="T32" s="158"/>
      <c r="U32" s="158"/>
      <c r="V32" s="158"/>
      <c r="W32" s="158"/>
      <c r="X32" s="229"/>
      <c r="Y32" s="336" t="s">
        <v>12</v>
      </c>
      <c r="Z32" s="550"/>
      <c r="AA32" s="551"/>
      <c r="AB32" s="552" t="s">
        <v>553</v>
      </c>
      <c r="AC32" s="552"/>
      <c r="AD32" s="552"/>
      <c r="AE32" s="362">
        <v>45.3</v>
      </c>
      <c r="AF32" s="363"/>
      <c r="AG32" s="363"/>
      <c r="AH32" s="363"/>
      <c r="AI32" s="362">
        <v>48.8</v>
      </c>
      <c r="AJ32" s="363"/>
      <c r="AK32" s="363"/>
      <c r="AL32" s="363"/>
      <c r="AM32" s="362" t="s">
        <v>598</v>
      </c>
      <c r="AN32" s="363"/>
      <c r="AO32" s="363"/>
      <c r="AP32" s="363"/>
      <c r="AQ32" s="100" t="s">
        <v>549</v>
      </c>
      <c r="AR32" s="101"/>
      <c r="AS32" s="101"/>
      <c r="AT32" s="102"/>
      <c r="AU32" s="363" t="s">
        <v>549</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554</v>
      </c>
      <c r="AC33" s="523"/>
      <c r="AD33" s="523"/>
      <c r="AE33" s="362">
        <v>40.700000000000003</v>
      </c>
      <c r="AF33" s="363"/>
      <c r="AG33" s="363"/>
      <c r="AH33" s="363"/>
      <c r="AI33" s="362">
        <v>41.7</v>
      </c>
      <c r="AJ33" s="363"/>
      <c r="AK33" s="363"/>
      <c r="AL33" s="363"/>
      <c r="AM33" s="362">
        <v>42.7</v>
      </c>
      <c r="AN33" s="363"/>
      <c r="AO33" s="363"/>
      <c r="AP33" s="363"/>
      <c r="AQ33" s="100">
        <v>45.6</v>
      </c>
      <c r="AR33" s="101"/>
      <c r="AS33" s="101"/>
      <c r="AT33" s="102"/>
      <c r="AU33" s="363">
        <v>28.9</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90</v>
      </c>
      <c r="AF34" s="363"/>
      <c r="AG34" s="363"/>
      <c r="AH34" s="363"/>
      <c r="AI34" s="362">
        <v>85</v>
      </c>
      <c r="AJ34" s="363"/>
      <c r="AK34" s="363"/>
      <c r="AL34" s="363"/>
      <c r="AM34" s="362" t="s">
        <v>600</v>
      </c>
      <c r="AN34" s="363"/>
      <c r="AO34" s="363"/>
      <c r="AP34" s="363"/>
      <c r="AQ34" s="100" t="s">
        <v>549</v>
      </c>
      <c r="AR34" s="101"/>
      <c r="AS34" s="101"/>
      <c r="AT34" s="102"/>
      <c r="AU34" s="363" t="s">
        <v>549</v>
      </c>
      <c r="AV34" s="363"/>
      <c r="AW34" s="363"/>
      <c r="AX34" s="365"/>
    </row>
    <row r="35" spans="1:50" ht="23.25" customHeight="1" x14ac:dyDescent="0.15">
      <c r="A35" s="905" t="s">
        <v>519</v>
      </c>
      <c r="B35" s="906"/>
      <c r="C35" s="906"/>
      <c r="D35" s="906"/>
      <c r="E35" s="906"/>
      <c r="F35" s="907"/>
      <c r="G35" s="911" t="s">
        <v>555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485</v>
      </c>
      <c r="B37" s="647"/>
      <c r="C37" s="647"/>
      <c r="D37" s="647"/>
      <c r="E37" s="647"/>
      <c r="F37" s="648"/>
      <c r="G37" s="566" t="s">
        <v>265</v>
      </c>
      <c r="H37" s="379"/>
      <c r="I37" s="379"/>
      <c r="J37" s="379"/>
      <c r="K37" s="379"/>
      <c r="L37" s="379"/>
      <c r="M37" s="379"/>
      <c r="N37" s="379"/>
      <c r="O37" s="567"/>
      <c r="P37" s="636" t="s">
        <v>59</v>
      </c>
      <c r="Q37" s="379"/>
      <c r="R37" s="379"/>
      <c r="S37" s="379"/>
      <c r="T37" s="379"/>
      <c r="U37" s="379"/>
      <c r="V37" s="379"/>
      <c r="W37" s="379"/>
      <c r="X37" s="567"/>
      <c r="Y37" s="637"/>
      <c r="Z37" s="638"/>
      <c r="AA37" s="639"/>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9"/>
      <c r="B41" s="650"/>
      <c r="C41" s="650"/>
      <c r="D41" s="650"/>
      <c r="E41" s="650"/>
      <c r="F41" s="651"/>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5" t="s">
        <v>519</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485</v>
      </c>
      <c r="B44" s="647"/>
      <c r="C44" s="647"/>
      <c r="D44" s="647"/>
      <c r="E44" s="647"/>
      <c r="F44" s="648"/>
      <c r="G44" s="566" t="s">
        <v>265</v>
      </c>
      <c r="H44" s="379"/>
      <c r="I44" s="379"/>
      <c r="J44" s="379"/>
      <c r="K44" s="379"/>
      <c r="L44" s="379"/>
      <c r="M44" s="379"/>
      <c r="N44" s="379"/>
      <c r="O44" s="567"/>
      <c r="P44" s="636" t="s">
        <v>59</v>
      </c>
      <c r="Q44" s="379"/>
      <c r="R44" s="379"/>
      <c r="S44" s="379"/>
      <c r="T44" s="379"/>
      <c r="U44" s="379"/>
      <c r="V44" s="379"/>
      <c r="W44" s="379"/>
      <c r="X44" s="567"/>
      <c r="Y44" s="637"/>
      <c r="Z44" s="638"/>
      <c r="AA44" s="639"/>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9"/>
      <c r="B48" s="650"/>
      <c r="C48" s="650"/>
      <c r="D48" s="650"/>
      <c r="E48" s="650"/>
      <c r="F48" s="651"/>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519</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485</v>
      </c>
      <c r="B51" s="514"/>
      <c r="C51" s="514"/>
      <c r="D51" s="514"/>
      <c r="E51" s="514"/>
      <c r="F51" s="515"/>
      <c r="G51" s="566" t="s">
        <v>265</v>
      </c>
      <c r="H51" s="379"/>
      <c r="I51" s="379"/>
      <c r="J51" s="379"/>
      <c r="K51" s="379"/>
      <c r="L51" s="379"/>
      <c r="M51" s="379"/>
      <c r="N51" s="379"/>
      <c r="O51" s="567"/>
      <c r="P51" s="636" t="s">
        <v>59</v>
      </c>
      <c r="Q51" s="379"/>
      <c r="R51" s="379"/>
      <c r="S51" s="379"/>
      <c r="T51" s="379"/>
      <c r="U51" s="379"/>
      <c r="V51" s="379"/>
      <c r="W51" s="379"/>
      <c r="X51" s="567"/>
      <c r="Y51" s="637"/>
      <c r="Z51" s="638"/>
      <c r="AA51" s="639"/>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9"/>
      <c r="B55" s="650"/>
      <c r="C55" s="650"/>
      <c r="D55" s="650"/>
      <c r="E55" s="650"/>
      <c r="F55" s="651"/>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519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485</v>
      </c>
      <c r="B58" s="514"/>
      <c r="C58" s="514"/>
      <c r="D58" s="514"/>
      <c r="E58" s="514"/>
      <c r="F58" s="515"/>
      <c r="G58" s="566" t="s">
        <v>265</v>
      </c>
      <c r="H58" s="379"/>
      <c r="I58" s="379"/>
      <c r="J58" s="379"/>
      <c r="K58" s="379"/>
      <c r="L58" s="379"/>
      <c r="M58" s="379"/>
      <c r="N58" s="379"/>
      <c r="O58" s="567"/>
      <c r="P58" s="636" t="s">
        <v>59</v>
      </c>
      <c r="Q58" s="379"/>
      <c r="R58" s="379"/>
      <c r="S58" s="379"/>
      <c r="T58" s="379"/>
      <c r="U58" s="379"/>
      <c r="V58" s="379"/>
      <c r="W58" s="379"/>
      <c r="X58" s="567"/>
      <c r="Y58" s="637"/>
      <c r="Z58" s="638"/>
      <c r="AA58" s="639"/>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519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866" t="s">
        <v>486</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481</v>
      </c>
      <c r="X65" s="878"/>
      <c r="Y65" s="881"/>
      <c r="Z65" s="881"/>
      <c r="AA65" s="882"/>
      <c r="AB65" s="875" t="s">
        <v>11</v>
      </c>
      <c r="AC65" s="871"/>
      <c r="AD65" s="872"/>
      <c r="AE65" s="366" t="s">
        <v>356</v>
      </c>
      <c r="AF65" s="367"/>
      <c r="AG65" s="367"/>
      <c r="AH65" s="368"/>
      <c r="AI65" s="366" t="s">
        <v>362</v>
      </c>
      <c r="AJ65" s="367"/>
      <c r="AK65" s="367"/>
      <c r="AL65" s="368"/>
      <c r="AM65" s="373" t="s">
        <v>466</v>
      </c>
      <c r="AN65" s="373"/>
      <c r="AO65" s="373"/>
      <c r="AP65" s="366"/>
      <c r="AQ65" s="875" t="s">
        <v>354</v>
      </c>
      <c r="AR65" s="871"/>
      <c r="AS65" s="871"/>
      <c r="AT65" s="872"/>
      <c r="AU65" s="984" t="s">
        <v>253</v>
      </c>
      <c r="AV65" s="984"/>
      <c r="AW65" s="984"/>
      <c r="AX65" s="985"/>
    </row>
    <row r="66" spans="1:50" ht="18.75"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v>32</v>
      </c>
      <c r="AR66" s="269"/>
      <c r="AS66" s="873" t="s">
        <v>355</v>
      </c>
      <c r="AT66" s="874"/>
      <c r="AU66" s="269">
        <v>42</v>
      </c>
      <c r="AV66" s="269"/>
      <c r="AW66" s="873" t="s">
        <v>484</v>
      </c>
      <c r="AX66" s="986"/>
    </row>
    <row r="67" spans="1:50" ht="23.25" customHeight="1" x14ac:dyDescent="0.15">
      <c r="A67" s="859"/>
      <c r="B67" s="860"/>
      <c r="C67" s="860"/>
      <c r="D67" s="860"/>
      <c r="E67" s="860"/>
      <c r="F67" s="861"/>
      <c r="G67" s="987" t="s">
        <v>363</v>
      </c>
      <c r="H67" s="970" t="s">
        <v>691</v>
      </c>
      <c r="I67" s="971"/>
      <c r="J67" s="971"/>
      <c r="K67" s="971"/>
      <c r="L67" s="971"/>
      <c r="M67" s="971"/>
      <c r="N67" s="971"/>
      <c r="O67" s="972"/>
      <c r="P67" s="970" t="s">
        <v>556</v>
      </c>
      <c r="Q67" s="971"/>
      <c r="R67" s="971"/>
      <c r="S67" s="971"/>
      <c r="T67" s="971"/>
      <c r="U67" s="971"/>
      <c r="V67" s="972"/>
      <c r="W67" s="976"/>
      <c r="X67" s="977"/>
      <c r="Y67" s="957" t="s">
        <v>12</v>
      </c>
      <c r="Z67" s="957"/>
      <c r="AA67" s="958"/>
      <c r="AB67" s="959" t="s">
        <v>509</v>
      </c>
      <c r="AC67" s="959"/>
      <c r="AD67" s="959"/>
      <c r="AE67" s="362">
        <f>P19/(46.022-AE32)</f>
        <v>304.70914127423765</v>
      </c>
      <c r="AF67" s="363"/>
      <c r="AG67" s="363"/>
      <c r="AH67" s="363"/>
      <c r="AI67" s="362">
        <f>W19/(49.633-AI32)</f>
        <v>238.89555822328774</v>
      </c>
      <c r="AJ67" s="363"/>
      <c r="AK67" s="363"/>
      <c r="AL67" s="363"/>
      <c r="AM67" s="362" t="s">
        <v>598</v>
      </c>
      <c r="AN67" s="363"/>
      <c r="AO67" s="363"/>
      <c r="AP67" s="363"/>
      <c r="AQ67" s="362" t="s">
        <v>552</v>
      </c>
      <c r="AR67" s="363"/>
      <c r="AS67" s="363"/>
      <c r="AT67" s="364"/>
      <c r="AU67" s="363" t="s">
        <v>552</v>
      </c>
      <c r="AV67" s="363"/>
      <c r="AW67" s="363"/>
      <c r="AX67" s="365"/>
    </row>
    <row r="68" spans="1:50" ht="23.25"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509</v>
      </c>
      <c r="AC68" s="982"/>
      <c r="AD68" s="982"/>
      <c r="AE68" s="362">
        <f>P18/(46.022-AE33)</f>
        <v>50.73280721533262</v>
      </c>
      <c r="AF68" s="363"/>
      <c r="AG68" s="363"/>
      <c r="AH68" s="363"/>
      <c r="AI68" s="362">
        <f>W18/(49.633-AI33)</f>
        <v>29.370981974032524</v>
      </c>
      <c r="AJ68" s="363"/>
      <c r="AK68" s="363"/>
      <c r="AL68" s="363"/>
      <c r="AM68" s="362">
        <f>AD18/(53.243-AM33)</f>
        <v>22.194821208384713</v>
      </c>
      <c r="AN68" s="363"/>
      <c r="AO68" s="363"/>
      <c r="AP68" s="363"/>
      <c r="AQ68" s="362">
        <f>AD18/(64.076-AQ33)</f>
        <v>12.665079021433217</v>
      </c>
      <c r="AR68" s="363"/>
      <c r="AS68" s="363"/>
      <c r="AT68" s="364"/>
      <c r="AU68" s="363">
        <f>AD18/(77.18-AU33)</f>
        <v>4.8467274233637108</v>
      </c>
      <c r="AV68" s="363"/>
      <c r="AW68" s="363"/>
      <c r="AX68" s="365"/>
    </row>
    <row r="69" spans="1:50" ht="23.25"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510</v>
      </c>
      <c r="AC69" s="983"/>
      <c r="AD69" s="983"/>
      <c r="AE69" s="822">
        <f>AE68/AE67*100</f>
        <v>16.649584913395554</v>
      </c>
      <c r="AF69" s="823"/>
      <c r="AG69" s="823"/>
      <c r="AH69" s="823"/>
      <c r="AI69" s="822">
        <f>AI68/AI67*100</f>
        <v>12.294486424306159</v>
      </c>
      <c r="AJ69" s="823"/>
      <c r="AK69" s="823"/>
      <c r="AL69" s="823"/>
      <c r="AM69" s="822" t="s">
        <v>597</v>
      </c>
      <c r="AN69" s="823"/>
      <c r="AO69" s="823"/>
      <c r="AP69" s="823"/>
      <c r="AQ69" s="362" t="s">
        <v>549</v>
      </c>
      <c r="AR69" s="363"/>
      <c r="AS69" s="363"/>
      <c r="AT69" s="364"/>
      <c r="AU69" s="363" t="s">
        <v>549</v>
      </c>
      <c r="AV69" s="363"/>
      <c r="AW69" s="363"/>
      <c r="AX69" s="365"/>
    </row>
    <row r="70" spans="1:50" ht="23.25" customHeight="1" x14ac:dyDescent="0.15">
      <c r="A70" s="859" t="s">
        <v>492</v>
      </c>
      <c r="B70" s="860"/>
      <c r="C70" s="860"/>
      <c r="D70" s="860"/>
      <c r="E70" s="860"/>
      <c r="F70" s="861"/>
      <c r="G70" s="947" t="s">
        <v>364</v>
      </c>
      <c r="H70" s="948" t="s">
        <v>557</v>
      </c>
      <c r="I70" s="948"/>
      <c r="J70" s="948"/>
      <c r="K70" s="948"/>
      <c r="L70" s="948"/>
      <c r="M70" s="948"/>
      <c r="N70" s="948"/>
      <c r="O70" s="948"/>
      <c r="P70" s="948" t="s">
        <v>558</v>
      </c>
      <c r="Q70" s="948"/>
      <c r="R70" s="948"/>
      <c r="S70" s="948"/>
      <c r="T70" s="948"/>
      <c r="U70" s="948"/>
      <c r="V70" s="948"/>
      <c r="W70" s="951" t="s">
        <v>508</v>
      </c>
      <c r="X70" s="952"/>
      <c r="Y70" s="957" t="s">
        <v>12</v>
      </c>
      <c r="Z70" s="957"/>
      <c r="AA70" s="958"/>
      <c r="AB70" s="959" t="s">
        <v>509</v>
      </c>
      <c r="AC70" s="959"/>
      <c r="AD70" s="959"/>
      <c r="AE70" s="362" t="s">
        <v>559</v>
      </c>
      <c r="AF70" s="363"/>
      <c r="AG70" s="363"/>
      <c r="AH70" s="363"/>
      <c r="AI70" s="362" t="s">
        <v>598</v>
      </c>
      <c r="AJ70" s="363"/>
      <c r="AK70" s="363"/>
      <c r="AL70" s="363"/>
      <c r="AM70" s="362" t="s">
        <v>597</v>
      </c>
      <c r="AN70" s="363"/>
      <c r="AO70" s="363"/>
      <c r="AP70" s="363"/>
      <c r="AQ70" s="362" t="s">
        <v>552</v>
      </c>
      <c r="AR70" s="363"/>
      <c r="AS70" s="363"/>
      <c r="AT70" s="364"/>
      <c r="AU70" s="363" t="s">
        <v>549</v>
      </c>
      <c r="AV70" s="363"/>
      <c r="AW70" s="363"/>
      <c r="AX70" s="365"/>
    </row>
    <row r="71" spans="1:50" ht="23.25"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509</v>
      </c>
      <c r="AC71" s="982"/>
      <c r="AD71" s="982"/>
      <c r="AE71" s="362" t="s">
        <v>549</v>
      </c>
      <c r="AF71" s="363"/>
      <c r="AG71" s="363"/>
      <c r="AH71" s="363"/>
      <c r="AI71" s="362" t="s">
        <v>597</v>
      </c>
      <c r="AJ71" s="363"/>
      <c r="AK71" s="363"/>
      <c r="AL71" s="363"/>
      <c r="AM71" s="362" t="s">
        <v>601</v>
      </c>
      <c r="AN71" s="363"/>
      <c r="AO71" s="363"/>
      <c r="AP71" s="363"/>
      <c r="AQ71" s="362" t="s">
        <v>549</v>
      </c>
      <c r="AR71" s="363"/>
      <c r="AS71" s="363"/>
      <c r="AT71" s="364"/>
      <c r="AU71" s="363" t="s">
        <v>549</v>
      </c>
      <c r="AV71" s="363"/>
      <c r="AW71" s="363"/>
      <c r="AX71" s="365"/>
    </row>
    <row r="72" spans="1:50" ht="23.25" customHeight="1" thickBot="1" x14ac:dyDescent="0.2">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510</v>
      </c>
      <c r="AC72" s="983"/>
      <c r="AD72" s="983"/>
      <c r="AE72" s="362" t="s">
        <v>549</v>
      </c>
      <c r="AF72" s="363"/>
      <c r="AG72" s="363"/>
      <c r="AH72" s="363"/>
      <c r="AI72" s="362" t="s">
        <v>597</v>
      </c>
      <c r="AJ72" s="363"/>
      <c r="AK72" s="363"/>
      <c r="AL72" s="363"/>
      <c r="AM72" s="362" t="s">
        <v>597</v>
      </c>
      <c r="AN72" s="363"/>
      <c r="AO72" s="363"/>
      <c r="AP72" s="364"/>
      <c r="AQ72" s="362" t="s">
        <v>549</v>
      </c>
      <c r="AR72" s="363"/>
      <c r="AS72" s="363"/>
      <c r="AT72" s="364"/>
      <c r="AU72" s="363" t="s">
        <v>552</v>
      </c>
      <c r="AV72" s="363"/>
      <c r="AW72" s="363"/>
      <c r="AX72" s="365"/>
    </row>
    <row r="73" spans="1:50" ht="18.75" hidden="1" customHeight="1" x14ac:dyDescent="0.15">
      <c r="A73" s="845" t="s">
        <v>486</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8"/>
      <c r="B75" s="849"/>
      <c r="C75" s="849"/>
      <c r="D75" s="849"/>
      <c r="E75" s="849"/>
      <c r="F75" s="850"/>
      <c r="G75" s="786"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522</v>
      </c>
      <c r="B78" s="920"/>
      <c r="C78" s="920"/>
      <c r="D78" s="920"/>
      <c r="E78" s="917" t="s">
        <v>459</v>
      </c>
      <c r="F78" s="918"/>
      <c r="G78" s="57" t="s">
        <v>364</v>
      </c>
      <c r="H78" s="797"/>
      <c r="I78" s="242"/>
      <c r="J78" s="242"/>
      <c r="K78" s="242"/>
      <c r="L78" s="242"/>
      <c r="M78" s="242"/>
      <c r="N78" s="242"/>
      <c r="O78" s="798"/>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480</v>
      </c>
      <c r="AP79" s="146"/>
      <c r="AQ79" s="146"/>
      <c r="AR79" s="81" t="s">
        <v>478</v>
      </c>
      <c r="AS79" s="145"/>
      <c r="AT79" s="146"/>
      <c r="AU79" s="146"/>
      <c r="AV79" s="146"/>
      <c r="AW79" s="146"/>
      <c r="AX79" s="147"/>
    </row>
    <row r="80" spans="1:50" ht="18.75" hidden="1" customHeight="1" x14ac:dyDescent="0.15">
      <c r="A80" s="520" t="s">
        <v>266</v>
      </c>
      <c r="B80" s="854" t="s">
        <v>477</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1"/>
      <c r="B81" s="857"/>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59" t="s">
        <v>11</v>
      </c>
      <c r="AC85" s="460"/>
      <c r="AD85" s="461"/>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7"/>
      <c r="R87" s="807"/>
      <c r="S87" s="807"/>
      <c r="T87" s="807"/>
      <c r="U87" s="807"/>
      <c r="V87" s="807"/>
      <c r="W87" s="807"/>
      <c r="X87" s="808"/>
      <c r="Y87" s="760" t="s">
        <v>62</v>
      </c>
      <c r="Z87" s="761"/>
      <c r="AA87" s="762"/>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9"/>
      <c r="Q88" s="809"/>
      <c r="R88" s="809"/>
      <c r="S88" s="809"/>
      <c r="T88" s="809"/>
      <c r="U88" s="809"/>
      <c r="V88" s="809"/>
      <c r="W88" s="809"/>
      <c r="X88" s="810"/>
      <c r="Y88" s="734" t="s">
        <v>54</v>
      </c>
      <c r="Z88" s="735"/>
      <c r="AA88" s="736"/>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11"/>
      <c r="Y89" s="734" t="s">
        <v>13</v>
      </c>
      <c r="Z89" s="735"/>
      <c r="AA89" s="736"/>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59" t="s">
        <v>11</v>
      </c>
      <c r="AC90" s="460"/>
      <c r="AD90" s="461"/>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7"/>
      <c r="R92" s="807"/>
      <c r="S92" s="807"/>
      <c r="T92" s="807"/>
      <c r="U92" s="807"/>
      <c r="V92" s="807"/>
      <c r="W92" s="807"/>
      <c r="X92" s="808"/>
      <c r="Y92" s="760" t="s">
        <v>62</v>
      </c>
      <c r="Z92" s="761"/>
      <c r="AA92" s="762"/>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9"/>
      <c r="Q93" s="809"/>
      <c r="R93" s="809"/>
      <c r="S93" s="809"/>
      <c r="T93" s="809"/>
      <c r="U93" s="809"/>
      <c r="V93" s="809"/>
      <c r="W93" s="809"/>
      <c r="X93" s="810"/>
      <c r="Y93" s="734" t="s">
        <v>54</v>
      </c>
      <c r="Z93" s="735"/>
      <c r="AA93" s="736"/>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11"/>
      <c r="Y94" s="734" t="s">
        <v>13</v>
      </c>
      <c r="Z94" s="735"/>
      <c r="AA94" s="736"/>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59" t="s">
        <v>11</v>
      </c>
      <c r="AC95" s="460"/>
      <c r="AD95" s="461"/>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7"/>
      <c r="R97" s="807"/>
      <c r="S97" s="807"/>
      <c r="T97" s="807"/>
      <c r="U97" s="807"/>
      <c r="V97" s="807"/>
      <c r="W97" s="807"/>
      <c r="X97" s="808"/>
      <c r="Y97" s="760" t="s">
        <v>62</v>
      </c>
      <c r="Z97" s="761"/>
      <c r="AA97" s="76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487</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356</v>
      </c>
      <c r="AF100" s="832"/>
      <c r="AG100" s="832"/>
      <c r="AH100" s="833"/>
      <c r="AI100" s="831" t="s">
        <v>362</v>
      </c>
      <c r="AJ100" s="832"/>
      <c r="AK100" s="832"/>
      <c r="AL100" s="833"/>
      <c r="AM100" s="831" t="s">
        <v>466</v>
      </c>
      <c r="AN100" s="832"/>
      <c r="AO100" s="832"/>
      <c r="AP100" s="833"/>
      <c r="AQ100" s="936" t="s">
        <v>488</v>
      </c>
      <c r="AR100" s="937"/>
      <c r="AS100" s="937"/>
      <c r="AT100" s="938"/>
      <c r="AU100" s="936" t="s">
        <v>532</v>
      </c>
      <c r="AV100" s="937"/>
      <c r="AW100" s="937"/>
      <c r="AX100" s="939"/>
    </row>
    <row r="101" spans="1:60" ht="23.25" customHeight="1" x14ac:dyDescent="0.15">
      <c r="A101" s="492"/>
      <c r="B101" s="493"/>
      <c r="C101" s="493"/>
      <c r="D101" s="493"/>
      <c r="E101" s="493"/>
      <c r="F101" s="494"/>
      <c r="G101" s="158" t="s">
        <v>560</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2" t="s">
        <v>561</v>
      </c>
      <c r="AC101" s="552"/>
      <c r="AD101" s="552"/>
      <c r="AE101" s="362">
        <v>3</v>
      </c>
      <c r="AF101" s="363"/>
      <c r="AG101" s="363"/>
      <c r="AH101" s="364"/>
      <c r="AI101" s="362">
        <v>6</v>
      </c>
      <c r="AJ101" s="363"/>
      <c r="AK101" s="363"/>
      <c r="AL101" s="364"/>
      <c r="AM101" s="362">
        <v>6</v>
      </c>
      <c r="AN101" s="363"/>
      <c r="AO101" s="363"/>
      <c r="AP101" s="364"/>
      <c r="AQ101" s="362" t="s">
        <v>597</v>
      </c>
      <c r="AR101" s="363"/>
      <c r="AS101" s="363"/>
      <c r="AT101" s="364"/>
      <c r="AU101" s="362" t="s">
        <v>597</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561</v>
      </c>
      <c r="AC102" s="552"/>
      <c r="AD102" s="552"/>
      <c r="AE102" s="356">
        <v>3</v>
      </c>
      <c r="AF102" s="356"/>
      <c r="AG102" s="356"/>
      <c r="AH102" s="356"/>
      <c r="AI102" s="356">
        <v>6</v>
      </c>
      <c r="AJ102" s="356"/>
      <c r="AK102" s="356"/>
      <c r="AL102" s="356"/>
      <c r="AM102" s="356">
        <v>6</v>
      </c>
      <c r="AN102" s="356"/>
      <c r="AO102" s="356"/>
      <c r="AP102" s="356"/>
      <c r="AQ102" s="822">
        <v>6</v>
      </c>
      <c r="AR102" s="823"/>
      <c r="AS102" s="823"/>
      <c r="AT102" s="824"/>
      <c r="AU102" s="822">
        <v>6</v>
      </c>
      <c r="AV102" s="823"/>
      <c r="AW102" s="823"/>
      <c r="AX102" s="824"/>
    </row>
    <row r="103" spans="1:60" ht="31.5" hidden="1" customHeight="1" x14ac:dyDescent="0.15">
      <c r="A103" s="489" t="s">
        <v>487</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532</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22"/>
      <c r="AV105" s="823"/>
      <c r="AW105" s="823"/>
      <c r="AX105" s="824"/>
    </row>
    <row r="106" spans="1:60" ht="31.5" hidden="1" customHeight="1" x14ac:dyDescent="0.15">
      <c r="A106" s="489" t="s">
        <v>487</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532</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22"/>
      <c r="AV108" s="823"/>
      <c r="AW108" s="823"/>
      <c r="AX108" s="824"/>
    </row>
    <row r="109" spans="1:60" ht="31.5" hidden="1" customHeight="1" x14ac:dyDescent="0.15">
      <c r="A109" s="489" t="s">
        <v>487</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532</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89" t="s">
        <v>487</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532</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356</v>
      </c>
      <c r="AF115" s="296"/>
      <c r="AG115" s="296"/>
      <c r="AH115" s="297"/>
      <c r="AI115" s="301" t="s">
        <v>362</v>
      </c>
      <c r="AJ115" s="296"/>
      <c r="AK115" s="296"/>
      <c r="AL115" s="297"/>
      <c r="AM115" s="301" t="s">
        <v>466</v>
      </c>
      <c r="AN115" s="296"/>
      <c r="AO115" s="296"/>
      <c r="AP115" s="297"/>
      <c r="AQ115" s="333" t="s">
        <v>533</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697</v>
      </c>
      <c r="AC116" s="299"/>
      <c r="AD116" s="300"/>
      <c r="AE116" s="356">
        <v>73</v>
      </c>
      <c r="AF116" s="356"/>
      <c r="AG116" s="356"/>
      <c r="AH116" s="356"/>
      <c r="AI116" s="356">
        <f>ROUND(199000000/1813/2000,0)</f>
        <v>55</v>
      </c>
      <c r="AJ116" s="356"/>
      <c r="AK116" s="356"/>
      <c r="AL116" s="356"/>
      <c r="AM116" s="356" t="s">
        <v>598</v>
      </c>
      <c r="AN116" s="356"/>
      <c r="AO116" s="356"/>
      <c r="AP116" s="356"/>
      <c r="AQ116" s="362">
        <f>ROUND(254000000/1813/2000,0)</f>
        <v>70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698</v>
      </c>
      <c r="AC117" s="340"/>
      <c r="AD117" s="341"/>
      <c r="AE117" s="458" t="s">
        <v>602</v>
      </c>
      <c r="AF117" s="304"/>
      <c r="AG117" s="304"/>
      <c r="AH117" s="304"/>
      <c r="AI117" s="458" t="s">
        <v>603</v>
      </c>
      <c r="AJ117" s="304"/>
      <c r="AK117" s="304"/>
      <c r="AL117" s="304"/>
      <c r="AM117" s="304" t="s">
        <v>604</v>
      </c>
      <c r="AN117" s="304"/>
      <c r="AO117" s="304"/>
      <c r="AP117" s="304"/>
      <c r="AQ117" s="304" t="s">
        <v>699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356</v>
      </c>
      <c r="AF118" s="296"/>
      <c r="AG118" s="296"/>
      <c r="AH118" s="297"/>
      <c r="AI118" s="301" t="s">
        <v>362</v>
      </c>
      <c r="AJ118" s="296"/>
      <c r="AK118" s="296"/>
      <c r="AL118" s="297"/>
      <c r="AM118" s="301" t="s">
        <v>466</v>
      </c>
      <c r="AN118" s="296"/>
      <c r="AO118" s="296"/>
      <c r="AP118" s="297"/>
      <c r="AQ118" s="333" t="s">
        <v>533</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356</v>
      </c>
      <c r="AF121" s="296"/>
      <c r="AG121" s="296"/>
      <c r="AH121" s="297"/>
      <c r="AI121" s="301" t="s">
        <v>362</v>
      </c>
      <c r="AJ121" s="296"/>
      <c r="AK121" s="296"/>
      <c r="AL121" s="297"/>
      <c r="AM121" s="301" t="s">
        <v>466</v>
      </c>
      <c r="AN121" s="296"/>
      <c r="AO121" s="296"/>
      <c r="AP121" s="297"/>
      <c r="AQ121" s="333" t="s">
        <v>533</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356</v>
      </c>
      <c r="AF124" s="296"/>
      <c r="AG124" s="296"/>
      <c r="AH124" s="297"/>
      <c r="AI124" s="301" t="s">
        <v>362</v>
      </c>
      <c r="AJ124" s="296"/>
      <c r="AK124" s="296"/>
      <c r="AL124" s="297"/>
      <c r="AM124" s="301" t="s">
        <v>466</v>
      </c>
      <c r="AN124" s="296"/>
      <c r="AO124" s="296"/>
      <c r="AP124" s="297"/>
      <c r="AQ124" s="333" t="s">
        <v>533</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533</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368</v>
      </c>
      <c r="B130" s="999"/>
      <c r="C130" s="998" t="s">
        <v>365</v>
      </c>
      <c r="D130" s="999"/>
      <c r="E130" s="306" t="s">
        <v>398</v>
      </c>
      <c r="F130" s="307"/>
      <c r="G130" s="308" t="s">
        <v>549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397</v>
      </c>
      <c r="F131" s="237"/>
      <c r="G131" s="233" t="s">
        <v>671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549</v>
      </c>
      <c r="AR133" s="269"/>
      <c r="AS133" s="134" t="s">
        <v>355</v>
      </c>
      <c r="AT133" s="169"/>
      <c r="AU133" s="133">
        <v>32</v>
      </c>
      <c r="AV133" s="133"/>
      <c r="AW133" s="134" t="s">
        <v>300</v>
      </c>
      <c r="AX133" s="135"/>
    </row>
    <row r="134" spans="1:50" ht="39.75" customHeight="1" x14ac:dyDescent="0.15">
      <c r="A134" s="1002"/>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565</v>
      </c>
      <c r="AC134" s="219"/>
      <c r="AD134" s="219"/>
      <c r="AE134" s="264">
        <v>255</v>
      </c>
      <c r="AF134" s="101"/>
      <c r="AG134" s="101"/>
      <c r="AH134" s="101"/>
      <c r="AI134" s="264">
        <v>202</v>
      </c>
      <c r="AJ134" s="101"/>
      <c r="AK134" s="101"/>
      <c r="AL134" s="101"/>
      <c r="AM134" s="264" t="s">
        <v>597</v>
      </c>
      <c r="AN134" s="101"/>
      <c r="AO134" s="101"/>
      <c r="AP134" s="101"/>
      <c r="AQ134" s="264" t="s">
        <v>549</v>
      </c>
      <c r="AR134" s="101"/>
      <c r="AS134" s="101"/>
      <c r="AT134" s="101"/>
      <c r="AU134" s="264" t="s">
        <v>549</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549</v>
      </c>
      <c r="AF135" s="101"/>
      <c r="AG135" s="101"/>
      <c r="AH135" s="101"/>
      <c r="AI135" s="264" t="s">
        <v>598</v>
      </c>
      <c r="AJ135" s="101"/>
      <c r="AK135" s="101"/>
      <c r="AL135" s="101"/>
      <c r="AM135" s="264" t="s">
        <v>598</v>
      </c>
      <c r="AN135" s="101"/>
      <c r="AO135" s="101"/>
      <c r="AP135" s="101"/>
      <c r="AQ135" s="264" t="s">
        <v>552</v>
      </c>
      <c r="AR135" s="101"/>
      <c r="AS135" s="101"/>
      <c r="AT135" s="101"/>
      <c r="AU135" s="264">
        <v>0</v>
      </c>
      <c r="AV135" s="101"/>
      <c r="AW135" s="101"/>
      <c r="AX135" s="220"/>
    </row>
    <row r="136" spans="1:50" ht="18.75" customHeight="1" x14ac:dyDescent="0.15">
      <c r="A136" s="1002"/>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552</v>
      </c>
      <c r="AR137" s="269"/>
      <c r="AS137" s="134" t="s">
        <v>355</v>
      </c>
      <c r="AT137" s="169"/>
      <c r="AU137" s="133" t="s">
        <v>549</v>
      </c>
      <c r="AV137" s="133"/>
      <c r="AW137" s="134" t="s">
        <v>300</v>
      </c>
      <c r="AX137" s="135"/>
    </row>
    <row r="138" spans="1:50" ht="39.75" customHeight="1" x14ac:dyDescent="0.15">
      <c r="A138" s="1002"/>
      <c r="B138" s="250"/>
      <c r="C138" s="249"/>
      <c r="D138" s="250"/>
      <c r="E138" s="249"/>
      <c r="F138" s="312"/>
      <c r="G138" s="228" t="s">
        <v>672</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t="s">
        <v>673</v>
      </c>
      <c r="AC138" s="219"/>
      <c r="AD138" s="219"/>
      <c r="AE138" s="264">
        <v>2859</v>
      </c>
      <c r="AF138" s="101"/>
      <c r="AG138" s="101"/>
      <c r="AH138" s="101"/>
      <c r="AI138" s="264"/>
      <c r="AJ138" s="101"/>
      <c r="AK138" s="101"/>
      <c r="AL138" s="101"/>
      <c r="AM138" s="264" t="s">
        <v>670</v>
      </c>
      <c r="AN138" s="101"/>
      <c r="AO138" s="101"/>
      <c r="AP138" s="101"/>
      <c r="AQ138" s="264" t="s">
        <v>549</v>
      </c>
      <c r="AR138" s="101"/>
      <c r="AS138" s="101"/>
      <c r="AT138" s="101"/>
      <c r="AU138" s="264" t="s">
        <v>552</v>
      </c>
      <c r="AV138" s="101"/>
      <c r="AW138" s="101"/>
      <c r="AX138" s="220"/>
    </row>
    <row r="139" spans="1:50" ht="39.75"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564</v>
      </c>
      <c r="AC139" s="130"/>
      <c r="AD139" s="130"/>
      <c r="AE139" s="264" t="s">
        <v>549</v>
      </c>
      <c r="AF139" s="101"/>
      <c r="AG139" s="101"/>
      <c r="AH139" s="101"/>
      <c r="AI139" s="264" t="s">
        <v>598</v>
      </c>
      <c r="AJ139" s="101"/>
      <c r="AK139" s="101"/>
      <c r="AL139" s="101"/>
      <c r="AM139" s="264" t="s">
        <v>608</v>
      </c>
      <c r="AN139" s="101"/>
      <c r="AO139" s="101"/>
      <c r="AP139" s="101"/>
      <c r="AQ139" s="264" t="s">
        <v>674</v>
      </c>
      <c r="AR139" s="101"/>
      <c r="AS139" s="101"/>
      <c r="AT139" s="101"/>
      <c r="AU139" s="264">
        <v>0</v>
      </c>
      <c r="AV139" s="101"/>
      <c r="AW139" s="101"/>
      <c r="AX139" s="220"/>
    </row>
    <row r="140" spans="1:50" ht="18.75" customHeight="1" x14ac:dyDescent="0.15">
      <c r="A140" s="1002"/>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v>32</v>
      </c>
      <c r="AR141" s="269"/>
      <c r="AS141" s="134" t="s">
        <v>355</v>
      </c>
      <c r="AT141" s="169"/>
      <c r="AU141" s="133">
        <v>42</v>
      </c>
      <c r="AV141" s="133"/>
      <c r="AW141" s="134" t="s">
        <v>300</v>
      </c>
      <c r="AX141" s="135"/>
    </row>
    <row r="142" spans="1:50" ht="39.75" customHeight="1" x14ac:dyDescent="0.15">
      <c r="A142" s="1002"/>
      <c r="B142" s="250"/>
      <c r="C142" s="249"/>
      <c r="D142" s="250"/>
      <c r="E142" s="249"/>
      <c r="F142" s="312"/>
      <c r="G142" s="228" t="s">
        <v>706</v>
      </c>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t="s">
        <v>707</v>
      </c>
      <c r="AC142" s="219"/>
      <c r="AD142" s="219"/>
      <c r="AE142" s="264">
        <v>38</v>
      </c>
      <c r="AF142" s="101"/>
      <c r="AG142" s="101"/>
      <c r="AH142" s="101"/>
      <c r="AI142" s="264">
        <v>39</v>
      </c>
      <c r="AJ142" s="101"/>
      <c r="AK142" s="101"/>
      <c r="AL142" s="101"/>
      <c r="AM142" s="264" t="s">
        <v>676</v>
      </c>
      <c r="AN142" s="101"/>
      <c r="AO142" s="101"/>
      <c r="AP142" s="101"/>
      <c r="AQ142" s="264" t="s">
        <v>552</v>
      </c>
      <c r="AR142" s="101"/>
      <c r="AS142" s="101"/>
      <c r="AT142" s="101"/>
      <c r="AU142" s="264" t="s">
        <v>549</v>
      </c>
      <c r="AV142" s="101"/>
      <c r="AW142" s="101"/>
      <c r="AX142" s="220"/>
    </row>
    <row r="143" spans="1:50" ht="39.75"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589" t="s">
        <v>707</v>
      </c>
      <c r="AC143" s="590"/>
      <c r="AD143" s="591"/>
      <c r="AE143" s="264" t="s">
        <v>549</v>
      </c>
      <c r="AF143" s="101"/>
      <c r="AG143" s="101"/>
      <c r="AH143" s="101"/>
      <c r="AI143" s="264" t="s">
        <v>598</v>
      </c>
      <c r="AJ143" s="101"/>
      <c r="AK143" s="101"/>
      <c r="AL143" s="101"/>
      <c r="AM143" s="264" t="s">
        <v>597</v>
      </c>
      <c r="AN143" s="101"/>
      <c r="AO143" s="101"/>
      <c r="AP143" s="101"/>
      <c r="AQ143" s="264">
        <v>50</v>
      </c>
      <c r="AR143" s="101"/>
      <c r="AS143" s="101"/>
      <c r="AT143" s="101"/>
      <c r="AU143" s="264">
        <v>70</v>
      </c>
      <c r="AV143" s="101"/>
      <c r="AW143" s="101"/>
      <c r="AX143" s="220"/>
    </row>
    <row r="144" spans="1:50" ht="18.75" customHeight="1" x14ac:dyDescent="0.15">
      <c r="A144" s="1002"/>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v>32</v>
      </c>
      <c r="AR145" s="269"/>
      <c r="AS145" s="134" t="s">
        <v>355</v>
      </c>
      <c r="AT145" s="169"/>
      <c r="AU145" s="133">
        <v>42</v>
      </c>
      <c r="AV145" s="133"/>
      <c r="AW145" s="134" t="s">
        <v>300</v>
      </c>
      <c r="AX145" s="135"/>
    </row>
    <row r="146" spans="1:50" ht="39.75" customHeight="1" x14ac:dyDescent="0.15">
      <c r="A146" s="1002"/>
      <c r="B146" s="250"/>
      <c r="C146" s="249"/>
      <c r="D146" s="250"/>
      <c r="E146" s="249"/>
      <c r="F146" s="312"/>
      <c r="G146" s="228" t="s">
        <v>675</v>
      </c>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t="s">
        <v>677</v>
      </c>
      <c r="AC146" s="219"/>
      <c r="AD146" s="219"/>
      <c r="AE146" s="264">
        <v>45.3</v>
      </c>
      <c r="AF146" s="101"/>
      <c r="AG146" s="101"/>
      <c r="AH146" s="101"/>
      <c r="AI146" s="264">
        <v>48.8</v>
      </c>
      <c r="AJ146" s="101"/>
      <c r="AK146" s="101"/>
      <c r="AL146" s="101"/>
      <c r="AM146" s="264" t="s">
        <v>674</v>
      </c>
      <c r="AN146" s="101"/>
      <c r="AO146" s="101"/>
      <c r="AP146" s="101"/>
      <c r="AQ146" s="264" t="s">
        <v>678</v>
      </c>
      <c r="AR146" s="101"/>
      <c r="AS146" s="101"/>
      <c r="AT146" s="101"/>
      <c r="AU146" s="264" t="s">
        <v>676</v>
      </c>
      <c r="AV146" s="101"/>
      <c r="AW146" s="101"/>
      <c r="AX146" s="220"/>
    </row>
    <row r="147" spans="1:50" ht="39.75"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677</v>
      </c>
      <c r="AC147" s="130"/>
      <c r="AD147" s="130"/>
      <c r="AE147" s="264" t="s">
        <v>704</v>
      </c>
      <c r="AF147" s="101"/>
      <c r="AG147" s="101"/>
      <c r="AH147" s="101"/>
      <c r="AI147" s="264" t="s">
        <v>704</v>
      </c>
      <c r="AJ147" s="101"/>
      <c r="AK147" s="101"/>
      <c r="AL147" s="101"/>
      <c r="AM147" s="264" t="s">
        <v>705</v>
      </c>
      <c r="AN147" s="101"/>
      <c r="AO147" s="101"/>
      <c r="AP147" s="101"/>
      <c r="AQ147" s="264">
        <v>45.6</v>
      </c>
      <c r="AR147" s="101"/>
      <c r="AS147" s="101"/>
      <c r="AT147" s="101"/>
      <c r="AU147" s="264">
        <v>28.9</v>
      </c>
      <c r="AV147" s="101"/>
      <c r="AW147" s="101"/>
      <c r="AX147" s="220"/>
    </row>
    <row r="148" spans="1:50" ht="18.75" hidden="1" customHeight="1" x14ac:dyDescent="0.15">
      <c r="A148" s="1002"/>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367</v>
      </c>
      <c r="D430" s="248"/>
      <c r="E430" s="236" t="s">
        <v>387</v>
      </c>
      <c r="F430" s="237"/>
      <c r="G430" s="238" t="s">
        <v>383</v>
      </c>
      <c r="H430" s="155"/>
      <c r="I430" s="155"/>
      <c r="J430" s="239" t="s">
        <v>549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527</v>
      </c>
      <c r="AN431" s="178"/>
      <c r="AO431" s="178"/>
      <c r="AP431" s="173"/>
      <c r="AQ431" s="173" t="s">
        <v>354</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552</v>
      </c>
      <c r="AF432" s="133"/>
      <c r="AG432" s="134" t="s">
        <v>355</v>
      </c>
      <c r="AH432" s="169"/>
      <c r="AI432" s="179"/>
      <c r="AJ432" s="179"/>
      <c r="AK432" s="179"/>
      <c r="AL432" s="174"/>
      <c r="AM432" s="179"/>
      <c r="AN432" s="179"/>
      <c r="AO432" s="179"/>
      <c r="AP432" s="174"/>
      <c r="AQ432" s="215" t="s">
        <v>549</v>
      </c>
      <c r="AR432" s="133"/>
      <c r="AS432" s="134" t="s">
        <v>355</v>
      </c>
      <c r="AT432" s="169"/>
      <c r="AU432" s="133" t="s">
        <v>549</v>
      </c>
      <c r="AV432" s="133"/>
      <c r="AW432" s="134" t="s">
        <v>300</v>
      </c>
      <c r="AX432" s="135"/>
    </row>
    <row r="433" spans="1:50" ht="23.25" customHeight="1" x14ac:dyDescent="0.15">
      <c r="A433" s="1002"/>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t="s">
        <v>549</v>
      </c>
      <c r="AF433" s="101"/>
      <c r="AG433" s="101"/>
      <c r="AH433" s="101"/>
      <c r="AI433" s="100" t="s">
        <v>549</v>
      </c>
      <c r="AJ433" s="101"/>
      <c r="AK433" s="101"/>
      <c r="AL433" s="101"/>
      <c r="AM433" s="100" t="s">
        <v>549</v>
      </c>
      <c r="AN433" s="101"/>
      <c r="AO433" s="101"/>
      <c r="AP433" s="102"/>
      <c r="AQ433" s="100" t="s">
        <v>549</v>
      </c>
      <c r="AR433" s="101"/>
      <c r="AS433" s="101"/>
      <c r="AT433" s="102"/>
      <c r="AU433" s="101" t="s">
        <v>549</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t="s">
        <v>552</v>
      </c>
      <c r="AF434" s="101"/>
      <c r="AG434" s="101"/>
      <c r="AH434" s="102"/>
      <c r="AI434" s="100" t="s">
        <v>551</v>
      </c>
      <c r="AJ434" s="101"/>
      <c r="AK434" s="101"/>
      <c r="AL434" s="101"/>
      <c r="AM434" s="100" t="s">
        <v>568</v>
      </c>
      <c r="AN434" s="101"/>
      <c r="AO434" s="101"/>
      <c r="AP434" s="102"/>
      <c r="AQ434" s="100" t="s">
        <v>549</v>
      </c>
      <c r="AR434" s="101"/>
      <c r="AS434" s="101"/>
      <c r="AT434" s="102"/>
      <c r="AU434" s="101" t="s">
        <v>549</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549</v>
      </c>
      <c r="AF435" s="101"/>
      <c r="AG435" s="101"/>
      <c r="AH435" s="102"/>
      <c r="AI435" s="100" t="s">
        <v>552</v>
      </c>
      <c r="AJ435" s="101"/>
      <c r="AK435" s="101"/>
      <c r="AL435" s="101"/>
      <c r="AM435" s="100" t="s">
        <v>549</v>
      </c>
      <c r="AN435" s="101"/>
      <c r="AO435" s="101"/>
      <c r="AP435" s="102"/>
      <c r="AQ435" s="100" t="s">
        <v>549</v>
      </c>
      <c r="AR435" s="101"/>
      <c r="AS435" s="101"/>
      <c r="AT435" s="102"/>
      <c r="AU435" s="101" t="s">
        <v>569</v>
      </c>
      <c r="AV435" s="101"/>
      <c r="AW435" s="101"/>
      <c r="AX435" s="220"/>
    </row>
    <row r="436" spans="1:50" ht="18.75" hidden="1" customHeight="1" x14ac:dyDescent="0.15">
      <c r="A436" s="1002"/>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527</v>
      </c>
      <c r="AN436" s="178"/>
      <c r="AO436" s="178"/>
      <c r="AP436" s="173"/>
      <c r="AQ436" s="173" t="s">
        <v>354</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527</v>
      </c>
      <c r="AN441" s="178"/>
      <c r="AO441" s="178"/>
      <c r="AP441" s="173"/>
      <c r="AQ441" s="173" t="s">
        <v>354</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527</v>
      </c>
      <c r="AN446" s="178"/>
      <c r="AO446" s="178"/>
      <c r="AP446" s="173"/>
      <c r="AQ446" s="173" t="s">
        <v>354</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527</v>
      </c>
      <c r="AN451" s="178"/>
      <c r="AO451" s="178"/>
      <c r="AP451" s="173"/>
      <c r="AQ451" s="173" t="s">
        <v>354</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527</v>
      </c>
      <c r="AN456" s="178"/>
      <c r="AO456" s="178"/>
      <c r="AP456" s="173"/>
      <c r="AQ456" s="173" t="s">
        <v>354</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597</v>
      </c>
      <c r="AF457" s="133"/>
      <c r="AG457" s="134" t="s">
        <v>355</v>
      </c>
      <c r="AH457" s="169"/>
      <c r="AI457" s="179"/>
      <c r="AJ457" s="179"/>
      <c r="AK457" s="179"/>
      <c r="AL457" s="174"/>
      <c r="AM457" s="179"/>
      <c r="AN457" s="179"/>
      <c r="AO457" s="179"/>
      <c r="AP457" s="174"/>
      <c r="AQ457" s="215" t="s">
        <v>597</v>
      </c>
      <c r="AR457" s="133"/>
      <c r="AS457" s="134" t="s">
        <v>355</v>
      </c>
      <c r="AT457" s="169"/>
      <c r="AU457" s="133" t="s">
        <v>607</v>
      </c>
      <c r="AV457" s="133"/>
      <c r="AW457" s="134" t="s">
        <v>300</v>
      </c>
      <c r="AX457" s="135"/>
    </row>
    <row r="458" spans="1:50" ht="23.25" customHeight="1" x14ac:dyDescent="0.15">
      <c r="A458" s="1002"/>
      <c r="B458" s="250"/>
      <c r="C458" s="249"/>
      <c r="D458" s="250"/>
      <c r="E458" s="163"/>
      <c r="F458" s="164"/>
      <c r="G458" s="228" t="s">
        <v>597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t="s">
        <v>597</v>
      </c>
      <c r="AF458" s="101"/>
      <c r="AG458" s="101"/>
      <c r="AH458" s="101"/>
      <c r="AI458" s="100" t="s">
        <v>597</v>
      </c>
      <c r="AJ458" s="101"/>
      <c r="AK458" s="101"/>
      <c r="AL458" s="101"/>
      <c r="AM458" s="100" t="s">
        <v>598</v>
      </c>
      <c r="AN458" s="101"/>
      <c r="AO458" s="101"/>
      <c r="AP458" s="102"/>
      <c r="AQ458" s="100" t="s">
        <v>598</v>
      </c>
      <c r="AR458" s="101"/>
      <c r="AS458" s="101"/>
      <c r="AT458" s="102"/>
      <c r="AU458" s="101" t="s">
        <v>597</v>
      </c>
      <c r="AV458" s="101"/>
      <c r="AW458" s="101"/>
      <c r="AX458" s="220"/>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t="s">
        <v>605</v>
      </c>
      <c r="AF459" s="101"/>
      <c r="AG459" s="101"/>
      <c r="AH459" s="102"/>
      <c r="AI459" s="100" t="s">
        <v>597</v>
      </c>
      <c r="AJ459" s="101"/>
      <c r="AK459" s="101"/>
      <c r="AL459" s="101"/>
      <c r="AM459" s="100" t="s">
        <v>605</v>
      </c>
      <c r="AN459" s="101"/>
      <c r="AO459" s="101"/>
      <c r="AP459" s="102"/>
      <c r="AQ459" s="100" t="s">
        <v>597</v>
      </c>
      <c r="AR459" s="101"/>
      <c r="AS459" s="101"/>
      <c r="AT459" s="102"/>
      <c r="AU459" s="101" t="s">
        <v>598</v>
      </c>
      <c r="AV459" s="101"/>
      <c r="AW459" s="101"/>
      <c r="AX459" s="220"/>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598</v>
      </c>
      <c r="AF460" s="101"/>
      <c r="AG460" s="101"/>
      <c r="AH460" s="102"/>
      <c r="AI460" s="100" t="s">
        <v>606</v>
      </c>
      <c r="AJ460" s="101"/>
      <c r="AK460" s="101"/>
      <c r="AL460" s="101"/>
      <c r="AM460" s="100" t="s">
        <v>597</v>
      </c>
      <c r="AN460" s="101"/>
      <c r="AO460" s="101"/>
      <c r="AP460" s="102"/>
      <c r="AQ460" s="100" t="s">
        <v>598</v>
      </c>
      <c r="AR460" s="101"/>
      <c r="AS460" s="101"/>
      <c r="AT460" s="102"/>
      <c r="AU460" s="101" t="s">
        <v>598</v>
      </c>
      <c r="AV460" s="101"/>
      <c r="AW460" s="101"/>
      <c r="AX460" s="220"/>
    </row>
    <row r="461" spans="1:50" ht="18.75" hidden="1" customHeight="1" x14ac:dyDescent="0.15">
      <c r="A461" s="1002"/>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527</v>
      </c>
      <c r="AN461" s="178"/>
      <c r="AO461" s="178"/>
      <c r="AP461" s="173"/>
      <c r="AQ461" s="173" t="s">
        <v>354</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527</v>
      </c>
      <c r="AN466" s="178"/>
      <c r="AO466" s="178"/>
      <c r="AP466" s="173"/>
      <c r="AQ466" s="173" t="s">
        <v>354</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527</v>
      </c>
      <c r="AN471" s="178"/>
      <c r="AO471" s="178"/>
      <c r="AP471" s="173"/>
      <c r="AQ471" s="173" t="s">
        <v>354</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527</v>
      </c>
      <c r="AN476" s="178"/>
      <c r="AO476" s="178"/>
      <c r="AP476" s="173"/>
      <c r="AQ476" s="173" t="s">
        <v>354</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2"/>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2"/>
      <c r="B482" s="250"/>
      <c r="C482" s="249"/>
      <c r="D482" s="250"/>
      <c r="E482" s="157" t="s">
        <v>549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527</v>
      </c>
      <c r="AN485" s="178"/>
      <c r="AO485" s="178"/>
      <c r="AP485" s="173"/>
      <c r="AQ485" s="173" t="s">
        <v>354</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527</v>
      </c>
      <c r="AN490" s="178"/>
      <c r="AO490" s="178"/>
      <c r="AP490" s="173"/>
      <c r="AQ490" s="173" t="s">
        <v>354</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527</v>
      </c>
      <c r="AN495" s="178"/>
      <c r="AO495" s="178"/>
      <c r="AP495" s="173"/>
      <c r="AQ495" s="173" t="s">
        <v>354</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527</v>
      </c>
      <c r="AN500" s="178"/>
      <c r="AO500" s="178"/>
      <c r="AP500" s="173"/>
      <c r="AQ500" s="173" t="s">
        <v>354</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527</v>
      </c>
      <c r="AN505" s="178"/>
      <c r="AO505" s="178"/>
      <c r="AP505" s="173"/>
      <c r="AQ505" s="173" t="s">
        <v>354</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527</v>
      </c>
      <c r="AN510" s="178"/>
      <c r="AO510" s="178"/>
      <c r="AP510" s="173"/>
      <c r="AQ510" s="173" t="s">
        <v>354</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527</v>
      </c>
      <c r="AN515" s="178"/>
      <c r="AO515" s="178"/>
      <c r="AP515" s="173"/>
      <c r="AQ515" s="173" t="s">
        <v>354</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527</v>
      </c>
      <c r="AN520" s="178"/>
      <c r="AO520" s="178"/>
      <c r="AP520" s="173"/>
      <c r="AQ520" s="173" t="s">
        <v>354</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527</v>
      </c>
      <c r="AN525" s="178"/>
      <c r="AO525" s="178"/>
      <c r="AP525" s="173"/>
      <c r="AQ525" s="173" t="s">
        <v>354</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527</v>
      </c>
      <c r="AN530" s="178"/>
      <c r="AO530" s="178"/>
      <c r="AP530" s="173"/>
      <c r="AQ530" s="173" t="s">
        <v>354</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527</v>
      </c>
      <c r="AN539" s="178"/>
      <c r="AO539" s="178"/>
      <c r="AP539" s="173"/>
      <c r="AQ539" s="173" t="s">
        <v>354</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527</v>
      </c>
      <c r="AN544" s="178"/>
      <c r="AO544" s="178"/>
      <c r="AP544" s="173"/>
      <c r="AQ544" s="173" t="s">
        <v>354</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527</v>
      </c>
      <c r="AN549" s="178"/>
      <c r="AO549" s="178"/>
      <c r="AP549" s="173"/>
      <c r="AQ549" s="173" t="s">
        <v>354</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527</v>
      </c>
      <c r="AN554" s="178"/>
      <c r="AO554" s="178"/>
      <c r="AP554" s="173"/>
      <c r="AQ554" s="173" t="s">
        <v>354</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527</v>
      </c>
      <c r="AN559" s="178"/>
      <c r="AO559" s="178"/>
      <c r="AP559" s="173"/>
      <c r="AQ559" s="173" t="s">
        <v>354</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527</v>
      </c>
      <c r="AN564" s="178"/>
      <c r="AO564" s="178"/>
      <c r="AP564" s="173"/>
      <c r="AQ564" s="173" t="s">
        <v>354</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527</v>
      </c>
      <c r="AN569" s="178"/>
      <c r="AO569" s="178"/>
      <c r="AP569" s="173"/>
      <c r="AQ569" s="173" t="s">
        <v>354</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527</v>
      </c>
      <c r="AN574" s="178"/>
      <c r="AO574" s="178"/>
      <c r="AP574" s="173"/>
      <c r="AQ574" s="173" t="s">
        <v>354</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527</v>
      </c>
      <c r="AN579" s="178"/>
      <c r="AO579" s="178"/>
      <c r="AP579" s="173"/>
      <c r="AQ579" s="173" t="s">
        <v>354</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527</v>
      </c>
      <c r="AN584" s="178"/>
      <c r="AO584" s="178"/>
      <c r="AP584" s="173"/>
      <c r="AQ584" s="173" t="s">
        <v>354</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527</v>
      </c>
      <c r="AN593" s="178"/>
      <c r="AO593" s="178"/>
      <c r="AP593" s="173"/>
      <c r="AQ593" s="173" t="s">
        <v>354</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527</v>
      </c>
      <c r="AN598" s="178"/>
      <c r="AO598" s="178"/>
      <c r="AP598" s="173"/>
      <c r="AQ598" s="173" t="s">
        <v>354</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527</v>
      </c>
      <c r="AN603" s="178"/>
      <c r="AO603" s="178"/>
      <c r="AP603" s="173"/>
      <c r="AQ603" s="173" t="s">
        <v>354</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527</v>
      </c>
      <c r="AN608" s="178"/>
      <c r="AO608" s="178"/>
      <c r="AP608" s="173"/>
      <c r="AQ608" s="173" t="s">
        <v>354</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527</v>
      </c>
      <c r="AN613" s="178"/>
      <c r="AO613" s="178"/>
      <c r="AP613" s="173"/>
      <c r="AQ613" s="173" t="s">
        <v>354</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527</v>
      </c>
      <c r="AN618" s="178"/>
      <c r="AO618" s="178"/>
      <c r="AP618" s="173"/>
      <c r="AQ618" s="173" t="s">
        <v>354</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527</v>
      </c>
      <c r="AN623" s="178"/>
      <c r="AO623" s="178"/>
      <c r="AP623" s="173"/>
      <c r="AQ623" s="173" t="s">
        <v>354</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527</v>
      </c>
      <c r="AN628" s="178"/>
      <c r="AO628" s="178"/>
      <c r="AP628" s="173"/>
      <c r="AQ628" s="173" t="s">
        <v>354</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527</v>
      </c>
      <c r="AN633" s="178"/>
      <c r="AO633" s="178"/>
      <c r="AP633" s="173"/>
      <c r="AQ633" s="173" t="s">
        <v>354</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527</v>
      </c>
      <c r="AN638" s="178"/>
      <c r="AO638" s="178"/>
      <c r="AP638" s="173"/>
      <c r="AQ638" s="173" t="s">
        <v>354</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527</v>
      </c>
      <c r="AN647" s="178"/>
      <c r="AO647" s="178"/>
      <c r="AP647" s="173"/>
      <c r="AQ647" s="173" t="s">
        <v>354</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527</v>
      </c>
      <c r="AN652" s="178"/>
      <c r="AO652" s="178"/>
      <c r="AP652" s="173"/>
      <c r="AQ652" s="173" t="s">
        <v>354</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527</v>
      </c>
      <c r="AN657" s="178"/>
      <c r="AO657" s="178"/>
      <c r="AP657" s="173"/>
      <c r="AQ657" s="173" t="s">
        <v>354</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527</v>
      </c>
      <c r="AN662" s="178"/>
      <c r="AO662" s="178"/>
      <c r="AP662" s="173"/>
      <c r="AQ662" s="173" t="s">
        <v>354</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527</v>
      </c>
      <c r="AN667" s="178"/>
      <c r="AO667" s="178"/>
      <c r="AP667" s="173"/>
      <c r="AQ667" s="173" t="s">
        <v>354</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527</v>
      </c>
      <c r="AN672" s="178"/>
      <c r="AO672" s="178"/>
      <c r="AP672" s="173"/>
      <c r="AQ672" s="173" t="s">
        <v>354</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527</v>
      </c>
      <c r="AN677" s="178"/>
      <c r="AO677" s="178"/>
      <c r="AP677" s="173"/>
      <c r="AQ677" s="173" t="s">
        <v>354</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527</v>
      </c>
      <c r="AN682" s="178"/>
      <c r="AO682" s="178"/>
      <c r="AP682" s="173"/>
      <c r="AQ682" s="173" t="s">
        <v>354</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527</v>
      </c>
      <c r="AN687" s="178"/>
      <c r="AO687" s="178"/>
      <c r="AP687" s="173"/>
      <c r="AQ687" s="173" t="s">
        <v>354</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527</v>
      </c>
      <c r="AN692" s="178"/>
      <c r="AO692" s="178"/>
      <c r="AP692" s="173"/>
      <c r="AQ692" s="173" t="s">
        <v>354</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2"/>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2"/>
      <c r="B698" s="250"/>
      <c r="C698" s="249"/>
      <c r="D698" s="250"/>
      <c r="E698" s="157" t="s">
        <v>597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3.35" customHeight="1" x14ac:dyDescent="0.15">
      <c r="A702" s="530" t="s">
        <v>259</v>
      </c>
      <c r="B702" s="531"/>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547</v>
      </c>
      <c r="AE702" s="904"/>
      <c r="AF702" s="904"/>
      <c r="AG702" s="893" t="s">
        <v>570</v>
      </c>
      <c r="AH702" s="894"/>
      <c r="AI702" s="894"/>
      <c r="AJ702" s="894"/>
      <c r="AK702" s="894"/>
      <c r="AL702" s="894"/>
      <c r="AM702" s="894"/>
      <c r="AN702" s="894"/>
      <c r="AO702" s="894"/>
      <c r="AP702" s="894"/>
      <c r="AQ702" s="894"/>
      <c r="AR702" s="894"/>
      <c r="AS702" s="894"/>
      <c r="AT702" s="894"/>
      <c r="AU702" s="894"/>
      <c r="AV702" s="894"/>
      <c r="AW702" s="894"/>
      <c r="AX702" s="895"/>
    </row>
    <row r="703" spans="1:50" ht="54" customHeight="1" x14ac:dyDescent="0.15">
      <c r="A703" s="532"/>
      <c r="B703" s="533"/>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547</v>
      </c>
      <c r="AE703" s="152"/>
      <c r="AF703" s="152"/>
      <c r="AG703" s="669" t="s">
        <v>571</v>
      </c>
      <c r="AH703" s="670"/>
      <c r="AI703" s="670"/>
      <c r="AJ703" s="670"/>
      <c r="AK703" s="670"/>
      <c r="AL703" s="670"/>
      <c r="AM703" s="670"/>
      <c r="AN703" s="670"/>
      <c r="AO703" s="670"/>
      <c r="AP703" s="670"/>
      <c r="AQ703" s="670"/>
      <c r="AR703" s="670"/>
      <c r="AS703" s="670"/>
      <c r="AT703" s="670"/>
      <c r="AU703" s="670"/>
      <c r="AV703" s="670"/>
      <c r="AW703" s="670"/>
      <c r="AX703" s="671"/>
    </row>
    <row r="704" spans="1:50" ht="45" customHeight="1" x14ac:dyDescent="0.15">
      <c r="A704" s="534"/>
      <c r="B704" s="535"/>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7" t="s">
        <v>547</v>
      </c>
      <c r="AE704" s="588"/>
      <c r="AF704" s="588"/>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547</v>
      </c>
      <c r="AE705" s="738"/>
      <c r="AF705" s="738"/>
      <c r="AG705" s="157" t="s">
        <v>690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5"/>
      <c r="C706" s="619"/>
      <c r="D706" s="620"/>
      <c r="E706" s="688" t="s">
        <v>520</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0"/>
      <c r="B707" s="775"/>
      <c r="C707" s="621"/>
      <c r="D707" s="622"/>
      <c r="E707" s="691" t="s">
        <v>450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574</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575</v>
      </c>
      <c r="AE708" s="673"/>
      <c r="AF708" s="673"/>
      <c r="AG708" s="527" t="s">
        <v>549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547</v>
      </c>
      <c r="AE709" s="152"/>
      <c r="AF709" s="152"/>
      <c r="AG709" s="669" t="s">
        <v>576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575</v>
      </c>
      <c r="AE710" s="152"/>
      <c r="AF710" s="152"/>
      <c r="AG710" s="669" t="s">
        <v>549</v>
      </c>
      <c r="AH710" s="670"/>
      <c r="AI710" s="670"/>
      <c r="AJ710" s="670"/>
      <c r="AK710" s="670"/>
      <c r="AL710" s="670"/>
      <c r="AM710" s="670"/>
      <c r="AN710" s="670"/>
      <c r="AO710" s="670"/>
      <c r="AP710" s="670"/>
      <c r="AQ710" s="670"/>
      <c r="AR710" s="670"/>
      <c r="AS710" s="670"/>
      <c r="AT710" s="670"/>
      <c r="AU710" s="670"/>
      <c r="AV710" s="670"/>
      <c r="AW710" s="670"/>
      <c r="AX710" s="671"/>
    </row>
    <row r="711" spans="1:50" ht="44.8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547</v>
      </c>
      <c r="AE711" s="152"/>
      <c r="AF711" s="152"/>
      <c r="AG711" s="669" t="s">
        <v>577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482</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7" t="s">
        <v>575</v>
      </c>
      <c r="AE712" s="588"/>
      <c r="AF712" s="588"/>
      <c r="AG712" s="599" t="s">
        <v>578</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9" t="s">
        <v>567</v>
      </c>
      <c r="AH713" s="670"/>
      <c r="AI713" s="670"/>
      <c r="AJ713" s="670"/>
      <c r="AK713" s="670"/>
      <c r="AL713" s="670"/>
      <c r="AM713" s="670"/>
      <c r="AN713" s="670"/>
      <c r="AO713" s="670"/>
      <c r="AP713" s="670"/>
      <c r="AQ713" s="670"/>
      <c r="AR713" s="670"/>
      <c r="AS713" s="670"/>
      <c r="AT713" s="670"/>
      <c r="AU713" s="670"/>
      <c r="AV713" s="670"/>
      <c r="AW713" s="670"/>
      <c r="AX713" s="671"/>
    </row>
    <row r="714" spans="1:50" ht="47.85" customHeight="1" x14ac:dyDescent="0.15">
      <c r="A714" s="662"/>
      <c r="B714" s="663"/>
      <c r="C714" s="776" t="s">
        <v>455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547</v>
      </c>
      <c r="AE714" s="597"/>
      <c r="AF714" s="598"/>
      <c r="AG714" s="694" t="s">
        <v>656</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456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579</v>
      </c>
      <c r="AE715" s="673"/>
      <c r="AF715" s="782"/>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547</v>
      </c>
      <c r="AE716" s="764"/>
      <c r="AF716" s="764"/>
      <c r="AG716" s="669" t="s">
        <v>581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547</v>
      </c>
      <c r="AE717" s="152"/>
      <c r="AF717" s="152"/>
      <c r="AG717" s="669" t="s">
        <v>582</v>
      </c>
      <c r="AH717" s="670"/>
      <c r="AI717" s="670"/>
      <c r="AJ717" s="670"/>
      <c r="AK717" s="670"/>
      <c r="AL717" s="670"/>
      <c r="AM717" s="670"/>
      <c r="AN717" s="670"/>
      <c r="AO717" s="670"/>
      <c r="AP717" s="670"/>
      <c r="AQ717" s="670"/>
      <c r="AR717" s="670"/>
      <c r="AS717" s="670"/>
      <c r="AT717" s="670"/>
      <c r="AU717" s="670"/>
      <c r="AV717" s="670"/>
      <c r="AW717" s="670"/>
      <c r="AX717" s="671"/>
    </row>
    <row r="718" spans="1:50" ht="73.349999999999994"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547</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575</v>
      </c>
      <c r="AE719" s="673"/>
      <c r="AF719" s="673"/>
      <c r="AG719" s="157" t="s">
        <v>567</v>
      </c>
      <c r="AH719" s="158"/>
      <c r="AI719" s="158"/>
      <c r="AJ719" s="158"/>
      <c r="AK719" s="158"/>
      <c r="AL719" s="158"/>
      <c r="AM719" s="158"/>
      <c r="AN719" s="158"/>
      <c r="AO719" s="158"/>
      <c r="AP719" s="158"/>
      <c r="AQ719" s="158"/>
      <c r="AR719" s="158"/>
      <c r="AS719" s="158"/>
      <c r="AT719" s="158"/>
      <c r="AU719" s="158"/>
      <c r="AV719" s="158"/>
      <c r="AW719" s="158"/>
      <c r="AX719" s="159"/>
    </row>
    <row r="720" spans="1:50" ht="20.100000000000001" customHeight="1" x14ac:dyDescent="0.15">
      <c r="A720" s="655"/>
      <c r="B720" s="656"/>
      <c r="C720" s="943" t="s">
        <v>474</v>
      </c>
      <c r="D720" s="941"/>
      <c r="E720" s="941"/>
      <c r="F720" s="944"/>
      <c r="G720" s="940" t="s">
        <v>475</v>
      </c>
      <c r="H720" s="941"/>
      <c r="I720" s="941"/>
      <c r="J720" s="941"/>
      <c r="K720" s="941"/>
      <c r="L720" s="941"/>
      <c r="M720" s="941"/>
      <c r="N720" s="940" t="s">
        <v>479</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5"/>
      <c r="B721" s="656"/>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4" t="s">
        <v>53</v>
      </c>
      <c r="D726" s="583"/>
      <c r="E726" s="583"/>
      <c r="F726" s="584"/>
      <c r="G726" s="802" t="s">
        <v>667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669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702</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257</v>
      </c>
      <c r="B731" s="624"/>
      <c r="C731" s="624"/>
      <c r="D731" s="624"/>
      <c r="E731" s="625"/>
      <c r="F731" s="685" t="s">
        <v>708</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257</v>
      </c>
      <c r="B733" s="755"/>
      <c r="C733" s="755"/>
      <c r="D733" s="755"/>
      <c r="E733" s="756"/>
      <c r="F733" s="771" t="s">
        <v>709</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489</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429</v>
      </c>
      <c r="B737" s="117"/>
      <c r="C737" s="117"/>
      <c r="D737" s="118"/>
      <c r="E737" s="111" t="s">
        <v>584</v>
      </c>
      <c r="F737" s="111"/>
      <c r="G737" s="111"/>
      <c r="H737" s="111"/>
      <c r="I737" s="111"/>
      <c r="J737" s="111"/>
      <c r="K737" s="111"/>
      <c r="L737" s="111"/>
      <c r="M737" s="111"/>
      <c r="N737" s="112" t="s">
        <v>357</v>
      </c>
      <c r="O737" s="112"/>
      <c r="P737" s="112"/>
      <c r="Q737" s="112"/>
      <c r="R737" s="111" t="s">
        <v>585</v>
      </c>
      <c r="S737" s="111"/>
      <c r="T737" s="111"/>
      <c r="U737" s="111"/>
      <c r="V737" s="111"/>
      <c r="W737" s="111"/>
      <c r="X737" s="111"/>
      <c r="Y737" s="111"/>
      <c r="Z737" s="111"/>
      <c r="AA737" s="112" t="s">
        <v>358</v>
      </c>
      <c r="AB737" s="112"/>
      <c r="AC737" s="112"/>
      <c r="AD737" s="112"/>
      <c r="AE737" s="111" t="s">
        <v>586</v>
      </c>
      <c r="AF737" s="111"/>
      <c r="AG737" s="111"/>
      <c r="AH737" s="111"/>
      <c r="AI737" s="111"/>
      <c r="AJ737" s="111"/>
      <c r="AK737" s="111"/>
      <c r="AL737" s="111"/>
      <c r="AM737" s="111"/>
      <c r="AN737" s="112" t="s">
        <v>359</v>
      </c>
      <c r="AO737" s="112"/>
      <c r="AP737" s="112"/>
      <c r="AQ737" s="112"/>
      <c r="AR737" s="113" t="s">
        <v>587</v>
      </c>
      <c r="AS737" s="114"/>
      <c r="AT737" s="114"/>
      <c r="AU737" s="114"/>
      <c r="AV737" s="114"/>
      <c r="AW737" s="114"/>
      <c r="AX737" s="115"/>
      <c r="AY737" s="89"/>
      <c r="AZ737" s="89"/>
    </row>
    <row r="738" spans="1:52" ht="24.75" customHeight="1" x14ac:dyDescent="0.15">
      <c r="A738" s="116" t="s">
        <v>360</v>
      </c>
      <c r="B738" s="117"/>
      <c r="C738" s="117"/>
      <c r="D738" s="118"/>
      <c r="E738" s="111" t="s">
        <v>588</v>
      </c>
      <c r="F738" s="111"/>
      <c r="G738" s="111"/>
      <c r="H738" s="111"/>
      <c r="I738" s="111"/>
      <c r="J738" s="111"/>
      <c r="K738" s="111"/>
      <c r="L738" s="111"/>
      <c r="M738" s="111"/>
      <c r="N738" s="112" t="s">
        <v>361</v>
      </c>
      <c r="O738" s="112"/>
      <c r="P738" s="112"/>
      <c r="Q738" s="112"/>
      <c r="R738" s="111" t="s">
        <v>589</v>
      </c>
      <c r="S738" s="111"/>
      <c r="T738" s="111"/>
      <c r="U738" s="111"/>
      <c r="V738" s="111"/>
      <c r="W738" s="111"/>
      <c r="X738" s="111"/>
      <c r="Y738" s="111"/>
      <c r="Z738" s="111"/>
      <c r="AA738" s="112" t="s">
        <v>476</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542</v>
      </c>
      <c r="F739" s="126"/>
      <c r="G739" s="126"/>
      <c r="H739" s="91" t="str">
        <f>IF(E739="", "", "(")</f>
        <v>(</v>
      </c>
      <c r="I739" s="106"/>
      <c r="J739" s="106"/>
      <c r="K739" s="91" t="str">
        <f>IF(OR(I739="　", I739=""), "", "-")</f>
        <v/>
      </c>
      <c r="L739" s="107">
        <v>95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525</v>
      </c>
      <c r="B779" s="766"/>
      <c r="C779" s="766"/>
      <c r="D779" s="766"/>
      <c r="E779" s="766"/>
      <c r="F779" s="767"/>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8"/>
      <c r="C781" s="768"/>
      <c r="D781" s="768"/>
      <c r="E781" s="768"/>
      <c r="F781" s="769"/>
      <c r="G781" s="449" t="s">
        <v>629</v>
      </c>
      <c r="H781" s="450"/>
      <c r="I781" s="450"/>
      <c r="J781" s="450"/>
      <c r="K781" s="451"/>
      <c r="L781" s="452" t="s">
        <v>630</v>
      </c>
      <c r="M781" s="453"/>
      <c r="N781" s="453"/>
      <c r="O781" s="453"/>
      <c r="P781" s="453"/>
      <c r="Q781" s="453"/>
      <c r="R781" s="453"/>
      <c r="S781" s="453"/>
      <c r="T781" s="453"/>
      <c r="U781" s="453"/>
      <c r="V781" s="453"/>
      <c r="W781" s="453"/>
      <c r="X781" s="454"/>
      <c r="Y781" s="455">
        <v>69</v>
      </c>
      <c r="Z781" s="456"/>
      <c r="AA781" s="456"/>
      <c r="AB781" s="558"/>
      <c r="AC781" s="449" t="s">
        <v>629</v>
      </c>
      <c r="AD781" s="450"/>
      <c r="AE781" s="450"/>
      <c r="AF781" s="450"/>
      <c r="AG781" s="451"/>
      <c r="AH781" s="452" t="s">
        <v>630</v>
      </c>
      <c r="AI781" s="453"/>
      <c r="AJ781" s="453"/>
      <c r="AK781" s="453"/>
      <c r="AL781" s="453"/>
      <c r="AM781" s="453"/>
      <c r="AN781" s="453"/>
      <c r="AO781" s="453"/>
      <c r="AP781" s="453"/>
      <c r="AQ781" s="453"/>
      <c r="AR781" s="453"/>
      <c r="AS781" s="453"/>
      <c r="AT781" s="454"/>
      <c r="AU781" s="455">
        <v>14</v>
      </c>
      <c r="AV781" s="456"/>
      <c r="AW781" s="456"/>
      <c r="AX781" s="457"/>
    </row>
    <row r="782" spans="1:50" ht="24.75" customHeight="1" x14ac:dyDescent="0.15">
      <c r="A782" s="557"/>
      <c r="B782" s="768"/>
      <c r="C782" s="768"/>
      <c r="D782" s="768"/>
      <c r="E782" s="768"/>
      <c r="F782" s="769"/>
      <c r="G782" s="346" t="s">
        <v>700</v>
      </c>
      <c r="H782" s="347"/>
      <c r="I782" s="347"/>
      <c r="J782" s="347"/>
      <c r="K782" s="348"/>
      <c r="L782" s="399" t="s">
        <v>701</v>
      </c>
      <c r="M782" s="400"/>
      <c r="N782" s="400"/>
      <c r="O782" s="400"/>
      <c r="P782" s="400"/>
      <c r="Q782" s="400"/>
      <c r="R782" s="400"/>
      <c r="S782" s="400"/>
      <c r="T782" s="400"/>
      <c r="U782" s="400"/>
      <c r="V782" s="400"/>
      <c r="W782" s="400"/>
      <c r="X782" s="401"/>
      <c r="Y782" s="396">
        <v>38</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8"/>
      <c r="C783" s="768"/>
      <c r="D783" s="768"/>
      <c r="E783" s="768"/>
      <c r="F783" s="769"/>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8"/>
      <c r="C784" s="768"/>
      <c r="D784" s="768"/>
      <c r="E784" s="768"/>
      <c r="F784" s="76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8"/>
      <c r="C785" s="768"/>
      <c r="D785" s="768"/>
      <c r="E785" s="768"/>
      <c r="F785" s="76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8"/>
      <c r="C786" s="768"/>
      <c r="D786" s="768"/>
      <c r="E786" s="768"/>
      <c r="F786" s="76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8"/>
      <c r="C787" s="768"/>
      <c r="D787" s="768"/>
      <c r="E787" s="768"/>
      <c r="F787" s="76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8"/>
      <c r="C788" s="768"/>
      <c r="D788" s="768"/>
      <c r="E788" s="768"/>
      <c r="F788" s="76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8"/>
      <c r="C789" s="768"/>
      <c r="D789" s="768"/>
      <c r="E789" s="768"/>
      <c r="F789" s="76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8"/>
      <c r="C790" s="768"/>
      <c r="D790" s="768"/>
      <c r="E790" s="768"/>
      <c r="F790" s="76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107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14</v>
      </c>
      <c r="AV791" s="413"/>
      <c r="AW791" s="413"/>
      <c r="AX791" s="415"/>
    </row>
    <row r="792" spans="1:50" ht="24.75" customHeight="1" x14ac:dyDescent="0.15">
      <c r="A792" s="557"/>
      <c r="B792" s="768"/>
      <c r="C792" s="768"/>
      <c r="D792" s="768"/>
      <c r="E792" s="768"/>
      <c r="F792" s="769"/>
      <c r="G792" s="582" t="s">
        <v>611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8"/>
      <c r="C794" s="768"/>
      <c r="D794" s="768"/>
      <c r="E794" s="768"/>
      <c r="F794" s="769"/>
      <c r="G794" s="449" t="s">
        <v>629</v>
      </c>
      <c r="H794" s="450"/>
      <c r="I794" s="450"/>
      <c r="J794" s="450"/>
      <c r="K794" s="451"/>
      <c r="L794" s="452" t="s">
        <v>630</v>
      </c>
      <c r="M794" s="453"/>
      <c r="N794" s="453"/>
      <c r="O794" s="453"/>
      <c r="P794" s="453"/>
      <c r="Q794" s="453"/>
      <c r="R794" s="453"/>
      <c r="S794" s="453"/>
      <c r="T794" s="453"/>
      <c r="U794" s="453"/>
      <c r="V794" s="453"/>
      <c r="W794" s="453"/>
      <c r="X794" s="454"/>
      <c r="Y794" s="455">
        <v>20.5</v>
      </c>
      <c r="Z794" s="456"/>
      <c r="AA794" s="456"/>
      <c r="AB794" s="558"/>
      <c r="AC794" s="449" t="s">
        <v>631</v>
      </c>
      <c r="AD794" s="450"/>
      <c r="AE794" s="450"/>
      <c r="AF794" s="450"/>
      <c r="AG794" s="451"/>
      <c r="AH794" s="452" t="s">
        <v>653</v>
      </c>
      <c r="AI794" s="453"/>
      <c r="AJ794" s="453"/>
      <c r="AK794" s="453"/>
      <c r="AL794" s="453"/>
      <c r="AM794" s="453"/>
      <c r="AN794" s="453"/>
      <c r="AO794" s="453"/>
      <c r="AP794" s="453"/>
      <c r="AQ794" s="453"/>
      <c r="AR794" s="453"/>
      <c r="AS794" s="453"/>
      <c r="AT794" s="454"/>
      <c r="AU794" s="455">
        <v>15</v>
      </c>
      <c r="AV794" s="456"/>
      <c r="AW794" s="456"/>
      <c r="AX794" s="457"/>
    </row>
    <row r="795" spans="1:50" ht="24.75" customHeight="1" x14ac:dyDescent="0.15">
      <c r="A795" s="557"/>
      <c r="B795" s="768"/>
      <c r="C795" s="768"/>
      <c r="D795" s="768"/>
      <c r="E795" s="768"/>
      <c r="F795" s="76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t="s">
        <v>639</v>
      </c>
      <c r="AD795" s="347"/>
      <c r="AE795" s="347"/>
      <c r="AF795" s="347"/>
      <c r="AG795" s="348"/>
      <c r="AH795" s="399" t="s">
        <v>654</v>
      </c>
      <c r="AI795" s="400"/>
      <c r="AJ795" s="400"/>
      <c r="AK795" s="400"/>
      <c r="AL795" s="400"/>
      <c r="AM795" s="400"/>
      <c r="AN795" s="400"/>
      <c r="AO795" s="400"/>
      <c r="AP795" s="400"/>
      <c r="AQ795" s="400"/>
      <c r="AR795" s="400"/>
      <c r="AS795" s="400"/>
      <c r="AT795" s="401"/>
      <c r="AU795" s="396">
        <v>2</v>
      </c>
      <c r="AV795" s="397"/>
      <c r="AW795" s="397"/>
      <c r="AX795" s="398"/>
    </row>
    <row r="796" spans="1:50" ht="24.75" customHeight="1" x14ac:dyDescent="0.15">
      <c r="A796" s="557"/>
      <c r="B796" s="768"/>
      <c r="C796" s="768"/>
      <c r="D796" s="768"/>
      <c r="E796" s="768"/>
      <c r="F796" s="76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t="s">
        <v>640</v>
      </c>
      <c r="AD796" s="347"/>
      <c r="AE796" s="347"/>
      <c r="AF796" s="347"/>
      <c r="AG796" s="348"/>
      <c r="AH796" s="399"/>
      <c r="AI796" s="400"/>
      <c r="AJ796" s="400"/>
      <c r="AK796" s="400"/>
      <c r="AL796" s="400"/>
      <c r="AM796" s="400"/>
      <c r="AN796" s="400"/>
      <c r="AO796" s="400"/>
      <c r="AP796" s="400"/>
      <c r="AQ796" s="400"/>
      <c r="AR796" s="400"/>
      <c r="AS796" s="400"/>
      <c r="AT796" s="401"/>
      <c r="AU796" s="396">
        <v>2</v>
      </c>
      <c r="AV796" s="397"/>
      <c r="AW796" s="397"/>
      <c r="AX796" s="398"/>
    </row>
    <row r="797" spans="1:50" ht="24.75" customHeight="1" x14ac:dyDescent="0.15">
      <c r="A797" s="557"/>
      <c r="B797" s="768"/>
      <c r="C797" s="768"/>
      <c r="D797" s="768"/>
      <c r="E797" s="768"/>
      <c r="F797" s="76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t="s">
        <v>629</v>
      </c>
      <c r="AD797" s="347"/>
      <c r="AE797" s="347"/>
      <c r="AF797" s="347"/>
      <c r="AG797" s="348"/>
      <c r="AH797" s="399" t="s">
        <v>655</v>
      </c>
      <c r="AI797" s="400"/>
      <c r="AJ797" s="400"/>
      <c r="AK797" s="400"/>
      <c r="AL797" s="400"/>
      <c r="AM797" s="400"/>
      <c r="AN797" s="400"/>
      <c r="AO797" s="400"/>
      <c r="AP797" s="400"/>
      <c r="AQ797" s="400"/>
      <c r="AR797" s="400"/>
      <c r="AS797" s="400"/>
      <c r="AT797" s="401"/>
      <c r="AU797" s="396">
        <v>2</v>
      </c>
      <c r="AV797" s="397"/>
      <c r="AW797" s="397"/>
      <c r="AX797" s="398"/>
    </row>
    <row r="798" spans="1:50" ht="24.75" customHeight="1" x14ac:dyDescent="0.15">
      <c r="A798" s="557"/>
      <c r="B798" s="768"/>
      <c r="C798" s="768"/>
      <c r="D798" s="768"/>
      <c r="E798" s="768"/>
      <c r="F798" s="76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7"/>
      <c r="B799" s="768"/>
      <c r="C799" s="768"/>
      <c r="D799" s="768"/>
      <c r="E799" s="768"/>
      <c r="F799" s="76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8"/>
      <c r="C800" s="768"/>
      <c r="D800" s="768"/>
      <c r="E800" s="768"/>
      <c r="F800" s="76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8"/>
      <c r="C801" s="768"/>
      <c r="D801" s="768"/>
      <c r="E801" s="768"/>
      <c r="F801" s="76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8"/>
      <c r="C802" s="768"/>
      <c r="D802" s="768"/>
      <c r="E802" s="768"/>
      <c r="F802" s="76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8"/>
      <c r="C803" s="768"/>
      <c r="D803" s="768"/>
      <c r="E803" s="768"/>
      <c r="F803" s="76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20.5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21</v>
      </c>
      <c r="AV804" s="413"/>
      <c r="AW804" s="413"/>
      <c r="AX804" s="415"/>
    </row>
    <row r="805" spans="1:50" ht="24.75" customHeight="1" x14ac:dyDescent="0.15">
      <c r="A805" s="557"/>
      <c r="B805" s="768"/>
      <c r="C805" s="768"/>
      <c r="D805" s="768"/>
      <c r="E805" s="768"/>
      <c r="F805" s="769"/>
      <c r="G805" s="440" t="s">
        <v>622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612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8"/>
      <c r="C807" s="768"/>
      <c r="D807" s="768"/>
      <c r="E807" s="768"/>
      <c r="F807" s="769"/>
      <c r="G807" s="449" t="s">
        <v>629</v>
      </c>
      <c r="H807" s="450"/>
      <c r="I807" s="450"/>
      <c r="J807" s="450"/>
      <c r="K807" s="451"/>
      <c r="L807" s="452" t="s">
        <v>630</v>
      </c>
      <c r="M807" s="453"/>
      <c r="N807" s="453"/>
      <c r="O807" s="453"/>
      <c r="P807" s="453"/>
      <c r="Q807" s="453"/>
      <c r="R807" s="453"/>
      <c r="S807" s="453"/>
      <c r="T807" s="453"/>
      <c r="U807" s="453"/>
      <c r="V807" s="453"/>
      <c r="W807" s="453"/>
      <c r="X807" s="454"/>
      <c r="Y807" s="455">
        <v>19</v>
      </c>
      <c r="Z807" s="456"/>
      <c r="AA807" s="456"/>
      <c r="AB807" s="558"/>
      <c r="AC807" s="449" t="s">
        <v>631</v>
      </c>
      <c r="AD807" s="450"/>
      <c r="AE807" s="450"/>
      <c r="AF807" s="450"/>
      <c r="AG807" s="451"/>
      <c r="AH807" s="452" t="s">
        <v>632</v>
      </c>
      <c r="AI807" s="453"/>
      <c r="AJ807" s="453"/>
      <c r="AK807" s="453"/>
      <c r="AL807" s="453"/>
      <c r="AM807" s="453"/>
      <c r="AN807" s="453"/>
      <c r="AO807" s="453"/>
      <c r="AP807" s="453"/>
      <c r="AQ807" s="453"/>
      <c r="AR807" s="453"/>
      <c r="AS807" s="453"/>
      <c r="AT807" s="454"/>
      <c r="AU807" s="455">
        <v>6</v>
      </c>
      <c r="AV807" s="456"/>
      <c r="AW807" s="456"/>
      <c r="AX807" s="457"/>
    </row>
    <row r="808" spans="1:50" ht="24.75" customHeight="1" x14ac:dyDescent="0.15">
      <c r="A808" s="557"/>
      <c r="B808" s="768"/>
      <c r="C808" s="768"/>
      <c r="D808" s="768"/>
      <c r="E808" s="768"/>
      <c r="F808" s="76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t="s">
        <v>633</v>
      </c>
      <c r="AD808" s="347"/>
      <c r="AE808" s="347"/>
      <c r="AF808" s="347"/>
      <c r="AG808" s="348"/>
      <c r="AH808" s="399" t="s">
        <v>634</v>
      </c>
      <c r="AI808" s="400"/>
      <c r="AJ808" s="400"/>
      <c r="AK808" s="400"/>
      <c r="AL808" s="400"/>
      <c r="AM808" s="400"/>
      <c r="AN808" s="400"/>
      <c r="AO808" s="400"/>
      <c r="AP808" s="400"/>
      <c r="AQ808" s="400"/>
      <c r="AR808" s="400"/>
      <c r="AS808" s="400"/>
      <c r="AT808" s="401"/>
      <c r="AU808" s="396">
        <v>3</v>
      </c>
      <c r="AV808" s="397"/>
      <c r="AW808" s="397"/>
      <c r="AX808" s="398"/>
    </row>
    <row r="809" spans="1:50" ht="24.75" customHeight="1" x14ac:dyDescent="0.15">
      <c r="A809" s="557"/>
      <c r="B809" s="768"/>
      <c r="C809" s="768"/>
      <c r="D809" s="768"/>
      <c r="E809" s="768"/>
      <c r="F809" s="76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t="s">
        <v>635</v>
      </c>
      <c r="AD809" s="347"/>
      <c r="AE809" s="347"/>
      <c r="AF809" s="347"/>
      <c r="AG809" s="348"/>
      <c r="AH809" s="399"/>
      <c r="AI809" s="400"/>
      <c r="AJ809" s="400"/>
      <c r="AK809" s="400"/>
      <c r="AL809" s="400"/>
      <c r="AM809" s="400"/>
      <c r="AN809" s="400"/>
      <c r="AO809" s="400"/>
      <c r="AP809" s="400"/>
      <c r="AQ809" s="400"/>
      <c r="AR809" s="400"/>
      <c r="AS809" s="400"/>
      <c r="AT809" s="401"/>
      <c r="AU809" s="396">
        <v>3</v>
      </c>
      <c r="AV809" s="397"/>
      <c r="AW809" s="397"/>
      <c r="AX809" s="398"/>
    </row>
    <row r="810" spans="1:50" ht="24.75" customHeight="1" x14ac:dyDescent="0.15">
      <c r="A810" s="557"/>
      <c r="B810" s="768"/>
      <c r="C810" s="768"/>
      <c r="D810" s="768"/>
      <c r="E810" s="768"/>
      <c r="F810" s="76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t="s">
        <v>636</v>
      </c>
      <c r="AD810" s="347"/>
      <c r="AE810" s="347"/>
      <c r="AF810" s="347"/>
      <c r="AG810" s="348"/>
      <c r="AH810" s="399" t="s">
        <v>637</v>
      </c>
      <c r="AI810" s="400"/>
      <c r="AJ810" s="400"/>
      <c r="AK810" s="400"/>
      <c r="AL810" s="400"/>
      <c r="AM810" s="400"/>
      <c r="AN810" s="400"/>
      <c r="AO810" s="400"/>
      <c r="AP810" s="400"/>
      <c r="AQ810" s="400"/>
      <c r="AR810" s="400"/>
      <c r="AS810" s="400"/>
      <c r="AT810" s="401"/>
      <c r="AU810" s="396">
        <v>1</v>
      </c>
      <c r="AV810" s="397"/>
      <c r="AW810" s="397"/>
      <c r="AX810" s="398"/>
    </row>
    <row r="811" spans="1:50" ht="24.75" customHeight="1" x14ac:dyDescent="0.15">
      <c r="A811" s="557"/>
      <c r="B811" s="768"/>
      <c r="C811" s="768"/>
      <c r="D811" s="768"/>
      <c r="E811" s="768"/>
      <c r="F811" s="76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t="s">
        <v>629</v>
      </c>
      <c r="AD811" s="347"/>
      <c r="AE811" s="347"/>
      <c r="AF811" s="347"/>
      <c r="AG811" s="348"/>
      <c r="AH811" s="399" t="s">
        <v>638</v>
      </c>
      <c r="AI811" s="400"/>
      <c r="AJ811" s="400"/>
      <c r="AK811" s="400"/>
      <c r="AL811" s="400"/>
      <c r="AM811" s="400"/>
      <c r="AN811" s="400"/>
      <c r="AO811" s="400"/>
      <c r="AP811" s="400"/>
      <c r="AQ811" s="400"/>
      <c r="AR811" s="400"/>
      <c r="AS811" s="400"/>
      <c r="AT811" s="401"/>
      <c r="AU811" s="396">
        <v>2</v>
      </c>
      <c r="AV811" s="397"/>
      <c r="AW811" s="397"/>
      <c r="AX811" s="398"/>
    </row>
    <row r="812" spans="1:50" ht="24.75" customHeight="1" x14ac:dyDescent="0.15">
      <c r="A812" s="557"/>
      <c r="B812" s="768"/>
      <c r="C812" s="768"/>
      <c r="D812" s="768"/>
      <c r="E812" s="768"/>
      <c r="F812" s="76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8"/>
      <c r="C813" s="768"/>
      <c r="D813" s="768"/>
      <c r="E813" s="768"/>
      <c r="F813" s="76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8"/>
      <c r="C814" s="768"/>
      <c r="D814" s="768"/>
      <c r="E814" s="768"/>
      <c r="F814" s="76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8"/>
      <c r="C815" s="768"/>
      <c r="D815" s="768"/>
      <c r="E815" s="768"/>
      <c r="F815" s="76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8"/>
      <c r="C816" s="768"/>
      <c r="D816" s="768"/>
      <c r="E816" s="768"/>
      <c r="F816" s="76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7"/>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19</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15</v>
      </c>
      <c r="AV817" s="413"/>
      <c r="AW817" s="413"/>
      <c r="AX817" s="415"/>
    </row>
    <row r="818" spans="1:50" ht="24.75" customHeight="1" x14ac:dyDescent="0.15">
      <c r="A818" s="557"/>
      <c r="B818" s="768"/>
      <c r="C818" s="768"/>
      <c r="D818" s="768"/>
      <c r="E818" s="768"/>
      <c r="F818" s="769"/>
      <c r="G818" s="440" t="s">
        <v>613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657</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7"/>
      <c r="B820" s="768"/>
      <c r="C820" s="768"/>
      <c r="D820" s="768"/>
      <c r="E820" s="768"/>
      <c r="F820" s="769"/>
      <c r="G820" s="449" t="s">
        <v>631</v>
      </c>
      <c r="H820" s="450"/>
      <c r="I820" s="450"/>
      <c r="J820" s="450"/>
      <c r="K820" s="451"/>
      <c r="L820" s="452" t="s">
        <v>664</v>
      </c>
      <c r="M820" s="453"/>
      <c r="N820" s="453"/>
      <c r="O820" s="453"/>
      <c r="P820" s="453"/>
      <c r="Q820" s="453"/>
      <c r="R820" s="453"/>
      <c r="S820" s="453"/>
      <c r="T820" s="453"/>
      <c r="U820" s="453"/>
      <c r="V820" s="453"/>
      <c r="W820" s="453"/>
      <c r="X820" s="454"/>
      <c r="Y820" s="455">
        <v>6</v>
      </c>
      <c r="Z820" s="456"/>
      <c r="AA820" s="456"/>
      <c r="AB820" s="558"/>
      <c r="AC820" s="449" t="s">
        <v>629</v>
      </c>
      <c r="AD820" s="450"/>
      <c r="AE820" s="450"/>
      <c r="AF820" s="450"/>
      <c r="AG820" s="451"/>
      <c r="AH820" s="452" t="s">
        <v>659</v>
      </c>
      <c r="AI820" s="453"/>
      <c r="AJ820" s="453"/>
      <c r="AK820" s="453"/>
      <c r="AL820" s="453"/>
      <c r="AM820" s="453"/>
      <c r="AN820" s="453"/>
      <c r="AO820" s="453"/>
      <c r="AP820" s="453"/>
      <c r="AQ820" s="453"/>
      <c r="AR820" s="453"/>
      <c r="AS820" s="453"/>
      <c r="AT820" s="454"/>
      <c r="AU820" s="455">
        <v>1</v>
      </c>
      <c r="AV820" s="456"/>
      <c r="AW820" s="456"/>
      <c r="AX820" s="457"/>
    </row>
    <row r="821" spans="1:50" ht="24.75" customHeight="1" x14ac:dyDescent="0.15">
      <c r="A821" s="557"/>
      <c r="B821" s="768"/>
      <c r="C821" s="768"/>
      <c r="D821" s="768"/>
      <c r="E821" s="768"/>
      <c r="F821" s="769"/>
      <c r="G821" s="346" t="s">
        <v>665</v>
      </c>
      <c r="H821" s="347"/>
      <c r="I821" s="347"/>
      <c r="J821" s="347"/>
      <c r="K821" s="348"/>
      <c r="L821" s="399" t="s">
        <v>666</v>
      </c>
      <c r="M821" s="400"/>
      <c r="N821" s="400"/>
      <c r="O821" s="400"/>
      <c r="P821" s="400"/>
      <c r="Q821" s="400"/>
      <c r="R821" s="400"/>
      <c r="S821" s="400"/>
      <c r="T821" s="400"/>
      <c r="U821" s="400"/>
      <c r="V821" s="400"/>
      <c r="W821" s="400"/>
      <c r="X821" s="401"/>
      <c r="Y821" s="396">
        <v>2</v>
      </c>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7"/>
      <c r="B822" s="768"/>
      <c r="C822" s="768"/>
      <c r="D822" s="768"/>
      <c r="E822" s="768"/>
      <c r="F822" s="76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7"/>
      <c r="B823" s="768"/>
      <c r="C823" s="768"/>
      <c r="D823" s="768"/>
      <c r="E823" s="768"/>
      <c r="F823" s="76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7"/>
      <c r="B824" s="768"/>
      <c r="C824" s="768"/>
      <c r="D824" s="768"/>
      <c r="E824" s="768"/>
      <c r="F824" s="76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7"/>
      <c r="B825" s="768"/>
      <c r="C825" s="768"/>
      <c r="D825" s="768"/>
      <c r="E825" s="768"/>
      <c r="F825" s="76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8"/>
      <c r="C826" s="768"/>
      <c r="D826" s="768"/>
      <c r="E826" s="768"/>
      <c r="F826" s="76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8"/>
      <c r="C827" s="768"/>
      <c r="D827" s="768"/>
      <c r="E827" s="768"/>
      <c r="F827" s="76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8"/>
      <c r="C828" s="768"/>
      <c r="D828" s="768"/>
      <c r="E828" s="768"/>
      <c r="F828" s="76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8"/>
      <c r="C829" s="768"/>
      <c r="D829" s="768"/>
      <c r="E829" s="768"/>
      <c r="F829" s="76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7"/>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8</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1</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480</v>
      </c>
      <c r="AM831" s="964"/>
      <c r="AN831" s="964"/>
      <c r="AO831" s="82" t="s">
        <v>626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507</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4" t="s">
        <v>614</v>
      </c>
      <c r="D837" s="416"/>
      <c r="E837" s="416"/>
      <c r="F837" s="416"/>
      <c r="G837" s="416"/>
      <c r="H837" s="416"/>
      <c r="I837" s="416"/>
      <c r="J837" s="417">
        <v>6010001030403</v>
      </c>
      <c r="K837" s="418"/>
      <c r="L837" s="418"/>
      <c r="M837" s="418"/>
      <c r="N837" s="418"/>
      <c r="O837" s="418"/>
      <c r="P837" s="425" t="s">
        <v>641</v>
      </c>
      <c r="Q837" s="315"/>
      <c r="R837" s="315"/>
      <c r="S837" s="315"/>
      <c r="T837" s="315"/>
      <c r="U837" s="315"/>
      <c r="V837" s="315"/>
      <c r="W837" s="315"/>
      <c r="X837" s="315"/>
      <c r="Y837" s="316">
        <v>107</v>
      </c>
      <c r="Z837" s="317"/>
      <c r="AA837" s="317"/>
      <c r="AB837" s="318"/>
      <c r="AC837" s="326" t="s">
        <v>512</v>
      </c>
      <c r="AD837" s="426"/>
      <c r="AE837" s="426"/>
      <c r="AF837" s="426"/>
      <c r="AG837" s="426"/>
      <c r="AH837" s="419">
        <v>1</v>
      </c>
      <c r="AI837" s="420"/>
      <c r="AJ837" s="420"/>
      <c r="AK837" s="420"/>
      <c r="AL837" s="323">
        <v>97</v>
      </c>
      <c r="AM837" s="324"/>
      <c r="AN837" s="324"/>
      <c r="AO837" s="325"/>
      <c r="AP837" s="319" t="s">
        <v>597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507</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4" t="s">
        <v>615</v>
      </c>
      <c r="D870" s="416"/>
      <c r="E870" s="416"/>
      <c r="F870" s="416"/>
      <c r="G870" s="416"/>
      <c r="H870" s="416"/>
      <c r="I870" s="416"/>
      <c r="J870" s="417">
        <v>7013401000164</v>
      </c>
      <c r="K870" s="418"/>
      <c r="L870" s="418"/>
      <c r="M870" s="418"/>
      <c r="N870" s="418"/>
      <c r="O870" s="418"/>
      <c r="P870" s="425" t="s">
        <v>642</v>
      </c>
      <c r="Q870" s="315"/>
      <c r="R870" s="315"/>
      <c r="S870" s="315"/>
      <c r="T870" s="315"/>
      <c r="U870" s="315"/>
      <c r="V870" s="315"/>
      <c r="W870" s="315"/>
      <c r="X870" s="315"/>
      <c r="Y870" s="316">
        <v>14</v>
      </c>
      <c r="Z870" s="317"/>
      <c r="AA870" s="317"/>
      <c r="AB870" s="318"/>
      <c r="AC870" s="326" t="s">
        <v>518</v>
      </c>
      <c r="AD870" s="426"/>
      <c r="AE870" s="426"/>
      <c r="AF870" s="426"/>
      <c r="AG870" s="426"/>
      <c r="AH870" s="419" t="s">
        <v>597</v>
      </c>
      <c r="AI870" s="420"/>
      <c r="AJ870" s="420"/>
      <c r="AK870" s="420"/>
      <c r="AL870" s="323" t="s">
        <v>597</v>
      </c>
      <c r="AM870" s="324"/>
      <c r="AN870" s="324"/>
      <c r="AO870" s="325"/>
      <c r="AP870" s="319" t="s">
        <v>597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507</v>
      </c>
      <c r="AI902" s="344"/>
      <c r="AJ902" s="344"/>
      <c r="AK902" s="344"/>
      <c r="AL902" s="344" t="s">
        <v>21</v>
      </c>
      <c r="AM902" s="344"/>
      <c r="AN902" s="344"/>
      <c r="AO902" s="427"/>
      <c r="AP902" s="428" t="s">
        <v>431</v>
      </c>
      <c r="AQ902" s="428"/>
      <c r="AR902" s="428"/>
      <c r="AS902" s="428"/>
      <c r="AT902" s="428"/>
      <c r="AU902" s="428"/>
      <c r="AV902" s="428"/>
      <c r="AW902" s="428"/>
      <c r="AX902" s="428"/>
    </row>
    <row r="903" spans="1:50" ht="43.35" customHeight="1" x14ac:dyDescent="0.15">
      <c r="A903" s="402">
        <v>1</v>
      </c>
      <c r="B903" s="402">
        <v>1</v>
      </c>
      <c r="C903" s="424" t="s">
        <v>616</v>
      </c>
      <c r="D903" s="416"/>
      <c r="E903" s="416"/>
      <c r="F903" s="416"/>
      <c r="G903" s="416"/>
      <c r="H903" s="416"/>
      <c r="I903" s="416"/>
      <c r="J903" s="417">
        <v>7010001012532</v>
      </c>
      <c r="K903" s="418"/>
      <c r="L903" s="418"/>
      <c r="M903" s="418"/>
      <c r="N903" s="418"/>
      <c r="O903" s="418"/>
      <c r="P903" s="425" t="s">
        <v>643</v>
      </c>
      <c r="Q903" s="315"/>
      <c r="R903" s="315"/>
      <c r="S903" s="315"/>
      <c r="T903" s="315"/>
      <c r="U903" s="315"/>
      <c r="V903" s="315"/>
      <c r="W903" s="315"/>
      <c r="X903" s="315"/>
      <c r="Y903" s="316">
        <v>20.5</v>
      </c>
      <c r="Z903" s="317"/>
      <c r="AA903" s="317"/>
      <c r="AB903" s="318"/>
      <c r="AC903" s="326" t="s">
        <v>518</v>
      </c>
      <c r="AD903" s="426"/>
      <c r="AE903" s="426"/>
      <c r="AF903" s="426"/>
      <c r="AG903" s="426"/>
      <c r="AH903" s="419" t="s">
        <v>597</v>
      </c>
      <c r="AI903" s="420"/>
      <c r="AJ903" s="420"/>
      <c r="AK903" s="420"/>
      <c r="AL903" s="323" t="s">
        <v>597</v>
      </c>
      <c r="AM903" s="324"/>
      <c r="AN903" s="324"/>
      <c r="AO903" s="325"/>
      <c r="AP903" s="319" t="s">
        <v>597</v>
      </c>
      <c r="AQ903" s="319"/>
      <c r="AR903" s="319"/>
      <c r="AS903" s="319"/>
      <c r="AT903" s="319"/>
      <c r="AU903" s="319"/>
      <c r="AV903" s="319"/>
      <c r="AW903" s="319"/>
      <c r="AX903" s="319"/>
    </row>
    <row r="904" spans="1:50" ht="30" customHeight="1" x14ac:dyDescent="0.15">
      <c r="A904" s="402">
        <v>2</v>
      </c>
      <c r="B904" s="402">
        <v>1</v>
      </c>
      <c r="C904" s="424" t="s">
        <v>617</v>
      </c>
      <c r="D904" s="416"/>
      <c r="E904" s="416"/>
      <c r="F904" s="416"/>
      <c r="G904" s="416"/>
      <c r="H904" s="416"/>
      <c r="I904" s="416"/>
      <c r="J904" s="417">
        <v>9010005016585</v>
      </c>
      <c r="K904" s="418"/>
      <c r="L904" s="418"/>
      <c r="M904" s="418"/>
      <c r="N904" s="418"/>
      <c r="O904" s="418"/>
      <c r="P904" s="425" t="s">
        <v>644</v>
      </c>
      <c r="Q904" s="315"/>
      <c r="R904" s="315"/>
      <c r="S904" s="315"/>
      <c r="T904" s="315"/>
      <c r="U904" s="315"/>
      <c r="V904" s="315"/>
      <c r="W904" s="315"/>
      <c r="X904" s="315"/>
      <c r="Y904" s="316">
        <v>14</v>
      </c>
      <c r="Z904" s="317"/>
      <c r="AA904" s="317"/>
      <c r="AB904" s="318"/>
      <c r="AC904" s="326" t="s">
        <v>518</v>
      </c>
      <c r="AD904" s="326"/>
      <c r="AE904" s="326"/>
      <c r="AF904" s="326"/>
      <c r="AG904" s="326"/>
      <c r="AH904" s="419" t="s">
        <v>627</v>
      </c>
      <c r="AI904" s="420"/>
      <c r="AJ904" s="420"/>
      <c r="AK904" s="420"/>
      <c r="AL904" s="323" t="s">
        <v>460</v>
      </c>
      <c r="AM904" s="324"/>
      <c r="AN904" s="324"/>
      <c r="AO904" s="325"/>
      <c r="AP904" s="319" t="s">
        <v>597</v>
      </c>
      <c r="AQ904" s="319"/>
      <c r="AR904" s="319"/>
      <c r="AS904" s="319"/>
      <c r="AT904" s="319"/>
      <c r="AU904" s="319"/>
      <c r="AV904" s="319"/>
      <c r="AW904" s="319"/>
      <c r="AX904" s="319"/>
    </row>
    <row r="905" spans="1:50" ht="30" customHeight="1" x14ac:dyDescent="0.15">
      <c r="A905" s="402">
        <v>3</v>
      </c>
      <c r="B905" s="402">
        <v>1</v>
      </c>
      <c r="C905" s="424" t="s">
        <v>618</v>
      </c>
      <c r="D905" s="416"/>
      <c r="E905" s="416"/>
      <c r="F905" s="416"/>
      <c r="G905" s="416"/>
      <c r="H905" s="416"/>
      <c r="I905" s="416"/>
      <c r="J905" s="417">
        <v>9010001152657</v>
      </c>
      <c r="K905" s="418"/>
      <c r="L905" s="418"/>
      <c r="M905" s="418"/>
      <c r="N905" s="418"/>
      <c r="O905" s="418"/>
      <c r="P905" s="425" t="s">
        <v>645</v>
      </c>
      <c r="Q905" s="315"/>
      <c r="R905" s="315"/>
      <c r="S905" s="315"/>
      <c r="T905" s="315"/>
      <c r="U905" s="315"/>
      <c r="V905" s="315"/>
      <c r="W905" s="315"/>
      <c r="X905" s="315"/>
      <c r="Y905" s="316">
        <v>3</v>
      </c>
      <c r="Z905" s="317"/>
      <c r="AA905" s="317"/>
      <c r="AB905" s="318"/>
      <c r="AC905" s="326" t="s">
        <v>518</v>
      </c>
      <c r="AD905" s="326"/>
      <c r="AE905" s="326"/>
      <c r="AF905" s="326"/>
      <c r="AG905" s="326"/>
      <c r="AH905" s="321" t="s">
        <v>597</v>
      </c>
      <c r="AI905" s="322"/>
      <c r="AJ905" s="322"/>
      <c r="AK905" s="322"/>
      <c r="AL905" s="323" t="s">
        <v>597</v>
      </c>
      <c r="AM905" s="324"/>
      <c r="AN905" s="324"/>
      <c r="AO905" s="325"/>
      <c r="AP905" s="319" t="s">
        <v>628</v>
      </c>
      <c r="AQ905" s="319"/>
      <c r="AR905" s="319"/>
      <c r="AS905" s="319"/>
      <c r="AT905" s="319"/>
      <c r="AU905" s="319"/>
      <c r="AV905" s="319"/>
      <c r="AW905" s="319"/>
      <c r="AX905" s="319"/>
    </row>
    <row r="906" spans="1:50" ht="30" customHeight="1" x14ac:dyDescent="0.15">
      <c r="A906" s="402">
        <v>4</v>
      </c>
      <c r="B906" s="402">
        <v>1</v>
      </c>
      <c r="C906" s="424" t="s">
        <v>619</v>
      </c>
      <c r="D906" s="416"/>
      <c r="E906" s="416"/>
      <c r="F906" s="416"/>
      <c r="G906" s="416"/>
      <c r="H906" s="416"/>
      <c r="I906" s="416"/>
      <c r="J906" s="417">
        <v>5190001015635</v>
      </c>
      <c r="K906" s="418"/>
      <c r="L906" s="418"/>
      <c r="M906" s="418"/>
      <c r="N906" s="418"/>
      <c r="O906" s="418"/>
      <c r="P906" s="425" t="s">
        <v>646</v>
      </c>
      <c r="Q906" s="315"/>
      <c r="R906" s="315"/>
      <c r="S906" s="315"/>
      <c r="T906" s="315"/>
      <c r="U906" s="315"/>
      <c r="V906" s="315"/>
      <c r="W906" s="315"/>
      <c r="X906" s="315"/>
      <c r="Y906" s="316">
        <v>0.5</v>
      </c>
      <c r="Z906" s="317"/>
      <c r="AA906" s="317"/>
      <c r="AB906" s="318"/>
      <c r="AC906" s="326" t="s">
        <v>518</v>
      </c>
      <c r="AD906" s="326"/>
      <c r="AE906" s="326"/>
      <c r="AF906" s="326"/>
      <c r="AG906" s="326"/>
      <c r="AH906" s="321" t="s">
        <v>597</v>
      </c>
      <c r="AI906" s="322"/>
      <c r="AJ906" s="322"/>
      <c r="AK906" s="322"/>
      <c r="AL906" s="323" t="s">
        <v>597</v>
      </c>
      <c r="AM906" s="324"/>
      <c r="AN906" s="324"/>
      <c r="AO906" s="325"/>
      <c r="AP906" s="319" t="s">
        <v>597</v>
      </c>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507</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4" t="s">
        <v>625</v>
      </c>
      <c r="D936" s="416"/>
      <c r="E936" s="416"/>
      <c r="F936" s="416"/>
      <c r="G936" s="416"/>
      <c r="H936" s="416"/>
      <c r="I936" s="416"/>
      <c r="J936" s="417">
        <v>5010001081785</v>
      </c>
      <c r="K936" s="418"/>
      <c r="L936" s="418"/>
      <c r="M936" s="418"/>
      <c r="N936" s="418"/>
      <c r="O936" s="418"/>
      <c r="P936" s="425" t="s">
        <v>647</v>
      </c>
      <c r="Q936" s="315"/>
      <c r="R936" s="315"/>
      <c r="S936" s="315"/>
      <c r="T936" s="315"/>
      <c r="U936" s="315"/>
      <c r="V936" s="315"/>
      <c r="W936" s="315"/>
      <c r="X936" s="315"/>
      <c r="Y936" s="316">
        <v>21</v>
      </c>
      <c r="Z936" s="317"/>
      <c r="AA936" s="317"/>
      <c r="AB936" s="318"/>
      <c r="AC936" s="326" t="s">
        <v>512</v>
      </c>
      <c r="AD936" s="426"/>
      <c r="AE936" s="426"/>
      <c r="AF936" s="426"/>
      <c r="AG936" s="426"/>
      <c r="AH936" s="419">
        <v>1</v>
      </c>
      <c r="AI936" s="420"/>
      <c r="AJ936" s="420"/>
      <c r="AK936" s="420"/>
      <c r="AL936" s="323">
        <v>99</v>
      </c>
      <c r="AM936" s="324"/>
      <c r="AN936" s="324"/>
      <c r="AO936" s="325"/>
      <c r="AP936" s="319" t="s">
        <v>648</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507</v>
      </c>
      <c r="AI968" s="344"/>
      <c r="AJ968" s="344"/>
      <c r="AK968" s="344"/>
      <c r="AL968" s="344" t="s">
        <v>21</v>
      </c>
      <c r="AM968" s="344"/>
      <c r="AN968" s="344"/>
      <c r="AO968" s="427"/>
      <c r="AP968" s="428" t="s">
        <v>431</v>
      </c>
      <c r="AQ968" s="428"/>
      <c r="AR968" s="428"/>
      <c r="AS968" s="428"/>
      <c r="AT968" s="428"/>
      <c r="AU968" s="428"/>
      <c r="AV968" s="428"/>
      <c r="AW968" s="428"/>
      <c r="AX968" s="428"/>
    </row>
    <row r="969" spans="1:50" ht="30" customHeight="1" x14ac:dyDescent="0.15">
      <c r="A969" s="402">
        <v>1</v>
      </c>
      <c r="B969" s="402">
        <v>1</v>
      </c>
      <c r="C969" s="424" t="s">
        <v>624</v>
      </c>
      <c r="D969" s="416"/>
      <c r="E969" s="416"/>
      <c r="F969" s="416"/>
      <c r="G969" s="416"/>
      <c r="H969" s="416"/>
      <c r="I969" s="416"/>
      <c r="J969" s="417">
        <v>6010001030403</v>
      </c>
      <c r="K969" s="418"/>
      <c r="L969" s="418"/>
      <c r="M969" s="418"/>
      <c r="N969" s="418"/>
      <c r="O969" s="418"/>
      <c r="P969" s="425" t="s">
        <v>649</v>
      </c>
      <c r="Q969" s="315"/>
      <c r="R969" s="315"/>
      <c r="S969" s="315"/>
      <c r="T969" s="315"/>
      <c r="U969" s="315"/>
      <c r="V969" s="315"/>
      <c r="W969" s="315"/>
      <c r="X969" s="315"/>
      <c r="Y969" s="316">
        <v>19</v>
      </c>
      <c r="Z969" s="317"/>
      <c r="AA969" s="317"/>
      <c r="AB969" s="318"/>
      <c r="AC969" s="326" t="s">
        <v>512</v>
      </c>
      <c r="AD969" s="426"/>
      <c r="AE969" s="426"/>
      <c r="AF969" s="426"/>
      <c r="AG969" s="426"/>
      <c r="AH969" s="419">
        <v>2</v>
      </c>
      <c r="AI969" s="420"/>
      <c r="AJ969" s="420"/>
      <c r="AK969" s="420"/>
      <c r="AL969" s="323">
        <v>64</v>
      </c>
      <c r="AM969" s="324"/>
      <c r="AN969" s="324"/>
      <c r="AO969" s="325"/>
      <c r="AP969" s="319" t="s">
        <v>650</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507</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43.5" customHeight="1" x14ac:dyDescent="0.15">
      <c r="A1002" s="402">
        <v>1</v>
      </c>
      <c r="B1002" s="402">
        <v>1</v>
      </c>
      <c r="C1002" s="424" t="s">
        <v>620</v>
      </c>
      <c r="D1002" s="416"/>
      <c r="E1002" s="416"/>
      <c r="F1002" s="416"/>
      <c r="G1002" s="416"/>
      <c r="H1002" s="416"/>
      <c r="I1002" s="416"/>
      <c r="J1002" s="417">
        <v>2020005010230</v>
      </c>
      <c r="K1002" s="418"/>
      <c r="L1002" s="418"/>
      <c r="M1002" s="418"/>
      <c r="N1002" s="418"/>
      <c r="O1002" s="418"/>
      <c r="P1002" s="425" t="s">
        <v>651</v>
      </c>
      <c r="Q1002" s="315"/>
      <c r="R1002" s="315"/>
      <c r="S1002" s="315"/>
      <c r="T1002" s="315"/>
      <c r="U1002" s="315"/>
      <c r="V1002" s="315"/>
      <c r="W1002" s="315"/>
      <c r="X1002" s="315"/>
      <c r="Y1002" s="316">
        <v>15</v>
      </c>
      <c r="Z1002" s="317"/>
      <c r="AA1002" s="317"/>
      <c r="AB1002" s="318"/>
      <c r="AC1002" s="326" t="s">
        <v>511</v>
      </c>
      <c r="AD1002" s="426"/>
      <c r="AE1002" s="426"/>
      <c r="AF1002" s="426"/>
      <c r="AG1002" s="426"/>
      <c r="AH1002" s="419">
        <v>1</v>
      </c>
      <c r="AI1002" s="420"/>
      <c r="AJ1002" s="420"/>
      <c r="AK1002" s="420"/>
      <c r="AL1002" s="323">
        <v>99</v>
      </c>
      <c r="AM1002" s="324"/>
      <c r="AN1002" s="324"/>
      <c r="AO1002" s="325"/>
      <c r="AP1002" s="319" t="s">
        <v>648</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507</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9.6" customHeight="1" x14ac:dyDescent="0.15">
      <c r="A1035" s="402">
        <v>1</v>
      </c>
      <c r="B1035" s="402">
        <v>1</v>
      </c>
      <c r="C1035" s="424" t="s">
        <v>621</v>
      </c>
      <c r="D1035" s="416"/>
      <c r="E1035" s="416"/>
      <c r="F1035" s="416"/>
      <c r="G1035" s="416"/>
      <c r="H1035" s="416"/>
      <c r="I1035" s="416"/>
      <c r="J1035" s="417">
        <v>1010401016683</v>
      </c>
      <c r="K1035" s="418"/>
      <c r="L1035" s="418"/>
      <c r="M1035" s="418"/>
      <c r="N1035" s="418"/>
      <c r="O1035" s="418"/>
      <c r="P1035" s="425" t="s">
        <v>652</v>
      </c>
      <c r="Q1035" s="315"/>
      <c r="R1035" s="315"/>
      <c r="S1035" s="315"/>
      <c r="T1035" s="315"/>
      <c r="U1035" s="315"/>
      <c r="V1035" s="315"/>
      <c r="W1035" s="315"/>
      <c r="X1035" s="315"/>
      <c r="Y1035" s="316">
        <v>8</v>
      </c>
      <c r="Z1035" s="317"/>
      <c r="AA1035" s="317"/>
      <c r="AB1035" s="318"/>
      <c r="AC1035" s="326" t="s">
        <v>511</v>
      </c>
      <c r="AD1035" s="426"/>
      <c r="AE1035" s="426"/>
      <c r="AF1035" s="426"/>
      <c r="AG1035" s="426"/>
      <c r="AH1035" s="419">
        <v>1</v>
      </c>
      <c r="AI1035" s="420"/>
      <c r="AJ1035" s="420"/>
      <c r="AK1035" s="420"/>
      <c r="AL1035" s="323">
        <v>93</v>
      </c>
      <c r="AM1035" s="324"/>
      <c r="AN1035" s="324"/>
      <c r="AO1035" s="325"/>
      <c r="AP1035" s="319" t="s">
        <v>648</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507</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56.85" customHeight="1" x14ac:dyDescent="0.15">
      <c r="A1068" s="402">
        <v>1</v>
      </c>
      <c r="B1068" s="402">
        <v>1</v>
      </c>
      <c r="C1068" s="424" t="s">
        <v>660</v>
      </c>
      <c r="D1068" s="416"/>
      <c r="E1068" s="416"/>
      <c r="F1068" s="416"/>
      <c r="G1068" s="416"/>
      <c r="H1068" s="416"/>
      <c r="I1068" s="416"/>
      <c r="J1068" s="417">
        <v>7010001012532</v>
      </c>
      <c r="K1068" s="418"/>
      <c r="L1068" s="418"/>
      <c r="M1068" s="418"/>
      <c r="N1068" s="418"/>
      <c r="O1068" s="418"/>
      <c r="P1068" s="425" t="s">
        <v>662</v>
      </c>
      <c r="Q1068" s="315"/>
      <c r="R1068" s="315"/>
      <c r="S1068" s="315"/>
      <c r="T1068" s="315"/>
      <c r="U1068" s="315"/>
      <c r="V1068" s="315"/>
      <c r="W1068" s="315"/>
      <c r="X1068" s="315"/>
      <c r="Y1068" s="316">
        <v>1</v>
      </c>
      <c r="Z1068" s="317"/>
      <c r="AA1068" s="317"/>
      <c r="AB1068" s="318"/>
      <c r="AC1068" s="326" t="s">
        <v>517</v>
      </c>
      <c r="AD1068" s="426"/>
      <c r="AE1068" s="426"/>
      <c r="AF1068" s="426"/>
      <c r="AG1068" s="426"/>
      <c r="AH1068" s="419" t="s">
        <v>648</v>
      </c>
      <c r="AI1068" s="420"/>
      <c r="AJ1068" s="420"/>
      <c r="AK1068" s="420"/>
      <c r="AL1068" s="323" t="s">
        <v>679</v>
      </c>
      <c r="AM1068" s="324"/>
      <c r="AN1068" s="324"/>
      <c r="AO1068" s="325"/>
      <c r="AP1068" s="319" t="s">
        <v>648</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6" t="s">
        <v>461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480</v>
      </c>
      <c r="AM1098" s="966"/>
      <c r="AN1098" s="966"/>
      <c r="AO1098" s="80" t="s">
        <v>626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396</v>
      </c>
      <c r="D1101" s="899"/>
      <c r="E1101" s="275" t="s">
        <v>395</v>
      </c>
      <c r="F1101" s="899"/>
      <c r="G1101" s="899"/>
      <c r="H1101" s="899"/>
      <c r="I1101" s="899"/>
      <c r="J1101" s="275" t="s">
        <v>430</v>
      </c>
      <c r="K1101" s="275"/>
      <c r="L1101" s="275"/>
      <c r="M1101" s="275"/>
      <c r="N1101" s="275"/>
      <c r="O1101" s="275"/>
      <c r="P1101" s="342" t="s">
        <v>27</v>
      </c>
      <c r="Q1101" s="342"/>
      <c r="R1101" s="342"/>
      <c r="S1101" s="342"/>
      <c r="T1101" s="342"/>
      <c r="U1101" s="342"/>
      <c r="V1101" s="342"/>
      <c r="W1101" s="342"/>
      <c r="X1101" s="342"/>
      <c r="Y1101" s="275" t="s">
        <v>432</v>
      </c>
      <c r="Z1101" s="899"/>
      <c r="AA1101" s="899"/>
      <c r="AB1101" s="899"/>
      <c r="AC1101" s="275" t="s">
        <v>376</v>
      </c>
      <c r="AD1101" s="275"/>
      <c r="AE1101" s="275"/>
      <c r="AF1101" s="275"/>
      <c r="AG1101" s="275"/>
      <c r="AH1101" s="342" t="s">
        <v>390</v>
      </c>
      <c r="AI1101" s="343"/>
      <c r="AJ1101" s="343"/>
      <c r="AK1101" s="343"/>
      <c r="AL1101" s="343" t="s">
        <v>21</v>
      </c>
      <c r="AM1101" s="343"/>
      <c r="AN1101" s="343"/>
      <c r="AO1101" s="902"/>
      <c r="AP1101" s="428" t="s">
        <v>462</v>
      </c>
      <c r="AQ1101" s="428"/>
      <c r="AR1101" s="428"/>
      <c r="AS1101" s="428"/>
      <c r="AT1101" s="428"/>
      <c r="AU1101" s="428"/>
      <c r="AV1101" s="428"/>
      <c r="AW1101" s="428"/>
      <c r="AX1101" s="428"/>
    </row>
    <row r="1102" spans="1:50" ht="30" hidden="1" customHeight="1" x14ac:dyDescent="0.15">
      <c r="A1102" s="402">
        <v>1</v>
      </c>
      <c r="B1102" s="402">
        <v>1</v>
      </c>
      <c r="C1102" s="901"/>
      <c r="D1102" s="901"/>
      <c r="E1102" s="900"/>
      <c r="F1102" s="900"/>
      <c r="G1102" s="900"/>
      <c r="H1102" s="900"/>
      <c r="I1102" s="90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16383" man="1"/>
    <brk id="699" max="16383" man="1"/>
    <brk id="727" max="16383" man="1"/>
    <brk id="735" max="16383" man="1"/>
    <brk id="778" max="16383" man="1"/>
    <brk id="831" max="16383" man="1"/>
    <brk id="1064"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500</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524</v>
      </c>
      <c r="AF5" s="30"/>
      <c r="AG5" s="56" t="s">
        <v>514</v>
      </c>
      <c r="AI5" s="56" t="s">
        <v>501</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460</v>
      </c>
      <c r="AK6" s="54" t="str">
        <f t="shared" si="7"/>
        <v>E</v>
      </c>
      <c r="AP6" s="56"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t="s">
        <v>547</v>
      </c>
      <c r="C23" s="13" t="str">
        <f t="shared" si="0"/>
        <v>ＯＤＡ</v>
      </c>
      <c r="D23" s="13" t="str">
        <f>IF(C23="",D22,IF(D22&lt;&gt;"",CONCATENATE(D22,"、",C23),C23))</f>
        <v>地球温暖化対策、ＯＤＡ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485</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12"/>
      <c r="Z2" s="410"/>
      <c r="AA2" s="411"/>
      <c r="AB2" s="1016" t="s">
        <v>11</v>
      </c>
      <c r="AC2" s="1017"/>
      <c r="AD2" s="1018"/>
      <c r="AE2" s="1004" t="s">
        <v>356</v>
      </c>
      <c r="AF2" s="1004"/>
      <c r="AG2" s="1004"/>
      <c r="AH2" s="1004"/>
      <c r="AI2" s="1004" t="s">
        <v>362</v>
      </c>
      <c r="AJ2" s="1004"/>
      <c r="AK2" s="1004"/>
      <c r="AL2" s="1004"/>
      <c r="AM2" s="1004" t="s">
        <v>466</v>
      </c>
      <c r="AN2" s="1004"/>
      <c r="AO2" s="1004"/>
      <c r="AP2" s="459"/>
      <c r="AQ2" s="173" t="s">
        <v>354</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3"/>
      <c r="Z3" s="1014"/>
      <c r="AA3" s="1015"/>
      <c r="AB3" s="1019"/>
      <c r="AC3" s="1020"/>
      <c r="AD3" s="1021"/>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6"/>
      <c r="B4" s="514"/>
      <c r="C4" s="514"/>
      <c r="D4" s="514"/>
      <c r="E4" s="514"/>
      <c r="F4" s="515"/>
      <c r="G4" s="541"/>
      <c r="H4" s="1022"/>
      <c r="I4" s="1022"/>
      <c r="J4" s="1022"/>
      <c r="K4" s="1022"/>
      <c r="L4" s="1022"/>
      <c r="M4" s="1022"/>
      <c r="N4" s="1022"/>
      <c r="O4" s="1023"/>
      <c r="P4" s="158"/>
      <c r="Q4" s="1030"/>
      <c r="R4" s="1030"/>
      <c r="S4" s="1030"/>
      <c r="T4" s="1030"/>
      <c r="U4" s="1030"/>
      <c r="V4" s="1030"/>
      <c r="W4" s="1030"/>
      <c r="X4" s="1031"/>
      <c r="Y4" s="1008" t="s">
        <v>12</v>
      </c>
      <c r="Z4" s="1009"/>
      <c r="AA4" s="1010"/>
      <c r="AB4" s="552"/>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1" t="s">
        <v>54</v>
      </c>
      <c r="Z5" s="1005"/>
      <c r="AA5" s="1006"/>
      <c r="AB5" s="523"/>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519</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485</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12"/>
      <c r="Z9" s="410"/>
      <c r="AA9" s="411"/>
      <c r="AB9" s="1016" t="s">
        <v>11</v>
      </c>
      <c r="AC9" s="1017"/>
      <c r="AD9" s="1018"/>
      <c r="AE9" s="1004" t="s">
        <v>356</v>
      </c>
      <c r="AF9" s="1004"/>
      <c r="AG9" s="1004"/>
      <c r="AH9" s="1004"/>
      <c r="AI9" s="1004" t="s">
        <v>362</v>
      </c>
      <c r="AJ9" s="1004"/>
      <c r="AK9" s="1004"/>
      <c r="AL9" s="1004"/>
      <c r="AM9" s="1004" t="s">
        <v>466</v>
      </c>
      <c r="AN9" s="1004"/>
      <c r="AO9" s="1004"/>
      <c r="AP9" s="459"/>
      <c r="AQ9" s="173" t="s">
        <v>354</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6"/>
      <c r="B11" s="514"/>
      <c r="C11" s="514"/>
      <c r="D11" s="514"/>
      <c r="E11" s="514"/>
      <c r="F11" s="515"/>
      <c r="G11" s="541"/>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2"/>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3"/>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519</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485</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12"/>
      <c r="Z16" s="410"/>
      <c r="AA16" s="411"/>
      <c r="AB16" s="1016" t="s">
        <v>11</v>
      </c>
      <c r="AC16" s="1017"/>
      <c r="AD16" s="1018"/>
      <c r="AE16" s="1004" t="s">
        <v>356</v>
      </c>
      <c r="AF16" s="1004"/>
      <c r="AG16" s="1004"/>
      <c r="AH16" s="1004"/>
      <c r="AI16" s="1004" t="s">
        <v>362</v>
      </c>
      <c r="AJ16" s="1004"/>
      <c r="AK16" s="1004"/>
      <c r="AL16" s="1004"/>
      <c r="AM16" s="1004" t="s">
        <v>466</v>
      </c>
      <c r="AN16" s="1004"/>
      <c r="AO16" s="1004"/>
      <c r="AP16" s="459"/>
      <c r="AQ16" s="173" t="s">
        <v>354</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6"/>
      <c r="B18" s="514"/>
      <c r="C18" s="514"/>
      <c r="D18" s="514"/>
      <c r="E18" s="514"/>
      <c r="F18" s="515"/>
      <c r="G18" s="541"/>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2"/>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3"/>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519</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485</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12"/>
      <c r="Z23" s="410"/>
      <c r="AA23" s="411"/>
      <c r="AB23" s="1016" t="s">
        <v>11</v>
      </c>
      <c r="AC23" s="1017"/>
      <c r="AD23" s="1018"/>
      <c r="AE23" s="1004" t="s">
        <v>356</v>
      </c>
      <c r="AF23" s="1004"/>
      <c r="AG23" s="1004"/>
      <c r="AH23" s="1004"/>
      <c r="AI23" s="1004" t="s">
        <v>362</v>
      </c>
      <c r="AJ23" s="1004"/>
      <c r="AK23" s="1004"/>
      <c r="AL23" s="1004"/>
      <c r="AM23" s="1004" t="s">
        <v>466</v>
      </c>
      <c r="AN23" s="1004"/>
      <c r="AO23" s="1004"/>
      <c r="AP23" s="459"/>
      <c r="AQ23" s="173" t="s">
        <v>354</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6"/>
      <c r="B25" s="514"/>
      <c r="C25" s="514"/>
      <c r="D25" s="514"/>
      <c r="E25" s="514"/>
      <c r="F25" s="515"/>
      <c r="G25" s="541"/>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2"/>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3"/>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519</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485</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12"/>
      <c r="Z30" s="410"/>
      <c r="AA30" s="411"/>
      <c r="AB30" s="1016" t="s">
        <v>11</v>
      </c>
      <c r="AC30" s="1017"/>
      <c r="AD30" s="1018"/>
      <c r="AE30" s="1004" t="s">
        <v>356</v>
      </c>
      <c r="AF30" s="1004"/>
      <c r="AG30" s="1004"/>
      <c r="AH30" s="1004"/>
      <c r="AI30" s="1004" t="s">
        <v>362</v>
      </c>
      <c r="AJ30" s="1004"/>
      <c r="AK30" s="1004"/>
      <c r="AL30" s="1004"/>
      <c r="AM30" s="1004" t="s">
        <v>466</v>
      </c>
      <c r="AN30" s="1004"/>
      <c r="AO30" s="1004"/>
      <c r="AP30" s="459"/>
      <c r="AQ30" s="173" t="s">
        <v>354</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6"/>
      <c r="B32" s="514"/>
      <c r="C32" s="514"/>
      <c r="D32" s="514"/>
      <c r="E32" s="514"/>
      <c r="F32" s="515"/>
      <c r="G32" s="541"/>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2"/>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3"/>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519</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485</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12"/>
      <c r="Z37" s="410"/>
      <c r="AA37" s="411"/>
      <c r="AB37" s="1016" t="s">
        <v>11</v>
      </c>
      <c r="AC37" s="1017"/>
      <c r="AD37" s="1018"/>
      <c r="AE37" s="1004" t="s">
        <v>356</v>
      </c>
      <c r="AF37" s="1004"/>
      <c r="AG37" s="1004"/>
      <c r="AH37" s="1004"/>
      <c r="AI37" s="1004" t="s">
        <v>362</v>
      </c>
      <c r="AJ37" s="1004"/>
      <c r="AK37" s="1004"/>
      <c r="AL37" s="1004"/>
      <c r="AM37" s="1004" t="s">
        <v>466</v>
      </c>
      <c r="AN37" s="1004"/>
      <c r="AO37" s="1004"/>
      <c r="AP37" s="459"/>
      <c r="AQ37" s="173" t="s">
        <v>354</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6"/>
      <c r="B39" s="514"/>
      <c r="C39" s="514"/>
      <c r="D39" s="514"/>
      <c r="E39" s="514"/>
      <c r="F39" s="515"/>
      <c r="G39" s="541"/>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2"/>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3"/>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519</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485</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12"/>
      <c r="Z44" s="410"/>
      <c r="AA44" s="411"/>
      <c r="AB44" s="1016" t="s">
        <v>11</v>
      </c>
      <c r="AC44" s="1017"/>
      <c r="AD44" s="1018"/>
      <c r="AE44" s="1004" t="s">
        <v>356</v>
      </c>
      <c r="AF44" s="1004"/>
      <c r="AG44" s="1004"/>
      <c r="AH44" s="1004"/>
      <c r="AI44" s="1004" t="s">
        <v>362</v>
      </c>
      <c r="AJ44" s="1004"/>
      <c r="AK44" s="1004"/>
      <c r="AL44" s="1004"/>
      <c r="AM44" s="1004" t="s">
        <v>466</v>
      </c>
      <c r="AN44" s="1004"/>
      <c r="AO44" s="1004"/>
      <c r="AP44" s="459"/>
      <c r="AQ44" s="173" t="s">
        <v>354</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6"/>
      <c r="B46" s="514"/>
      <c r="C46" s="514"/>
      <c r="D46" s="514"/>
      <c r="E46" s="514"/>
      <c r="F46" s="515"/>
      <c r="G46" s="541"/>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2"/>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3"/>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519</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485</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12"/>
      <c r="Z51" s="410"/>
      <c r="AA51" s="411"/>
      <c r="AB51" s="459" t="s">
        <v>11</v>
      </c>
      <c r="AC51" s="1017"/>
      <c r="AD51" s="1018"/>
      <c r="AE51" s="1004" t="s">
        <v>356</v>
      </c>
      <c r="AF51" s="1004"/>
      <c r="AG51" s="1004"/>
      <c r="AH51" s="1004"/>
      <c r="AI51" s="1004" t="s">
        <v>362</v>
      </c>
      <c r="AJ51" s="1004"/>
      <c r="AK51" s="1004"/>
      <c r="AL51" s="1004"/>
      <c r="AM51" s="1004" t="s">
        <v>466</v>
      </c>
      <c r="AN51" s="1004"/>
      <c r="AO51" s="1004"/>
      <c r="AP51" s="459"/>
      <c r="AQ51" s="173" t="s">
        <v>354</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6"/>
      <c r="B53" s="514"/>
      <c r="C53" s="514"/>
      <c r="D53" s="514"/>
      <c r="E53" s="514"/>
      <c r="F53" s="515"/>
      <c r="G53" s="541"/>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2"/>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3"/>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519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485</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12"/>
      <c r="Z58" s="410"/>
      <c r="AA58" s="411"/>
      <c r="AB58" s="1016" t="s">
        <v>11</v>
      </c>
      <c r="AC58" s="1017"/>
      <c r="AD58" s="1018"/>
      <c r="AE58" s="1004" t="s">
        <v>356</v>
      </c>
      <c r="AF58" s="1004"/>
      <c r="AG58" s="1004"/>
      <c r="AH58" s="1004"/>
      <c r="AI58" s="1004" t="s">
        <v>362</v>
      </c>
      <c r="AJ58" s="1004"/>
      <c r="AK58" s="1004"/>
      <c r="AL58" s="1004"/>
      <c r="AM58" s="1004" t="s">
        <v>466</v>
      </c>
      <c r="AN58" s="1004"/>
      <c r="AO58" s="1004"/>
      <c r="AP58" s="459"/>
      <c r="AQ58" s="173" t="s">
        <v>354</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6"/>
      <c r="B60" s="514"/>
      <c r="C60" s="514"/>
      <c r="D60" s="514"/>
      <c r="E60" s="514"/>
      <c r="F60" s="515"/>
      <c r="G60" s="541"/>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2"/>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3"/>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519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485</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12"/>
      <c r="Z65" s="410"/>
      <c r="AA65" s="411"/>
      <c r="AB65" s="1016" t="s">
        <v>11</v>
      </c>
      <c r="AC65" s="1017"/>
      <c r="AD65" s="1018"/>
      <c r="AE65" s="1004" t="s">
        <v>356</v>
      </c>
      <c r="AF65" s="1004"/>
      <c r="AG65" s="1004"/>
      <c r="AH65" s="1004"/>
      <c r="AI65" s="1004" t="s">
        <v>362</v>
      </c>
      <c r="AJ65" s="1004"/>
      <c r="AK65" s="1004"/>
      <c r="AL65" s="1004"/>
      <c r="AM65" s="1004" t="s">
        <v>466</v>
      </c>
      <c r="AN65" s="1004"/>
      <c r="AO65" s="1004"/>
      <c r="AP65" s="459"/>
      <c r="AQ65" s="173" t="s">
        <v>354</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6"/>
      <c r="B67" s="514"/>
      <c r="C67" s="514"/>
      <c r="D67" s="514"/>
      <c r="E67" s="514"/>
      <c r="F67" s="515"/>
      <c r="G67" s="541"/>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2"/>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3"/>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519</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4" zoomScaleNormal="75" zoomScaleSheetLayoutView="84" zoomScalePageLayoutView="70" workbookViewId="0">
      <selection activeCell="Y4" sqref="Y4:AB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658</v>
      </c>
      <c r="H2" s="441"/>
      <c r="I2" s="441"/>
      <c r="J2" s="441"/>
      <c r="K2" s="441"/>
      <c r="L2" s="441"/>
      <c r="M2" s="441"/>
      <c r="N2" s="441"/>
      <c r="O2" s="441"/>
      <c r="P2" s="441"/>
      <c r="Q2" s="441"/>
      <c r="R2" s="441"/>
      <c r="S2" s="441"/>
      <c r="T2" s="441"/>
      <c r="U2" s="441"/>
      <c r="V2" s="441"/>
      <c r="W2" s="441"/>
      <c r="X2" s="441"/>
      <c r="Y2" s="441"/>
      <c r="Z2" s="441"/>
      <c r="AA2" s="441"/>
      <c r="AB2" s="442"/>
      <c r="AC2" s="440" t="s">
        <v>680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t="s">
        <v>631</v>
      </c>
      <c r="H4" s="450"/>
      <c r="I4" s="450"/>
      <c r="J4" s="450"/>
      <c r="K4" s="451"/>
      <c r="L4" s="452" t="s">
        <v>692</v>
      </c>
      <c r="M4" s="453"/>
      <c r="N4" s="453"/>
      <c r="O4" s="453"/>
      <c r="P4" s="453"/>
      <c r="Q4" s="453"/>
      <c r="R4" s="453"/>
      <c r="S4" s="453"/>
      <c r="T4" s="453"/>
      <c r="U4" s="453"/>
      <c r="V4" s="453"/>
      <c r="W4" s="453"/>
      <c r="X4" s="454"/>
      <c r="Y4" s="455">
        <v>0.5</v>
      </c>
      <c r="Z4" s="456"/>
      <c r="AA4" s="456"/>
      <c r="AB4" s="558"/>
      <c r="AC4" s="449" t="s">
        <v>681</v>
      </c>
      <c r="AD4" s="450"/>
      <c r="AE4" s="450"/>
      <c r="AF4" s="450"/>
      <c r="AG4" s="451"/>
      <c r="AH4" s="452" t="s">
        <v>684</v>
      </c>
      <c r="AI4" s="453"/>
      <c r="AJ4" s="453"/>
      <c r="AK4" s="453"/>
      <c r="AL4" s="453"/>
      <c r="AM4" s="453"/>
      <c r="AN4" s="453"/>
      <c r="AO4" s="453"/>
      <c r="AP4" s="453"/>
      <c r="AQ4" s="453"/>
      <c r="AR4" s="453"/>
      <c r="AS4" s="453"/>
      <c r="AT4" s="454"/>
      <c r="AU4" s="455">
        <v>13</v>
      </c>
      <c r="AV4" s="456"/>
      <c r="AW4" s="456"/>
      <c r="AX4" s="457"/>
    </row>
    <row r="5" spans="1:50" ht="24.75" customHeight="1" x14ac:dyDescent="0.15">
      <c r="A5" s="1044"/>
      <c r="B5" s="1045"/>
      <c r="C5" s="1045"/>
      <c r="D5" s="1045"/>
      <c r="E5" s="1045"/>
      <c r="F5" s="1046"/>
      <c r="G5" s="346" t="s">
        <v>693</v>
      </c>
      <c r="H5" s="347"/>
      <c r="I5" s="347"/>
      <c r="J5" s="347"/>
      <c r="K5" s="348"/>
      <c r="L5" s="399" t="s">
        <v>694</v>
      </c>
      <c r="M5" s="400"/>
      <c r="N5" s="400"/>
      <c r="O5" s="400"/>
      <c r="P5" s="400"/>
      <c r="Q5" s="400"/>
      <c r="R5" s="400"/>
      <c r="S5" s="400"/>
      <c r="T5" s="400"/>
      <c r="U5" s="400"/>
      <c r="V5" s="400"/>
      <c r="W5" s="400"/>
      <c r="X5" s="401"/>
      <c r="Y5" s="396">
        <v>0.2</v>
      </c>
      <c r="Z5" s="397"/>
      <c r="AA5" s="397"/>
      <c r="AB5" s="403"/>
      <c r="AC5" s="346" t="s">
        <v>682</v>
      </c>
      <c r="AD5" s="347"/>
      <c r="AE5" s="347"/>
      <c r="AF5" s="347"/>
      <c r="AG5" s="348"/>
      <c r="AH5" s="399" t="s">
        <v>683</v>
      </c>
      <c r="AI5" s="400"/>
      <c r="AJ5" s="400"/>
      <c r="AK5" s="400"/>
      <c r="AL5" s="400"/>
      <c r="AM5" s="400"/>
      <c r="AN5" s="400"/>
      <c r="AO5" s="400"/>
      <c r="AP5" s="400"/>
      <c r="AQ5" s="400"/>
      <c r="AR5" s="400"/>
      <c r="AS5" s="400"/>
      <c r="AT5" s="401"/>
      <c r="AU5" s="396">
        <v>1</v>
      </c>
      <c r="AV5" s="397"/>
      <c r="AW5" s="397"/>
      <c r="AX5" s="398"/>
    </row>
    <row r="6" spans="1:50" ht="24.75" customHeight="1" x14ac:dyDescent="0.15">
      <c r="A6" s="1044"/>
      <c r="B6" s="1045"/>
      <c r="C6" s="1045"/>
      <c r="D6" s="1045"/>
      <c r="E6" s="1045"/>
      <c r="F6" s="1046"/>
      <c r="G6" s="346" t="s">
        <v>695</v>
      </c>
      <c r="H6" s="347"/>
      <c r="I6" s="347"/>
      <c r="J6" s="347"/>
      <c r="K6" s="348"/>
      <c r="L6" s="399" t="s">
        <v>696</v>
      </c>
      <c r="M6" s="400"/>
      <c r="N6" s="400"/>
      <c r="O6" s="400"/>
      <c r="P6" s="400"/>
      <c r="Q6" s="400"/>
      <c r="R6" s="400"/>
      <c r="S6" s="400"/>
      <c r="T6" s="400"/>
      <c r="U6" s="400"/>
      <c r="V6" s="400"/>
      <c r="W6" s="400"/>
      <c r="X6" s="401"/>
      <c r="Y6" s="396">
        <v>0.1</v>
      </c>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x14ac:dyDescent="0.15">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0.79999999999999993</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14</v>
      </c>
      <c r="AV14" s="413"/>
      <c r="AW14" s="413"/>
      <c r="AX14" s="415"/>
    </row>
    <row r="15" spans="1:50" ht="30" hidden="1" customHeight="1" x14ac:dyDescent="0.15">
      <c r="A15" s="1044"/>
      <c r="B15" s="1045"/>
      <c r="C15" s="1045"/>
      <c r="D15" s="1045"/>
      <c r="E15" s="1045"/>
      <c r="F15" s="1046"/>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hidden="1"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hidden="1"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hidden="1"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hidden="1"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hidden="1"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hidden="1"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hidden="1"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hidden="1"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hidden="1"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44"/>
      <c r="B28" s="1045"/>
      <c r="C28" s="1045"/>
      <c r="D28" s="1045"/>
      <c r="E28" s="1045"/>
      <c r="F28" s="1046"/>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4"/>
      <c r="B41" s="1045"/>
      <c r="C41" s="1045"/>
      <c r="D41" s="1045"/>
      <c r="E41" s="1045"/>
      <c r="F41" s="1046"/>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hidden="1" customHeight="1" thickBot="1" x14ac:dyDescent="0.2"/>
    <row r="55" spans="1:50" ht="30" hidden="1" customHeight="1" x14ac:dyDescent="0.15">
      <c r="A55" s="1041" t="s">
        <v>28</v>
      </c>
      <c r="B55" s="1042"/>
      <c r="C55" s="1042"/>
      <c r="D55" s="1042"/>
      <c r="E55" s="1042"/>
      <c r="F55" s="1043"/>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4"/>
      <c r="B68" s="1045"/>
      <c r="C68" s="1045"/>
      <c r="D68" s="1045"/>
      <c r="E68" s="1045"/>
      <c r="F68" s="1046"/>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4"/>
      <c r="B81" s="1045"/>
      <c r="C81" s="1045"/>
      <c r="D81" s="1045"/>
      <c r="E81" s="1045"/>
      <c r="F81" s="1046"/>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4"/>
      <c r="B94" s="1045"/>
      <c r="C94" s="1045"/>
      <c r="D94" s="1045"/>
      <c r="E94" s="1045"/>
      <c r="F94" s="1046"/>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hidden="1" customHeight="1" thickBot="1" x14ac:dyDescent="0.2"/>
    <row r="108" spans="1:50" ht="30" hidden="1" customHeight="1" x14ac:dyDescent="0.15">
      <c r="A108" s="1041" t="s">
        <v>28</v>
      </c>
      <c r="B108" s="1042"/>
      <c r="C108" s="1042"/>
      <c r="D108" s="1042"/>
      <c r="E108" s="1042"/>
      <c r="F108" s="1043"/>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4"/>
      <c r="B121" s="1045"/>
      <c r="C121" s="1045"/>
      <c r="D121" s="1045"/>
      <c r="E121" s="1045"/>
      <c r="F121" s="1046"/>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4"/>
      <c r="B134" s="1045"/>
      <c r="C134" s="1045"/>
      <c r="D134" s="1045"/>
      <c r="E134" s="1045"/>
      <c r="F134" s="1046"/>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4"/>
      <c r="B147" s="1045"/>
      <c r="C147" s="1045"/>
      <c r="D147" s="1045"/>
      <c r="E147" s="1045"/>
      <c r="F147" s="1046"/>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thickBot="1" x14ac:dyDescent="0.2"/>
    <row r="161" spans="1:50" ht="30" hidden="1" customHeight="1" x14ac:dyDescent="0.15">
      <c r="A161" s="1041" t="s">
        <v>28</v>
      </c>
      <c r="B161" s="1042"/>
      <c r="C161" s="1042"/>
      <c r="D161" s="1042"/>
      <c r="E161" s="1042"/>
      <c r="F161" s="1043"/>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4"/>
      <c r="B174" s="1045"/>
      <c r="C174" s="1045"/>
      <c r="D174" s="1045"/>
      <c r="E174" s="1045"/>
      <c r="F174" s="1046"/>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4"/>
      <c r="B187" s="1045"/>
      <c r="C187" s="1045"/>
      <c r="D187" s="1045"/>
      <c r="E187" s="1045"/>
      <c r="F187" s="1046"/>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4"/>
      <c r="B200" s="1045"/>
      <c r="C200" s="1045"/>
      <c r="D200" s="1045"/>
      <c r="E200" s="1045"/>
      <c r="F200" s="1046"/>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
    <row r="214" spans="1:50" ht="30" hidden="1" customHeight="1" x14ac:dyDescent="0.15">
      <c r="A214" s="1061" t="s">
        <v>28</v>
      </c>
      <c r="B214" s="1062"/>
      <c r="C214" s="1062"/>
      <c r="D214" s="1062"/>
      <c r="E214" s="1062"/>
      <c r="F214" s="1063"/>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4"/>
      <c r="B227" s="1045"/>
      <c r="C227" s="1045"/>
      <c r="D227" s="1045"/>
      <c r="E227" s="1045"/>
      <c r="F227" s="1046"/>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4"/>
      <c r="B240" s="1045"/>
      <c r="C240" s="1045"/>
      <c r="D240" s="1045"/>
      <c r="E240" s="1045"/>
      <c r="F240" s="1046"/>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4"/>
      <c r="B253" s="1045"/>
      <c r="C253" s="1045"/>
      <c r="D253" s="1045"/>
      <c r="E253" s="1045"/>
      <c r="F253" s="1046"/>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5" zoomScaleNormal="75" zoomScaleSheetLayoutView="75" zoomScalePageLayoutView="70" workbookViewId="0">
      <selection activeCell="Y10" sqref="Y10:AB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37.5" customHeight="1" x14ac:dyDescent="0.15">
      <c r="A4" s="1064">
        <v>1</v>
      </c>
      <c r="B4" s="1064">
        <v>1</v>
      </c>
      <c r="C4" s="424" t="s">
        <v>661</v>
      </c>
      <c r="D4" s="416"/>
      <c r="E4" s="416"/>
      <c r="F4" s="416"/>
      <c r="G4" s="416"/>
      <c r="H4" s="416"/>
      <c r="I4" s="416"/>
      <c r="J4" s="417">
        <v>4010401004900</v>
      </c>
      <c r="K4" s="418"/>
      <c r="L4" s="418"/>
      <c r="M4" s="418"/>
      <c r="N4" s="418"/>
      <c r="O4" s="418"/>
      <c r="P4" s="425" t="s">
        <v>663</v>
      </c>
      <c r="Q4" s="315"/>
      <c r="R4" s="315"/>
      <c r="S4" s="315"/>
      <c r="T4" s="315"/>
      <c r="U4" s="315"/>
      <c r="V4" s="315"/>
      <c r="W4" s="315"/>
      <c r="X4" s="315"/>
      <c r="Y4" s="316">
        <v>0.8</v>
      </c>
      <c r="Z4" s="317"/>
      <c r="AA4" s="317"/>
      <c r="AB4" s="318"/>
      <c r="AC4" s="320" t="s">
        <v>517</v>
      </c>
      <c r="AD4" s="320"/>
      <c r="AE4" s="320"/>
      <c r="AF4" s="320"/>
      <c r="AG4" s="320"/>
      <c r="AH4" s="321" t="s">
        <v>648</v>
      </c>
      <c r="AI4" s="322"/>
      <c r="AJ4" s="322"/>
      <c r="AK4" s="322"/>
      <c r="AL4" s="323" t="s">
        <v>685</v>
      </c>
      <c r="AM4" s="324"/>
      <c r="AN4" s="324"/>
      <c r="AO4" s="325"/>
      <c r="AP4" s="319" t="s">
        <v>648</v>
      </c>
      <c r="AQ4" s="319"/>
      <c r="AR4" s="319"/>
      <c r="AS4" s="319"/>
      <c r="AT4" s="319"/>
      <c r="AU4" s="319"/>
      <c r="AV4" s="319"/>
      <c r="AW4" s="319"/>
      <c r="AX4" s="319"/>
    </row>
    <row r="5" spans="1:50" ht="26.25" hidden="1" customHeight="1" x14ac:dyDescent="0.15">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39" customHeight="1" x14ac:dyDescent="0.15">
      <c r="A37" s="1064">
        <v>1</v>
      </c>
      <c r="B37" s="1064">
        <v>1</v>
      </c>
      <c r="C37" s="424" t="s">
        <v>686</v>
      </c>
      <c r="D37" s="416"/>
      <c r="E37" s="416"/>
      <c r="F37" s="416"/>
      <c r="G37" s="416"/>
      <c r="H37" s="416"/>
      <c r="I37" s="416"/>
      <c r="J37" s="417">
        <v>3010005016517</v>
      </c>
      <c r="K37" s="418"/>
      <c r="L37" s="418"/>
      <c r="M37" s="418"/>
      <c r="N37" s="418"/>
      <c r="O37" s="418"/>
      <c r="P37" s="425" t="s">
        <v>687</v>
      </c>
      <c r="Q37" s="315"/>
      <c r="R37" s="315"/>
      <c r="S37" s="315"/>
      <c r="T37" s="315"/>
      <c r="U37" s="315"/>
      <c r="V37" s="315"/>
      <c r="W37" s="315"/>
      <c r="X37" s="315"/>
      <c r="Y37" s="316">
        <v>14</v>
      </c>
      <c r="Z37" s="317"/>
      <c r="AA37" s="317"/>
      <c r="AB37" s="318"/>
      <c r="AC37" s="320" t="s">
        <v>512</v>
      </c>
      <c r="AD37" s="320"/>
      <c r="AE37" s="320"/>
      <c r="AF37" s="320"/>
      <c r="AG37" s="320"/>
      <c r="AH37" s="321">
        <v>1</v>
      </c>
      <c r="AI37" s="322"/>
      <c r="AJ37" s="322"/>
      <c r="AK37" s="322"/>
      <c r="AL37" s="323">
        <v>99</v>
      </c>
      <c r="AM37" s="324"/>
      <c r="AN37" s="324"/>
      <c r="AO37" s="325"/>
      <c r="AP37" s="319" t="s">
        <v>688</v>
      </c>
      <c r="AQ37" s="319"/>
      <c r="AR37" s="319"/>
      <c r="AS37" s="319"/>
      <c r="AT37" s="319"/>
      <c r="AU37" s="319"/>
      <c r="AV37" s="319"/>
      <c r="AW37" s="319"/>
      <c r="AX37" s="319"/>
    </row>
    <row r="38" spans="1:50" ht="26.25" hidden="1" customHeight="1" x14ac:dyDescent="0.15">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hidden="1" customHeight="1" x14ac:dyDescent="0.15">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hidden="1" customHeight="1" x14ac:dyDescent="0.15">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hidden="1" customHeight="1" x14ac:dyDescent="0.15">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hidden="1" customHeight="1" x14ac:dyDescent="0.15">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hidden="1" customHeight="1" x14ac:dyDescent="0.15">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hidden="1" customHeight="1" x14ac:dyDescent="0.15">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hidden="1" customHeight="1" x14ac:dyDescent="0.15">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hidden="1" customHeight="1" x14ac:dyDescent="0.15">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hidden="1" customHeight="1" x14ac:dyDescent="0.15">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hidden="1" customHeight="1" x14ac:dyDescent="0.15">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hidden="1" customHeight="1" x14ac:dyDescent="0.15">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hidden="1" customHeight="1" x14ac:dyDescent="0.15">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hidden="1" customHeight="1" x14ac:dyDescent="0.15">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hidden="1" customHeight="1" x14ac:dyDescent="0.15">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hidden="1" customHeight="1" x14ac:dyDescent="0.15">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hidden="1" customHeight="1" x14ac:dyDescent="0.15">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hidden="1" customHeight="1" x14ac:dyDescent="0.15">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hidden="1" customHeight="1" x14ac:dyDescent="0.15">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hidden="1" customHeight="1" x14ac:dyDescent="0.15">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hidden="1" customHeight="1" x14ac:dyDescent="0.15">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hidden="1" customHeight="1" x14ac:dyDescent="0.15">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hidden="1" customHeight="1" x14ac:dyDescent="0.15">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hidden="1" customHeight="1" x14ac:dyDescent="0.15">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hidden="1" customHeight="1" x14ac:dyDescent="0.15">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hidden="1" customHeight="1" x14ac:dyDescent="0.15">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hidden="1" customHeight="1" x14ac:dyDescent="0.15">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hidden="1" customHeight="1" x14ac:dyDescent="0.15">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hidden="1" customHeight="1" x14ac:dyDescent="0.15">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hidden="1" customHeight="1" x14ac:dyDescent="0.15">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hidden="1" customHeight="1" x14ac:dyDescent="0.15">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hidden="1" customHeight="1" x14ac:dyDescent="0.15">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hidden="1" customHeight="1" x14ac:dyDescent="0.15">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hidden="1" customHeight="1" x14ac:dyDescent="0.15">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hidden="1" customHeight="1" x14ac:dyDescent="0.15">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hidden="1" customHeight="1" x14ac:dyDescent="0.15">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hidden="1" customHeight="1" x14ac:dyDescent="0.15">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hidden="1" customHeight="1" x14ac:dyDescent="0.15">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hidden="1" customHeight="1" x14ac:dyDescent="0.15">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hidden="1" customHeight="1" x14ac:dyDescent="0.15">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hidden="1" customHeight="1" x14ac:dyDescent="0.15">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hidden="1" customHeight="1" x14ac:dyDescent="0.15">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2018-08-21T02:55:18Z</cp:lastPrinted>
  <dcterms:created xsi:type="dcterms:W3CDTF">2012-03-13T00:50:25Z</dcterms:created>
  <dcterms:modified xsi:type="dcterms:W3CDTF">2018-09-03T09:45:24Z</dcterms:modified>
</cp:coreProperties>
</file>