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0830" yWindow="4125" windowWidth="20340" windowHeight="11760" tabRatio="852"/>
  </bookViews>
  <sheets>
    <sheet name="反映状況調" sheetId="19" r:id="rId1"/>
    <sheet name="【記載例】反映状況調 " sheetId="29" state="hidden" r:id="rId2"/>
    <sheet name="【記載例】29新規事業 " sheetId="26" state="hidden" r:id="rId3"/>
    <sheet name="30新規事業" sheetId="20" r:id="rId4"/>
    <sheet name="31新規要求事業" sheetId="12" r:id="rId5"/>
    <sheet name="公開プロセス対象事業" sheetId="24" r:id="rId6"/>
    <sheet name="集計表（公表様式）" sheetId="21" r:id="rId7"/>
    <sheet name="対象外リスト" sheetId="7" state="hidden" r:id="rId8"/>
    <sheet name="【記載例】対象外リスト " sheetId="28" state="hidden" r:id="rId9"/>
  </sheets>
  <externalReferences>
    <externalReference r:id="rId10"/>
    <externalReference r:id="rId11"/>
    <externalReference r:id="rId12"/>
  </externalReferences>
  <definedNames>
    <definedName name="_xlnm._FilterDatabase" localSheetId="1" hidden="1">'【記載例】反映状況調 '!#REF!</definedName>
    <definedName name="_xlnm._FilterDatabase" localSheetId="3" hidden="1">'30新規事業'!$A$7:$AF$7</definedName>
    <definedName name="_xlnm._FilterDatabase" localSheetId="5" hidden="1">公開プロセス対象事業!#REF!</definedName>
    <definedName name="_xlnm._FilterDatabase" localSheetId="7" hidden="1">対象外リスト!$A$7:$Q$41</definedName>
    <definedName name="_xlnm._FilterDatabase" localSheetId="0" hidden="1">反映状況調!$A$7:$AU$416</definedName>
    <definedName name="_xlnm.Print_Area" localSheetId="2">'【記載例】29新規事業 '!$A$1:$M$57</definedName>
    <definedName name="_xlnm.Print_Area" localSheetId="8">'【記載例】対象外リスト '!$A$1:$M$66</definedName>
    <definedName name="_xlnm.Print_Area" localSheetId="1">'【記載例】反映状況調 '!$A$1:$Y$91</definedName>
    <definedName name="_xlnm.Print_Area" localSheetId="3">'30新規事業'!$A$1:$AE$28</definedName>
    <definedName name="_xlnm.Print_Area" localSheetId="4">'31新規要求事業'!$A$1:$K$46</definedName>
    <definedName name="_xlnm.Print_Area" localSheetId="5">公開プロセス対象事業!$A$1:$O$21</definedName>
    <definedName name="_xlnm.Print_Area" localSheetId="7">対象外リスト!$A$1:$P$46</definedName>
    <definedName name="_xlnm.Print_Area" localSheetId="0">反映状況調!$A$1:$AS$426</definedName>
    <definedName name="_xlnm.Print_Titles" localSheetId="2">'【記載例】29新規事業 '!$4:$7</definedName>
    <definedName name="_xlnm.Print_Titles" localSheetId="8">'【記載例】対象外リスト '!$4:$7</definedName>
    <definedName name="_xlnm.Print_Titles" localSheetId="1">'【記載例】反映状況調 '!$4:$7</definedName>
    <definedName name="_xlnm.Print_Titles" localSheetId="3">'30新規事業'!$4:$7</definedName>
    <definedName name="_xlnm.Print_Titles" localSheetId="4">'31新規要求事業'!$4:$7</definedName>
    <definedName name="_xlnm.Print_Titles" localSheetId="5">公開プロセス対象事業!$4:$7</definedName>
    <definedName name="_xlnm.Print_Titles" localSheetId="7">対象外リスト!$4:$7</definedName>
    <definedName name="_xlnm.Print_Titles" localSheetId="0">反映状況調!$4:$7</definedName>
  </definedNames>
  <calcPr calcId="162913" calcOnSave="0"/>
</workbook>
</file>

<file path=xl/calcChain.xml><?xml version="1.0" encoding="utf-8"?>
<calcChain xmlns="http://schemas.openxmlformats.org/spreadsheetml/2006/main">
  <c r="K10" i="7" l="1"/>
  <c r="K44" i="7" l="1"/>
  <c r="N419" i="19" l="1"/>
  <c r="D44" i="12" l="1"/>
  <c r="D45" i="12" l="1"/>
  <c r="K10" i="24" l="1"/>
  <c r="J9" i="24" l="1"/>
  <c r="K9" i="24" s="1"/>
  <c r="K8" i="24" l="1"/>
  <c r="N171" i="19" l="1"/>
  <c r="N168" i="19"/>
  <c r="N146" i="19"/>
  <c r="H247" i="19" l="1"/>
  <c r="H271" i="19" l="1"/>
  <c r="I418" i="19" l="1"/>
  <c r="I181" i="19" l="1"/>
  <c r="I168" i="19"/>
  <c r="I151" i="19"/>
  <c r="I150" i="19"/>
  <c r="I139" i="19"/>
  <c r="O56" i="19" l="1"/>
  <c r="H56" i="19"/>
  <c r="O48" i="19"/>
  <c r="H48" i="19"/>
  <c r="O259" i="19" l="1"/>
  <c r="H259" i="19"/>
  <c r="O80" i="19" l="1"/>
  <c r="H80" i="19"/>
  <c r="O78" i="19"/>
  <c r="O79" i="19"/>
  <c r="O81" i="19"/>
  <c r="O82" i="19"/>
  <c r="O83" i="19"/>
  <c r="O84" i="19"/>
  <c r="O85" i="19"/>
  <c r="O86" i="19"/>
  <c r="O87" i="19"/>
  <c r="O88" i="19"/>
  <c r="O89" i="19"/>
  <c r="O53" i="19"/>
  <c r="H53" i="19"/>
  <c r="O45" i="19" l="1"/>
  <c r="M10" i="21" l="1"/>
  <c r="O255" i="19" l="1"/>
  <c r="H255" i="19"/>
  <c r="O256" i="19" l="1"/>
  <c r="H256" i="19"/>
  <c r="O234" i="19" l="1"/>
  <c r="H234" i="19"/>
  <c r="O210" i="19" l="1"/>
  <c r="H210" i="19"/>
  <c r="O211" i="19" l="1"/>
  <c r="H211" i="19"/>
  <c r="O199" i="19" l="1"/>
  <c r="H199" i="19"/>
  <c r="O156" i="19" l="1"/>
  <c r="H156" i="19"/>
  <c r="O176" i="19" l="1"/>
  <c r="H176" i="19"/>
  <c r="O106" i="19" l="1"/>
  <c r="H106" i="19"/>
  <c r="H78" i="19"/>
  <c r="H79" i="19"/>
  <c r="H81" i="19"/>
  <c r="H82" i="19"/>
  <c r="H83" i="19"/>
  <c r="H84" i="19"/>
  <c r="H85" i="19"/>
  <c r="H86" i="19"/>
  <c r="H87" i="19"/>
  <c r="H88" i="19"/>
  <c r="H89" i="19"/>
  <c r="O76" i="19"/>
  <c r="O77" i="19"/>
  <c r="H76" i="19"/>
  <c r="H77" i="19"/>
  <c r="H107" i="19" l="1"/>
  <c r="H108" i="19"/>
  <c r="H109" i="19"/>
  <c r="O107" i="19"/>
  <c r="O108" i="19"/>
  <c r="O109" i="19"/>
  <c r="H402" i="19" l="1"/>
  <c r="H11" i="19"/>
  <c r="H12" i="19"/>
  <c r="H13" i="19"/>
  <c r="H14" i="19"/>
  <c r="H15" i="19"/>
  <c r="H16" i="19"/>
  <c r="H17" i="19"/>
  <c r="H18" i="19"/>
  <c r="H19" i="19"/>
  <c r="H20" i="19"/>
  <c r="H21" i="19"/>
  <c r="H22" i="19"/>
  <c r="H23" i="19"/>
  <c r="H24" i="19"/>
  <c r="H25" i="19"/>
  <c r="H26" i="19"/>
  <c r="H27" i="19"/>
  <c r="H28" i="19"/>
  <c r="H29" i="19"/>
  <c r="H30" i="19"/>
  <c r="H31" i="19"/>
  <c r="H32" i="19"/>
  <c r="H33" i="19"/>
  <c r="H34" i="19"/>
  <c r="H35" i="19"/>
  <c r="H36" i="19"/>
  <c r="H37" i="19"/>
  <c r="H38" i="19"/>
  <c r="H39" i="19"/>
  <c r="H40" i="19"/>
  <c r="H41" i="19"/>
  <c r="H42" i="19"/>
  <c r="H43" i="19"/>
  <c r="H44" i="19"/>
  <c r="H45" i="19"/>
  <c r="H46" i="19"/>
  <c r="H47" i="19"/>
  <c r="H49" i="19"/>
  <c r="H50" i="19"/>
  <c r="H51" i="19"/>
  <c r="H52" i="19"/>
  <c r="H54" i="19"/>
  <c r="H55" i="19"/>
  <c r="H57" i="19"/>
  <c r="H58" i="19"/>
  <c r="H59" i="19"/>
  <c r="H60" i="19"/>
  <c r="H61" i="19"/>
  <c r="H62" i="19"/>
  <c r="H63" i="19"/>
  <c r="H64" i="19"/>
  <c r="H65" i="19"/>
  <c r="H66" i="19"/>
  <c r="H67" i="19"/>
  <c r="H68" i="19"/>
  <c r="H69" i="19"/>
  <c r="H70" i="19"/>
  <c r="H71" i="19"/>
  <c r="H72" i="19"/>
  <c r="H73" i="19"/>
  <c r="H74" i="19"/>
  <c r="H75" i="19"/>
  <c r="H92" i="19"/>
  <c r="H93" i="19"/>
  <c r="H94" i="19"/>
  <c r="H95" i="19"/>
  <c r="H96" i="19"/>
  <c r="H97" i="19"/>
  <c r="H98" i="19"/>
  <c r="H99" i="19"/>
  <c r="H100" i="19"/>
  <c r="H101" i="19"/>
  <c r="H102" i="19"/>
  <c r="H103" i="19"/>
  <c r="H104" i="19"/>
  <c r="H105" i="19"/>
  <c r="H111" i="19"/>
  <c r="H115" i="19"/>
  <c r="H117" i="19"/>
  <c r="H118" i="19"/>
  <c r="H119" i="19"/>
  <c r="H120" i="19"/>
  <c r="H121" i="19"/>
  <c r="H122" i="19"/>
  <c r="H124" i="19"/>
  <c r="H125" i="19"/>
  <c r="H126" i="19"/>
  <c r="H131" i="19"/>
  <c r="H132" i="19"/>
  <c r="H133" i="19"/>
  <c r="H134" i="19"/>
  <c r="H135" i="19"/>
  <c r="H136" i="19"/>
  <c r="H137" i="19"/>
  <c r="H138" i="19"/>
  <c r="H139" i="19"/>
  <c r="H140" i="19"/>
  <c r="H141" i="19"/>
  <c r="H142" i="19"/>
  <c r="H143" i="19"/>
  <c r="H144" i="19"/>
  <c r="H145" i="19"/>
  <c r="H146" i="19"/>
  <c r="H147" i="19"/>
  <c r="H148" i="19"/>
  <c r="H149" i="19"/>
  <c r="H150" i="19"/>
  <c r="H151" i="19"/>
  <c r="H153" i="19"/>
  <c r="H154" i="19"/>
  <c r="H155" i="19"/>
  <c r="H159" i="19"/>
  <c r="H160" i="19"/>
  <c r="H161" i="19"/>
  <c r="H162" i="19"/>
  <c r="H163" i="19"/>
  <c r="H164" i="19"/>
  <c r="H165" i="19"/>
  <c r="H166" i="19"/>
  <c r="H167" i="19"/>
  <c r="H168" i="19"/>
  <c r="H169" i="19"/>
  <c r="H170" i="19"/>
  <c r="H171" i="19"/>
  <c r="H172" i="19"/>
  <c r="H173" i="19"/>
  <c r="H174" i="19"/>
  <c r="H175" i="19"/>
  <c r="H178" i="19"/>
  <c r="H180" i="19"/>
  <c r="H181" i="19"/>
  <c r="H184" i="19"/>
  <c r="H185" i="19"/>
  <c r="H186" i="19"/>
  <c r="H187" i="19"/>
  <c r="H188" i="19"/>
  <c r="H189" i="19"/>
  <c r="H190" i="19"/>
  <c r="H191" i="19"/>
  <c r="H193" i="19"/>
  <c r="H194" i="19"/>
  <c r="H195" i="19"/>
  <c r="H196" i="19"/>
  <c r="H197" i="19"/>
  <c r="H198" i="19"/>
  <c r="H203" i="19"/>
  <c r="H204" i="19"/>
  <c r="H205" i="19"/>
  <c r="H206" i="19"/>
  <c r="H207" i="19"/>
  <c r="H208" i="19"/>
  <c r="H209" i="19"/>
  <c r="H213" i="19"/>
  <c r="H214" i="19"/>
  <c r="H215" i="19"/>
  <c r="H216" i="19"/>
  <c r="H217" i="19"/>
  <c r="H218" i="19"/>
  <c r="H219" i="19"/>
  <c r="H220" i="19"/>
  <c r="H221" i="19"/>
  <c r="H222" i="19"/>
  <c r="H226" i="19"/>
  <c r="H227" i="19"/>
  <c r="H228" i="19"/>
  <c r="H229" i="19"/>
  <c r="H230" i="19"/>
  <c r="H231" i="19"/>
  <c r="H232" i="19"/>
  <c r="H233" i="19"/>
  <c r="H237" i="19"/>
  <c r="H238" i="19"/>
  <c r="H239" i="19"/>
  <c r="H243" i="19"/>
  <c r="H244" i="19"/>
  <c r="H245" i="19"/>
  <c r="H246" i="19"/>
  <c r="H248" i="19"/>
  <c r="H250" i="19"/>
  <c r="H251" i="19"/>
  <c r="H252" i="19"/>
  <c r="H257" i="19"/>
  <c r="H260" i="19"/>
  <c r="H261" i="19"/>
  <c r="H254" i="19"/>
  <c r="H258" i="19"/>
  <c r="H253" i="19"/>
  <c r="H249" i="19"/>
  <c r="H263" i="19"/>
  <c r="H265" i="19"/>
  <c r="H266" i="19"/>
  <c r="H267" i="19"/>
  <c r="H268" i="19"/>
  <c r="H269" i="19"/>
  <c r="H270" i="19"/>
  <c r="H274" i="19"/>
  <c r="H275" i="19"/>
  <c r="H276" i="19"/>
  <c r="H279" i="19"/>
  <c r="H280" i="19"/>
  <c r="H277" i="19"/>
  <c r="H264" i="19"/>
  <c r="H278" i="19"/>
  <c r="H272" i="19"/>
  <c r="H273" i="19"/>
  <c r="H281" i="19"/>
  <c r="H284" i="19"/>
  <c r="H285" i="19"/>
  <c r="H286" i="19"/>
  <c r="H287" i="19"/>
  <c r="H288" i="19"/>
  <c r="H289" i="19"/>
  <c r="H290" i="19"/>
  <c r="H291" i="19"/>
  <c r="H293" i="19"/>
  <c r="H294" i="19"/>
  <c r="H295" i="19"/>
  <c r="H296" i="19"/>
  <c r="H297" i="19"/>
  <c r="H298" i="19"/>
  <c r="H299" i="19"/>
  <c r="H292" i="19"/>
  <c r="H303" i="19"/>
  <c r="H304" i="19"/>
  <c r="H305" i="19"/>
  <c r="H307" i="19"/>
  <c r="H308" i="19"/>
  <c r="H310" i="19"/>
  <c r="H311" i="19"/>
  <c r="H312" i="19"/>
  <c r="H314" i="19"/>
  <c r="H315" i="19"/>
  <c r="H318" i="19"/>
  <c r="H320" i="19"/>
  <c r="H321" i="19"/>
  <c r="H322" i="19"/>
  <c r="H324" i="19"/>
  <c r="H325" i="19"/>
  <c r="H326" i="19"/>
  <c r="H327" i="19"/>
  <c r="H329" i="19"/>
  <c r="H332" i="19"/>
  <c r="H333" i="19"/>
  <c r="H334" i="19"/>
  <c r="H335" i="19"/>
  <c r="H336" i="19"/>
  <c r="H337" i="19"/>
  <c r="H338" i="19"/>
  <c r="H340" i="19"/>
  <c r="H341" i="19"/>
  <c r="H343" i="19"/>
  <c r="H345" i="19"/>
  <c r="H348" i="19"/>
  <c r="H349" i="19"/>
  <c r="H350" i="19"/>
  <c r="H351" i="19"/>
  <c r="H352" i="19"/>
  <c r="H358" i="19"/>
  <c r="H362" i="19"/>
  <c r="H363" i="19"/>
  <c r="H365" i="19"/>
  <c r="H366" i="19"/>
  <c r="H367" i="19"/>
  <c r="H368" i="19"/>
  <c r="H369" i="19"/>
  <c r="H372" i="19"/>
  <c r="H373" i="19"/>
  <c r="H374" i="19"/>
  <c r="H375" i="19"/>
  <c r="H376" i="19"/>
  <c r="H378" i="19"/>
  <c r="H379" i="19"/>
  <c r="H380" i="19"/>
  <c r="H381" i="19"/>
  <c r="H382" i="19"/>
  <c r="H385" i="19"/>
  <c r="H386" i="19"/>
  <c r="H387" i="19"/>
  <c r="H388" i="19"/>
  <c r="H389" i="19"/>
  <c r="H390" i="19"/>
  <c r="H391" i="19"/>
  <c r="H392" i="19"/>
  <c r="H393" i="19"/>
  <c r="H394" i="19"/>
  <c r="H395" i="19"/>
  <c r="H396" i="19"/>
  <c r="H397" i="19"/>
  <c r="H398" i="19"/>
  <c r="H399" i="19"/>
  <c r="H400" i="19"/>
  <c r="H403" i="19"/>
  <c r="H404" i="19"/>
  <c r="H405" i="19"/>
  <c r="H408" i="19"/>
  <c r="H409" i="19"/>
  <c r="H411" i="19"/>
  <c r="H412" i="19"/>
  <c r="H413" i="19"/>
  <c r="H414" i="19"/>
  <c r="H415" i="19"/>
  <c r="H416" i="19"/>
  <c r="E309" i="19" l="1"/>
  <c r="H309" i="19" s="1"/>
  <c r="N10" i="21" l="1"/>
  <c r="W10" i="21"/>
  <c r="V10" i="21"/>
  <c r="E26" i="20" l="1"/>
  <c r="K45" i="7"/>
  <c r="N422" i="19" s="1"/>
  <c r="K46" i="7" l="1"/>
  <c r="N423" i="19" s="1"/>
  <c r="N421" i="19"/>
  <c r="M418" i="19" l="1"/>
  <c r="D46" i="12" l="1"/>
  <c r="E25" i="20"/>
  <c r="O382" i="19"/>
  <c r="O381" i="19"/>
  <c r="O380" i="19"/>
  <c r="O379" i="19"/>
  <c r="O378" i="19"/>
  <c r="O315" i="19"/>
  <c r="O314" i="19"/>
  <c r="O312" i="19"/>
  <c r="O311" i="19"/>
  <c r="O310" i="19"/>
  <c r="O309" i="19"/>
  <c r="O308" i="19"/>
  <c r="O307" i="19"/>
  <c r="O305" i="19"/>
  <c r="O304" i="19"/>
  <c r="O303" i="19"/>
  <c r="O292" i="19"/>
  <c r="O299" i="19"/>
  <c r="O298" i="19"/>
  <c r="O297" i="19"/>
  <c r="O296" i="19"/>
  <c r="O295" i="19"/>
  <c r="O294" i="19"/>
  <c r="O293" i="19"/>
  <c r="O291" i="19"/>
  <c r="O290" i="19"/>
  <c r="O289" i="19"/>
  <c r="O288" i="19"/>
  <c r="O287" i="19"/>
  <c r="O286" i="19"/>
  <c r="O285" i="19"/>
  <c r="O284" i="19"/>
  <c r="O281" i="19"/>
  <c r="O273" i="19"/>
  <c r="O272" i="19"/>
  <c r="O278" i="19"/>
  <c r="O271" i="19"/>
  <c r="O264" i="19"/>
  <c r="O277" i="19"/>
  <c r="O280" i="19"/>
  <c r="O279" i="19"/>
  <c r="O276" i="19"/>
  <c r="O275" i="19"/>
  <c r="O274" i="19"/>
  <c r="O270" i="19"/>
  <c r="O269" i="19"/>
  <c r="O268" i="19"/>
  <c r="O267" i="19"/>
  <c r="O266" i="19"/>
  <c r="O265" i="19"/>
  <c r="O263" i="19"/>
  <c r="O249" i="19"/>
  <c r="O253" i="19"/>
  <c r="O258" i="19"/>
  <c r="O254" i="19"/>
  <c r="O261" i="19"/>
  <c r="O260" i="19"/>
  <c r="O257" i="19"/>
  <c r="O252" i="19"/>
  <c r="O251" i="19"/>
  <c r="O250" i="19"/>
  <c r="O248" i="19"/>
  <c r="O247" i="19"/>
  <c r="O246" i="19"/>
  <c r="O245" i="19"/>
  <c r="O244" i="19"/>
  <c r="O243" i="19"/>
  <c r="O75" i="19"/>
  <c r="O74" i="19" l="1"/>
  <c r="O73" i="19"/>
  <c r="O46" i="19"/>
  <c r="O411" i="19" l="1"/>
  <c r="O403" i="19"/>
  <c r="O402" i="19"/>
  <c r="O413" i="19" l="1"/>
  <c r="O412" i="19"/>
  <c r="O386" i="19" l="1"/>
  <c r="O385" i="19"/>
  <c r="O181" i="19"/>
  <c r="O180" i="19"/>
  <c r="O178" i="19"/>
  <c r="O175" i="19"/>
  <c r="O174" i="19"/>
  <c r="O173" i="19"/>
  <c r="O172" i="19"/>
  <c r="O171" i="19"/>
  <c r="O170" i="19"/>
  <c r="O169" i="19"/>
  <c r="O168" i="19"/>
  <c r="O167" i="19"/>
  <c r="O166" i="19"/>
  <c r="O165" i="19"/>
  <c r="O164" i="19"/>
  <c r="O163" i="19"/>
  <c r="O162" i="19"/>
  <c r="O161" i="19"/>
  <c r="O160" i="19"/>
  <c r="O159" i="19"/>
  <c r="O155" i="19"/>
  <c r="O154" i="19"/>
  <c r="O153" i="19"/>
  <c r="O151" i="19"/>
  <c r="O150" i="19"/>
  <c r="O149" i="19"/>
  <c r="O148" i="19"/>
  <c r="O147" i="19"/>
  <c r="O146" i="19"/>
  <c r="O145" i="19"/>
  <c r="O144" i="19"/>
  <c r="O143" i="19"/>
  <c r="O142" i="19"/>
  <c r="O141" i="19"/>
  <c r="O140" i="19"/>
  <c r="O139" i="19"/>
  <c r="O138" i="19"/>
  <c r="O137" i="19"/>
  <c r="O136" i="19"/>
  <c r="O135" i="19"/>
  <c r="O134" i="19"/>
  <c r="O133" i="19"/>
  <c r="O132" i="19"/>
  <c r="O131" i="19"/>
  <c r="O105" i="19"/>
  <c r="O72" i="19"/>
  <c r="O71" i="19"/>
  <c r="O44" i="19"/>
  <c r="O409" i="19" l="1"/>
  <c r="O408" i="19"/>
  <c r="O398" i="19"/>
  <c r="O397" i="19"/>
  <c r="O396" i="19"/>
  <c r="O395" i="19"/>
  <c r="O394" i="19"/>
  <c r="O393" i="19"/>
  <c r="O392" i="19"/>
  <c r="O391" i="19"/>
  <c r="O390" i="19"/>
  <c r="O345" i="19"/>
  <c r="O343" i="19"/>
  <c r="O341" i="19"/>
  <c r="O340" i="19"/>
  <c r="O338" i="19"/>
  <c r="O337" i="19"/>
  <c r="O336" i="19"/>
  <c r="O335" i="19"/>
  <c r="O334" i="19"/>
  <c r="O333" i="19"/>
  <c r="O332" i="19"/>
  <c r="O329" i="19"/>
  <c r="O327" i="19"/>
  <c r="O326" i="19"/>
  <c r="O325" i="19"/>
  <c r="O324" i="19"/>
  <c r="O322" i="19"/>
  <c r="O321" i="19"/>
  <c r="O320" i="19"/>
  <c r="O318" i="19"/>
  <c r="O416" i="19" l="1"/>
  <c r="O415" i="19"/>
  <c r="O414" i="19"/>
  <c r="O405" i="19"/>
  <c r="O404" i="19"/>
  <c r="O389" i="19"/>
  <c r="O388" i="19"/>
  <c r="O387" i="19"/>
  <c r="O376" i="19"/>
  <c r="O375" i="19"/>
  <c r="O374" i="19"/>
  <c r="O373" i="19"/>
  <c r="O372" i="19"/>
  <c r="O369" i="19"/>
  <c r="O368" i="19"/>
  <c r="O367" i="19"/>
  <c r="O366" i="19"/>
  <c r="O365" i="19"/>
  <c r="O363" i="19"/>
  <c r="O362" i="19"/>
  <c r="O358" i="19"/>
  <c r="O352" i="19"/>
  <c r="O351" i="19"/>
  <c r="O350" i="19"/>
  <c r="O349" i="19"/>
  <c r="O348" i="19"/>
  <c r="O59" i="19"/>
  <c r="O58" i="19"/>
  <c r="O49" i="19"/>
  <c r="O21" i="19"/>
  <c r="O20" i="19"/>
  <c r="O19" i="19"/>
  <c r="O18" i="19"/>
  <c r="O16" i="19"/>
  <c r="O17" i="19"/>
  <c r="O14" i="19" l="1"/>
  <c r="O15" i="19"/>
  <c r="O122" i="19" l="1"/>
  <c r="O121" i="19"/>
  <c r="O119" i="19"/>
  <c r="O117" i="19"/>
  <c r="O102" i="19"/>
  <c r="O97" i="19"/>
  <c r="O93" i="19"/>
  <c r="O92" i="19"/>
  <c r="O70" i="19"/>
  <c r="O37" i="19"/>
  <c r="O32" i="19"/>
  <c r="O115" i="19" l="1"/>
  <c r="O101" i="19"/>
  <c r="O100" i="19"/>
  <c r="O99" i="19"/>
  <c r="O98" i="19"/>
  <c r="O95" i="19"/>
  <c r="O94" i="19"/>
  <c r="O25" i="19"/>
  <c r="O24" i="19"/>
  <c r="O23" i="19"/>
  <c r="O22" i="19"/>
  <c r="O10" i="19"/>
  <c r="O11" i="19"/>
  <c r="O400" i="19" l="1"/>
  <c r="O399" i="19"/>
  <c r="O126" i="19"/>
  <c r="O125" i="19"/>
  <c r="O124" i="19"/>
  <c r="O118" i="19"/>
  <c r="O111" i="19"/>
  <c r="O103" i="19"/>
  <c r="O54" i="19"/>
  <c r="O26" i="19" l="1"/>
  <c r="J11" i="24" l="1"/>
  <c r="L11" i="24"/>
  <c r="I11" i="24"/>
  <c r="H10" i="19" l="1"/>
  <c r="F418" i="19"/>
  <c r="G418" i="19"/>
  <c r="F419" i="19"/>
  <c r="F425" i="19" s="1"/>
  <c r="G419" i="19"/>
  <c r="G425" i="19" s="1"/>
  <c r="F420" i="19"/>
  <c r="F426" i="19" s="1"/>
  <c r="G420" i="19"/>
  <c r="G426" i="19" s="1"/>
  <c r="F421" i="19"/>
  <c r="G421" i="19"/>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F44" i="7"/>
  <c r="G44" i="7"/>
  <c r="F45" i="7"/>
  <c r="G45" i="7"/>
  <c r="F46" i="7"/>
  <c r="G46" i="7"/>
  <c r="G424" i="19" l="1"/>
  <c r="F424" i="19"/>
  <c r="N420" i="19" l="1"/>
  <c r="N426" i="19" s="1"/>
  <c r="N418" i="19"/>
  <c r="M420" i="19"/>
  <c r="M419" i="19"/>
  <c r="E420" i="19"/>
  <c r="E419" i="19"/>
  <c r="E418" i="19"/>
  <c r="N425" i="19" l="1"/>
  <c r="N424" i="19"/>
  <c r="M56" i="29"/>
  <c r="M16" i="29"/>
  <c r="M15" i="29"/>
  <c r="M13" i="29"/>
  <c r="M12" i="29"/>
  <c r="M11" i="29"/>
  <c r="M10" i="29"/>
  <c r="M9" i="29"/>
  <c r="J46" i="7" l="1"/>
  <c r="M423" i="19" s="1"/>
  <c r="M426" i="19" s="1"/>
  <c r="I46" i="7"/>
  <c r="E46" i="7"/>
  <c r="E423" i="19" s="1"/>
  <c r="E426" i="19" s="1"/>
  <c r="J45" i="7"/>
  <c r="M422" i="19" s="1"/>
  <c r="M425" i="19" s="1"/>
  <c r="I45" i="7"/>
  <c r="E45" i="7"/>
  <c r="E422" i="19" s="1"/>
  <c r="E425" i="19" s="1"/>
  <c r="J44" i="7"/>
  <c r="M421" i="19" s="1"/>
  <c r="M424" i="19" s="1"/>
  <c r="I44" i="7"/>
  <c r="E44" i="7"/>
  <c r="E421" i="19" s="1"/>
  <c r="E424" i="19" s="1"/>
  <c r="H46" i="7"/>
  <c r="H423" i="19" s="1"/>
  <c r="E27" i="20"/>
  <c r="C27" i="20"/>
  <c r="C26" i="20"/>
  <c r="C25" i="20"/>
  <c r="P420" i="19"/>
  <c r="I420" i="19"/>
  <c r="P419" i="19"/>
  <c r="I419" i="19"/>
  <c r="P418" i="19"/>
  <c r="O420" i="19"/>
  <c r="H420" i="19"/>
  <c r="H426" i="19" s="1"/>
  <c r="O239" i="19"/>
  <c r="O238" i="19"/>
  <c r="O237" i="19"/>
  <c r="O233" i="19"/>
  <c r="O232" i="19"/>
  <c r="O231" i="19"/>
  <c r="O230" i="19"/>
  <c r="O229" i="19"/>
  <c r="O228" i="19"/>
  <c r="O227" i="19"/>
  <c r="O226" i="19"/>
  <c r="O222" i="19"/>
  <c r="O221" i="19"/>
  <c r="O220" i="19"/>
  <c r="O219" i="19"/>
  <c r="O218" i="19"/>
  <c r="O217" i="19"/>
  <c r="O216" i="19"/>
  <c r="O215" i="19"/>
  <c r="O214" i="19"/>
  <c r="O213" i="19"/>
  <c r="O209" i="19"/>
  <c r="O208" i="19"/>
  <c r="O207" i="19"/>
  <c r="O206" i="19"/>
  <c r="O205" i="19"/>
  <c r="O204" i="19"/>
  <c r="O203" i="19"/>
  <c r="O198" i="19"/>
  <c r="O197" i="19"/>
  <c r="O196" i="19"/>
  <c r="O195" i="19"/>
  <c r="O194" i="19"/>
  <c r="O193" i="19"/>
  <c r="O191" i="19"/>
  <c r="O190" i="19"/>
  <c r="O189" i="19"/>
  <c r="O188" i="19"/>
  <c r="O187" i="19"/>
  <c r="O186" i="19"/>
  <c r="O185" i="19"/>
  <c r="O184" i="19"/>
  <c r="O120" i="19"/>
  <c r="O104" i="19"/>
  <c r="O96" i="19"/>
  <c r="O69" i="19"/>
  <c r="O68" i="19"/>
  <c r="O67" i="19"/>
  <c r="O66" i="19"/>
  <c r="O65" i="19"/>
  <c r="O64" i="19"/>
  <c r="O63" i="19"/>
  <c r="O62" i="19"/>
  <c r="O61" i="19"/>
  <c r="O60" i="19"/>
  <c r="O57" i="19"/>
  <c r="O55" i="19"/>
  <c r="O52" i="19"/>
  <c r="O51" i="19"/>
  <c r="O50" i="19"/>
  <c r="O47" i="19"/>
  <c r="O43" i="19"/>
  <c r="O42" i="19"/>
  <c r="O41" i="19"/>
  <c r="O40" i="19"/>
  <c r="O39" i="19"/>
  <c r="O38" i="19"/>
  <c r="O36" i="19"/>
  <c r="O35" i="19"/>
  <c r="O34" i="19"/>
  <c r="O33" i="19"/>
  <c r="O31" i="19"/>
  <c r="O30" i="19"/>
  <c r="O29" i="19"/>
  <c r="O28" i="19"/>
  <c r="O27" i="19"/>
  <c r="O13" i="19"/>
  <c r="H419" i="19"/>
  <c r="O12" i="19"/>
  <c r="O419" i="19" l="1"/>
  <c r="H418" i="19"/>
  <c r="O418" i="19"/>
  <c r="H44" i="7"/>
  <c r="H421" i="19" s="1"/>
  <c r="H45" i="7"/>
  <c r="H422" i="19" s="1"/>
  <c r="H425" i="19" s="1"/>
  <c r="H424" i="19" l="1"/>
  <c r="I423" i="19"/>
  <c r="I426" i="19" s="1"/>
  <c r="I421" i="19"/>
  <c r="I424" i="19" s="1"/>
  <c r="O421" i="19"/>
  <c r="O424" i="19" s="1"/>
  <c r="I422" i="19"/>
  <c r="I425" i="19" s="1"/>
  <c r="O423" i="19" l="1"/>
  <c r="O426" i="19" s="1"/>
  <c r="O422" i="19"/>
  <c r="O425" i="19" s="1"/>
  <c r="K11" i="24" l="1"/>
</calcChain>
</file>

<file path=xl/comments1.xml><?xml version="1.0" encoding="utf-8"?>
<comments xmlns="http://schemas.openxmlformats.org/spreadsheetml/2006/main">
  <authors>
    <author>作成者</author>
  </authors>
  <commentList>
    <comment ref="B159" authorId="0" shapeId="0">
      <text>
        <r>
          <rPr>
            <b/>
            <sz val="9"/>
            <color indexed="81"/>
            <rFont val="MS P ゴシック"/>
            <family val="3"/>
            <charset val="128"/>
          </rPr>
          <t>「水質・低質分析法検討費」（元134番の事業）を統合</t>
        </r>
      </text>
    </comment>
  </commentList>
</comments>
</file>

<file path=xl/comments2.xml><?xml version="1.0" encoding="utf-8"?>
<comments xmlns="http://schemas.openxmlformats.org/spreadsheetml/2006/main">
  <authors>
    <author>作成者</author>
  </authors>
  <commentList>
    <comment ref="S5" authorId="0" shapeId="0">
      <text>
        <r>
          <rPr>
            <b/>
            <sz val="14"/>
            <color indexed="81"/>
            <rFont val="ＭＳ Ｐゴシック"/>
            <family val="3"/>
            <charset val="128"/>
          </rPr>
          <t>一般会計と特別会計の両者で行っている事業（例えば費用折半）などについては、行を２行使うなどして対応</t>
        </r>
      </text>
    </comment>
    <comment ref="B8" authorId="0" shapeId="0">
      <text>
        <r>
          <rPr>
            <b/>
            <sz val="14"/>
            <color indexed="81"/>
            <rFont val="ＭＳ Ｐゴシック"/>
            <family val="3"/>
            <charset val="128"/>
          </rPr>
          <t>政策評価の体系に係る施策番号・施策名を記載</t>
        </r>
      </text>
    </comment>
    <comment ref="B9" authorId="0" shapeId="0">
      <text>
        <r>
          <rPr>
            <b/>
            <sz val="14"/>
            <color indexed="81"/>
            <rFont val="ＭＳ Ｐゴシック"/>
            <family val="3"/>
            <charset val="128"/>
          </rPr>
          <t>・施策ごとに、施策を構成する事業をまとめて記載する。
・複数の施策に関連する事業の場合、２回目以降の記載は、事業名の後ろに何番の再掲であるかを付し、その他の欄は記載しない。
・いずれの施策にも該当しない事業については、本表の最後にまとめ、他の施策に関連する事業と区分する。</t>
        </r>
      </text>
    </comment>
    <comment ref="C9" authorId="0" shapeId="0">
      <text>
        <r>
          <rPr>
            <b/>
            <sz val="14"/>
            <color indexed="81"/>
            <rFont val="ＭＳ Ｐゴシック"/>
            <family val="3"/>
            <charset val="128"/>
          </rPr>
          <t>和暦で記載する。</t>
        </r>
      </text>
    </comment>
    <comment ref="I9" authorId="0" shapeId="0">
      <text>
        <r>
          <rPr>
            <b/>
            <sz val="14"/>
            <color indexed="81"/>
            <rFont val="ＭＳ Ｐゴシック"/>
            <family val="3"/>
            <charset val="128"/>
          </rPr>
          <t>「廃止」、「事業全体の抜本的な改善」、「事業内容の一部改善」、「終了予定」、「現状通り」のいずれかを所見として示すこと。（リストより選択）</t>
        </r>
      </text>
    </comment>
    <comment ref="O9" authorId="0" shapeId="0">
      <text>
        <r>
          <rPr>
            <b/>
            <sz val="14"/>
            <color indexed="81"/>
            <rFont val="ＭＳ Ｐゴシック"/>
            <family val="3"/>
            <charset val="128"/>
          </rPr>
          <t>「廃止」、「縮減」、「執行等改善」、「年度内に改善を検討」、「予定通り終了」、「現状通り」のいずれかを反映内容として示すこと。（リストより選択）</t>
        </r>
      </text>
    </comment>
    <comment ref="U9" authorId="0" shapeId="0">
      <text>
        <r>
          <rPr>
            <b/>
            <sz val="14"/>
            <color indexed="81"/>
            <rFont val="ＭＳ Ｐゴシック"/>
            <family val="3"/>
            <charset val="128"/>
          </rPr>
          <t>平成２８年度行政事業レビューにおけるシート番号を記入する。平成２９年度新規事業としてシートが作成されていた事業については、「新（年度番号）-（事業番号）」のように記載する。（例：新２９-０００１）</t>
        </r>
      </text>
    </comment>
    <comment ref="Q11" authorId="0" shapeId="0">
      <text>
        <r>
          <rPr>
            <b/>
            <sz val="14"/>
            <color indexed="81"/>
            <rFont val="ＭＳ Ｐゴシック"/>
            <family val="3"/>
            <charset val="128"/>
          </rPr>
          <t xml:space="preserve">事業実施時点から政策・施策名に変更があった又は政策・施策名の変更を予定している場合、予備費を使用した場合等、記載する。
</t>
        </r>
      </text>
    </comment>
    <comment ref="V11" authorId="0" shapeId="0">
      <text>
        <r>
          <rPr>
            <b/>
            <sz val="14"/>
            <color indexed="81"/>
            <rFont val="ＭＳ Ｐゴシック"/>
            <family val="3"/>
            <charset val="128"/>
          </rPr>
          <t>平成２９年度行政事業レビューの取組において外部有識者の点検対象事業（候補）（公開プロセス含む）について、選定理由を付す。実施要領第２部２（３）①アに当たるものは、「前年度新規」、同①イに当たるものは、「最終実施年度」、同①ウに当たるものは「行革推進会議」、同①エに当たるものは「継続の是非」、同②に当たるものは、「その他」を記載する。
平成２５～２８年度行政事業レビューの取組において外部有識者の点検を受けた事業については、「平成２５年度対象」、「平成２６年度対象」、「平成２７年度対象」、「平成２８年度対象」（リストより選択）を記載する。
なお、自民党政権下での行政事業レビューの取組は来年度で５年目を迎えることから、実施要領第第２部２（３）②「全てのレビュー対象事業が少なくとも５年に一度を目途に外部有識者の点検を受けることになるよう」、外部有識者点検対象事業の選定に当たっては留意されたい。</t>
        </r>
      </text>
    </comment>
    <comment ref="O15" authorId="0" shapeId="0">
      <text>
        <r>
          <rPr>
            <b/>
            <sz val="14"/>
            <color indexed="81"/>
            <rFont val="ＭＳ Ｐゴシック"/>
            <family val="3"/>
            <charset val="128"/>
          </rPr>
          <t>反映内容が「廃止」、「縮減」の場合には、反映額に数値が記載され、「執行等改善」、「年度内に改善を検討」、「予定通り終了」、「現状通り」の場合は、反映額は「－」となる。</t>
        </r>
      </text>
    </comment>
    <comment ref="E69" authorId="0" shapeId="0">
      <text>
        <r>
          <rPr>
            <b/>
            <sz val="14"/>
            <color indexed="81"/>
            <rFont val="ＭＳ Ｐゴシック"/>
            <family val="3"/>
            <charset val="128"/>
          </rPr>
          <t>行政事業レビュー対象外リストの「合計」欄を転記（他の金額欄も同様）</t>
        </r>
      </text>
    </comment>
  </commentList>
</comments>
</file>

<file path=xl/comments3.xml><?xml version="1.0" encoding="utf-8"?>
<comments xmlns="http://schemas.openxmlformats.org/spreadsheetml/2006/main">
  <authors>
    <author>作成者</author>
  </authors>
  <commentList>
    <comment ref="B8" authorId="0" shapeId="0">
      <text>
        <r>
          <rPr>
            <b/>
            <sz val="14"/>
            <color indexed="81"/>
            <rFont val="ＭＳ Ｐゴシック"/>
            <family val="3"/>
            <charset val="128"/>
          </rPr>
          <t>政策評価の体系に係る施策番号・施策名を記載</t>
        </r>
      </text>
    </comment>
    <comment ref="B9" authorId="0" shapeId="0">
      <text>
        <r>
          <rPr>
            <b/>
            <sz val="14"/>
            <color indexed="81"/>
            <rFont val="ＭＳ Ｐゴシック"/>
            <family val="3"/>
            <charset val="128"/>
          </rPr>
          <t>・施策ごとに、施策を構成する事業をまとめて記載する。
・複数の施策に関連する事業の場合、２回目以降の記載は、事業名の後ろに何番の再掲であるかを付し、その他の欄は記載しない。
・いずれの施策にも該当しない事業については、本表の最後にまとめ、他の施策に関連する事業と区分する。</t>
        </r>
      </text>
    </comment>
    <comment ref="J9" authorId="0" shapeId="0">
      <text>
        <r>
          <rPr>
            <b/>
            <sz val="14"/>
            <color indexed="81"/>
            <rFont val="ＭＳ Ｐゴシック"/>
            <family val="3"/>
            <charset val="128"/>
          </rPr>
          <t>平成２８年度行政事業レビューにおいて平成２９年度新規要求事業としてシートが作成されていた事業については、「新（年度番号）-（事業番号）」のように記載する。（例：新２９-０００１）
シートが作られていなかったものに関しては、作られなかった理由を記載する。</t>
        </r>
      </text>
    </comment>
  </commentList>
</comments>
</file>

<file path=xl/comments4.xml><?xml version="1.0" encoding="utf-8"?>
<comments xmlns="http://schemas.openxmlformats.org/spreadsheetml/2006/main">
  <authors>
    <author>作成者</author>
  </authors>
  <commentList>
    <comment ref="E59" authorId="0" shapeId="0">
      <text>
        <r>
          <rPr>
            <b/>
            <sz val="16"/>
            <color indexed="81"/>
            <rFont val="ＭＳ Ｐゴシック"/>
            <family val="3"/>
            <charset val="128"/>
          </rPr>
          <t>様式１の「行政事業レビュー対象外」欄に、会計・勘定毎に転記（他の金額欄も同様）</t>
        </r>
      </text>
    </comment>
  </commentList>
</comments>
</file>

<file path=xl/sharedStrings.xml><?xml version="1.0" encoding="utf-8"?>
<sst xmlns="http://schemas.openxmlformats.org/spreadsheetml/2006/main" count="7957" uniqueCount="1860">
  <si>
    <t>備　　考</t>
    <rPh sb="0" eb="1">
      <t>ソナエ</t>
    </rPh>
    <rPh sb="3" eb="4">
      <t>コウ</t>
    </rPh>
    <phoneticPr fontId="1"/>
  </si>
  <si>
    <t>○○○○事業</t>
    <rPh sb="4" eb="6">
      <t>ジギョウ</t>
    </rPh>
    <phoneticPr fontId="1"/>
  </si>
  <si>
    <t>一般会計</t>
    <rPh sb="0" eb="2">
      <t>イッパン</t>
    </rPh>
    <rPh sb="2" eb="4">
      <t>カイケイ</t>
    </rPh>
    <phoneticPr fontId="1"/>
  </si>
  <si>
    <t>（項）○○○
　（大事項）×××</t>
    <rPh sb="1" eb="2">
      <t>コウ</t>
    </rPh>
    <rPh sb="9" eb="11">
      <t>ダイジ</t>
    </rPh>
    <rPh sb="11" eb="12">
      <t>コウ</t>
    </rPh>
    <phoneticPr fontId="1"/>
  </si>
  <si>
    <t>□□□事業</t>
    <rPh sb="3" eb="5">
      <t>ジギョウ</t>
    </rPh>
    <phoneticPr fontId="1"/>
  </si>
  <si>
    <t>〃</t>
    <phoneticPr fontId="1"/>
  </si>
  <si>
    <t>（項）○○○
　（大事項）×××
（項）△△△
　（大事項）□□□</t>
    <rPh sb="1" eb="2">
      <t>コウ</t>
    </rPh>
    <rPh sb="9" eb="11">
      <t>ダイジ</t>
    </rPh>
    <rPh sb="11" eb="12">
      <t>コウ</t>
    </rPh>
    <rPh sb="18" eb="19">
      <t>コウ</t>
    </rPh>
    <rPh sb="26" eb="28">
      <t>ダイジ</t>
    </rPh>
    <rPh sb="28" eb="29">
      <t>コウ</t>
    </rPh>
    <phoneticPr fontId="1"/>
  </si>
  <si>
    <t>×××事業</t>
    <rPh sb="3" eb="5">
      <t>ジギョウ</t>
    </rPh>
    <phoneticPr fontId="1"/>
  </si>
  <si>
    <t>○○特別会計○○勘定</t>
    <rPh sb="2" eb="4">
      <t>トクベツ</t>
    </rPh>
    <rPh sb="4" eb="6">
      <t>カイケイ</t>
    </rPh>
    <rPh sb="8" eb="10">
      <t>カンジョウ</t>
    </rPh>
    <phoneticPr fontId="1"/>
  </si>
  <si>
    <t>△△事業</t>
    <rPh sb="2" eb="4">
      <t>ジギョウ</t>
    </rPh>
    <phoneticPr fontId="1"/>
  </si>
  <si>
    <t>　　　〃　　○○勘定</t>
    <rPh sb="8" eb="10">
      <t>カンジョウ</t>
    </rPh>
    <phoneticPr fontId="1"/>
  </si>
  <si>
    <t>会計・組織区分</t>
    <rPh sb="0" eb="2">
      <t>カイケイ</t>
    </rPh>
    <rPh sb="3" eb="5">
      <t>ソシキ</t>
    </rPh>
    <rPh sb="5" eb="7">
      <t>クブン</t>
    </rPh>
    <phoneticPr fontId="1"/>
  </si>
  <si>
    <t>項・事項</t>
    <rPh sb="0" eb="1">
      <t>コウ</t>
    </rPh>
    <rPh sb="2" eb="4">
      <t>ジコウ</t>
    </rPh>
    <phoneticPr fontId="1"/>
  </si>
  <si>
    <t>除外理由</t>
    <rPh sb="0" eb="2">
      <t>ジョガイ</t>
    </rPh>
    <rPh sb="2" eb="4">
      <t>リユウ</t>
    </rPh>
    <phoneticPr fontId="1"/>
  </si>
  <si>
    <t>一般会計
　○○○本省</t>
    <rPh sb="0" eb="2">
      <t>イッパン</t>
    </rPh>
    <rPh sb="2" eb="4">
      <t>カイケイ</t>
    </rPh>
    <rPh sb="9" eb="11">
      <t>ホンショウ</t>
    </rPh>
    <phoneticPr fontId="1"/>
  </si>
  <si>
    <t>（項）○○本省共通費
　（大事項）一般行政経費に必要な経費</t>
    <rPh sb="1" eb="2">
      <t>コウ</t>
    </rPh>
    <rPh sb="5" eb="7">
      <t>ホンショウ</t>
    </rPh>
    <rPh sb="7" eb="9">
      <t>キョウツウ</t>
    </rPh>
    <rPh sb="9" eb="10">
      <t>ヒ</t>
    </rPh>
    <rPh sb="13" eb="15">
      <t>ダイジ</t>
    </rPh>
    <rPh sb="15" eb="16">
      <t>コウ</t>
    </rPh>
    <rPh sb="17" eb="19">
      <t>イッパン</t>
    </rPh>
    <rPh sb="19" eb="21">
      <t>ギョウセイ</t>
    </rPh>
    <rPh sb="21" eb="23">
      <t>ケイヒ</t>
    </rPh>
    <rPh sb="24" eb="26">
      <t>ヒツヨウ</t>
    </rPh>
    <rPh sb="27" eb="29">
      <t>ケイヒ</t>
    </rPh>
    <phoneticPr fontId="1"/>
  </si>
  <si>
    <t>－</t>
    <phoneticPr fontId="1"/>
  </si>
  <si>
    <t>対象外指定経費</t>
    <rPh sb="0" eb="3">
      <t>タイショウガイ</t>
    </rPh>
    <rPh sb="3" eb="5">
      <t>シテイ</t>
    </rPh>
    <rPh sb="5" eb="7">
      <t>ケイヒ</t>
    </rPh>
    <phoneticPr fontId="1"/>
  </si>
  <si>
    <t>（項）○○本省共通費
　（大事項）審議会に必要な経費</t>
    <rPh sb="1" eb="2">
      <t>コウ</t>
    </rPh>
    <rPh sb="5" eb="7">
      <t>ホンショウ</t>
    </rPh>
    <rPh sb="7" eb="9">
      <t>キョウツウ</t>
    </rPh>
    <rPh sb="9" eb="10">
      <t>ヒ</t>
    </rPh>
    <rPh sb="13" eb="14">
      <t>オオ</t>
    </rPh>
    <rPh sb="14" eb="16">
      <t>ジコウ</t>
    </rPh>
    <rPh sb="17" eb="20">
      <t>シンギカイ</t>
    </rPh>
    <rPh sb="21" eb="23">
      <t>ヒツヨウ</t>
    </rPh>
    <rPh sb="24" eb="26">
      <t>ケイヒ</t>
    </rPh>
    <phoneticPr fontId="1"/>
  </si>
  <si>
    <t>類似経費（４）</t>
    <rPh sb="0" eb="2">
      <t>ルイジ</t>
    </rPh>
    <rPh sb="2" eb="4">
      <t>ケイヒ</t>
    </rPh>
    <phoneticPr fontId="1"/>
  </si>
  <si>
    <t>（項）ＸＸ○○特別会計へ繰入
　（大事項）○○の○○特別会計へ繰入れに必要な経費</t>
    <rPh sb="1" eb="2">
      <t>コウ</t>
    </rPh>
    <rPh sb="7" eb="9">
      <t>トクベツ</t>
    </rPh>
    <rPh sb="9" eb="11">
      <t>カイケイ</t>
    </rPh>
    <rPh sb="12" eb="14">
      <t>クリイ</t>
    </rPh>
    <rPh sb="17" eb="19">
      <t>ダイジ</t>
    </rPh>
    <rPh sb="19" eb="20">
      <t>コウ</t>
    </rPh>
    <rPh sb="26" eb="28">
      <t>トクベツ</t>
    </rPh>
    <rPh sb="28" eb="30">
      <t>カイケイ</t>
    </rPh>
    <rPh sb="31" eb="33">
      <t>クリイ</t>
    </rPh>
    <rPh sb="35" eb="37">
      <t>ヒツヨウ</t>
    </rPh>
    <rPh sb="38" eb="40">
      <t>ケイヒ</t>
    </rPh>
    <phoneticPr fontId="1"/>
  </si>
  <si>
    <t>（項）○○○○
　（大事項）××××</t>
    <rPh sb="1" eb="2">
      <t>コウ</t>
    </rPh>
    <rPh sb="10" eb="12">
      <t>ダイジ</t>
    </rPh>
    <rPh sb="12" eb="13">
      <t>コウ</t>
    </rPh>
    <phoneticPr fontId="1"/>
  </si>
  <si>
    <t>×××であり、○○○のため</t>
    <phoneticPr fontId="1"/>
  </si>
  <si>
    <t>（項）○○○○
　（大事項）××××
（項）△△△△
　（大事項）□□□□</t>
    <rPh sb="1" eb="2">
      <t>コウ</t>
    </rPh>
    <rPh sb="10" eb="12">
      <t>ダイジ</t>
    </rPh>
    <rPh sb="12" eb="13">
      <t>コウ</t>
    </rPh>
    <rPh sb="20" eb="21">
      <t>コウ</t>
    </rPh>
    <rPh sb="29" eb="31">
      <t>ダイジ</t>
    </rPh>
    <rPh sb="31" eb="32">
      <t>コウ</t>
    </rPh>
    <phoneticPr fontId="1"/>
  </si>
  <si>
    <t>◎◎◎◎◎事業</t>
    <rPh sb="5" eb="7">
      <t>ジギョウ</t>
    </rPh>
    <phoneticPr fontId="1"/>
  </si>
  <si>
    <t>一般会計
　　○○○局</t>
    <rPh sb="0" eb="2">
      <t>イッパン</t>
    </rPh>
    <rPh sb="2" eb="4">
      <t>カイケイ</t>
    </rPh>
    <rPh sb="10" eb="11">
      <t>キョク</t>
    </rPh>
    <phoneticPr fontId="1"/>
  </si>
  <si>
    <t>一般会計
　○○○機関</t>
    <rPh sb="0" eb="2">
      <t>イッパン</t>
    </rPh>
    <rPh sb="2" eb="4">
      <t>カイケイ</t>
    </rPh>
    <rPh sb="9" eb="11">
      <t>キカン</t>
    </rPh>
    <phoneticPr fontId="1"/>
  </si>
  <si>
    <t>○○特別会計
　○○勘定</t>
    <rPh sb="2" eb="4">
      <t>トクベツ</t>
    </rPh>
    <rPh sb="4" eb="6">
      <t>カイケイ</t>
    </rPh>
    <rPh sb="10" eb="12">
      <t>カンジョウ</t>
    </rPh>
    <phoneticPr fontId="1"/>
  </si>
  <si>
    <t>（項）事務（業務）取扱費
　(大事項）事務（業務）取扱いに必要な経費</t>
    <rPh sb="1" eb="2">
      <t>コウ</t>
    </rPh>
    <rPh sb="3" eb="5">
      <t>ジム</t>
    </rPh>
    <rPh sb="6" eb="8">
      <t>ギョウム</t>
    </rPh>
    <rPh sb="9" eb="11">
      <t>トリアツカイ</t>
    </rPh>
    <rPh sb="11" eb="12">
      <t>ヒ</t>
    </rPh>
    <rPh sb="15" eb="16">
      <t>オオ</t>
    </rPh>
    <rPh sb="16" eb="18">
      <t>ジコウ</t>
    </rPh>
    <rPh sb="19" eb="21">
      <t>ジム</t>
    </rPh>
    <rPh sb="22" eb="24">
      <t>ギョウム</t>
    </rPh>
    <rPh sb="25" eb="27">
      <t>トリアツカ</t>
    </rPh>
    <rPh sb="29" eb="31">
      <t>ヒツヨウ</t>
    </rPh>
    <rPh sb="32" eb="34">
      <t>ケイヒ</t>
    </rPh>
    <phoneticPr fontId="1"/>
  </si>
  <si>
    <t>類似経費（３）</t>
    <rPh sb="0" eb="2">
      <t>ルイジ</t>
    </rPh>
    <rPh sb="2" eb="4">
      <t>ケイヒ</t>
    </rPh>
    <phoneticPr fontId="1"/>
  </si>
  <si>
    <t>（項）予備費</t>
    <rPh sb="1" eb="2">
      <t>コウ</t>
    </rPh>
    <rPh sb="3" eb="6">
      <t>ヨビヒ</t>
    </rPh>
    <phoneticPr fontId="1"/>
  </si>
  <si>
    <t>××××事業</t>
    <rPh sb="4" eb="6">
      <t>ジギョウ</t>
    </rPh>
    <phoneticPr fontId="1"/>
  </si>
  <si>
    <t>○○特別会計</t>
    <rPh sb="2" eb="4">
      <t>トクベツ</t>
    </rPh>
    <rPh sb="4" eb="6">
      <t>カイケイ</t>
    </rPh>
    <phoneticPr fontId="1"/>
  </si>
  <si>
    <t>　○○勘定</t>
    <rPh sb="3" eb="5">
      <t>カンジョウ</t>
    </rPh>
    <phoneticPr fontId="1"/>
  </si>
  <si>
    <t>合　　　　　計</t>
    <rPh sb="0" eb="1">
      <t>ゴウ</t>
    </rPh>
    <rPh sb="6" eb="7">
      <t>ケイ</t>
    </rPh>
    <phoneticPr fontId="1"/>
  </si>
  <si>
    <t>会計区分</t>
    <phoneticPr fontId="1"/>
  </si>
  <si>
    <t>項・事項</t>
    <phoneticPr fontId="1"/>
  </si>
  <si>
    <t>当初予算額</t>
    <rPh sb="0" eb="2">
      <t>トウショ</t>
    </rPh>
    <rPh sb="2" eb="4">
      <t>ヨサン</t>
    </rPh>
    <rPh sb="4" eb="5">
      <t>ガク</t>
    </rPh>
    <phoneticPr fontId="1"/>
  </si>
  <si>
    <t>要求額</t>
    <rPh sb="0" eb="2">
      <t>ヨウキュウ</t>
    </rPh>
    <rPh sb="2" eb="3">
      <t>ガク</t>
    </rPh>
    <phoneticPr fontId="1"/>
  </si>
  <si>
    <t>差引き</t>
    <rPh sb="0" eb="2">
      <t>サシヒ</t>
    </rPh>
    <phoneticPr fontId="1"/>
  </si>
  <si>
    <t>（単位：百万円）</t>
    <rPh sb="1" eb="3">
      <t>タンイ</t>
    </rPh>
    <rPh sb="4" eb="7">
      <t>ヒャクマンエン</t>
    </rPh>
    <phoneticPr fontId="1"/>
  </si>
  <si>
    <t>廃止</t>
    <rPh sb="0" eb="2">
      <t>ハイシ</t>
    </rPh>
    <phoneticPr fontId="1"/>
  </si>
  <si>
    <t>◇◇◇◇◇事業</t>
    <rPh sb="5" eb="7">
      <t>ジギョウ</t>
    </rPh>
    <phoneticPr fontId="1"/>
  </si>
  <si>
    <t>☆☆☆☆☆事業</t>
    <rPh sb="5" eb="7">
      <t>ジギョウ</t>
    </rPh>
    <phoneticPr fontId="1"/>
  </si>
  <si>
    <t>Ａ</t>
    <phoneticPr fontId="1"/>
  </si>
  <si>
    <t>Ｂ</t>
    <phoneticPr fontId="1"/>
  </si>
  <si>
    <t>Ｂ－Ａ＝Ｃ</t>
    <phoneticPr fontId="1"/>
  </si>
  <si>
    <t>○○○○省</t>
    <rPh sb="4" eb="5">
      <t>ショウ</t>
    </rPh>
    <phoneticPr fontId="1"/>
  </si>
  <si>
    <t>所見の概要</t>
    <rPh sb="0" eb="2">
      <t>ショケン</t>
    </rPh>
    <rPh sb="3" eb="5">
      <t>ガイヨウ</t>
    </rPh>
    <phoneticPr fontId="1"/>
  </si>
  <si>
    <t>政策評価の体系</t>
    <rPh sb="0" eb="2">
      <t>セイサク</t>
    </rPh>
    <rPh sb="2" eb="4">
      <t>ヒョウカ</t>
    </rPh>
    <rPh sb="5" eb="7">
      <t>タイケイ</t>
    </rPh>
    <phoneticPr fontId="1"/>
  </si>
  <si>
    <t>施策名</t>
    <rPh sb="0" eb="2">
      <t>シサク</t>
    </rPh>
    <rPh sb="2" eb="3">
      <t>メイ</t>
    </rPh>
    <phoneticPr fontId="1"/>
  </si>
  <si>
    <t>執行額</t>
    <rPh sb="0" eb="2">
      <t>シッコウ</t>
    </rPh>
    <rPh sb="2" eb="3">
      <t>ガク</t>
    </rPh>
    <phoneticPr fontId="1"/>
  </si>
  <si>
    <t>○○○○省</t>
    <phoneticPr fontId="1"/>
  </si>
  <si>
    <t>番号</t>
    <rPh sb="0" eb="2">
      <t>バンゴウ</t>
    </rPh>
    <phoneticPr fontId="1"/>
  </si>
  <si>
    <t>評価結果</t>
    <rPh sb="0" eb="2">
      <t>ヒョウカ</t>
    </rPh>
    <rPh sb="2" eb="4">
      <t>ケッカ</t>
    </rPh>
    <phoneticPr fontId="1"/>
  </si>
  <si>
    <t>現状通り</t>
    <rPh sb="0" eb="2">
      <t>ゲンジョウ</t>
    </rPh>
    <rPh sb="2" eb="3">
      <t>ドオ</t>
    </rPh>
    <phoneticPr fontId="1"/>
  </si>
  <si>
    <t>○□△×事業</t>
    <rPh sb="4" eb="6">
      <t>ジギョウ</t>
    </rPh>
    <phoneticPr fontId="1"/>
  </si>
  <si>
    <t>××××××××××××××××××××</t>
    <phoneticPr fontId="1"/>
  </si>
  <si>
    <t>担当部局庁</t>
    <rPh sb="0" eb="2">
      <t>タントウ</t>
    </rPh>
    <rPh sb="2" eb="4">
      <t>ブキョク</t>
    </rPh>
    <rPh sb="4" eb="5">
      <t>チョウ</t>
    </rPh>
    <phoneticPr fontId="1"/>
  </si>
  <si>
    <t>合　計</t>
    <rPh sb="0" eb="1">
      <t>ア</t>
    </rPh>
    <rPh sb="2" eb="3">
      <t>ケイ</t>
    </rPh>
    <phoneticPr fontId="1"/>
  </si>
  <si>
    <t>行政事業レビュー対象　計</t>
    <rPh sb="11" eb="12">
      <t>ケイ</t>
    </rPh>
    <phoneticPr fontId="1"/>
  </si>
  <si>
    <t>行政事業レビュー対象外　計</t>
    <rPh sb="12" eb="13">
      <t>ケイ</t>
    </rPh>
    <phoneticPr fontId="1"/>
  </si>
  <si>
    <t>備　考</t>
    <phoneticPr fontId="1"/>
  </si>
  <si>
    <t>×××××××××××××××××××××××××</t>
    <phoneticPr fontId="1"/>
  </si>
  <si>
    <t>○○○○局</t>
    <rPh sb="4" eb="5">
      <t>キョク</t>
    </rPh>
    <phoneticPr fontId="1"/>
  </si>
  <si>
    <t>□□□局</t>
    <rPh sb="3" eb="4">
      <t>キョク</t>
    </rPh>
    <phoneticPr fontId="1"/>
  </si>
  <si>
    <t>△△△庁</t>
    <rPh sb="3" eb="4">
      <t>チョウ</t>
    </rPh>
    <phoneticPr fontId="1"/>
  </si>
  <si>
    <t>事業
番号</t>
    <rPh sb="0" eb="2">
      <t>ジギョウ</t>
    </rPh>
    <rPh sb="3" eb="5">
      <t>バンゴウ</t>
    </rPh>
    <phoneticPr fontId="1"/>
  </si>
  <si>
    <t>執行可能額</t>
    <rPh sb="0" eb="2">
      <t>シッコウ</t>
    </rPh>
    <rPh sb="2" eb="5">
      <t>カノウガク</t>
    </rPh>
    <phoneticPr fontId="1"/>
  </si>
  <si>
    <t>執行可能額</t>
    <rPh sb="0" eb="2">
      <t>シッコウ</t>
    </rPh>
    <rPh sb="2" eb="4">
      <t>カノウ</t>
    </rPh>
    <rPh sb="4" eb="5">
      <t>ガク</t>
    </rPh>
    <phoneticPr fontId="1"/>
  </si>
  <si>
    <t>☆☆☆事業</t>
    <rPh sb="3" eb="5">
      <t>ジギョウ</t>
    </rPh>
    <phoneticPr fontId="1"/>
  </si>
  <si>
    <t>◇◇◇事業</t>
    <rPh sb="3" eb="5">
      <t>ジギョウ</t>
    </rPh>
    <phoneticPr fontId="1"/>
  </si>
  <si>
    <t>××××××××××××××××</t>
    <phoneticPr fontId="1"/>
  </si>
  <si>
    <t>事　　業　　名</t>
    <rPh sb="0" eb="1">
      <t>コト</t>
    </rPh>
    <rPh sb="3" eb="4">
      <t>ギョウ</t>
    </rPh>
    <rPh sb="6" eb="7">
      <t>メイ</t>
    </rPh>
    <phoneticPr fontId="1"/>
  </si>
  <si>
    <t>□□□□□事業</t>
    <rPh sb="5" eb="7">
      <t>ジギョウ</t>
    </rPh>
    <phoneticPr fontId="1"/>
  </si>
  <si>
    <t>○□△○局</t>
    <rPh sb="4" eb="5">
      <t>キョク</t>
    </rPh>
    <phoneticPr fontId="1"/>
  </si>
  <si>
    <t>△△△△△事業</t>
    <rPh sb="5" eb="7">
      <t>ジギョウ</t>
    </rPh>
    <phoneticPr fontId="1"/>
  </si>
  <si>
    <t>縮減</t>
    <rPh sb="0" eb="2">
      <t>シュクゲン</t>
    </rPh>
    <phoneticPr fontId="1"/>
  </si>
  <si>
    <t>（単位：百万円）</t>
    <phoneticPr fontId="1"/>
  </si>
  <si>
    <t>備　考</t>
    <rPh sb="0" eb="1">
      <t>ソナエ</t>
    </rPh>
    <rPh sb="2" eb="3">
      <t>コウ</t>
    </rPh>
    <phoneticPr fontId="1"/>
  </si>
  <si>
    <t>反映内容</t>
    <phoneticPr fontId="1"/>
  </si>
  <si>
    <t>反映額</t>
    <rPh sb="0" eb="2">
      <t>ハンエイ</t>
    </rPh>
    <rPh sb="2" eb="3">
      <t>ガク</t>
    </rPh>
    <phoneticPr fontId="1"/>
  </si>
  <si>
    <t>事業数</t>
    <rPh sb="0" eb="2">
      <t>ジギョウ</t>
    </rPh>
    <rPh sb="2" eb="3">
      <t>スウ</t>
    </rPh>
    <phoneticPr fontId="1"/>
  </si>
  <si>
    <t>反映額</t>
    <phoneticPr fontId="1"/>
  </si>
  <si>
    <t>事業数</t>
    <phoneticPr fontId="1"/>
  </si>
  <si>
    <t>「縮減」</t>
    <rPh sb="1" eb="3">
      <t>シュクゲン</t>
    </rPh>
    <phoneticPr fontId="1"/>
  </si>
  <si>
    <t>「廃止」</t>
    <rPh sb="1" eb="3">
      <t>ハイシ</t>
    </rPh>
    <phoneticPr fontId="1"/>
  </si>
  <si>
    <t>特　　　別　　　会　　　計</t>
    <rPh sb="0" eb="1">
      <t>トク</t>
    </rPh>
    <rPh sb="4" eb="5">
      <t>ベツ</t>
    </rPh>
    <phoneticPr fontId="1"/>
  </si>
  <si>
    <t>一　　　般　　　会　　　計</t>
    <phoneticPr fontId="1"/>
  </si>
  <si>
    <t>一般会計　＋　特別会計</t>
    <phoneticPr fontId="1"/>
  </si>
  <si>
    <t>所　管</t>
    <rPh sb="0" eb="1">
      <t>トコロ</t>
    </rPh>
    <rPh sb="2" eb="3">
      <t>カン</t>
    </rPh>
    <phoneticPr fontId="1"/>
  </si>
  <si>
    <t>(単位：事業、百万円）</t>
    <rPh sb="1" eb="3">
      <t>タンイ</t>
    </rPh>
    <rPh sb="4" eb="6">
      <t>ジギョウ</t>
    </rPh>
    <rPh sb="7" eb="10">
      <t>ヒャクマンエン</t>
    </rPh>
    <phoneticPr fontId="1"/>
  </si>
  <si>
    <t>（単位：百万円）</t>
    <phoneticPr fontId="1"/>
  </si>
  <si>
    <t>縮減</t>
  </si>
  <si>
    <t>合　　　　　計</t>
    <phoneticPr fontId="1"/>
  </si>
  <si>
    <t>現状通り</t>
  </si>
  <si>
    <t>施策名：xx-xx ●●●●の推進</t>
    <rPh sb="0" eb="2">
      <t>シサク</t>
    </rPh>
    <rPh sb="2" eb="3">
      <t>メイ</t>
    </rPh>
    <rPh sb="15" eb="17">
      <t>スイシン</t>
    </rPh>
    <phoneticPr fontId="1"/>
  </si>
  <si>
    <t>施策名：xx-xx ○○○○の推進</t>
    <rPh sb="0" eb="2">
      <t>シサク</t>
    </rPh>
    <rPh sb="2" eb="3">
      <t>メイ</t>
    </rPh>
    <rPh sb="15" eb="17">
      <t>スイシン</t>
    </rPh>
    <phoneticPr fontId="1"/>
  </si>
  <si>
    <t>施策名：xx-xx ●●●●の推進</t>
    <phoneticPr fontId="1"/>
  </si>
  <si>
    <t>「執行等
改善」
事業数</t>
    <rPh sb="1" eb="3">
      <t>シッコウ</t>
    </rPh>
    <rPh sb="3" eb="4">
      <t>トウ</t>
    </rPh>
    <rPh sb="5" eb="7">
      <t>カイゼン</t>
    </rPh>
    <rPh sb="9" eb="11">
      <t>ジギョウ</t>
    </rPh>
    <rPh sb="11" eb="12">
      <t>スウ</t>
    </rPh>
    <phoneticPr fontId="1"/>
  </si>
  <si>
    <t>「執行等
改善」
事業数</t>
    <phoneticPr fontId="1"/>
  </si>
  <si>
    <t>xx年度要求は経過措置分。xx年度限りで廃止。</t>
    <rPh sb="2" eb="4">
      <t>ネンド</t>
    </rPh>
    <rPh sb="4" eb="6">
      <t>ヨウキュウ</t>
    </rPh>
    <rPh sb="7" eb="9">
      <t>ケイカ</t>
    </rPh>
    <rPh sb="9" eb="11">
      <t>ソチ</t>
    </rPh>
    <rPh sb="11" eb="12">
      <t>ブン</t>
    </rPh>
    <rPh sb="15" eb="17">
      <t>ネンド</t>
    </rPh>
    <rPh sb="17" eb="18">
      <t>カギ</t>
    </rPh>
    <rPh sb="20" eb="22">
      <t>ハイシ</t>
    </rPh>
    <phoneticPr fontId="1"/>
  </si>
  <si>
    <t>行政事業レビュー推進チームの所見</t>
    <rPh sb="0" eb="2">
      <t>ギョウセイ</t>
    </rPh>
    <rPh sb="2" eb="4">
      <t>ジギョウ</t>
    </rPh>
    <rPh sb="8" eb="10">
      <t>スイシン</t>
    </rPh>
    <rPh sb="14" eb="16">
      <t>ショケン</t>
    </rPh>
    <phoneticPr fontId="1"/>
  </si>
  <si>
    <t>行政事業レビュー推進チームの所見
（概要）</t>
    <rPh sb="0" eb="2">
      <t>ギョウセイ</t>
    </rPh>
    <rPh sb="2" eb="4">
      <t>ジギョウ</t>
    </rPh>
    <rPh sb="8" eb="10">
      <t>スイシン</t>
    </rPh>
    <rPh sb="18" eb="20">
      <t>ガイヨウ</t>
    </rPh>
    <phoneticPr fontId="1"/>
  </si>
  <si>
    <t>「執行等
改善」
事業数</t>
    <phoneticPr fontId="1"/>
  </si>
  <si>
    <t>継続事業分を勘案し経過措置を講じた上で平成xx年度限りで廃止</t>
    <rPh sb="0" eb="2">
      <t>ケイゾク</t>
    </rPh>
    <rPh sb="2" eb="4">
      <t>ジギョウ</t>
    </rPh>
    <rPh sb="4" eb="5">
      <t>ブン</t>
    </rPh>
    <rPh sb="6" eb="8">
      <t>カンアン</t>
    </rPh>
    <rPh sb="9" eb="11">
      <t>ケイカ</t>
    </rPh>
    <rPh sb="11" eb="13">
      <t>ソチ</t>
    </rPh>
    <rPh sb="14" eb="15">
      <t>コウ</t>
    </rPh>
    <rPh sb="17" eb="18">
      <t>ウエ</t>
    </rPh>
    <rPh sb="19" eb="21">
      <t>ヘイセイ</t>
    </rPh>
    <rPh sb="23" eb="25">
      <t>ネンド</t>
    </rPh>
    <rPh sb="25" eb="26">
      <t>カギ</t>
    </rPh>
    <rPh sb="28" eb="30">
      <t>ハイシ</t>
    </rPh>
    <phoneticPr fontId="1"/>
  </si>
  <si>
    <t>｢廃止｣</t>
    <rPh sb="1" eb="3">
      <t>ハイシ</t>
    </rPh>
    <phoneticPr fontId="1"/>
  </si>
  <si>
    <t>×××事業（004再掲）</t>
    <rPh sb="3" eb="5">
      <t>ジギョウ</t>
    </rPh>
    <rPh sb="9" eb="11">
      <t>サイケイ</t>
    </rPh>
    <phoneticPr fontId="1"/>
  </si>
  <si>
    <t>いずれの施策にも関連しないもの</t>
    <rPh sb="4" eb="6">
      <t>シサク</t>
    </rPh>
    <rPh sb="8" eb="10">
      <t>カンレン</t>
    </rPh>
    <phoneticPr fontId="1"/>
  </si>
  <si>
    <t>■◆■◆事業</t>
    <rPh sb="4" eb="6">
      <t>ジギョウ</t>
    </rPh>
    <phoneticPr fontId="1"/>
  </si>
  <si>
    <t>◇□◇□事業</t>
    <rPh sb="4" eb="6">
      <t>ジギョウ</t>
    </rPh>
    <phoneticPr fontId="1"/>
  </si>
  <si>
    <t>××××××××××××××××</t>
  </si>
  <si>
    <t>×××××××××××××</t>
    <phoneticPr fontId="1"/>
  </si>
  <si>
    <t>○○局</t>
    <rPh sb="2" eb="3">
      <t>キョク</t>
    </rPh>
    <phoneticPr fontId="1"/>
  </si>
  <si>
    <t>△△局</t>
    <rPh sb="2" eb="3">
      <t>キョク</t>
    </rPh>
    <phoneticPr fontId="1"/>
  </si>
  <si>
    <t>新施策名：××××の推進（xx年度～）</t>
    <rPh sb="0" eb="1">
      <t>シン</t>
    </rPh>
    <rPh sb="1" eb="3">
      <t>シサク</t>
    </rPh>
    <rPh sb="3" eb="4">
      <t>メイ</t>
    </rPh>
    <rPh sb="10" eb="12">
      <t>スイシン</t>
    </rPh>
    <rPh sb="15" eb="17">
      <t>ネンド</t>
    </rPh>
    <phoneticPr fontId="1"/>
  </si>
  <si>
    <t>事業内容の改善</t>
  </si>
  <si>
    <t>とりまとめコメント（概要）</t>
    <phoneticPr fontId="1"/>
  </si>
  <si>
    <t>公開プロセス</t>
    <rPh sb="0" eb="2">
      <t>コウカイ</t>
    </rPh>
    <phoneticPr fontId="1"/>
  </si>
  <si>
    <t>前年度新規</t>
  </si>
  <si>
    <t xml:space="preserve">最終実施年度 </t>
  </si>
  <si>
    <t>その他</t>
  </si>
  <si>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1"/>
  </si>
  <si>
    <t>会計区分</t>
    <phoneticPr fontId="1"/>
  </si>
  <si>
    <t>（単位：百万円）</t>
    <phoneticPr fontId="1"/>
  </si>
  <si>
    <t>　</t>
  </si>
  <si>
    <t>反映状況</t>
    <rPh sb="0" eb="2">
      <t>ハンエイ</t>
    </rPh>
    <rPh sb="2" eb="4">
      <t>ジョウキョウ</t>
    </rPh>
    <phoneticPr fontId="1"/>
  </si>
  <si>
    <t>　　　　「その他」：上記の基準には該当しないが、行政事業レビュー推進チームが選定したもの。</t>
    <phoneticPr fontId="1"/>
  </si>
  <si>
    <t>事業者に応分の負担を求めるべき。</t>
    <rPh sb="0" eb="3">
      <t>ジギョウシャ</t>
    </rPh>
    <rPh sb="4" eb="6">
      <t>オウブン</t>
    </rPh>
    <rPh sb="7" eb="9">
      <t>フタン</t>
    </rPh>
    <rPh sb="10" eb="11">
      <t>モト</t>
    </rPh>
    <phoneticPr fontId="1"/>
  </si>
  <si>
    <t>廃止</t>
  </si>
  <si>
    <t>執行額を予算要求に反映すべき。</t>
    <rPh sb="0" eb="2">
      <t>シッコウ</t>
    </rPh>
    <rPh sb="2" eb="3">
      <t>ガク</t>
    </rPh>
    <rPh sb="4" eb="6">
      <t>ヨサン</t>
    </rPh>
    <rPh sb="6" eb="8">
      <t>ヨウキュウ</t>
    </rPh>
    <rPh sb="9" eb="11">
      <t>ハンエイ</t>
    </rPh>
    <phoneticPr fontId="1"/>
  </si>
  <si>
    <t>費用対効果分析の厳格化による事業の重点化、コスト削減すべき。</t>
    <rPh sb="0" eb="2">
      <t>ヒヨウ</t>
    </rPh>
    <rPh sb="2" eb="3">
      <t>タイ</t>
    </rPh>
    <rPh sb="3" eb="5">
      <t>コウカ</t>
    </rPh>
    <rPh sb="5" eb="7">
      <t>ブンセキ</t>
    </rPh>
    <rPh sb="8" eb="11">
      <t>ゲンカクカ</t>
    </rPh>
    <rPh sb="14" eb="16">
      <t>ジギョウ</t>
    </rPh>
    <rPh sb="17" eb="20">
      <t>ジュウテンカ</t>
    </rPh>
    <rPh sb="24" eb="26">
      <t>サクゲン</t>
    </rPh>
    <phoneticPr fontId="1"/>
  </si>
  <si>
    <t>目的を達成しているため、事業を廃止すべき。</t>
    <rPh sb="0" eb="2">
      <t>モクテキ</t>
    </rPh>
    <rPh sb="3" eb="5">
      <t>タッセイ</t>
    </rPh>
    <rPh sb="12" eb="14">
      <t>ジギョウ</t>
    </rPh>
    <rPh sb="15" eb="17">
      <t>ハイシ</t>
    </rPh>
    <phoneticPr fontId="1"/>
  </si>
  <si>
    <t>基金</t>
    <rPh sb="0" eb="2">
      <t>キキン</t>
    </rPh>
    <phoneticPr fontId="1"/>
  </si>
  <si>
    <t>予備費（●●百万円）</t>
    <rPh sb="0" eb="3">
      <t>ヨビヒ</t>
    </rPh>
    <rPh sb="6" eb="9">
      <t>ヒャクマンエン</t>
    </rPh>
    <phoneticPr fontId="1"/>
  </si>
  <si>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</si>
  <si>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1"/>
  </si>
  <si>
    <t>注４．「項・事項」欄には、整理された事業が計上されている項・大事項を全て記述すること。</t>
    <rPh sb="0" eb="1">
      <t>チュウ</t>
    </rPh>
    <rPh sb="4" eb="5">
      <t>コウ</t>
    </rPh>
    <rPh sb="6" eb="8">
      <t>ジコウ</t>
    </rPh>
    <rPh sb="9" eb="10">
      <t>ラン</t>
    </rPh>
    <rPh sb="13" eb="15">
      <t>セイリ</t>
    </rPh>
    <rPh sb="18" eb="20">
      <t>ジギョウ</t>
    </rPh>
    <rPh sb="21" eb="23">
      <t>ケイジョウ</t>
    </rPh>
    <rPh sb="28" eb="29">
      <t>コウ</t>
    </rPh>
    <rPh sb="30" eb="32">
      <t>ダイジ</t>
    </rPh>
    <rPh sb="32" eb="33">
      <t>コウ</t>
    </rPh>
    <rPh sb="34" eb="35">
      <t>スベ</t>
    </rPh>
    <rPh sb="36" eb="38">
      <t>キジュツ</t>
    </rPh>
    <phoneticPr fontId="1"/>
  </si>
  <si>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1"/>
  </si>
  <si>
    <t>事業全体の抜本的な改善</t>
  </si>
  <si>
    <t>事業内容の一部改善</t>
  </si>
  <si>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1"/>
  </si>
  <si>
    <t>注１．　該当がない場合は「－」を記載し、負の数値を記載する場合は「▲」を使用する。</t>
    <rPh sb="0" eb="1">
      <t>チュウ</t>
    </rPh>
    <rPh sb="4" eb="6">
      <t>ガイトウ</t>
    </rPh>
    <rPh sb="9" eb="11">
      <t>バアイ</t>
    </rPh>
    <rPh sb="16" eb="18">
      <t>キサイ</t>
    </rPh>
    <phoneticPr fontId="1"/>
  </si>
  <si>
    <t>注１．　該当がない場合は「－」を記載し、負の数値を記載する場合は「▲」を使用する。</t>
    <rPh sb="4" eb="6">
      <t>ガイトウ</t>
    </rPh>
    <rPh sb="9" eb="11">
      <t>バアイ</t>
    </rPh>
    <rPh sb="16" eb="18">
      <t>キサイ</t>
    </rPh>
    <rPh sb="20" eb="21">
      <t>フ</t>
    </rPh>
    <rPh sb="22" eb="24">
      <t>スウチ</t>
    </rPh>
    <rPh sb="25" eb="27">
      <t>キサイ</t>
    </rPh>
    <rPh sb="29" eb="31">
      <t>バアイ</t>
    </rPh>
    <rPh sb="36" eb="38">
      <t>シヨウ</t>
    </rPh>
    <phoneticPr fontId="1"/>
  </si>
  <si>
    <t>委託調査</t>
    <rPh sb="0" eb="2">
      <t>イタク</t>
    </rPh>
    <rPh sb="2" eb="4">
      <t>チョウサ</t>
    </rPh>
    <phoneticPr fontId="1"/>
  </si>
  <si>
    <t>補助金等</t>
    <rPh sb="0" eb="2">
      <t>ホジョ</t>
    </rPh>
    <rPh sb="2" eb="3">
      <t>キン</t>
    </rPh>
    <rPh sb="3" eb="4">
      <t>トウ</t>
    </rPh>
    <phoneticPr fontId="1"/>
  </si>
  <si>
    <t>執行
可能額</t>
    <rPh sb="0" eb="2">
      <t>シッコウ</t>
    </rPh>
    <rPh sb="3" eb="5">
      <t>カノウ</t>
    </rPh>
    <rPh sb="5" eb="6">
      <t>ガク</t>
    </rPh>
    <phoneticPr fontId="1"/>
  </si>
  <si>
    <r>
      <t>××××</t>
    </r>
    <r>
      <rPr>
        <i/>
        <sz val="9"/>
        <rFont val="ＭＳ ゴシック"/>
        <family val="3"/>
        <charset val="128"/>
      </rPr>
      <t>（←額に反映のない執行面のみでの改善内容）</t>
    </r>
    <rPh sb="6" eb="7">
      <t>ガク</t>
    </rPh>
    <rPh sb="8" eb="10">
      <t>ハンエイ</t>
    </rPh>
    <rPh sb="13" eb="15">
      <t>シッコウ</t>
    </rPh>
    <rPh sb="15" eb="16">
      <t>メン</t>
    </rPh>
    <rPh sb="20" eb="22">
      <t>カイゼン</t>
    </rPh>
    <rPh sb="22" eb="24">
      <t>ナイヨウ</t>
    </rPh>
    <phoneticPr fontId="1"/>
  </si>
  <si>
    <t>平成２８年度</t>
    <rPh sb="0" eb="2">
      <t>ヘイセイ</t>
    </rPh>
    <rPh sb="4" eb="6">
      <t>ネンド</t>
    </rPh>
    <phoneticPr fontId="1"/>
  </si>
  <si>
    <t>注３．「執行可能額」欄には、補正後予算額から繰越額、移流用額、予備費等を加除した計数を記載すること。</t>
    <rPh sb="0" eb="1">
      <t>チュウ</t>
    </rPh>
    <rPh sb="4" eb="6">
      <t>シッコウ</t>
    </rPh>
    <rPh sb="6" eb="8">
      <t>カノウ</t>
    </rPh>
    <rPh sb="8" eb="9">
      <t>ガク</t>
    </rPh>
    <rPh sb="10" eb="11">
      <t>ラン</t>
    </rPh>
    <rPh sb="14" eb="16">
      <t>ホセイ</t>
    </rPh>
    <rPh sb="16" eb="17">
      <t>ゴ</t>
    </rPh>
    <rPh sb="17" eb="19">
      <t>ヨサン</t>
    </rPh>
    <rPh sb="19" eb="20">
      <t>ガク</t>
    </rPh>
    <rPh sb="22" eb="24">
      <t>クリコシ</t>
    </rPh>
    <rPh sb="24" eb="25">
      <t>ガク</t>
    </rPh>
    <rPh sb="26" eb="28">
      <t>イリュウ</t>
    </rPh>
    <rPh sb="28" eb="29">
      <t>ヨウ</t>
    </rPh>
    <rPh sb="29" eb="30">
      <t>ガク</t>
    </rPh>
    <rPh sb="31" eb="34">
      <t>ヨビヒ</t>
    </rPh>
    <rPh sb="34" eb="35">
      <t>トウ</t>
    </rPh>
    <rPh sb="36" eb="38">
      <t>カジョ</t>
    </rPh>
    <rPh sb="40" eb="42">
      <t>ケイスウ</t>
    </rPh>
    <rPh sb="43" eb="45">
      <t>キサイ</t>
    </rPh>
    <phoneticPr fontId="1"/>
  </si>
  <si>
    <t>・・・・・・・</t>
    <phoneticPr fontId="1"/>
  </si>
  <si>
    <t>外部有識者点検対象外</t>
    <rPh sb="0" eb="2">
      <t>ガイブ</t>
    </rPh>
    <rPh sb="2" eb="5">
      <t>ユウシキシャ</t>
    </rPh>
    <rPh sb="5" eb="7">
      <t>テンケン</t>
    </rPh>
    <rPh sb="7" eb="9">
      <t>タイショウ</t>
    </rPh>
    <rPh sb="9" eb="10">
      <t>ガイ</t>
    </rPh>
    <phoneticPr fontId="1"/>
  </si>
  <si>
    <t>事業開始
年度</t>
    <rPh sb="0" eb="2">
      <t>ジギョウ</t>
    </rPh>
    <rPh sb="2" eb="4">
      <t>カイシ</t>
    </rPh>
    <rPh sb="5" eb="7">
      <t>ネンド</t>
    </rPh>
    <phoneticPr fontId="1"/>
  </si>
  <si>
    <t>事業終了
(予定)年度</t>
    <rPh sb="0" eb="2">
      <t>ジギョウ</t>
    </rPh>
    <rPh sb="2" eb="4">
      <t>シュウリョウ</t>
    </rPh>
    <rPh sb="6" eb="8">
      <t>ヨテイ</t>
    </rPh>
    <rPh sb="9" eb="11">
      <t>ネンド</t>
    </rPh>
    <phoneticPr fontId="1"/>
  </si>
  <si>
    <t>○○庁</t>
    <rPh sb="2" eb="3">
      <t>チョウ</t>
    </rPh>
    <phoneticPr fontId="1"/>
  </si>
  <si>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1"/>
  </si>
  <si>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1"/>
  </si>
  <si>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1"/>
  </si>
  <si>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1"/>
  </si>
  <si>
    <t>予定通り終了</t>
  </si>
  <si>
    <t>▲▲事業</t>
    <rPh sb="2" eb="4">
      <t>ジギョウ</t>
    </rPh>
    <phoneticPr fontId="1"/>
  </si>
  <si>
    <t>終了予定</t>
  </si>
  <si>
    <t>事業は当初の予定通りの成果を達成したため、平成27年度をもって終了する。</t>
    <rPh sb="0" eb="2">
      <t>ジギョウ</t>
    </rPh>
    <rPh sb="3" eb="5">
      <t>トウショ</t>
    </rPh>
    <rPh sb="6" eb="8">
      <t>ヨテイ</t>
    </rPh>
    <rPh sb="8" eb="9">
      <t>ドオ</t>
    </rPh>
    <rPh sb="11" eb="13">
      <t>セイカ</t>
    </rPh>
    <rPh sb="14" eb="16">
      <t>タッセイ</t>
    </rPh>
    <rPh sb="21" eb="23">
      <t>ヘイセイ</t>
    </rPh>
    <rPh sb="25" eb="26">
      <t>ネン</t>
    </rPh>
    <rPh sb="26" eb="27">
      <t>ド</t>
    </rPh>
    <rPh sb="31" eb="33">
      <t>シュウリョウ</t>
    </rPh>
    <phoneticPr fontId="1"/>
  </si>
  <si>
    <t>当該事業は終了するが、得られた知見は他の事業にも活用する。</t>
    <rPh sb="0" eb="2">
      <t>トウガイ</t>
    </rPh>
    <rPh sb="2" eb="4">
      <t>ジギョウ</t>
    </rPh>
    <rPh sb="5" eb="7">
      <t>シュウリョウ</t>
    </rPh>
    <rPh sb="11" eb="12">
      <t>エ</t>
    </rPh>
    <rPh sb="15" eb="17">
      <t>チケン</t>
    </rPh>
    <rPh sb="18" eb="19">
      <t>タ</t>
    </rPh>
    <rPh sb="20" eb="22">
      <t>ジギョウ</t>
    </rPh>
    <rPh sb="24" eb="26">
      <t>カツヨウ</t>
    </rPh>
    <phoneticPr fontId="1"/>
  </si>
  <si>
    <t>継続の是非</t>
  </si>
  <si>
    <t>｢廃止｣「縮減｣計</t>
    <rPh sb="1" eb="3">
      <t>ハイシ</t>
    </rPh>
    <rPh sb="5" eb="7">
      <t>シュクゲン</t>
    </rPh>
    <rPh sb="8" eb="9">
      <t>ギョウケイ</t>
    </rPh>
    <phoneticPr fontId="1"/>
  </si>
  <si>
    <t>｢廃止｣｢縮減｣計</t>
    <rPh sb="1" eb="3">
      <t>ハイシ</t>
    </rPh>
    <rPh sb="5" eb="7">
      <t>シュクゲン</t>
    </rPh>
    <rPh sb="8" eb="9">
      <t>ギョウケイ</t>
    </rPh>
    <phoneticPr fontId="1"/>
  </si>
  <si>
    <t>注３．「廃止」、「縮減」及び「執行等改善」の考え方については、次のとおりである。</t>
    <rPh sb="0" eb="1">
      <t>チュウ</t>
    </rPh>
    <rPh sb="4" eb="6">
      <t>ハイシ</t>
    </rPh>
    <rPh sb="9" eb="11">
      <t>シュクゲン</t>
    </rPh>
    <rPh sb="12" eb="13">
      <t>オヨ</t>
    </rPh>
    <rPh sb="15" eb="17">
      <t>シッコウ</t>
    </rPh>
    <rPh sb="17" eb="18">
      <t>トウ</t>
    </rPh>
    <rPh sb="18" eb="20">
      <t>カイゼン</t>
    </rPh>
    <rPh sb="22" eb="23">
      <t>カンガ</t>
    </rPh>
    <rPh sb="24" eb="25">
      <t>カタ</t>
    </rPh>
    <rPh sb="31" eb="32">
      <t>ツギ</t>
    </rPh>
    <phoneticPr fontId="1"/>
  </si>
  <si>
    <t>注４．　一般会計と特別会計の両会計から構成される事業については、一般会計及び特別会計ともに記入すること。事業によっては、一般会計と特別会計の両会計から構成されているものがあり、</t>
    <rPh sb="0" eb="1">
      <t>チュウ</t>
    </rPh>
    <rPh sb="4" eb="6">
      <t>イッパン</t>
    </rPh>
    <rPh sb="6" eb="8">
      <t>カイケイ</t>
    </rPh>
    <rPh sb="9" eb="11">
      <t>トクベツ</t>
    </rPh>
    <rPh sb="11" eb="13">
      <t>カイケイ</t>
    </rPh>
    <rPh sb="14" eb="15">
      <t>リョウ</t>
    </rPh>
    <rPh sb="15" eb="17">
      <t>カイケイ</t>
    </rPh>
    <rPh sb="19" eb="21">
      <t>コウセイ</t>
    </rPh>
    <rPh sb="24" eb="26">
      <t>ジギョウ</t>
    </rPh>
    <rPh sb="32" eb="34">
      <t>イッパン</t>
    </rPh>
    <rPh sb="34" eb="36">
      <t>カイケイ</t>
    </rPh>
    <rPh sb="36" eb="37">
      <t>オヨ</t>
    </rPh>
    <rPh sb="38" eb="40">
      <t>トクベツ</t>
    </rPh>
    <rPh sb="40" eb="42">
      <t>カイケイ</t>
    </rPh>
    <rPh sb="45" eb="47">
      <t>キニュウ</t>
    </rPh>
    <rPh sb="52" eb="54">
      <t>ジギョウ</t>
    </rPh>
    <rPh sb="60" eb="62">
      <t>イッパン</t>
    </rPh>
    <rPh sb="62" eb="64">
      <t>カイケイ</t>
    </rPh>
    <rPh sb="65" eb="67">
      <t>トクベツ</t>
    </rPh>
    <rPh sb="67" eb="69">
      <t>カイケイ</t>
    </rPh>
    <rPh sb="70" eb="71">
      <t>リョウ</t>
    </rPh>
    <rPh sb="71" eb="73">
      <t>カイケイ</t>
    </rPh>
    <rPh sb="75" eb="77">
      <t>コウセイ</t>
    </rPh>
    <phoneticPr fontId="1"/>
  </si>
  <si>
    <t>平成２５年度対象</t>
  </si>
  <si>
    <t>平成２６年度対象</t>
  </si>
  <si>
    <t>注２．  予備費を使用した場合は「備考」欄にその旨を記載するとともに、金額を記載すること。</t>
    <rPh sb="0" eb="1">
      <t>チュウ</t>
    </rPh>
    <phoneticPr fontId="1"/>
  </si>
  <si>
    <t>平成２９年度</t>
    <rPh sb="0" eb="2">
      <t>ヘイセイ</t>
    </rPh>
    <rPh sb="4" eb="6">
      <t>ネンド</t>
    </rPh>
    <phoneticPr fontId="1"/>
  </si>
  <si>
    <t>外部有識者の所見</t>
    <rPh sb="0" eb="2">
      <t>ガイブ</t>
    </rPh>
    <rPh sb="2" eb="4">
      <t>ユウシキ</t>
    </rPh>
    <rPh sb="4" eb="5">
      <t>シャ</t>
    </rPh>
    <rPh sb="6" eb="8">
      <t>ショケン</t>
    </rPh>
    <phoneticPr fontId="1"/>
  </si>
  <si>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1"/>
  </si>
  <si>
    <t>平成２９年度行政事業レビュー事業単位整理表兼点検結果の平成３０年度予算概算要求への反映状況調表</t>
    <rPh sb="0" eb="2">
      <t>ヘイセイ</t>
    </rPh>
    <rPh sb="4" eb="5">
      <t>ネン</t>
    </rPh>
    <rPh sb="5" eb="6">
      <t>ド</t>
    </rPh>
    <rPh sb="6" eb="8">
      <t>ギョウセイ</t>
    </rPh>
    <rPh sb="8" eb="10">
      <t>ジギョウ</t>
    </rPh>
    <rPh sb="14" eb="16">
      <t>ジギョウ</t>
    </rPh>
    <rPh sb="16" eb="18">
      <t>タンイ</t>
    </rPh>
    <rPh sb="18" eb="20">
      <t>セイリ</t>
    </rPh>
    <rPh sb="20" eb="21">
      <t>ヒョウ</t>
    </rPh>
    <rPh sb="21" eb="22">
      <t>ケン</t>
    </rPh>
    <rPh sb="22" eb="24">
      <t>テンケン</t>
    </rPh>
    <rPh sb="24" eb="26">
      <t>ケッカ</t>
    </rPh>
    <rPh sb="27" eb="29">
      <t>ヘイセイ</t>
    </rPh>
    <rPh sb="31" eb="33">
      <t>ネンド</t>
    </rPh>
    <rPh sb="33" eb="35">
      <t>ヨサン</t>
    </rPh>
    <rPh sb="35" eb="37">
      <t>ガイサン</t>
    </rPh>
    <rPh sb="37" eb="39">
      <t>ヨウキュウ</t>
    </rPh>
    <rPh sb="41" eb="43">
      <t>ハンエイ</t>
    </rPh>
    <rPh sb="43" eb="45">
      <t>ジョウキョウ</t>
    </rPh>
    <rPh sb="45" eb="46">
      <t>チョウ</t>
    </rPh>
    <rPh sb="46" eb="47">
      <t>ヒョウ</t>
    </rPh>
    <phoneticPr fontId="1"/>
  </si>
  <si>
    <t>平成２８年度
補正後予算額</t>
    <rPh sb="0" eb="2">
      <t>ヘイセイ</t>
    </rPh>
    <rPh sb="4" eb="6">
      <t>ネンド</t>
    </rPh>
    <rPh sb="7" eb="9">
      <t>ホセイ</t>
    </rPh>
    <rPh sb="9" eb="10">
      <t>ゴ</t>
    </rPh>
    <rPh sb="10" eb="13">
      <t>ヨサンガク</t>
    </rPh>
    <phoneticPr fontId="1"/>
  </si>
  <si>
    <t>平成３０年度</t>
    <rPh sb="0" eb="2">
      <t>ヘイセイ</t>
    </rPh>
    <rPh sb="4" eb="6">
      <t>ネンド</t>
    </rPh>
    <phoneticPr fontId="1"/>
  </si>
  <si>
    <t>平成２８年度レビューシート番号</t>
    <rPh sb="0" eb="2">
      <t>ヘイセイ</t>
    </rPh>
    <rPh sb="4" eb="6">
      <t>ネンド</t>
    </rPh>
    <rPh sb="13" eb="15">
      <t>バンゴウ</t>
    </rPh>
    <phoneticPr fontId="1"/>
  </si>
  <si>
    <t>今後改善を検討</t>
  </si>
  <si>
    <t>注５．「外部有識者点検対象」欄については、平成２９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５年度、平成２６年度、平成２７年度又は平成２８年度の行政事業レビューの取組において外部有識者の点検を受けたものは、それぞれ「平成２５年度対象」、「平成２６年度対象」、「平成２７年度対象」、「平成２８年度対象」と記載する。なお、平成２９年度に外部有識者の点検を受ける事業について、平成２５年度、平成２６年度、平成２７年度又は平成２８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ヘイセイ</t>
    </rPh>
    <rPh sb="25" eb="26">
      <t>ネン</t>
    </rPh>
    <rPh sb="26" eb="27">
      <t>ド</t>
    </rPh>
    <rPh sb="27" eb="29">
      <t>ギョウセイ</t>
    </rPh>
    <rPh sb="29" eb="31">
      <t>ジギョウ</t>
    </rPh>
    <rPh sb="36" eb="38">
      <t>トリクミ</t>
    </rPh>
    <rPh sb="42" eb="44">
      <t>ガイブ</t>
    </rPh>
    <rPh sb="44" eb="47">
      <t>ユウシキシャ</t>
    </rPh>
    <rPh sb="48" eb="50">
      <t>テンケン</t>
    </rPh>
    <rPh sb="51" eb="52">
      <t>ウ</t>
    </rPh>
    <rPh sb="54" eb="56">
      <t>バアイ</t>
    </rPh>
    <rPh sb="57" eb="59">
      <t>カキ</t>
    </rPh>
    <rPh sb="60" eb="62">
      <t>キジュン</t>
    </rPh>
    <rPh sb="63" eb="64">
      <t>モト</t>
    </rPh>
    <rPh sb="68" eb="71">
      <t>ゼンネンド</t>
    </rPh>
    <rPh sb="71" eb="73">
      <t>シンキ</t>
    </rPh>
    <rPh sb="76" eb="78">
      <t>サイシュウ</t>
    </rPh>
    <rPh sb="78" eb="80">
      <t>ジッシ</t>
    </rPh>
    <rPh sb="80" eb="82">
      <t>ネンド</t>
    </rPh>
    <rPh sb="87" eb="89">
      <t>スイシン</t>
    </rPh>
    <rPh sb="89" eb="91">
      <t>カイギ</t>
    </rPh>
    <rPh sb="94" eb="96">
      <t>ケイゾク</t>
    </rPh>
    <rPh sb="97" eb="99">
      <t>ゼヒ</t>
    </rPh>
    <rPh sb="104" eb="105">
      <t>タ</t>
    </rPh>
    <rPh sb="112" eb="114">
      <t>センタク</t>
    </rPh>
    <rPh sb="114" eb="116">
      <t>リユウ</t>
    </rPh>
    <rPh sb="117" eb="119">
      <t>キサイ</t>
    </rPh>
    <rPh sb="132" eb="133">
      <t>ダイ</t>
    </rPh>
    <rPh sb="134" eb="135">
      <t>ブ</t>
    </rPh>
    <rPh sb="150" eb="151">
      <t>ド</t>
    </rPh>
    <rPh sb="152" eb="154">
      <t>ヘイセイ</t>
    </rPh>
    <rPh sb="156" eb="158">
      <t>ネンド</t>
    </rPh>
    <rPh sb="159" eb="161">
      <t>ヘイセイ</t>
    </rPh>
    <rPh sb="163" eb="165">
      <t>ネンド</t>
    </rPh>
    <rPh sb="165" eb="166">
      <t>マタ</t>
    </rPh>
    <rPh sb="167" eb="169">
      <t>ヘイセイ</t>
    </rPh>
    <rPh sb="171" eb="173">
      <t>ネンド</t>
    </rPh>
    <rPh sb="215" eb="216">
      <t>ド</t>
    </rPh>
    <rPh sb="221" eb="223">
      <t>ヘイセイ</t>
    </rPh>
    <rPh sb="225" eb="227">
      <t>ネンド</t>
    </rPh>
    <rPh sb="227" eb="229">
      <t>タイショウ</t>
    </rPh>
    <rPh sb="232" eb="234">
      <t>ヘイセイ</t>
    </rPh>
    <rPh sb="236" eb="238">
      <t>ネンド</t>
    </rPh>
    <rPh sb="238" eb="240">
      <t>タイショウ</t>
    </rPh>
    <rPh sb="243" eb="245">
      <t>ヘイセイ</t>
    </rPh>
    <rPh sb="247" eb="249">
      <t>ネンド</t>
    </rPh>
    <rPh sb="249" eb="251">
      <t>タイショウ</t>
    </rPh>
    <rPh sb="253" eb="255">
      <t>キサイ</t>
    </rPh>
    <rPh sb="261" eb="263">
      <t>ヘイセイ</t>
    </rPh>
    <rPh sb="265" eb="266">
      <t>ネン</t>
    </rPh>
    <rPh sb="266" eb="267">
      <t>ド</t>
    </rPh>
    <rPh sb="268" eb="270">
      <t>ガイブ</t>
    </rPh>
    <rPh sb="270" eb="273">
      <t>ユウシキシャ</t>
    </rPh>
    <rPh sb="274" eb="276">
      <t>テンケン</t>
    </rPh>
    <rPh sb="277" eb="278">
      <t>ウ</t>
    </rPh>
    <rPh sb="280" eb="282">
      <t>ジギョウ</t>
    </rPh>
    <rPh sb="287" eb="289">
      <t>ヘイセイ</t>
    </rPh>
    <rPh sb="291" eb="292">
      <t>ネン</t>
    </rPh>
    <rPh sb="292" eb="293">
      <t>ド</t>
    </rPh>
    <rPh sb="294" eb="296">
      <t>ヘイセイ</t>
    </rPh>
    <rPh sb="298" eb="300">
      <t>ネンド</t>
    </rPh>
    <rPh sb="301" eb="303">
      <t>ヘイセイ</t>
    </rPh>
    <rPh sb="305" eb="307">
      <t>ネンド</t>
    </rPh>
    <rPh sb="307" eb="308">
      <t>マタ</t>
    </rPh>
    <rPh sb="309" eb="311">
      <t>ヘイセイ</t>
    </rPh>
    <rPh sb="313" eb="315">
      <t>ネンド</t>
    </rPh>
    <rPh sb="317" eb="319">
      <t>テンケン</t>
    </rPh>
    <rPh sb="320" eb="321">
      <t>ウ</t>
    </rPh>
    <rPh sb="325" eb="327">
      <t>バアイ</t>
    </rPh>
    <rPh sb="369" eb="371">
      <t>ケイゾク</t>
    </rPh>
    <rPh sb="372" eb="374">
      <t>ゼヒ</t>
    </rPh>
    <rPh sb="387" eb="389">
      <t>キサイ</t>
    </rPh>
    <phoneticPr fontId="1"/>
  </si>
  <si>
    <t>平成２９年度新規事業</t>
    <rPh sb="0" eb="2">
      <t>ヘイセイ</t>
    </rPh>
    <rPh sb="4" eb="6">
      <t>ネンド</t>
    </rPh>
    <rPh sb="6" eb="8">
      <t>シンキ</t>
    </rPh>
    <rPh sb="8" eb="10">
      <t>ジギョウ</t>
    </rPh>
    <phoneticPr fontId="1"/>
  </si>
  <si>
    <t>平成３０年度
要求額</t>
    <rPh sb="0" eb="2">
      <t>ヘイセイ</t>
    </rPh>
    <rPh sb="4" eb="6">
      <t>ネンド</t>
    </rPh>
    <phoneticPr fontId="1"/>
  </si>
  <si>
    <t>平成２９年度
当初予算額</t>
    <rPh sb="0" eb="2">
      <t>ヘイセイ</t>
    </rPh>
    <rPh sb="4" eb="6">
      <t>ネンド</t>
    </rPh>
    <phoneticPr fontId="1"/>
  </si>
  <si>
    <t>平成２９年度行政事業レビュー対象外リスト</t>
    <rPh sb="0" eb="2">
      <t>ヘイセイ</t>
    </rPh>
    <rPh sb="4" eb="5">
      <t>ネン</t>
    </rPh>
    <rPh sb="5" eb="6">
      <t>ド</t>
    </rPh>
    <rPh sb="6" eb="8">
      <t>ギョウセイ</t>
    </rPh>
    <rPh sb="8" eb="10">
      <t>ジギョウ</t>
    </rPh>
    <phoneticPr fontId="1"/>
  </si>
  <si>
    <t>平成２８年度
補正後予算額</t>
    <phoneticPr fontId="1"/>
  </si>
  <si>
    <t>平成２９年度
当初予算額</t>
    <rPh sb="0" eb="2">
      <t>ヘイセイ</t>
    </rPh>
    <rPh sb="4" eb="6">
      <t>ネンド</t>
    </rPh>
    <rPh sb="7" eb="9">
      <t>トウショ</t>
    </rPh>
    <rPh sb="9" eb="11">
      <t>ヨサン</t>
    </rPh>
    <rPh sb="11" eb="12">
      <t>ガク</t>
    </rPh>
    <phoneticPr fontId="1"/>
  </si>
  <si>
    <t>環境省</t>
    <rPh sb="0" eb="3">
      <t>カンキョウショウショウ</t>
    </rPh>
    <phoneticPr fontId="1"/>
  </si>
  <si>
    <t>環境省</t>
    <rPh sb="0" eb="2">
      <t>カンキョウ</t>
    </rPh>
    <phoneticPr fontId="1"/>
  </si>
  <si>
    <t>前年度からの繰越額</t>
    <rPh sb="0" eb="3">
      <t>ゼンネンド</t>
    </rPh>
    <rPh sb="6" eb="8">
      <t>クリコシ</t>
    </rPh>
    <rPh sb="8" eb="9">
      <t>ガク</t>
    </rPh>
    <phoneticPr fontId="1"/>
  </si>
  <si>
    <t>翌年度へ
繰越額</t>
    <rPh sb="0" eb="3">
      <t>ヨクネンド</t>
    </rPh>
    <rPh sb="5" eb="7">
      <t>クリコシ</t>
    </rPh>
    <rPh sb="7" eb="8">
      <t>ガク</t>
    </rPh>
    <phoneticPr fontId="1"/>
  </si>
  <si>
    <t>施策名：1.地球温暖化対策の推進</t>
    <rPh sb="0" eb="2">
      <t>シサク</t>
    </rPh>
    <rPh sb="2" eb="3">
      <t>メイ</t>
    </rPh>
    <phoneticPr fontId="2"/>
  </si>
  <si>
    <t>目標名：1-1 地球温暖化対策の計画的な推進による低炭素社会づくり　</t>
    <rPh sb="0" eb="2">
      <t>モクヒョウ</t>
    </rPh>
    <rPh sb="2" eb="3">
      <t>メイ</t>
    </rPh>
    <phoneticPr fontId="2"/>
  </si>
  <si>
    <t>平成10年度</t>
  </si>
  <si>
    <t>終了(予定)なし</t>
    <phoneticPr fontId="1"/>
  </si>
  <si>
    <t>地球環境局</t>
    <rPh sb="0" eb="2">
      <t>チキュウ</t>
    </rPh>
    <rPh sb="2" eb="4">
      <t>カンキョウ</t>
    </rPh>
    <rPh sb="4" eb="5">
      <t>キョク</t>
    </rPh>
    <phoneticPr fontId="1"/>
  </si>
  <si>
    <t>（項）地球温暖化対策推進費
　（大事項）地球温暖化対策の推進に必要な経費</t>
    <rPh sb="1" eb="2">
      <t>コウ</t>
    </rPh>
    <rPh sb="3" eb="5">
      <t>チキュウ</t>
    </rPh>
    <rPh sb="5" eb="8">
      <t>オンダンカ</t>
    </rPh>
    <rPh sb="8" eb="10">
      <t>タイサク</t>
    </rPh>
    <rPh sb="10" eb="13">
      <t>スイシンヒ</t>
    </rPh>
    <rPh sb="16" eb="18">
      <t>ダイジ</t>
    </rPh>
    <rPh sb="18" eb="19">
      <t>コウ</t>
    </rPh>
    <rPh sb="20" eb="22">
      <t>チキュウ</t>
    </rPh>
    <rPh sb="22" eb="25">
      <t>オンダンカ</t>
    </rPh>
    <rPh sb="25" eb="27">
      <t>タイサク</t>
    </rPh>
    <rPh sb="28" eb="30">
      <t>スイシン</t>
    </rPh>
    <rPh sb="31" eb="33">
      <t>ヒツヨウ</t>
    </rPh>
    <rPh sb="34" eb="36">
      <t>ケイヒ</t>
    </rPh>
    <phoneticPr fontId="1"/>
  </si>
  <si>
    <t>平成26年度</t>
  </si>
  <si>
    <t>終了(予定)なし</t>
  </si>
  <si>
    <t>（項）地球温暖化対策推進費
　（大事項）地球温暖化対策の推進に必要な経費</t>
    <phoneticPr fontId="1"/>
  </si>
  <si>
    <t>○</t>
    <phoneticPr fontId="1"/>
  </si>
  <si>
    <t>平成16年度</t>
  </si>
  <si>
    <t>地球環境局</t>
    <phoneticPr fontId="1"/>
  </si>
  <si>
    <t>ｴﾈﾙｷﾞｰ対策特別会計ｴﾈﾙｷﾞｰ需給勘定</t>
    <phoneticPr fontId="1"/>
  </si>
  <si>
    <t>（項）エネルギー需給構造高度化対策費
　（大事項）温暖化対策に必要な経費</t>
    <phoneticPr fontId="1"/>
  </si>
  <si>
    <t>平成15年度</t>
  </si>
  <si>
    <t>平成25年度</t>
  </si>
  <si>
    <t>平成28年度</t>
  </si>
  <si>
    <t>ｴﾈﾙｷﾞｰ対策特別会計ｴﾈﾙｷﾞｰ需給勘定</t>
    <phoneticPr fontId="1"/>
  </si>
  <si>
    <t>（項）エネルギー需給構造高度化対策費
　（大事項）温暖化対策に必要な経費</t>
    <phoneticPr fontId="1"/>
  </si>
  <si>
    <t>○</t>
    <phoneticPr fontId="1"/>
  </si>
  <si>
    <t>平成30年度</t>
  </si>
  <si>
    <t>ｴﾈﾙｷﾞｰ対策特別会計ｴﾈﾙｷﾞｰ需給勘定</t>
  </si>
  <si>
    <t>（項）エネルギー需給構造高度化対策費
　（大事項）温暖化対策に必要な経費</t>
  </si>
  <si>
    <t>平成23年度</t>
  </si>
  <si>
    <t>平成24年度</t>
  </si>
  <si>
    <t>平成31年度</t>
    <rPh sb="0" eb="2">
      <t>ヘイセイ</t>
    </rPh>
    <rPh sb="4" eb="6">
      <t>ネンド</t>
    </rPh>
    <phoneticPr fontId="1"/>
  </si>
  <si>
    <t>風力発電等に係る環境アセスメント基礎情報整備モデル事業（経済産業省連携事業）</t>
    <rPh sb="0" eb="2">
      <t>フウリョク</t>
    </rPh>
    <rPh sb="2" eb="4">
      <t>ハツデン</t>
    </rPh>
    <rPh sb="4" eb="5">
      <t>ナド</t>
    </rPh>
    <rPh sb="6" eb="7">
      <t>カカ</t>
    </rPh>
    <rPh sb="8" eb="10">
      <t>カンキョウ</t>
    </rPh>
    <rPh sb="16" eb="18">
      <t>キソ</t>
    </rPh>
    <rPh sb="18" eb="20">
      <t>ジョウホウ</t>
    </rPh>
    <rPh sb="20" eb="22">
      <t>セイビ</t>
    </rPh>
    <rPh sb="25" eb="27">
      <t>ジギョウ</t>
    </rPh>
    <rPh sb="28" eb="30">
      <t>ケイザイ</t>
    </rPh>
    <rPh sb="30" eb="33">
      <t>サンギョウショウ</t>
    </rPh>
    <rPh sb="33" eb="35">
      <t>レンケイ</t>
    </rPh>
    <rPh sb="35" eb="37">
      <t>ジギョウ</t>
    </rPh>
    <phoneticPr fontId="1"/>
  </si>
  <si>
    <t>地域低炭素投資促進ファンド事業</t>
    <rPh sb="0" eb="2">
      <t>チイキ</t>
    </rPh>
    <rPh sb="2" eb="5">
      <t>テイタンソ</t>
    </rPh>
    <rPh sb="5" eb="7">
      <t>トウシ</t>
    </rPh>
    <rPh sb="7" eb="9">
      <t>ソクシン</t>
    </rPh>
    <rPh sb="13" eb="15">
      <t>ジギョウ</t>
    </rPh>
    <phoneticPr fontId="1"/>
  </si>
  <si>
    <t>環境金融の拡大に向けた利子補給事業</t>
    <rPh sb="0" eb="2">
      <t>カンキョウ</t>
    </rPh>
    <rPh sb="2" eb="4">
      <t>キンユウ</t>
    </rPh>
    <rPh sb="5" eb="7">
      <t>カクダイ</t>
    </rPh>
    <rPh sb="8" eb="9">
      <t>ム</t>
    </rPh>
    <rPh sb="11" eb="13">
      <t>リシ</t>
    </rPh>
    <rPh sb="13" eb="15">
      <t>ホキュウ</t>
    </rPh>
    <rPh sb="15" eb="17">
      <t>ジギョウ</t>
    </rPh>
    <phoneticPr fontId="1"/>
  </si>
  <si>
    <t>平成11年度</t>
  </si>
  <si>
    <t>平成20年度</t>
  </si>
  <si>
    <t>平成28年度</t>
    <phoneticPr fontId="1"/>
  </si>
  <si>
    <t>地球環境局</t>
    <rPh sb="0" eb="2">
      <t>チキュウ</t>
    </rPh>
    <rPh sb="2" eb="5">
      <t>カンキョウキョク</t>
    </rPh>
    <phoneticPr fontId="1"/>
  </si>
  <si>
    <t>一般会計</t>
    <phoneticPr fontId="1"/>
  </si>
  <si>
    <t>家庭部門のCO2排出実態統計調査事業</t>
    <rPh sb="0" eb="2">
      <t>カテイ</t>
    </rPh>
    <rPh sb="2" eb="4">
      <t>ブモン</t>
    </rPh>
    <rPh sb="8" eb="10">
      <t>ハイシュツ</t>
    </rPh>
    <rPh sb="10" eb="12">
      <t>ジッタイ</t>
    </rPh>
    <rPh sb="12" eb="14">
      <t>トウケイ</t>
    </rPh>
    <rPh sb="14" eb="16">
      <t>チョウサ</t>
    </rPh>
    <rPh sb="16" eb="18">
      <t>ジギョウ</t>
    </rPh>
    <phoneticPr fontId="1"/>
  </si>
  <si>
    <t>平成21年度</t>
  </si>
  <si>
    <t>平成17年度</t>
  </si>
  <si>
    <t>平成22年度</t>
  </si>
  <si>
    <t>CO2削減ポテンシャル診断推進事業</t>
    <rPh sb="3" eb="5">
      <t>サクゲン</t>
    </rPh>
    <rPh sb="11" eb="13">
      <t>シンダン</t>
    </rPh>
    <rPh sb="13" eb="15">
      <t>スイシン</t>
    </rPh>
    <rPh sb="15" eb="17">
      <t>ジギョウ</t>
    </rPh>
    <phoneticPr fontId="1"/>
  </si>
  <si>
    <t>平成32年度</t>
  </si>
  <si>
    <t>先進対策の効率的実施によるＣＯ２排出量大幅削減事業</t>
    <rPh sb="0" eb="2">
      <t>センシン</t>
    </rPh>
    <rPh sb="2" eb="4">
      <t>タイサク</t>
    </rPh>
    <rPh sb="5" eb="8">
      <t>コウリツテキ</t>
    </rPh>
    <rPh sb="8" eb="10">
      <t>ジッシ</t>
    </rPh>
    <rPh sb="16" eb="19">
      <t>ハイシュツリョウ</t>
    </rPh>
    <rPh sb="19" eb="21">
      <t>オオハバ</t>
    </rPh>
    <rPh sb="21" eb="23">
      <t>サクゲン</t>
    </rPh>
    <rPh sb="23" eb="25">
      <t>ジギョウ</t>
    </rPh>
    <phoneticPr fontId="1"/>
  </si>
  <si>
    <t>平成32年度</t>
    <phoneticPr fontId="1"/>
  </si>
  <si>
    <t>国際再生可能エネルギー機関分担金</t>
    <rPh sb="0" eb="2">
      <t>コクサイ</t>
    </rPh>
    <rPh sb="2" eb="4">
      <t>サイセイ</t>
    </rPh>
    <rPh sb="4" eb="6">
      <t>カノウ</t>
    </rPh>
    <rPh sb="11" eb="13">
      <t>キカン</t>
    </rPh>
    <rPh sb="13" eb="15">
      <t>ブンタン</t>
    </rPh>
    <rPh sb="15" eb="16">
      <t>キン</t>
    </rPh>
    <phoneticPr fontId="1"/>
  </si>
  <si>
    <t>ＣＯ２削減対策強化誘導型技術開発・実証事業</t>
    <rPh sb="3" eb="5">
      <t>サクゲン</t>
    </rPh>
    <rPh sb="5" eb="7">
      <t>タイサク</t>
    </rPh>
    <rPh sb="7" eb="9">
      <t>キョウカ</t>
    </rPh>
    <rPh sb="9" eb="11">
      <t>ユウドウ</t>
    </rPh>
    <rPh sb="11" eb="12">
      <t>ガタ</t>
    </rPh>
    <rPh sb="12" eb="14">
      <t>ギジュツ</t>
    </rPh>
    <rPh sb="14" eb="16">
      <t>カイハツ</t>
    </rPh>
    <rPh sb="17" eb="19">
      <t>ジッショウ</t>
    </rPh>
    <rPh sb="19" eb="21">
      <t>ジギョウ</t>
    </rPh>
    <phoneticPr fontId="1"/>
  </si>
  <si>
    <t>平成34年度</t>
  </si>
  <si>
    <t>エネルギー起源ＣＯ２排出削減技術評価・検証事業費</t>
    <rPh sb="5" eb="7">
      <t>キゲン</t>
    </rPh>
    <rPh sb="10" eb="12">
      <t>ハイシュツ</t>
    </rPh>
    <rPh sb="12" eb="14">
      <t>サクゲン</t>
    </rPh>
    <rPh sb="14" eb="16">
      <t>ギジュツ</t>
    </rPh>
    <rPh sb="16" eb="18">
      <t>ヒョウカ</t>
    </rPh>
    <rPh sb="19" eb="21">
      <t>ケンショウ</t>
    </rPh>
    <rPh sb="21" eb="24">
      <t>ジギョウヒ</t>
    </rPh>
    <phoneticPr fontId="1"/>
  </si>
  <si>
    <t>ＣＣＳによるカーボンマイナス社会推進事業（一部経済産業省連携事業）</t>
    <phoneticPr fontId="1"/>
  </si>
  <si>
    <t>平成33年度</t>
    <phoneticPr fontId="1"/>
  </si>
  <si>
    <t>未来のあるべき社会・ライフスタイルを創造する技術イノベーション事業</t>
  </si>
  <si>
    <t>国連持続可能な消費と生産10年計画枠組み基金への拠出等による国際的な民生部門対策</t>
  </si>
  <si>
    <t>自立・分散型低炭素エネルギー社会構築推進事業</t>
  </si>
  <si>
    <t>バイオ燃料利用体制確立促進事業</t>
    <phoneticPr fontId="1"/>
  </si>
  <si>
    <t>平成29年度</t>
  </si>
  <si>
    <t>離島の低炭素地域づくり推進事業</t>
  </si>
  <si>
    <t>ｴﾈﾙｷﾞｰ対策特別会計ｴﾈﾙｷﾞｰ需給勘定</t>
    <phoneticPr fontId="1"/>
  </si>
  <si>
    <t>先進技術を利用した省エネ型自然冷媒機器等普及促進事業（一部国土交通省・経済産業省連携事業）</t>
  </si>
  <si>
    <t>低炭素ライフスタイル構築に向けた診断促進事業</t>
  </si>
  <si>
    <t>短期寿命気候汚染物質削減に関する国際パートナーシップ拠出金関連業務</t>
  </si>
  <si>
    <t>地球環境局
水・大気環境局</t>
    <rPh sb="0" eb="2">
      <t>チキュウ</t>
    </rPh>
    <rPh sb="2" eb="5">
      <t>カンキョウキョク</t>
    </rPh>
    <rPh sb="6" eb="7">
      <t>ミズ</t>
    </rPh>
    <rPh sb="8" eb="10">
      <t>タイキ</t>
    </rPh>
    <rPh sb="10" eb="13">
      <t>カンキョウキョク</t>
    </rPh>
    <phoneticPr fontId="1"/>
  </si>
  <si>
    <t>平成27年度</t>
    <rPh sb="0" eb="2">
      <t>ヘイセイ</t>
    </rPh>
    <rPh sb="4" eb="6">
      <t>ネンド</t>
    </rPh>
    <phoneticPr fontId="1"/>
  </si>
  <si>
    <t>水・大気環境局</t>
    <rPh sb="0" eb="1">
      <t>ミズ</t>
    </rPh>
    <rPh sb="2" eb="4">
      <t>タイキ</t>
    </rPh>
    <rPh sb="4" eb="6">
      <t>カンキョウ</t>
    </rPh>
    <rPh sb="6" eb="7">
      <t>キョク</t>
    </rPh>
    <phoneticPr fontId="1"/>
  </si>
  <si>
    <t>自然環境に配慮した再生可能エネルギー推進事業</t>
    <rPh sb="0" eb="2">
      <t>シゼン</t>
    </rPh>
    <rPh sb="2" eb="4">
      <t>カンキョウ</t>
    </rPh>
    <rPh sb="5" eb="7">
      <t>ハイリョ</t>
    </rPh>
    <rPh sb="9" eb="11">
      <t>サイセイ</t>
    </rPh>
    <rPh sb="11" eb="13">
      <t>カノウ</t>
    </rPh>
    <rPh sb="18" eb="20">
      <t>スイシン</t>
    </rPh>
    <rPh sb="20" eb="22">
      <t>ジギョウ</t>
    </rPh>
    <phoneticPr fontId="1"/>
  </si>
  <si>
    <t>自然環境局</t>
    <rPh sb="0" eb="2">
      <t>シゼン</t>
    </rPh>
    <rPh sb="2" eb="4">
      <t>カンキョウ</t>
    </rPh>
    <rPh sb="4" eb="5">
      <t>キョク</t>
    </rPh>
    <phoneticPr fontId="1"/>
  </si>
  <si>
    <t>省CO2型リサイクル高度化設備導入促進事業</t>
  </si>
  <si>
    <t>平成29年度</t>
    <rPh sb="0" eb="2">
      <t>ヘイセイ</t>
    </rPh>
    <rPh sb="4" eb="6">
      <t>ネンド</t>
    </rPh>
    <phoneticPr fontId="1"/>
  </si>
  <si>
    <t>風力発電等に係る地域主導型の戦略的適地抽出手法の構築事業</t>
  </si>
  <si>
    <t>平成28年度</t>
    <rPh sb="0" eb="2">
      <t>ヘイセイ</t>
    </rPh>
    <rPh sb="4" eb="6">
      <t>ネンド</t>
    </rPh>
    <phoneticPr fontId="1"/>
  </si>
  <si>
    <t>地球環境局</t>
    <rPh sb="0" eb="2">
      <t>チキュウ</t>
    </rPh>
    <rPh sb="2" eb="5">
      <t>カンキョウキョク</t>
    </rPh>
    <phoneticPr fontId="2"/>
  </si>
  <si>
    <t>L2-Tech（先導的低炭素技術）導入拡大推進事業</t>
    <phoneticPr fontId="1"/>
  </si>
  <si>
    <t>平成32年度</t>
    <rPh sb="0" eb="2">
      <t>ヘイセイ</t>
    </rPh>
    <rPh sb="4" eb="6">
      <t>ネンド</t>
    </rPh>
    <phoneticPr fontId="1"/>
  </si>
  <si>
    <t>セルロースナノファイバー（CNF）等の次世代素材活用推進事業</t>
    <phoneticPr fontId="1"/>
  </si>
  <si>
    <t>廃棄物焼却施設の余熱等を利用した地域低炭素化モデル事業</t>
  </si>
  <si>
    <t>平成28年度</t>
    <phoneticPr fontId="1"/>
  </si>
  <si>
    <t>低炭素型廃棄物処理支援事業</t>
  </si>
  <si>
    <t>地方公共団体カーボン・マネジメント強化事業</t>
  </si>
  <si>
    <t>省ＣＯ２型社会の構築に向けた社会ストック対策支援事業</t>
  </si>
  <si>
    <t>平成30年度</t>
    <rPh sb="0" eb="2">
      <t>ヘイセイ</t>
    </rPh>
    <rPh sb="4" eb="6">
      <t>ネンド</t>
    </rPh>
    <phoneticPr fontId="1"/>
  </si>
  <si>
    <t>公共施設等先進的CO2排出削減対策モデル事業</t>
  </si>
  <si>
    <t>地球環境局</t>
  </si>
  <si>
    <t>地下街を中心とした周辺街区における低炭素化モデル事業</t>
  </si>
  <si>
    <t>低炭素型浮体式洋上風力発電低コスト化・普及促進事業</t>
    <phoneticPr fontId="1"/>
  </si>
  <si>
    <t>海洋環境保全上適正な海底下CCS実施確保のための総合検討事業</t>
  </si>
  <si>
    <t>水・大気環境局</t>
  </si>
  <si>
    <t>木質バイオマス資源の持続的活用による再生可能エネルギー導入計画策定事業（経済産業省連携事業）</t>
  </si>
  <si>
    <t>自然環境局</t>
  </si>
  <si>
    <t>国立公園等における再生可能エネルギーの効率的導入促進事業</t>
  </si>
  <si>
    <t>防災・減災、国土強靱化及び地域の低炭素化に資する自立・分散型エネルギー設備等導入推進事業</t>
    <phoneticPr fontId="1"/>
  </si>
  <si>
    <t>-</t>
    <phoneticPr fontId="1"/>
  </si>
  <si>
    <t>目標名：1-2 世界全体での抜本的な排出削減への貢献</t>
    <rPh sb="0" eb="2">
      <t>モクヒョウ</t>
    </rPh>
    <rPh sb="2" eb="3">
      <t>メイ</t>
    </rPh>
    <rPh sb="8" eb="10">
      <t>セカイ</t>
    </rPh>
    <rPh sb="10" eb="12">
      <t>ゼンタイ</t>
    </rPh>
    <rPh sb="14" eb="17">
      <t>バッポンテキ</t>
    </rPh>
    <rPh sb="18" eb="20">
      <t>ハイシュツ</t>
    </rPh>
    <rPh sb="20" eb="22">
      <t>サクゲン</t>
    </rPh>
    <rPh sb="24" eb="26">
      <t>コウケン</t>
    </rPh>
    <phoneticPr fontId="2"/>
  </si>
  <si>
    <t>気候変動枠組条約・京都議定書拠出金</t>
  </si>
  <si>
    <t>平成19年度</t>
  </si>
  <si>
    <t>（項）地球温暖化対策推進費
　（大事項）地球温暖化対策の推進に必要な経費</t>
    <phoneticPr fontId="1"/>
  </si>
  <si>
    <t>平成14年度</t>
  </si>
  <si>
    <t>二国間クレジット制度（JCM）資金支援事業（プロジェクト補助）</t>
    <rPh sb="0" eb="3">
      <t>ニコクカン</t>
    </rPh>
    <rPh sb="8" eb="10">
      <t>セイド</t>
    </rPh>
    <rPh sb="15" eb="17">
      <t>シキン</t>
    </rPh>
    <rPh sb="17" eb="19">
      <t>シエン</t>
    </rPh>
    <rPh sb="19" eb="21">
      <t>ジギョウ</t>
    </rPh>
    <rPh sb="20" eb="21">
      <t>ギョウ</t>
    </rPh>
    <rPh sb="28" eb="30">
      <t>ホジョ</t>
    </rPh>
    <phoneticPr fontId="1"/>
  </si>
  <si>
    <t>二国間クレジット制度（JCM）資金支援事業（ＡＤＢ拠出金）</t>
    <rPh sb="0" eb="3">
      <t>ニコクカン</t>
    </rPh>
    <rPh sb="8" eb="10">
      <t>セイド</t>
    </rPh>
    <rPh sb="15" eb="17">
      <t>シキン</t>
    </rPh>
    <rPh sb="17" eb="19">
      <t>シエン</t>
    </rPh>
    <rPh sb="19" eb="21">
      <t>ジギョウ</t>
    </rPh>
    <rPh sb="25" eb="27">
      <t>キョシュツ</t>
    </rPh>
    <rPh sb="27" eb="28">
      <t>キン</t>
    </rPh>
    <phoneticPr fontId="1"/>
  </si>
  <si>
    <t>二国間クレジット制度（ＪＣＭ）基盤整備事業（制度構築・案件形成支援）</t>
    <rPh sb="8" eb="10">
      <t>セイド</t>
    </rPh>
    <rPh sb="15" eb="17">
      <t>キバン</t>
    </rPh>
    <rPh sb="17" eb="19">
      <t>セイビ</t>
    </rPh>
    <rPh sb="19" eb="21">
      <t>ジギョウ</t>
    </rPh>
    <rPh sb="22" eb="24">
      <t>セイド</t>
    </rPh>
    <rPh sb="24" eb="26">
      <t>コウチク</t>
    </rPh>
    <rPh sb="27" eb="29">
      <t>アンケン</t>
    </rPh>
    <rPh sb="29" eb="31">
      <t>ケイセイ</t>
    </rPh>
    <rPh sb="31" eb="33">
      <t>シエン</t>
    </rPh>
    <phoneticPr fontId="1"/>
  </si>
  <si>
    <t>平成18年度</t>
  </si>
  <si>
    <t>気候技術センター・ネットワーク（ＣＴＣＮ）事業との連携推進</t>
  </si>
  <si>
    <t>途上国向け低炭素技術イノベーション創出事業</t>
  </si>
  <si>
    <t>アジア地域におけるコベネフィット型環境汚染対策推進事業</t>
    <rPh sb="3" eb="5">
      <t>チイキ</t>
    </rPh>
    <rPh sb="16" eb="17">
      <t>ガタ</t>
    </rPh>
    <rPh sb="17" eb="19">
      <t>カンキョウ</t>
    </rPh>
    <rPh sb="19" eb="21">
      <t>オセン</t>
    </rPh>
    <rPh sb="21" eb="23">
      <t>タイサク</t>
    </rPh>
    <rPh sb="23" eb="25">
      <t>スイシン</t>
    </rPh>
    <rPh sb="25" eb="27">
      <t>ジギョウ</t>
    </rPh>
    <phoneticPr fontId="1"/>
  </si>
  <si>
    <t>一般会計</t>
  </si>
  <si>
    <t>目標名：1-3 気候変動の影響への適応策の推進</t>
    <rPh sb="0" eb="2">
      <t>モクヒョウ</t>
    </rPh>
    <rPh sb="2" eb="3">
      <t>メイ</t>
    </rPh>
    <rPh sb="8" eb="10">
      <t>キコウ</t>
    </rPh>
    <rPh sb="10" eb="12">
      <t>ヘンドウ</t>
    </rPh>
    <rPh sb="13" eb="15">
      <t>エイキョウ</t>
    </rPh>
    <rPh sb="17" eb="20">
      <t>テキオウサク</t>
    </rPh>
    <rPh sb="21" eb="23">
      <t>スイシン</t>
    </rPh>
    <phoneticPr fontId="2"/>
  </si>
  <si>
    <t>（項）環境政策基盤整備費
　（大事項）環境問題に対する調査・研究・技術開発に必要な経費</t>
    <phoneticPr fontId="1"/>
  </si>
  <si>
    <t>施策名：2.地球環境の保全</t>
    <rPh sb="0" eb="2">
      <t>シサク</t>
    </rPh>
    <rPh sb="2" eb="3">
      <t>メイ</t>
    </rPh>
    <rPh sb="8" eb="10">
      <t>カンキョウ</t>
    </rPh>
    <rPh sb="11" eb="13">
      <t>ホゼン</t>
    </rPh>
    <phoneticPr fontId="2"/>
  </si>
  <si>
    <t>目標名：2-1 オゾン層の保護・回復</t>
    <rPh sb="0" eb="2">
      <t>モクヒョウ</t>
    </rPh>
    <rPh sb="2" eb="3">
      <t>メイ</t>
    </rPh>
    <phoneticPr fontId="2"/>
  </si>
  <si>
    <t>平成元年度</t>
  </si>
  <si>
    <t>（項）地球環境保全費
　（大事項）地球環境の保全に必要な経費</t>
    <phoneticPr fontId="1"/>
  </si>
  <si>
    <t>目標名：2-2 地球環境保全に関する国際連携・協力</t>
    <rPh sb="0" eb="2">
      <t>モクヒョウ</t>
    </rPh>
    <rPh sb="2" eb="3">
      <t>メイ</t>
    </rPh>
    <phoneticPr fontId="2"/>
  </si>
  <si>
    <t>経済協力開発機構拠出金</t>
  </si>
  <si>
    <t>平成7年度</t>
  </si>
  <si>
    <t>排出・吸収量世界標準算定方式確立事業拠出金等</t>
  </si>
  <si>
    <t>平成9年度</t>
  </si>
  <si>
    <t>国際連合環境計画拠出金等</t>
  </si>
  <si>
    <t>国際連合気候変動枠組条約事務局拠出金</t>
  </si>
  <si>
    <t>国際連携戦略推進費</t>
  </si>
  <si>
    <t>環境国際協力推進費</t>
  </si>
  <si>
    <t>目標名：2-3 地球環境保全に関する調査研究</t>
    <rPh sb="0" eb="2">
      <t>モクヒョウ</t>
    </rPh>
    <rPh sb="2" eb="3">
      <t>メイ</t>
    </rPh>
    <phoneticPr fontId="2"/>
  </si>
  <si>
    <t>地球環境戦略研究機関拠出金</t>
    <phoneticPr fontId="1"/>
  </si>
  <si>
    <t>地球環境に関するアジア太平洋地域共同研究・観測事業拠出金</t>
  </si>
  <si>
    <t>地球環境保全試験研究費</t>
  </si>
  <si>
    <t>平成13年度</t>
  </si>
  <si>
    <t>（項）地球環境保全等試験研究費
　（大事項）地球環境保全等試験研究に必要な経費</t>
    <phoneticPr fontId="1"/>
  </si>
  <si>
    <t>施策名：3.大気・水・土壌環境等の保全</t>
    <rPh sb="0" eb="2">
      <t>シサク</t>
    </rPh>
    <rPh sb="2" eb="3">
      <t>メイ</t>
    </rPh>
    <rPh sb="6" eb="8">
      <t>タイキ</t>
    </rPh>
    <rPh sb="9" eb="10">
      <t>ミズ</t>
    </rPh>
    <rPh sb="11" eb="13">
      <t>ドジョウ</t>
    </rPh>
    <rPh sb="13" eb="15">
      <t>カンキョウ</t>
    </rPh>
    <rPh sb="15" eb="16">
      <t>トウ</t>
    </rPh>
    <rPh sb="17" eb="19">
      <t>ホゼン</t>
    </rPh>
    <phoneticPr fontId="2"/>
  </si>
  <si>
    <t>目標名：3-1　大気環境の保全（酸性雨・黄砂対策を含む）</t>
    <rPh sb="0" eb="2">
      <t>モクヒョウ</t>
    </rPh>
    <rPh sb="2" eb="3">
      <t>メイ</t>
    </rPh>
    <rPh sb="8" eb="10">
      <t>タイキ</t>
    </rPh>
    <rPh sb="10" eb="12">
      <t>カンキョウ</t>
    </rPh>
    <rPh sb="13" eb="15">
      <t>ホゼン</t>
    </rPh>
    <rPh sb="16" eb="19">
      <t>サンセイウ</t>
    </rPh>
    <rPh sb="20" eb="22">
      <t>コウサ</t>
    </rPh>
    <rPh sb="22" eb="24">
      <t>タイサク</t>
    </rPh>
    <rPh sb="25" eb="26">
      <t>フク</t>
    </rPh>
    <phoneticPr fontId="2"/>
  </si>
  <si>
    <t>昭和49年度</t>
  </si>
  <si>
    <t>（項）大気・水・土壌環境等保全費
　（大事項）大気・水・土壌環境等の保全に必要な経費</t>
    <rPh sb="1" eb="2">
      <t>コウ</t>
    </rPh>
    <rPh sb="3" eb="5">
      <t>タイキ</t>
    </rPh>
    <rPh sb="6" eb="7">
      <t>ミズ</t>
    </rPh>
    <rPh sb="8" eb="10">
      <t>ドジョウ</t>
    </rPh>
    <rPh sb="10" eb="12">
      <t>カンキョウ</t>
    </rPh>
    <rPh sb="12" eb="13">
      <t>トウ</t>
    </rPh>
    <rPh sb="13" eb="15">
      <t>ホゼン</t>
    </rPh>
    <rPh sb="15" eb="16">
      <t>ヒ</t>
    </rPh>
    <rPh sb="19" eb="21">
      <t>ダイジ</t>
    </rPh>
    <rPh sb="21" eb="22">
      <t>コウ</t>
    </rPh>
    <rPh sb="23" eb="25">
      <t>タイキ</t>
    </rPh>
    <rPh sb="26" eb="27">
      <t>ミズ</t>
    </rPh>
    <rPh sb="28" eb="30">
      <t>ドジョウ</t>
    </rPh>
    <rPh sb="30" eb="32">
      <t>カンキョウ</t>
    </rPh>
    <rPh sb="32" eb="33">
      <t>トウ</t>
    </rPh>
    <rPh sb="34" eb="36">
      <t>ホゼン</t>
    </rPh>
    <rPh sb="37" eb="39">
      <t>ヒツヨウ</t>
    </rPh>
    <rPh sb="40" eb="42">
      <t>ケイヒ</t>
    </rPh>
    <phoneticPr fontId="1"/>
  </si>
  <si>
    <t>大気環境監視測定網整備推進費</t>
  </si>
  <si>
    <t>昭和46年度</t>
  </si>
  <si>
    <t>大気汚染防止規制等対策推進費</t>
  </si>
  <si>
    <t>昭和47年度</t>
  </si>
  <si>
    <t>有害大気汚染物質等対策推進費</t>
  </si>
  <si>
    <t>平成5年度</t>
  </si>
  <si>
    <t>アスベスト飛散防止総合対策費</t>
    <rPh sb="5" eb="7">
      <t>ヒサン</t>
    </rPh>
    <rPh sb="7" eb="9">
      <t>ボウシ</t>
    </rPh>
    <rPh sb="9" eb="11">
      <t>ソウゴウ</t>
    </rPh>
    <rPh sb="11" eb="14">
      <t>タイサクヒ</t>
    </rPh>
    <phoneticPr fontId="1"/>
  </si>
  <si>
    <t>在日米軍施設・区域周辺環境保全対策費</t>
  </si>
  <si>
    <t>昭和53年度</t>
  </si>
  <si>
    <t>コベネフィット・アプローチ推進事業費</t>
    <rPh sb="13" eb="15">
      <t>スイシン</t>
    </rPh>
    <rPh sb="15" eb="17">
      <t>ジギョウ</t>
    </rPh>
    <phoneticPr fontId="1"/>
  </si>
  <si>
    <t>公害防止管理推進調査対策検討費</t>
  </si>
  <si>
    <t>微小粒子状物質（ＰＭ２．５）等総合対策費</t>
    <rPh sb="14" eb="15">
      <t>トウ</t>
    </rPh>
    <phoneticPr fontId="1"/>
  </si>
  <si>
    <t>大気環境監視システム整備経費</t>
    <phoneticPr fontId="1"/>
  </si>
  <si>
    <t>越境大気汚染対策推進費</t>
  </si>
  <si>
    <t>自動車大気汚染対策等推進費</t>
    <rPh sb="0" eb="3">
      <t>ジドウシャ</t>
    </rPh>
    <rPh sb="3" eb="5">
      <t>タイキ</t>
    </rPh>
    <rPh sb="5" eb="7">
      <t>オセン</t>
    </rPh>
    <rPh sb="7" eb="9">
      <t>タイサク</t>
    </rPh>
    <rPh sb="9" eb="10">
      <t>トウ</t>
    </rPh>
    <rPh sb="10" eb="13">
      <t>スイシンヒ</t>
    </rPh>
    <phoneticPr fontId="1"/>
  </si>
  <si>
    <t>オフロード特殊自動車排出ガス対策推進事業</t>
    <rPh sb="5" eb="7">
      <t>トクシュ</t>
    </rPh>
    <rPh sb="7" eb="10">
      <t>ジドウシャ</t>
    </rPh>
    <rPh sb="10" eb="12">
      <t>ハイシュツ</t>
    </rPh>
    <rPh sb="14" eb="16">
      <t>タイサク</t>
    </rPh>
    <rPh sb="16" eb="18">
      <t>スイシン</t>
    </rPh>
    <rPh sb="18" eb="20">
      <t>ジギョウ</t>
    </rPh>
    <phoneticPr fontId="1"/>
  </si>
  <si>
    <t>船舶・航空機排出ガス対策検討調査</t>
    <rPh sb="0" eb="2">
      <t>センパク</t>
    </rPh>
    <rPh sb="3" eb="6">
      <t>コウクウキ</t>
    </rPh>
    <rPh sb="6" eb="8">
      <t>ハイシュツ</t>
    </rPh>
    <rPh sb="10" eb="12">
      <t>タイサク</t>
    </rPh>
    <rPh sb="12" eb="14">
      <t>ケントウ</t>
    </rPh>
    <rPh sb="14" eb="16">
      <t>チョウサ</t>
    </rPh>
    <phoneticPr fontId="1"/>
  </si>
  <si>
    <t>自動車排出ガス・騒音規制強化等の推進</t>
  </si>
  <si>
    <t>平成12年度</t>
  </si>
  <si>
    <t>自動車交通環境監視測定費</t>
    <rPh sb="0" eb="3">
      <t>ジドウシャ</t>
    </rPh>
    <rPh sb="3" eb="5">
      <t>コウツウ</t>
    </rPh>
    <rPh sb="5" eb="7">
      <t>カンキョウ</t>
    </rPh>
    <rPh sb="7" eb="9">
      <t>カンシ</t>
    </rPh>
    <rPh sb="9" eb="11">
      <t>ソクテイ</t>
    </rPh>
    <rPh sb="11" eb="12">
      <t>ヒ</t>
    </rPh>
    <phoneticPr fontId="1"/>
  </si>
  <si>
    <t>昭和38年度</t>
  </si>
  <si>
    <t>国際連合地域開発センター拠出金</t>
    <rPh sb="0" eb="2">
      <t>コクサイ</t>
    </rPh>
    <rPh sb="2" eb="4">
      <t>レンゴウ</t>
    </rPh>
    <rPh sb="4" eb="6">
      <t>チイキ</t>
    </rPh>
    <rPh sb="6" eb="8">
      <t>カイハツ</t>
    </rPh>
    <rPh sb="12" eb="15">
      <t>キョシュツキン</t>
    </rPh>
    <phoneticPr fontId="1"/>
  </si>
  <si>
    <t>東アジア酸性雨モニタリングネットワーク拠出金</t>
    <rPh sb="0" eb="1">
      <t>ヒガシ</t>
    </rPh>
    <phoneticPr fontId="3"/>
  </si>
  <si>
    <t>環境測定等に関する調査費</t>
    <rPh sb="4" eb="5">
      <t>トウ</t>
    </rPh>
    <rPh sb="6" eb="7">
      <t>カン</t>
    </rPh>
    <rPh sb="9" eb="12">
      <t>チョウサヒ</t>
    </rPh>
    <phoneticPr fontId="1"/>
  </si>
  <si>
    <t>昭和50年度</t>
  </si>
  <si>
    <t>水銀大気排出対策推進事業費</t>
    <rPh sb="0" eb="2">
      <t>スイギン</t>
    </rPh>
    <rPh sb="2" eb="4">
      <t>タイキ</t>
    </rPh>
    <rPh sb="4" eb="6">
      <t>ハイシュツ</t>
    </rPh>
    <rPh sb="6" eb="8">
      <t>タイサク</t>
    </rPh>
    <rPh sb="8" eb="10">
      <t>スイシン</t>
    </rPh>
    <rPh sb="10" eb="13">
      <t>ジギョウヒ</t>
    </rPh>
    <phoneticPr fontId="2"/>
  </si>
  <si>
    <t>終了(予定)なし</t>
    <rPh sb="0" eb="2">
      <t>シュウリョウ</t>
    </rPh>
    <rPh sb="3" eb="5">
      <t>ヨテイ</t>
    </rPh>
    <phoneticPr fontId="2"/>
  </si>
  <si>
    <t>水・大気環境局</t>
    <rPh sb="0" eb="1">
      <t>ミズ</t>
    </rPh>
    <rPh sb="2" eb="4">
      <t>タイキ</t>
    </rPh>
    <rPh sb="4" eb="6">
      <t>カンキョウ</t>
    </rPh>
    <rPh sb="6" eb="7">
      <t>キョク</t>
    </rPh>
    <phoneticPr fontId="2"/>
  </si>
  <si>
    <t>一般会計</t>
    <rPh sb="0" eb="2">
      <t>イッパン</t>
    </rPh>
    <rPh sb="2" eb="4">
      <t>カイケイ</t>
    </rPh>
    <phoneticPr fontId="2"/>
  </si>
  <si>
    <t>（項）大気・水・土壌環境等保全費
　（大事項）大気・水・土壌環境等の保全に必要な経費</t>
    <rPh sb="1" eb="2">
      <t>コウ</t>
    </rPh>
    <rPh sb="3" eb="5">
      <t>タイキ</t>
    </rPh>
    <rPh sb="6" eb="7">
      <t>ミズ</t>
    </rPh>
    <rPh sb="8" eb="10">
      <t>ドジョウ</t>
    </rPh>
    <rPh sb="10" eb="12">
      <t>カンキョウ</t>
    </rPh>
    <rPh sb="12" eb="13">
      <t>トウ</t>
    </rPh>
    <rPh sb="13" eb="15">
      <t>ホゼン</t>
    </rPh>
    <rPh sb="15" eb="16">
      <t>ヒ</t>
    </rPh>
    <rPh sb="19" eb="21">
      <t>ダイジ</t>
    </rPh>
    <rPh sb="21" eb="22">
      <t>コウ</t>
    </rPh>
    <rPh sb="23" eb="25">
      <t>タイキ</t>
    </rPh>
    <rPh sb="26" eb="27">
      <t>ミズ</t>
    </rPh>
    <rPh sb="28" eb="30">
      <t>ドジョウ</t>
    </rPh>
    <rPh sb="30" eb="32">
      <t>カンキョウ</t>
    </rPh>
    <rPh sb="32" eb="33">
      <t>トウ</t>
    </rPh>
    <rPh sb="34" eb="36">
      <t>ホゼン</t>
    </rPh>
    <rPh sb="37" eb="39">
      <t>ヒツヨウ</t>
    </rPh>
    <rPh sb="40" eb="42">
      <t>ケイヒ</t>
    </rPh>
    <phoneticPr fontId="2"/>
  </si>
  <si>
    <t>目標名：3-2　大気生活環境の保全</t>
    <rPh sb="0" eb="2">
      <t>モクヒョウ</t>
    </rPh>
    <rPh sb="2" eb="3">
      <t>メイ</t>
    </rPh>
    <rPh sb="8" eb="10">
      <t>タイキ</t>
    </rPh>
    <rPh sb="10" eb="12">
      <t>セイカツ</t>
    </rPh>
    <rPh sb="12" eb="14">
      <t>カンキョウ</t>
    </rPh>
    <rPh sb="15" eb="17">
      <t>ホゼン</t>
    </rPh>
    <phoneticPr fontId="2"/>
  </si>
  <si>
    <t>騒音・振動・悪臭公害防止強化対策費</t>
    <rPh sb="0" eb="2">
      <t>ソウオン</t>
    </rPh>
    <rPh sb="3" eb="5">
      <t>シンドウ</t>
    </rPh>
    <rPh sb="6" eb="8">
      <t>アクシュウ</t>
    </rPh>
    <rPh sb="8" eb="10">
      <t>コウガイ</t>
    </rPh>
    <rPh sb="10" eb="12">
      <t>ボウシ</t>
    </rPh>
    <rPh sb="12" eb="14">
      <t>キョウカ</t>
    </rPh>
    <rPh sb="14" eb="17">
      <t>タイサクヒ</t>
    </rPh>
    <phoneticPr fontId="1"/>
  </si>
  <si>
    <t>昭和63年度</t>
  </si>
  <si>
    <t>クールシティ推進事業</t>
    <rPh sb="6" eb="8">
      <t>スイシン</t>
    </rPh>
    <rPh sb="8" eb="10">
      <t>ジギョウ</t>
    </rPh>
    <phoneticPr fontId="1"/>
  </si>
  <si>
    <t>交通騒音振動対策調査検討費</t>
    <rPh sb="0" eb="2">
      <t>コウツウ</t>
    </rPh>
    <rPh sb="2" eb="4">
      <t>ソウオン</t>
    </rPh>
    <rPh sb="4" eb="6">
      <t>シンドウ</t>
    </rPh>
    <rPh sb="6" eb="8">
      <t>タイサク</t>
    </rPh>
    <rPh sb="8" eb="10">
      <t>チョウサ</t>
    </rPh>
    <rPh sb="10" eb="13">
      <t>ケントウヒ</t>
    </rPh>
    <phoneticPr fontId="1"/>
  </si>
  <si>
    <t>目標名：3-3　水環境の保全（海洋環境の保全を含む）</t>
    <rPh sb="0" eb="2">
      <t>モクヒョウ</t>
    </rPh>
    <rPh sb="2" eb="3">
      <t>メイ</t>
    </rPh>
    <rPh sb="8" eb="9">
      <t>ミズ</t>
    </rPh>
    <rPh sb="9" eb="11">
      <t>カンキョウ</t>
    </rPh>
    <rPh sb="12" eb="14">
      <t>ホゼン</t>
    </rPh>
    <rPh sb="15" eb="17">
      <t>カイヨウ</t>
    </rPh>
    <rPh sb="17" eb="19">
      <t>カンキョウ</t>
    </rPh>
    <rPh sb="20" eb="22">
      <t>ホゼン</t>
    </rPh>
    <rPh sb="23" eb="24">
      <t>フク</t>
    </rPh>
    <phoneticPr fontId="2"/>
  </si>
  <si>
    <t>水質環境基準検討費</t>
    <phoneticPr fontId="1"/>
  </si>
  <si>
    <t>排水対策推進費</t>
  </si>
  <si>
    <t>水質関連情報利用基盤整備費</t>
  </si>
  <si>
    <t>総量削減及び閉鎖性海域管理推進費</t>
    <rPh sb="0" eb="2">
      <t>ソウリョウ</t>
    </rPh>
    <rPh sb="2" eb="4">
      <t>サクゲン</t>
    </rPh>
    <rPh sb="4" eb="5">
      <t>オヨ</t>
    </rPh>
    <rPh sb="6" eb="9">
      <t>ヘイサセイ</t>
    </rPh>
    <rPh sb="9" eb="11">
      <t>カイイキ</t>
    </rPh>
    <rPh sb="11" eb="13">
      <t>カンリ</t>
    </rPh>
    <rPh sb="13" eb="16">
      <t>スイシンヒ</t>
    </rPh>
    <phoneticPr fontId="1"/>
  </si>
  <si>
    <t>豊かさを実感できる海の再生事業</t>
    <rPh sb="0" eb="1">
      <t>ユタ</t>
    </rPh>
    <rPh sb="4" eb="6">
      <t>ジッカン</t>
    </rPh>
    <rPh sb="9" eb="10">
      <t>ウミ</t>
    </rPh>
    <rPh sb="11" eb="13">
      <t>サイセイ</t>
    </rPh>
    <rPh sb="13" eb="15">
      <t>ジギョウ</t>
    </rPh>
    <phoneticPr fontId="1"/>
  </si>
  <si>
    <t>湖沼環境対策等推進費</t>
  </si>
  <si>
    <t>国際的水環境改善活動推進等経費</t>
    <rPh sb="12" eb="13">
      <t>トウ</t>
    </rPh>
    <rPh sb="13" eb="15">
      <t>ケイヒ</t>
    </rPh>
    <phoneticPr fontId="1"/>
  </si>
  <si>
    <t>海洋環境関連条約対応事業</t>
    <rPh sb="0" eb="2">
      <t>カイヨウ</t>
    </rPh>
    <rPh sb="2" eb="4">
      <t>カンキョウ</t>
    </rPh>
    <rPh sb="4" eb="6">
      <t>カンレン</t>
    </rPh>
    <rPh sb="6" eb="8">
      <t>ジョウヤク</t>
    </rPh>
    <rPh sb="8" eb="10">
      <t>タイオウ</t>
    </rPh>
    <rPh sb="10" eb="12">
      <t>ジギョウ</t>
    </rPh>
    <phoneticPr fontId="1"/>
  </si>
  <si>
    <t>昭和61年度</t>
  </si>
  <si>
    <t>海洋環境モニタリング推進事業</t>
    <rPh sb="12" eb="14">
      <t>ジギョウ</t>
    </rPh>
    <phoneticPr fontId="1"/>
  </si>
  <si>
    <t>ロンドン議定書実施のための不発弾陸上処理事業</t>
    <rPh sb="20" eb="22">
      <t>ジギョウ</t>
    </rPh>
    <phoneticPr fontId="1"/>
  </si>
  <si>
    <t>漂流・漂着・海底ごみに係る削減方策総合検討事業</t>
    <rPh sb="6" eb="8">
      <t>カイテイ</t>
    </rPh>
    <rPh sb="17" eb="19">
      <t>ソウゴウ</t>
    </rPh>
    <rPh sb="19" eb="21">
      <t>ケントウ</t>
    </rPh>
    <rPh sb="21" eb="23">
      <t>ジギョウ</t>
    </rPh>
    <phoneticPr fontId="1"/>
  </si>
  <si>
    <t>我が国の優れた水処理技術の海外展開支援</t>
    <rPh sb="0" eb="1">
      <t>ワ</t>
    </rPh>
    <rPh sb="2" eb="3">
      <t>クニ</t>
    </rPh>
    <rPh sb="4" eb="5">
      <t>スグ</t>
    </rPh>
    <rPh sb="7" eb="8">
      <t>ミズ</t>
    </rPh>
    <rPh sb="8" eb="10">
      <t>ショリ</t>
    </rPh>
    <rPh sb="10" eb="12">
      <t>ギジュツ</t>
    </rPh>
    <rPh sb="13" eb="15">
      <t>カイガイ</t>
    </rPh>
    <rPh sb="15" eb="17">
      <t>テンカイ</t>
    </rPh>
    <rPh sb="17" eb="19">
      <t>シエン</t>
    </rPh>
    <phoneticPr fontId="1"/>
  </si>
  <si>
    <t>放射性物質による水質汚濁状況の常時監視</t>
  </si>
  <si>
    <t>健全な水循環に係る総合対策推進費</t>
    <rPh sb="0" eb="2">
      <t>ケンゼン</t>
    </rPh>
    <rPh sb="3" eb="4">
      <t>ミズ</t>
    </rPh>
    <rPh sb="4" eb="6">
      <t>ジュンカン</t>
    </rPh>
    <rPh sb="7" eb="8">
      <t>カカ</t>
    </rPh>
    <rPh sb="9" eb="11">
      <t>ソウゴウ</t>
    </rPh>
    <rPh sb="11" eb="13">
      <t>タイサク</t>
    </rPh>
    <rPh sb="13" eb="16">
      <t>スイシンヒ</t>
    </rPh>
    <phoneticPr fontId="2"/>
  </si>
  <si>
    <t xml:space="preserve">目標名：3-4　土壌環境の保全 </t>
    <rPh sb="0" eb="2">
      <t>モクヒョウ</t>
    </rPh>
    <rPh sb="2" eb="3">
      <t>メイ</t>
    </rPh>
    <rPh sb="8" eb="10">
      <t>ドジョウ</t>
    </rPh>
    <rPh sb="10" eb="12">
      <t>カンキョウ</t>
    </rPh>
    <rPh sb="13" eb="15">
      <t>ホゼン</t>
    </rPh>
    <phoneticPr fontId="2"/>
  </si>
  <si>
    <t>目標名：3-5　ダイオキシン類・農薬対策</t>
    <rPh sb="0" eb="2">
      <t>モクヒョウ</t>
    </rPh>
    <rPh sb="2" eb="3">
      <t>メイ</t>
    </rPh>
    <rPh sb="14" eb="15">
      <t>タグイ</t>
    </rPh>
    <rPh sb="16" eb="18">
      <t>ノウヤク</t>
    </rPh>
    <rPh sb="18" eb="20">
      <t>タイサク</t>
    </rPh>
    <phoneticPr fontId="2"/>
  </si>
  <si>
    <t>農薬登録保留基準等設定費</t>
    <rPh sb="0" eb="2">
      <t>ノウヤク</t>
    </rPh>
    <rPh sb="2" eb="4">
      <t>トウロク</t>
    </rPh>
    <rPh sb="4" eb="6">
      <t>ホリュウ</t>
    </rPh>
    <rPh sb="6" eb="8">
      <t>キジュン</t>
    </rPh>
    <rPh sb="8" eb="9">
      <t>トウ</t>
    </rPh>
    <rPh sb="9" eb="11">
      <t>セッテイ</t>
    </rPh>
    <rPh sb="11" eb="12">
      <t>ヒ</t>
    </rPh>
    <phoneticPr fontId="1"/>
  </si>
  <si>
    <t>平成17年度</t>
    <rPh sb="0" eb="2">
      <t>ヘイセイ</t>
    </rPh>
    <phoneticPr fontId="1"/>
  </si>
  <si>
    <t>ダイオキシン類総合対策費</t>
    <rPh sb="6" eb="7">
      <t>ルイ</t>
    </rPh>
    <rPh sb="7" eb="9">
      <t>ソウゴウ</t>
    </rPh>
    <rPh sb="9" eb="12">
      <t>タイサクヒ</t>
    </rPh>
    <phoneticPr fontId="1"/>
  </si>
  <si>
    <t>施策名：4.廃棄物・リサイクル対策の推進</t>
    <rPh sb="0" eb="2">
      <t>シサク</t>
    </rPh>
    <rPh sb="2" eb="3">
      <t>メイ</t>
    </rPh>
    <rPh sb="6" eb="9">
      <t>ハイキブツ</t>
    </rPh>
    <rPh sb="15" eb="17">
      <t>タイサク</t>
    </rPh>
    <rPh sb="18" eb="20">
      <t>スイシン</t>
    </rPh>
    <phoneticPr fontId="2"/>
  </si>
  <si>
    <t>目標名：4-1　国内及び国際的な循環型社会の構築</t>
    <rPh sb="0" eb="2">
      <t>モクヒョウ</t>
    </rPh>
    <rPh sb="2" eb="3">
      <t>メイ</t>
    </rPh>
    <rPh sb="8" eb="10">
      <t>コクナイ</t>
    </rPh>
    <rPh sb="10" eb="11">
      <t>オヨ</t>
    </rPh>
    <rPh sb="12" eb="15">
      <t>コクサイテキ</t>
    </rPh>
    <rPh sb="16" eb="19">
      <t>ジュンカンガタ</t>
    </rPh>
    <rPh sb="19" eb="21">
      <t>シャカイ</t>
    </rPh>
    <rPh sb="22" eb="24">
      <t>コウチク</t>
    </rPh>
    <phoneticPr fontId="2"/>
  </si>
  <si>
    <t>循環型社会形成推進等経費</t>
    <rPh sb="0" eb="3">
      <t>ジュンカンガタ</t>
    </rPh>
    <rPh sb="3" eb="5">
      <t>シャカイ</t>
    </rPh>
    <rPh sb="5" eb="7">
      <t>ケイセイ</t>
    </rPh>
    <rPh sb="7" eb="9">
      <t>スイシン</t>
    </rPh>
    <rPh sb="9" eb="10">
      <t>トウ</t>
    </rPh>
    <rPh sb="10" eb="12">
      <t>ケイヒ</t>
    </rPh>
    <phoneticPr fontId="1"/>
  </si>
  <si>
    <t>（項）廃棄物・リサイクル対策推進費
　（大事項）廃棄物・リサイクル対策の推進に必要な経費</t>
    <rPh sb="1" eb="2">
      <t>コウ</t>
    </rPh>
    <rPh sb="3" eb="6">
      <t>ハイキブツ</t>
    </rPh>
    <rPh sb="12" eb="14">
      <t>タイサク</t>
    </rPh>
    <rPh sb="14" eb="17">
      <t>スイシンヒ</t>
    </rPh>
    <rPh sb="20" eb="22">
      <t>ダイジ</t>
    </rPh>
    <rPh sb="22" eb="23">
      <t>コウ</t>
    </rPh>
    <rPh sb="24" eb="27">
      <t>ハイキブツ</t>
    </rPh>
    <rPh sb="33" eb="35">
      <t>タイサク</t>
    </rPh>
    <rPh sb="36" eb="38">
      <t>スイシン</t>
    </rPh>
    <rPh sb="39" eb="41">
      <t>ヒツヨウ</t>
    </rPh>
    <rPh sb="42" eb="44">
      <t>ケイヒ</t>
    </rPh>
    <phoneticPr fontId="1"/>
  </si>
  <si>
    <t>（項）地方環境対策費
　（大事項）廃棄物・リサイクル対策の推進に必要な経費</t>
    <phoneticPr fontId="1"/>
  </si>
  <si>
    <t>UNEP「持続可能な資源管理に関する国際パネル」支援</t>
    <rPh sb="10" eb="12">
      <t>シゲン</t>
    </rPh>
    <rPh sb="12" eb="14">
      <t>カンリ</t>
    </rPh>
    <phoneticPr fontId="1"/>
  </si>
  <si>
    <t>アジア低炭素・循環型社会構築力強化プログラム事業</t>
    <rPh sb="3" eb="6">
      <t>テイタンソ</t>
    </rPh>
    <rPh sb="7" eb="9">
      <t>ジュンカン</t>
    </rPh>
    <rPh sb="9" eb="10">
      <t>カタ</t>
    </rPh>
    <rPh sb="10" eb="12">
      <t>シャカイ</t>
    </rPh>
    <rPh sb="12" eb="14">
      <t>コウチク</t>
    </rPh>
    <rPh sb="14" eb="15">
      <t>チカラ</t>
    </rPh>
    <rPh sb="15" eb="17">
      <t>キョウカ</t>
    </rPh>
    <rPh sb="22" eb="24">
      <t>ジギョウ</t>
    </rPh>
    <phoneticPr fontId="1"/>
  </si>
  <si>
    <t>我が国循環産業の戦略的国際展開・育成事業（国際展開支援）</t>
    <rPh sb="0" eb="1">
      <t>ワ</t>
    </rPh>
    <rPh sb="2" eb="3">
      <t>クニ</t>
    </rPh>
    <rPh sb="3" eb="5">
      <t>ジュンカン</t>
    </rPh>
    <rPh sb="5" eb="7">
      <t>サンギョウ</t>
    </rPh>
    <rPh sb="8" eb="11">
      <t>センリャクテキ</t>
    </rPh>
    <rPh sb="11" eb="13">
      <t>コクサイ</t>
    </rPh>
    <rPh sb="13" eb="15">
      <t>テンカイ</t>
    </rPh>
    <rPh sb="16" eb="18">
      <t>イクセイ</t>
    </rPh>
    <rPh sb="18" eb="20">
      <t>ジギョウ</t>
    </rPh>
    <rPh sb="21" eb="23">
      <t>コクサイ</t>
    </rPh>
    <rPh sb="23" eb="25">
      <t>テンカイ</t>
    </rPh>
    <rPh sb="25" eb="27">
      <t>シエン</t>
    </rPh>
    <phoneticPr fontId="1"/>
  </si>
  <si>
    <t>我が国循環産業の戦略的国際展開・育成事業（ビジネスモデル支援）</t>
    <rPh sb="0" eb="1">
      <t>ワ</t>
    </rPh>
    <rPh sb="2" eb="3">
      <t>クニ</t>
    </rPh>
    <rPh sb="3" eb="5">
      <t>ジュンカン</t>
    </rPh>
    <rPh sb="5" eb="7">
      <t>サンギョウ</t>
    </rPh>
    <rPh sb="8" eb="11">
      <t>センリャクテキ</t>
    </rPh>
    <rPh sb="11" eb="13">
      <t>コクサイ</t>
    </rPh>
    <rPh sb="13" eb="15">
      <t>テンカイ</t>
    </rPh>
    <rPh sb="16" eb="18">
      <t>イクセイ</t>
    </rPh>
    <rPh sb="18" eb="20">
      <t>ジギョウ</t>
    </rPh>
    <rPh sb="28" eb="30">
      <t>シエン</t>
    </rPh>
    <phoneticPr fontId="1"/>
  </si>
  <si>
    <t>（項）廃棄物・リサイクル対策推進費
　（大事項）廃棄物・リサイクル対策の推進に必要な経費</t>
  </si>
  <si>
    <t>目標名：4-2　各種リサイクル法の円滑な施行によるリサイクル等の推進</t>
    <rPh sb="0" eb="2">
      <t>モクヒョウ</t>
    </rPh>
    <rPh sb="2" eb="3">
      <t>メイ</t>
    </rPh>
    <rPh sb="8" eb="10">
      <t>カクシュ</t>
    </rPh>
    <rPh sb="15" eb="16">
      <t>ホウ</t>
    </rPh>
    <rPh sb="17" eb="19">
      <t>エンカツ</t>
    </rPh>
    <rPh sb="20" eb="22">
      <t>シコウ</t>
    </rPh>
    <rPh sb="30" eb="31">
      <t>トウ</t>
    </rPh>
    <rPh sb="32" eb="34">
      <t>スイシン</t>
    </rPh>
    <phoneticPr fontId="2"/>
  </si>
  <si>
    <t>容器包装リサイクル推進事業費</t>
    <rPh sb="0" eb="2">
      <t>ヨウキ</t>
    </rPh>
    <rPh sb="2" eb="4">
      <t>ホウソウ</t>
    </rPh>
    <rPh sb="9" eb="11">
      <t>スイシン</t>
    </rPh>
    <rPh sb="11" eb="14">
      <t>ジギョウヒ</t>
    </rPh>
    <phoneticPr fontId="8"/>
  </si>
  <si>
    <t>家電リサイクル推進事業費</t>
    <rPh sb="0" eb="2">
      <t>カデン</t>
    </rPh>
    <rPh sb="7" eb="9">
      <t>スイシン</t>
    </rPh>
    <rPh sb="9" eb="12">
      <t>ジギョウヒ</t>
    </rPh>
    <phoneticPr fontId="1"/>
  </si>
  <si>
    <t>建設リサイクル推進事業費</t>
    <rPh sb="0" eb="2">
      <t>ケンセツ</t>
    </rPh>
    <rPh sb="7" eb="9">
      <t>スイシン</t>
    </rPh>
    <rPh sb="9" eb="12">
      <t>ジギョウヒ</t>
    </rPh>
    <phoneticPr fontId="1"/>
  </si>
  <si>
    <t>自動車リサイクル推進事業費</t>
    <rPh sb="0" eb="3">
      <t>ジドウシャ</t>
    </rPh>
    <rPh sb="8" eb="10">
      <t>スイシン</t>
    </rPh>
    <rPh sb="10" eb="13">
      <t>ジギョウヒ</t>
    </rPh>
    <phoneticPr fontId="1"/>
  </si>
  <si>
    <t>レアメタル等を含む小型電子機器等リサイクル推進事業費</t>
    <rPh sb="5" eb="6">
      <t>トウ</t>
    </rPh>
    <rPh sb="7" eb="8">
      <t>フク</t>
    </rPh>
    <rPh sb="9" eb="11">
      <t>コガタ</t>
    </rPh>
    <rPh sb="13" eb="15">
      <t>キキ</t>
    </rPh>
    <rPh sb="15" eb="16">
      <t>トウ</t>
    </rPh>
    <rPh sb="21" eb="23">
      <t>スイシン</t>
    </rPh>
    <rPh sb="23" eb="26">
      <t>ジギョウヒ</t>
    </rPh>
    <phoneticPr fontId="1"/>
  </si>
  <si>
    <t>目標名：4-3　一般廃棄物対策（排出抑制・リサイクル・適正処理等）</t>
    <rPh sb="0" eb="2">
      <t>モクヒョウ</t>
    </rPh>
    <rPh sb="2" eb="3">
      <t>メイ</t>
    </rPh>
    <rPh sb="8" eb="10">
      <t>イッパン</t>
    </rPh>
    <rPh sb="10" eb="13">
      <t>ハイキブツ</t>
    </rPh>
    <rPh sb="13" eb="15">
      <t>タイサク</t>
    </rPh>
    <rPh sb="16" eb="18">
      <t>ハイシュツ</t>
    </rPh>
    <rPh sb="18" eb="20">
      <t>ヨクセイ</t>
    </rPh>
    <rPh sb="27" eb="29">
      <t>テキセイ</t>
    </rPh>
    <rPh sb="29" eb="32">
      <t>ショリナド</t>
    </rPh>
    <phoneticPr fontId="2"/>
  </si>
  <si>
    <t>廃棄物処理等に係る情報提供経費等</t>
    <rPh sb="0" eb="3">
      <t>ハイキブツ</t>
    </rPh>
    <rPh sb="3" eb="5">
      <t>ショリ</t>
    </rPh>
    <rPh sb="5" eb="6">
      <t>トウ</t>
    </rPh>
    <rPh sb="7" eb="8">
      <t>カカ</t>
    </rPh>
    <rPh sb="9" eb="11">
      <t>ジョウホウ</t>
    </rPh>
    <rPh sb="11" eb="13">
      <t>テイキョウ</t>
    </rPh>
    <rPh sb="13" eb="15">
      <t>ケイヒ</t>
    </rPh>
    <rPh sb="15" eb="16">
      <t>トウ</t>
    </rPh>
    <phoneticPr fontId="1"/>
  </si>
  <si>
    <t>災害等廃棄物処理事業費補助金</t>
    <rPh sb="10" eb="11">
      <t>ヒ</t>
    </rPh>
    <rPh sb="11" eb="14">
      <t>ホジョキン</t>
    </rPh>
    <phoneticPr fontId="1"/>
  </si>
  <si>
    <t>廃棄物処理施設整備費補助</t>
    <rPh sb="9" eb="10">
      <t>ヒ</t>
    </rPh>
    <phoneticPr fontId="1"/>
  </si>
  <si>
    <t>（項）廃棄物処理施設整備費
　（大事項）廃棄物処理施設整備に必要な経費</t>
    <rPh sb="1" eb="2">
      <t>コウ</t>
    </rPh>
    <rPh sb="3" eb="6">
      <t>ハイキブツ</t>
    </rPh>
    <rPh sb="6" eb="8">
      <t>ショリ</t>
    </rPh>
    <rPh sb="8" eb="10">
      <t>シセツ</t>
    </rPh>
    <rPh sb="10" eb="13">
      <t>セイビヒ</t>
    </rPh>
    <rPh sb="16" eb="18">
      <t>ダイジ</t>
    </rPh>
    <rPh sb="18" eb="19">
      <t>コウ</t>
    </rPh>
    <rPh sb="20" eb="23">
      <t>ハイキブツ</t>
    </rPh>
    <rPh sb="23" eb="25">
      <t>ショリ</t>
    </rPh>
    <rPh sb="25" eb="27">
      <t>シセツ</t>
    </rPh>
    <rPh sb="27" eb="29">
      <t>セイビ</t>
    </rPh>
    <rPh sb="30" eb="32">
      <t>ヒツヨウ</t>
    </rPh>
    <rPh sb="33" eb="35">
      <t>ケイヒ</t>
    </rPh>
    <phoneticPr fontId="1"/>
  </si>
  <si>
    <t>循環型社会形成推進交付金</t>
  </si>
  <si>
    <t>廃棄物処理施設災害復旧事業</t>
    <rPh sb="0" eb="3">
      <t>ハイキブツ</t>
    </rPh>
    <rPh sb="3" eb="5">
      <t>ショリ</t>
    </rPh>
    <rPh sb="5" eb="7">
      <t>シセツ</t>
    </rPh>
    <rPh sb="7" eb="9">
      <t>サイガイ</t>
    </rPh>
    <rPh sb="9" eb="11">
      <t>フッキュウ</t>
    </rPh>
    <rPh sb="11" eb="13">
      <t>ジギョウ</t>
    </rPh>
    <phoneticPr fontId="1"/>
  </si>
  <si>
    <t>（項）廃棄物処理施設災害復旧事業費
　（大事項）廃棄物処理施設災害復旧事業に必要な経費</t>
    <rPh sb="1" eb="2">
      <t>コウ</t>
    </rPh>
    <rPh sb="3" eb="6">
      <t>ハイキブツ</t>
    </rPh>
    <rPh sb="6" eb="8">
      <t>ショリ</t>
    </rPh>
    <rPh sb="8" eb="10">
      <t>シセツ</t>
    </rPh>
    <rPh sb="10" eb="12">
      <t>サイガイ</t>
    </rPh>
    <rPh sb="12" eb="14">
      <t>フッキュウ</t>
    </rPh>
    <rPh sb="14" eb="17">
      <t>ジギョウヒ</t>
    </rPh>
    <rPh sb="20" eb="22">
      <t>ダイジ</t>
    </rPh>
    <rPh sb="22" eb="23">
      <t>コウ</t>
    </rPh>
    <rPh sb="24" eb="27">
      <t>ハイキブツ</t>
    </rPh>
    <rPh sb="27" eb="29">
      <t>ショリ</t>
    </rPh>
    <rPh sb="29" eb="31">
      <t>シセツ</t>
    </rPh>
    <rPh sb="31" eb="33">
      <t>サイガイ</t>
    </rPh>
    <rPh sb="33" eb="35">
      <t>フッキュウ</t>
    </rPh>
    <rPh sb="35" eb="37">
      <t>ジギョウ</t>
    </rPh>
    <rPh sb="38" eb="40">
      <t>ヒツヨウ</t>
    </rPh>
    <rPh sb="41" eb="43">
      <t>ケイヒ</t>
    </rPh>
    <phoneticPr fontId="1"/>
  </si>
  <si>
    <t>大規模災害に備えた廃棄物処理体制検討・拠点整備事業</t>
    <rPh sb="0" eb="3">
      <t>ダイキボ</t>
    </rPh>
    <rPh sb="3" eb="5">
      <t>サイガイ</t>
    </rPh>
    <rPh sb="6" eb="7">
      <t>ソナ</t>
    </rPh>
    <rPh sb="9" eb="12">
      <t>ハイキブツ</t>
    </rPh>
    <rPh sb="12" eb="14">
      <t>ショリ</t>
    </rPh>
    <rPh sb="14" eb="16">
      <t>タイセイ</t>
    </rPh>
    <rPh sb="16" eb="18">
      <t>ケントウ</t>
    </rPh>
    <rPh sb="19" eb="21">
      <t>キョテン</t>
    </rPh>
    <rPh sb="21" eb="23">
      <t>セイビ</t>
    </rPh>
    <rPh sb="23" eb="25">
      <t>ジギョウ</t>
    </rPh>
    <phoneticPr fontId="1"/>
  </si>
  <si>
    <t>東京オリンピックを契機とした一般廃棄物の統一分別ラベル導入検討事業</t>
    <rPh sb="0" eb="2">
      <t>トウキョウ</t>
    </rPh>
    <rPh sb="9" eb="11">
      <t>ケイキ</t>
    </rPh>
    <rPh sb="14" eb="16">
      <t>イッパン</t>
    </rPh>
    <rPh sb="16" eb="19">
      <t>ハイキブツ</t>
    </rPh>
    <rPh sb="20" eb="22">
      <t>トウイツ</t>
    </rPh>
    <rPh sb="22" eb="24">
      <t>ブンベツ</t>
    </rPh>
    <rPh sb="27" eb="29">
      <t>ドウニュウ</t>
    </rPh>
    <rPh sb="29" eb="31">
      <t>ケントウ</t>
    </rPh>
    <rPh sb="31" eb="33">
      <t>ジギョウ</t>
    </rPh>
    <phoneticPr fontId="2"/>
  </si>
  <si>
    <t>（項）廃棄物・リサイクル対策推進費
　（大事項）廃棄物・リサイクル対策の推進に必要な経費</t>
    <rPh sb="1" eb="2">
      <t>コウ</t>
    </rPh>
    <rPh sb="3" eb="6">
      <t>ハイキブツ</t>
    </rPh>
    <rPh sb="12" eb="14">
      <t>タイサク</t>
    </rPh>
    <rPh sb="14" eb="17">
      <t>スイシンヒ</t>
    </rPh>
    <rPh sb="20" eb="22">
      <t>ダイジ</t>
    </rPh>
    <rPh sb="22" eb="23">
      <t>コウ</t>
    </rPh>
    <rPh sb="24" eb="27">
      <t>ハイキブツ</t>
    </rPh>
    <rPh sb="33" eb="35">
      <t>タイサク</t>
    </rPh>
    <rPh sb="36" eb="38">
      <t>スイシン</t>
    </rPh>
    <rPh sb="39" eb="41">
      <t>ヒツヨウ</t>
    </rPh>
    <rPh sb="42" eb="44">
      <t>ケイヒ</t>
    </rPh>
    <phoneticPr fontId="2"/>
  </si>
  <si>
    <t>目標名：4-4　産業廃棄物対策（排出抑制・リサイクル・適正処理等）</t>
    <rPh sb="0" eb="2">
      <t>モクヒョウ</t>
    </rPh>
    <rPh sb="2" eb="3">
      <t>メイ</t>
    </rPh>
    <rPh sb="8" eb="10">
      <t>サンギョウ</t>
    </rPh>
    <rPh sb="10" eb="13">
      <t>ハイキブツ</t>
    </rPh>
    <rPh sb="13" eb="15">
      <t>タイサク</t>
    </rPh>
    <rPh sb="16" eb="18">
      <t>ハイシュツ</t>
    </rPh>
    <rPh sb="18" eb="20">
      <t>ヨクセイ</t>
    </rPh>
    <rPh sb="27" eb="29">
      <t>テキセイ</t>
    </rPh>
    <rPh sb="29" eb="32">
      <t>ショリナド</t>
    </rPh>
    <phoneticPr fontId="2"/>
  </si>
  <si>
    <t>廃棄物処理システム開発費</t>
    <phoneticPr fontId="1"/>
  </si>
  <si>
    <t>廃棄物処分基準等設定費</t>
    <rPh sb="0" eb="3">
      <t>ハイキブツ</t>
    </rPh>
    <rPh sb="3" eb="5">
      <t>ショブン</t>
    </rPh>
    <rPh sb="5" eb="7">
      <t>キジュン</t>
    </rPh>
    <rPh sb="7" eb="8">
      <t>トウ</t>
    </rPh>
    <rPh sb="8" eb="10">
      <t>セッテイ</t>
    </rPh>
    <rPh sb="10" eb="11">
      <t>ヒ</t>
    </rPh>
    <phoneticPr fontId="1"/>
  </si>
  <si>
    <t>平成4年度</t>
  </si>
  <si>
    <t>産業廃棄物等処理対策推進費</t>
    <rPh sb="0" eb="2">
      <t>サンギョウ</t>
    </rPh>
    <rPh sb="2" eb="5">
      <t>ハイキブツ</t>
    </rPh>
    <rPh sb="5" eb="6">
      <t>トウ</t>
    </rPh>
    <rPh sb="6" eb="8">
      <t>ショリ</t>
    </rPh>
    <rPh sb="8" eb="10">
      <t>タイサク</t>
    </rPh>
    <rPh sb="10" eb="13">
      <t>スイシンヒ</t>
    </rPh>
    <phoneticPr fontId="1"/>
  </si>
  <si>
    <t>平成2年度</t>
  </si>
  <si>
    <t>産業廃棄物処理業優良化推進事業費</t>
  </si>
  <si>
    <t>石綿含有廃棄物無害化処理技術認定事業</t>
  </si>
  <si>
    <t>ＰＣＢ廃棄物適正処理対策推進事業</t>
    <rPh sb="6" eb="8">
      <t>テキセイ</t>
    </rPh>
    <rPh sb="8" eb="10">
      <t>ショリ</t>
    </rPh>
    <rPh sb="10" eb="12">
      <t>タイサク</t>
    </rPh>
    <rPh sb="12" eb="14">
      <t>スイシン</t>
    </rPh>
    <rPh sb="14" eb="16">
      <t>ジギョウ</t>
    </rPh>
    <phoneticPr fontId="1"/>
  </si>
  <si>
    <t>平成39年度</t>
  </si>
  <si>
    <t>ＰＣＢ廃棄物対策推進費補助金</t>
  </si>
  <si>
    <t>水俣条約に基づく水銀廃棄物の環境上適正な管理推進事業</t>
    <rPh sb="0" eb="2">
      <t>ミナマタ</t>
    </rPh>
    <rPh sb="2" eb="4">
      <t>ジョウヤク</t>
    </rPh>
    <rPh sb="5" eb="6">
      <t>モト</t>
    </rPh>
    <rPh sb="8" eb="10">
      <t>スイギン</t>
    </rPh>
    <rPh sb="10" eb="13">
      <t>ハイキブツ</t>
    </rPh>
    <rPh sb="14" eb="16">
      <t>カンキョウ</t>
    </rPh>
    <rPh sb="16" eb="17">
      <t>ジョウ</t>
    </rPh>
    <rPh sb="17" eb="19">
      <t>テキセイ</t>
    </rPh>
    <rPh sb="24" eb="26">
      <t>ジギョウ</t>
    </rPh>
    <phoneticPr fontId="1"/>
  </si>
  <si>
    <t>平成26年度</t>
    <rPh sb="0" eb="2">
      <t>ヘイセイ</t>
    </rPh>
    <rPh sb="4" eb="6">
      <t>ネンド</t>
    </rPh>
    <phoneticPr fontId="2"/>
  </si>
  <si>
    <t>平成32年度</t>
    <rPh sb="0" eb="2">
      <t>ヘイセイ</t>
    </rPh>
    <rPh sb="4" eb="6">
      <t>ネンド</t>
    </rPh>
    <phoneticPr fontId="2"/>
  </si>
  <si>
    <t>産業廃棄物処理業のグリーン成長・地域魅力創出促進支援事業</t>
    <rPh sb="0" eb="2">
      <t>サンギョウ</t>
    </rPh>
    <rPh sb="2" eb="5">
      <t>ハイキブツ</t>
    </rPh>
    <rPh sb="5" eb="8">
      <t>ショリギョウ</t>
    </rPh>
    <rPh sb="13" eb="15">
      <t>セイチョウ</t>
    </rPh>
    <rPh sb="16" eb="18">
      <t>チイキ</t>
    </rPh>
    <rPh sb="18" eb="20">
      <t>ミリョク</t>
    </rPh>
    <rPh sb="20" eb="22">
      <t>ソウシュツ</t>
    </rPh>
    <rPh sb="22" eb="24">
      <t>ソクシン</t>
    </rPh>
    <rPh sb="24" eb="26">
      <t>シエン</t>
    </rPh>
    <rPh sb="26" eb="28">
      <t>ジギョウ</t>
    </rPh>
    <phoneticPr fontId="2"/>
  </si>
  <si>
    <t>目標名：4-5　廃棄物の不法投棄の防止等</t>
    <rPh sb="0" eb="2">
      <t>モクヒョウ</t>
    </rPh>
    <rPh sb="2" eb="3">
      <t>メイ</t>
    </rPh>
    <rPh sb="8" eb="11">
      <t>ハイキブツ</t>
    </rPh>
    <rPh sb="12" eb="14">
      <t>フホウ</t>
    </rPh>
    <rPh sb="14" eb="16">
      <t>トウキ</t>
    </rPh>
    <rPh sb="17" eb="19">
      <t>ボウシ</t>
    </rPh>
    <rPh sb="19" eb="20">
      <t>トウ</t>
    </rPh>
    <phoneticPr fontId="2"/>
  </si>
  <si>
    <t>産業廃棄物適正処理推進費</t>
    <rPh sb="0" eb="2">
      <t>サンギョウ</t>
    </rPh>
    <rPh sb="2" eb="5">
      <t>ハイキブツ</t>
    </rPh>
    <rPh sb="5" eb="7">
      <t>テキセイ</t>
    </rPh>
    <rPh sb="7" eb="9">
      <t>ショリ</t>
    </rPh>
    <rPh sb="9" eb="12">
      <t>スイシンヒ</t>
    </rPh>
    <phoneticPr fontId="1"/>
  </si>
  <si>
    <t>（項）地方環境対策費
　（大事項）廃棄物・リサイクル対策の推進に必要な経費</t>
    <rPh sb="13" eb="15">
      <t>ダイジ</t>
    </rPh>
    <rPh sb="15" eb="16">
      <t>コウ</t>
    </rPh>
    <rPh sb="17" eb="20">
      <t>ハイキブツ</t>
    </rPh>
    <rPh sb="26" eb="28">
      <t>タイサク</t>
    </rPh>
    <rPh sb="29" eb="31">
      <t>スイシン</t>
    </rPh>
    <rPh sb="32" eb="34">
      <t>ヒツヨウ</t>
    </rPh>
    <rPh sb="35" eb="37">
      <t>ケイヒ</t>
    </rPh>
    <phoneticPr fontId="1"/>
  </si>
  <si>
    <t>有害廃棄物等の環境上適正な管理事業等拠出金</t>
    <rPh sb="0" eb="2">
      <t>ユウガイ</t>
    </rPh>
    <rPh sb="2" eb="5">
      <t>ハイキブツ</t>
    </rPh>
    <rPh sb="5" eb="6">
      <t>トウ</t>
    </rPh>
    <rPh sb="7" eb="9">
      <t>カンキョウ</t>
    </rPh>
    <rPh sb="9" eb="10">
      <t>ジョウ</t>
    </rPh>
    <rPh sb="10" eb="12">
      <t>テキセイ</t>
    </rPh>
    <rPh sb="13" eb="15">
      <t>カンリ</t>
    </rPh>
    <rPh sb="15" eb="17">
      <t>ジギョウ</t>
    </rPh>
    <rPh sb="17" eb="18">
      <t>トウ</t>
    </rPh>
    <rPh sb="18" eb="21">
      <t>キョシュツキン</t>
    </rPh>
    <phoneticPr fontId="1"/>
  </si>
  <si>
    <t>クリアランス物管理システム運用費</t>
    <rPh sb="6" eb="7">
      <t>ブツ</t>
    </rPh>
    <rPh sb="7" eb="9">
      <t>カンリ</t>
    </rPh>
    <rPh sb="13" eb="15">
      <t>ウンヨウ</t>
    </rPh>
    <rPh sb="15" eb="16">
      <t>ヒ</t>
    </rPh>
    <phoneticPr fontId="1"/>
  </si>
  <si>
    <t>バーゼル条約実施等経費</t>
    <rPh sb="4" eb="6">
      <t>ジョウヤク</t>
    </rPh>
    <rPh sb="6" eb="9">
      <t>ジッシナド</t>
    </rPh>
    <rPh sb="9" eb="11">
      <t>ケイヒ</t>
    </rPh>
    <phoneticPr fontId="1"/>
  </si>
  <si>
    <t>平成8年度</t>
  </si>
  <si>
    <t>廃棄物等の越境移動の適正化推進費</t>
    <rPh sb="0" eb="4">
      <t>ハイキブツナド</t>
    </rPh>
    <rPh sb="5" eb="7">
      <t>エッキョウ</t>
    </rPh>
    <rPh sb="7" eb="9">
      <t>イドウ</t>
    </rPh>
    <rPh sb="10" eb="13">
      <t>テキセイカ</t>
    </rPh>
    <rPh sb="13" eb="15">
      <t>スイシン</t>
    </rPh>
    <rPh sb="15" eb="16">
      <t>ヒ</t>
    </rPh>
    <phoneticPr fontId="1"/>
  </si>
  <si>
    <t>平成25年度</t>
    <rPh sb="0" eb="2">
      <t>ヘイセイ</t>
    </rPh>
    <rPh sb="4" eb="6">
      <t>ネンド</t>
    </rPh>
    <phoneticPr fontId="2"/>
  </si>
  <si>
    <t>目標名：4-6　浄化槽の整備によるし尿及び雑排水の適正な処理</t>
    <rPh sb="0" eb="2">
      <t>モクヒョウ</t>
    </rPh>
    <rPh sb="2" eb="3">
      <t>メイ</t>
    </rPh>
    <rPh sb="8" eb="11">
      <t>ジョウカソウ</t>
    </rPh>
    <rPh sb="12" eb="14">
      <t>セイビ</t>
    </rPh>
    <rPh sb="18" eb="19">
      <t>ニョウ</t>
    </rPh>
    <rPh sb="19" eb="20">
      <t>オヨ</t>
    </rPh>
    <rPh sb="21" eb="24">
      <t>ザッパイスイ</t>
    </rPh>
    <rPh sb="25" eb="27">
      <t>テキセイ</t>
    </rPh>
    <rPh sb="28" eb="30">
      <t>ショリ</t>
    </rPh>
    <phoneticPr fontId="2"/>
  </si>
  <si>
    <t>浄化槽指導普及事業費等</t>
    <rPh sb="0" eb="3">
      <t>ジョウカソウ</t>
    </rPh>
    <rPh sb="3" eb="5">
      <t>シドウ</t>
    </rPh>
    <rPh sb="5" eb="7">
      <t>フキュウ</t>
    </rPh>
    <rPh sb="7" eb="10">
      <t>ジギョウヒ</t>
    </rPh>
    <rPh sb="10" eb="11">
      <t>トウ</t>
    </rPh>
    <phoneticPr fontId="1"/>
  </si>
  <si>
    <t>昭和59年度</t>
    <phoneticPr fontId="1"/>
  </si>
  <si>
    <t>浄化槽情報基盤整備支援事業費</t>
    <rPh sb="0" eb="3">
      <t>ジョウカソウ</t>
    </rPh>
    <rPh sb="3" eb="5">
      <t>ジョウホウ</t>
    </rPh>
    <rPh sb="5" eb="7">
      <t>キバン</t>
    </rPh>
    <rPh sb="7" eb="9">
      <t>セイビ</t>
    </rPh>
    <rPh sb="9" eb="11">
      <t>シエン</t>
    </rPh>
    <rPh sb="11" eb="14">
      <t>ジギョウヒ</t>
    </rPh>
    <phoneticPr fontId="2"/>
  </si>
  <si>
    <t>施策名：5.生物多様性の保全と自然との共生の推進</t>
    <rPh sb="0" eb="2">
      <t>シサク</t>
    </rPh>
    <rPh sb="2" eb="3">
      <t>メイ</t>
    </rPh>
    <rPh sb="6" eb="8">
      <t>セイブツ</t>
    </rPh>
    <rPh sb="8" eb="11">
      <t>タヨウセイ</t>
    </rPh>
    <rPh sb="12" eb="14">
      <t>ホゼン</t>
    </rPh>
    <rPh sb="15" eb="17">
      <t>シゼン</t>
    </rPh>
    <rPh sb="19" eb="21">
      <t>キョウセイ</t>
    </rPh>
    <rPh sb="22" eb="24">
      <t>スイシン</t>
    </rPh>
    <phoneticPr fontId="2"/>
  </si>
  <si>
    <t>目標名：5-1　基盤的施策の実施及び国際的取組</t>
    <rPh sb="0" eb="2">
      <t>モクヒョウ</t>
    </rPh>
    <rPh sb="2" eb="3">
      <t>メイ</t>
    </rPh>
    <phoneticPr fontId="2"/>
  </si>
  <si>
    <t>国際分担金等経費</t>
  </si>
  <si>
    <t>昭和54年度</t>
  </si>
  <si>
    <t>自然環境局</t>
    <rPh sb="0" eb="2">
      <t>シゼン</t>
    </rPh>
    <rPh sb="2" eb="5">
      <t>カンキョウキョク</t>
    </rPh>
    <phoneticPr fontId="1"/>
  </si>
  <si>
    <t>（項）生物多様性保全等推進費
　（大事項）生物多様性の保全等の推進に必要な経費</t>
    <phoneticPr fontId="0"/>
  </si>
  <si>
    <t>生物多様性センター維持運営費</t>
  </si>
  <si>
    <t>（項）生物多様性保全等推進費
　（大事項）生物多様性の保全等の推進に必要な経費</t>
  </si>
  <si>
    <t>平成27年度</t>
    <rPh sb="0" eb="2">
      <t>ヘイセイ</t>
    </rPh>
    <rPh sb="4" eb="6">
      <t>ネンド</t>
    </rPh>
    <phoneticPr fontId="2"/>
  </si>
  <si>
    <t>（項）環境保全施設整備費
　（大事項）環境保全施設整備に必要な経費</t>
    <rPh sb="3" eb="5">
      <t>カンキョウ</t>
    </rPh>
    <rPh sb="5" eb="7">
      <t>ホゼン</t>
    </rPh>
    <rPh sb="7" eb="9">
      <t>シセツ</t>
    </rPh>
    <rPh sb="9" eb="12">
      <t>セイビヒ</t>
    </rPh>
    <rPh sb="19" eb="21">
      <t>カンキョウ</t>
    </rPh>
    <rPh sb="21" eb="23">
      <t>ホゼン</t>
    </rPh>
    <rPh sb="23" eb="25">
      <t>シセツ</t>
    </rPh>
    <rPh sb="25" eb="27">
      <t>セイビ</t>
    </rPh>
    <phoneticPr fontId="1"/>
  </si>
  <si>
    <t>自然環境保全基礎調査費</t>
  </si>
  <si>
    <t>昭和48年度</t>
  </si>
  <si>
    <t>地球規模生物多様性モニタリング推進事業</t>
  </si>
  <si>
    <t>地球規模生物多様性情報システム整備推進費</t>
  </si>
  <si>
    <t>平成6年度</t>
  </si>
  <si>
    <t>「国連生物多様性の10年」推進事業費</t>
  </si>
  <si>
    <t>平成32年度(予定)</t>
  </si>
  <si>
    <t>中間評価をふまえた愛知目標達成方策検討調査費</t>
    <rPh sb="0" eb="2">
      <t>チュウカン</t>
    </rPh>
    <rPh sb="2" eb="4">
      <t>ヒョウカ</t>
    </rPh>
    <rPh sb="9" eb="11">
      <t>アイチ</t>
    </rPh>
    <rPh sb="11" eb="13">
      <t>モクヒョウ</t>
    </rPh>
    <rPh sb="13" eb="15">
      <t>タッセイ</t>
    </rPh>
    <rPh sb="15" eb="17">
      <t>ホウサク</t>
    </rPh>
    <rPh sb="17" eb="19">
      <t>ケントウ</t>
    </rPh>
    <rPh sb="19" eb="21">
      <t>チョウサ</t>
    </rPh>
    <rPh sb="21" eb="22">
      <t>ヒ</t>
    </rPh>
    <phoneticPr fontId="1"/>
  </si>
  <si>
    <t>昭和57年度</t>
  </si>
  <si>
    <t>地方環境事務所電子政府システム維持管理更新費</t>
  </si>
  <si>
    <t>アジア保護地域イニシアティブ構築推進事業</t>
    <rPh sb="3" eb="5">
      <t>ホゴ</t>
    </rPh>
    <rPh sb="5" eb="7">
      <t>チイキ</t>
    </rPh>
    <rPh sb="14" eb="16">
      <t>コウチク</t>
    </rPh>
    <rPh sb="16" eb="18">
      <t>スイシン</t>
    </rPh>
    <rPh sb="18" eb="20">
      <t>ジギョウ</t>
    </rPh>
    <phoneticPr fontId="1"/>
  </si>
  <si>
    <t>地域における対策・活用推進のための要注意鳥獣等(クマ等)監視業務</t>
  </si>
  <si>
    <t>自然環境局</t>
    <rPh sb="0" eb="2">
      <t>シゼン</t>
    </rPh>
    <rPh sb="2" eb="5">
      <t>カンキョウキョク</t>
    </rPh>
    <phoneticPr fontId="2"/>
  </si>
  <si>
    <t>地域循環共生圏構築事業</t>
  </si>
  <si>
    <t>放射線による自然生態系への影響調査費</t>
  </si>
  <si>
    <t>目標名：5-2　自然環境の保全・再生</t>
    <rPh sb="0" eb="2">
      <t>モクヒョウ</t>
    </rPh>
    <rPh sb="2" eb="3">
      <t>メイ</t>
    </rPh>
    <phoneticPr fontId="2"/>
  </si>
  <si>
    <t>原生的な自然環境の危機対策事業</t>
  </si>
  <si>
    <t>自然再生活動推進費</t>
  </si>
  <si>
    <t>国立・国定公園新規指定等推進事業費</t>
    <rPh sb="7" eb="9">
      <t>シンキ</t>
    </rPh>
    <rPh sb="9" eb="11">
      <t>シテイ</t>
    </rPh>
    <rPh sb="11" eb="12">
      <t>トウ</t>
    </rPh>
    <rPh sb="12" eb="14">
      <t>スイシン</t>
    </rPh>
    <phoneticPr fontId="1"/>
  </si>
  <si>
    <t>国立公園内生物多様性保全対策費</t>
  </si>
  <si>
    <t>（項）地方環境対策費
　（大事項）生物多様性の保全等の推進に必要な経費</t>
    <rPh sb="1" eb="2">
      <t>コウ</t>
    </rPh>
    <rPh sb="3" eb="5">
      <t>チホウ</t>
    </rPh>
    <rPh sb="5" eb="7">
      <t>カンキョウ</t>
    </rPh>
    <rPh sb="7" eb="10">
      <t>タイサクヒ</t>
    </rPh>
    <rPh sb="13" eb="14">
      <t>ダイ</t>
    </rPh>
    <rPh sb="14" eb="16">
      <t>ジコウ</t>
    </rPh>
    <rPh sb="17" eb="19">
      <t>セイブツ</t>
    </rPh>
    <rPh sb="19" eb="22">
      <t>タヨウセイ</t>
    </rPh>
    <rPh sb="23" eb="25">
      <t>ホゼン</t>
    </rPh>
    <rPh sb="25" eb="26">
      <t>トウ</t>
    </rPh>
    <rPh sb="27" eb="29">
      <t>スイシン</t>
    </rPh>
    <rPh sb="30" eb="32">
      <t>ヒツヨウ</t>
    </rPh>
    <rPh sb="33" eb="35">
      <t>ケイヒ</t>
    </rPh>
    <phoneticPr fontId="1"/>
  </si>
  <si>
    <t>日光国立公園「那須平成の森」管理運営体制構築事業</t>
  </si>
  <si>
    <t>特定民有地買上事業費</t>
  </si>
  <si>
    <t>鳥獣保護管理強化総合対策事業</t>
  </si>
  <si>
    <t>特定地域自然林保全整備</t>
  </si>
  <si>
    <t>（項）環境保全施設整備費
　（大事項）環境保全施設整備に必要な経費</t>
  </si>
  <si>
    <t>国立公園管理計画等策定調査費</t>
  </si>
  <si>
    <t>国立公園等民間活用特定自然環境保全活動(グリーンワーカー)事業費</t>
  </si>
  <si>
    <t>（項）地方環境対策費
　（大事項）生物多様性の保全等の推進に必要な経費</t>
    <rPh sb="3" eb="5">
      <t>チホウ</t>
    </rPh>
    <rPh sb="5" eb="7">
      <t>カンキョウ</t>
    </rPh>
    <rPh sb="7" eb="10">
      <t>タイサクヒ</t>
    </rPh>
    <phoneticPr fontId="1"/>
  </si>
  <si>
    <t>世界遺産保全管理拠点施設等整備</t>
    <rPh sb="10" eb="12">
      <t>シセツ</t>
    </rPh>
    <rPh sb="12" eb="13">
      <t>トウ</t>
    </rPh>
    <rPh sb="13" eb="15">
      <t>セイビ</t>
    </rPh>
    <phoneticPr fontId="1"/>
  </si>
  <si>
    <t>生物多様性及び生態系サービスに関する科学政策プラットフォーム推進費</t>
    <rPh sb="0" eb="2">
      <t>セイブツ</t>
    </rPh>
    <rPh sb="2" eb="5">
      <t>タヨウセイ</t>
    </rPh>
    <rPh sb="5" eb="6">
      <t>オヨ</t>
    </rPh>
    <rPh sb="7" eb="10">
      <t>セイタイケイ</t>
    </rPh>
    <rPh sb="15" eb="16">
      <t>カン</t>
    </rPh>
    <rPh sb="18" eb="20">
      <t>カガク</t>
    </rPh>
    <rPh sb="20" eb="22">
      <t>セイサク</t>
    </rPh>
    <rPh sb="30" eb="33">
      <t>スイシンヒ</t>
    </rPh>
    <phoneticPr fontId="1"/>
  </si>
  <si>
    <t>山岳環境保全対策事業</t>
    <rPh sb="8" eb="10">
      <t>ジギョウ</t>
    </rPh>
    <phoneticPr fontId="1"/>
  </si>
  <si>
    <t>生物多様性保全回復施設整備交付金事業</t>
  </si>
  <si>
    <t>日本の国立公園と世界遺産を活かした地域活性化推進費</t>
  </si>
  <si>
    <t>世界自然遺産小笠原諸島におけるグリーンアノール対策費</t>
    <rPh sb="0" eb="2">
      <t>セカイ</t>
    </rPh>
    <rPh sb="2" eb="4">
      <t>シゼン</t>
    </rPh>
    <rPh sb="4" eb="6">
      <t>イサン</t>
    </rPh>
    <rPh sb="6" eb="9">
      <t>オガサワラ</t>
    </rPh>
    <rPh sb="9" eb="11">
      <t>ショトウ</t>
    </rPh>
    <rPh sb="23" eb="26">
      <t>タイサクヒ</t>
    </rPh>
    <phoneticPr fontId="1"/>
  </si>
  <si>
    <t>目標名：5-3　野生生物の保護管理</t>
    <rPh sb="0" eb="2">
      <t>モクヒョウ</t>
    </rPh>
    <rPh sb="2" eb="3">
      <t>メイ</t>
    </rPh>
    <phoneticPr fontId="2"/>
  </si>
  <si>
    <t>国際希少野生動植物種流通管理対策費</t>
    <rPh sb="0" eb="2">
      <t>コクサイ</t>
    </rPh>
    <rPh sb="2" eb="4">
      <t>キショウ</t>
    </rPh>
    <rPh sb="4" eb="6">
      <t>ヤセイ</t>
    </rPh>
    <rPh sb="6" eb="9">
      <t>ドウショクブツ</t>
    </rPh>
    <rPh sb="9" eb="10">
      <t>シュ</t>
    </rPh>
    <rPh sb="10" eb="12">
      <t>リュウツウ</t>
    </rPh>
    <rPh sb="12" eb="14">
      <t>カンリ</t>
    </rPh>
    <rPh sb="14" eb="17">
      <t>タイサクヒ</t>
    </rPh>
    <phoneticPr fontId="1"/>
  </si>
  <si>
    <t>トキ生息環境保護推進協力費</t>
  </si>
  <si>
    <t>希少種保護推進費</t>
  </si>
  <si>
    <t>外来生物対策費</t>
  </si>
  <si>
    <t>野生鳥獣感染症対策事業費</t>
  </si>
  <si>
    <t>遺伝子組換え生物対策費</t>
  </si>
  <si>
    <t>野生生物保護センター等整備・維持費</t>
    <rPh sb="0" eb="4">
      <t>ヤセイセイブツ</t>
    </rPh>
    <rPh sb="4" eb="6">
      <t>ホゴ</t>
    </rPh>
    <rPh sb="11" eb="13">
      <t>セイビ</t>
    </rPh>
    <phoneticPr fontId="1"/>
  </si>
  <si>
    <t>平成4年度</t>
    <phoneticPr fontId="1"/>
  </si>
  <si>
    <t>希少野生動植物種生息地等保護区管理費</t>
    <phoneticPr fontId="1"/>
  </si>
  <si>
    <t>国指定鳥獣保護区対策費</t>
  </si>
  <si>
    <t>外来生物対策管理事業地方事務費</t>
  </si>
  <si>
    <t>特定外来生物防除等推進事業</t>
  </si>
  <si>
    <t>野生生物専門家活用事業</t>
  </si>
  <si>
    <t>指定管理鳥獣捕獲等事業</t>
    <rPh sb="0" eb="2">
      <t>シテイ</t>
    </rPh>
    <rPh sb="2" eb="4">
      <t>カンリ</t>
    </rPh>
    <rPh sb="4" eb="6">
      <t>チョウジュウ</t>
    </rPh>
    <rPh sb="6" eb="8">
      <t>ホカク</t>
    </rPh>
    <rPh sb="8" eb="9">
      <t>トウ</t>
    </rPh>
    <rPh sb="9" eb="11">
      <t>ジギョウ</t>
    </rPh>
    <phoneticPr fontId="1"/>
  </si>
  <si>
    <t>目標名：5-4　動物の愛護及び管理</t>
    <rPh sb="0" eb="2">
      <t>モクヒョウ</t>
    </rPh>
    <rPh sb="2" eb="3">
      <t>メイ</t>
    </rPh>
    <phoneticPr fontId="2"/>
  </si>
  <si>
    <t>目標名：5-5　自然とのふれあいの推進</t>
    <rPh sb="0" eb="2">
      <t>モクヒョウ</t>
    </rPh>
    <rPh sb="2" eb="3">
      <t>メイ</t>
    </rPh>
    <phoneticPr fontId="2"/>
  </si>
  <si>
    <t>エコツーリズム総合推進事業費</t>
  </si>
  <si>
    <t>温泉の保護及び安全・適正利用推進事業</t>
  </si>
  <si>
    <t>目標名：5-6　東日本大震災への対応（自然環境の復旧・復興）</t>
    <rPh sb="0" eb="2">
      <t>モクヒョウ</t>
    </rPh>
    <rPh sb="2" eb="3">
      <t>メイ</t>
    </rPh>
    <rPh sb="8" eb="11">
      <t>ヒガシニホン</t>
    </rPh>
    <rPh sb="11" eb="14">
      <t>ダイシンサイ</t>
    </rPh>
    <rPh sb="16" eb="18">
      <t>タイオウ</t>
    </rPh>
    <rPh sb="19" eb="21">
      <t>シゼン</t>
    </rPh>
    <rPh sb="21" eb="23">
      <t>カンキョウ</t>
    </rPh>
    <rPh sb="24" eb="26">
      <t>フッキュウ</t>
    </rPh>
    <rPh sb="27" eb="29">
      <t>フッコウ</t>
    </rPh>
    <phoneticPr fontId="2"/>
  </si>
  <si>
    <t>三陸復興国立公園再編成等推進事業費</t>
  </si>
  <si>
    <t>自然公園施設災害復旧事業費</t>
    <rPh sb="0" eb="2">
      <t>シゼン</t>
    </rPh>
    <rPh sb="2" eb="4">
      <t>コウエン</t>
    </rPh>
    <rPh sb="4" eb="6">
      <t>シセツ</t>
    </rPh>
    <rPh sb="6" eb="8">
      <t>サイガイ</t>
    </rPh>
    <rPh sb="8" eb="10">
      <t>フッキュウ</t>
    </rPh>
    <rPh sb="10" eb="13">
      <t>ジギョウヒ</t>
    </rPh>
    <phoneticPr fontId="1"/>
  </si>
  <si>
    <t>（項）自然公園等施設災害復旧事業費
  （大事項）自然公園等施設災害復旧事業費に必要な経費</t>
    <rPh sb="1" eb="2">
      <t>コウ</t>
    </rPh>
    <rPh sb="3" eb="5">
      <t>シゼン</t>
    </rPh>
    <rPh sb="5" eb="7">
      <t>コウエン</t>
    </rPh>
    <rPh sb="7" eb="8">
      <t>トウ</t>
    </rPh>
    <rPh sb="8" eb="10">
      <t>シセツ</t>
    </rPh>
    <rPh sb="10" eb="12">
      <t>サイガイ</t>
    </rPh>
    <rPh sb="12" eb="14">
      <t>フッキュウ</t>
    </rPh>
    <rPh sb="14" eb="17">
      <t>ジギョウヒ</t>
    </rPh>
    <rPh sb="21" eb="22">
      <t>ダイ</t>
    </rPh>
    <rPh sb="22" eb="24">
      <t>ジコウ</t>
    </rPh>
    <rPh sb="40" eb="42">
      <t>ヒツヨウ</t>
    </rPh>
    <rPh sb="43" eb="45">
      <t>ケイヒ</t>
    </rPh>
    <phoneticPr fontId="1"/>
  </si>
  <si>
    <t>目標名：6-1　環境リスクの評価</t>
    <rPh sb="0" eb="2">
      <t>モクヒョウ</t>
    </rPh>
    <rPh sb="2" eb="3">
      <t>メイ</t>
    </rPh>
    <rPh sb="8" eb="10">
      <t>カンキョウ</t>
    </rPh>
    <rPh sb="14" eb="16">
      <t>ヒョウカ</t>
    </rPh>
    <phoneticPr fontId="2"/>
  </si>
  <si>
    <t>環境保健部</t>
    <rPh sb="0" eb="2">
      <t>カンキョウ</t>
    </rPh>
    <rPh sb="2" eb="5">
      <t>ホケンブ</t>
    </rPh>
    <phoneticPr fontId="1"/>
  </si>
  <si>
    <t>化学物質環境リスク初期評価推進費</t>
    <rPh sb="13" eb="15">
      <t>スイシン</t>
    </rPh>
    <rPh sb="15" eb="16">
      <t>ヒ</t>
    </rPh>
    <phoneticPr fontId="1"/>
  </si>
  <si>
    <t>（項）化学物質対策推進費
　（大事項）化学物質対策の推進に必要な経費</t>
  </si>
  <si>
    <t>目標名：6-2　環境リスクの管理</t>
    <rPh sb="0" eb="2">
      <t>モクヒョウ</t>
    </rPh>
    <rPh sb="2" eb="3">
      <t>メイ</t>
    </rPh>
    <rPh sb="8" eb="10">
      <t>カンキョウ</t>
    </rPh>
    <rPh sb="14" eb="16">
      <t>カンリ</t>
    </rPh>
    <phoneticPr fontId="2"/>
  </si>
  <si>
    <t>ＰＲＴＲ制度運用・データ活用事業</t>
    <rPh sb="4" eb="6">
      <t>セイド</t>
    </rPh>
    <rPh sb="6" eb="8">
      <t>ウンヨウ</t>
    </rPh>
    <rPh sb="12" eb="14">
      <t>カツヨウ</t>
    </rPh>
    <rPh sb="14" eb="16">
      <t>ジギョウ</t>
    </rPh>
    <phoneticPr fontId="1"/>
  </si>
  <si>
    <t>化学物質緊急安全点検調査費</t>
    <rPh sb="0" eb="2">
      <t>カガク</t>
    </rPh>
    <rPh sb="2" eb="4">
      <t>ブッシツ</t>
    </rPh>
    <rPh sb="4" eb="6">
      <t>キンキュウ</t>
    </rPh>
    <rPh sb="6" eb="8">
      <t>アンゼン</t>
    </rPh>
    <rPh sb="8" eb="10">
      <t>テンケン</t>
    </rPh>
    <rPh sb="10" eb="13">
      <t>チョウサヒ</t>
    </rPh>
    <phoneticPr fontId="1"/>
  </si>
  <si>
    <t>目標名：6-3　国際協調による取組</t>
    <rPh sb="0" eb="2">
      <t>モクヒョウ</t>
    </rPh>
    <rPh sb="2" eb="3">
      <t>メイ</t>
    </rPh>
    <rPh sb="8" eb="10">
      <t>コクサイ</t>
    </rPh>
    <rPh sb="10" eb="12">
      <t>キョウチョウ</t>
    </rPh>
    <rPh sb="15" eb="17">
      <t>トリクミ</t>
    </rPh>
    <phoneticPr fontId="2"/>
  </si>
  <si>
    <t>ＰＯＰs（残留性有機汚染物質）条約対応関係事業</t>
  </si>
  <si>
    <t>化学物質国際対応政策強化事業費</t>
    <rPh sb="0" eb="2">
      <t>カガク</t>
    </rPh>
    <rPh sb="2" eb="4">
      <t>ブッシツ</t>
    </rPh>
    <rPh sb="4" eb="6">
      <t>コクサイ</t>
    </rPh>
    <rPh sb="6" eb="8">
      <t>タイオウ</t>
    </rPh>
    <rPh sb="8" eb="10">
      <t>セイサク</t>
    </rPh>
    <rPh sb="10" eb="12">
      <t>キョウカ</t>
    </rPh>
    <rPh sb="12" eb="15">
      <t>ジギョウヒ</t>
    </rPh>
    <phoneticPr fontId="1"/>
  </si>
  <si>
    <t>目標名：6-4　国内における毒ガス弾等対策</t>
    <rPh sb="0" eb="2">
      <t>モクヒョウ</t>
    </rPh>
    <rPh sb="2" eb="3">
      <t>メイ</t>
    </rPh>
    <rPh sb="8" eb="10">
      <t>コクナイ</t>
    </rPh>
    <rPh sb="14" eb="15">
      <t>ドク</t>
    </rPh>
    <rPh sb="17" eb="19">
      <t>タマナド</t>
    </rPh>
    <rPh sb="19" eb="21">
      <t>タイサク</t>
    </rPh>
    <phoneticPr fontId="2"/>
  </si>
  <si>
    <t>茨城県神栖市における有機ヒ素化合物汚染等への緊急対応策</t>
    <rPh sb="0" eb="3">
      <t>イバラキケン</t>
    </rPh>
    <rPh sb="3" eb="6">
      <t>カミスシ</t>
    </rPh>
    <rPh sb="10" eb="12">
      <t>ユウキ</t>
    </rPh>
    <rPh sb="13" eb="14">
      <t>ソ</t>
    </rPh>
    <rPh sb="14" eb="17">
      <t>カゴウブツ</t>
    </rPh>
    <rPh sb="17" eb="20">
      <t>オセントウ</t>
    </rPh>
    <rPh sb="22" eb="24">
      <t>キンキュウ</t>
    </rPh>
    <rPh sb="24" eb="26">
      <t>タイオウ</t>
    </rPh>
    <rPh sb="26" eb="27">
      <t>サク</t>
    </rPh>
    <phoneticPr fontId="1"/>
  </si>
  <si>
    <t>施策名：7.環境保健対策の推進</t>
    <rPh sb="0" eb="2">
      <t>セサク</t>
    </rPh>
    <rPh sb="2" eb="3">
      <t>メイ</t>
    </rPh>
    <rPh sb="6" eb="8">
      <t>カンキョウ</t>
    </rPh>
    <rPh sb="8" eb="10">
      <t>ホケン</t>
    </rPh>
    <rPh sb="10" eb="12">
      <t>タイサク</t>
    </rPh>
    <rPh sb="13" eb="15">
      <t>スイシン</t>
    </rPh>
    <phoneticPr fontId="2"/>
  </si>
  <si>
    <t>目標名：7-1（公害健康被害対策（補償・予防）</t>
    <rPh sb="0" eb="2">
      <t>モクヒョウ</t>
    </rPh>
    <rPh sb="2" eb="3">
      <t>メイ</t>
    </rPh>
    <rPh sb="8" eb="10">
      <t>コウガイ</t>
    </rPh>
    <rPh sb="10" eb="12">
      <t>ケンコウ</t>
    </rPh>
    <rPh sb="12" eb="14">
      <t>ヒガイ</t>
    </rPh>
    <rPh sb="14" eb="16">
      <t>タイサク</t>
    </rPh>
    <rPh sb="17" eb="19">
      <t>ホショウ</t>
    </rPh>
    <rPh sb="20" eb="22">
      <t>ヨボウ</t>
    </rPh>
    <phoneticPr fontId="2"/>
  </si>
  <si>
    <t>公害健康被害補償基本統計調査</t>
    <rPh sb="0" eb="2">
      <t>コウガイ</t>
    </rPh>
    <rPh sb="2" eb="4">
      <t>ケンコウ</t>
    </rPh>
    <rPh sb="4" eb="6">
      <t>ヒガイ</t>
    </rPh>
    <rPh sb="6" eb="8">
      <t>ホショウ</t>
    </rPh>
    <rPh sb="8" eb="10">
      <t>キホン</t>
    </rPh>
    <rPh sb="10" eb="12">
      <t>トウケイ</t>
    </rPh>
    <rPh sb="12" eb="14">
      <t>チョウサ</t>
    </rPh>
    <phoneticPr fontId="1"/>
  </si>
  <si>
    <t>（項）環境保健対策推進費
　（大事項）環境保健対策の推進に必要な経費</t>
    <rPh sb="1" eb="2">
      <t>コウ</t>
    </rPh>
    <rPh sb="3" eb="5">
      <t>カンキョウ</t>
    </rPh>
    <rPh sb="5" eb="7">
      <t>ホケン</t>
    </rPh>
    <rPh sb="7" eb="9">
      <t>タイサク</t>
    </rPh>
    <rPh sb="9" eb="12">
      <t>スイシンヒ</t>
    </rPh>
    <rPh sb="15" eb="17">
      <t>ダイジ</t>
    </rPh>
    <rPh sb="17" eb="18">
      <t>コウ</t>
    </rPh>
    <rPh sb="19" eb="21">
      <t>カンキョウ</t>
    </rPh>
    <rPh sb="21" eb="23">
      <t>ホケン</t>
    </rPh>
    <rPh sb="23" eb="25">
      <t>タイサク</t>
    </rPh>
    <rPh sb="26" eb="28">
      <t>スイシン</t>
    </rPh>
    <rPh sb="29" eb="31">
      <t>ヒツヨウ</t>
    </rPh>
    <rPh sb="32" eb="34">
      <t>ケイヒ</t>
    </rPh>
    <phoneticPr fontId="1"/>
  </si>
  <si>
    <t>環境保健サーベイランス調査費（健康影響等調査）</t>
    <rPh sb="15" eb="17">
      <t>ケンコウ</t>
    </rPh>
    <phoneticPr fontId="1"/>
  </si>
  <si>
    <t>公害健康被害補償給付支給事務費交付金</t>
  </si>
  <si>
    <t>公害保健福祉事業助成費</t>
  </si>
  <si>
    <t>公害健康被害補償基礎調査費</t>
  </si>
  <si>
    <t>昭和51年度</t>
  </si>
  <si>
    <t>自立支援型公害健康被害予防事業推進費</t>
    <rPh sb="15" eb="18">
      <t>スイシンヒ</t>
    </rPh>
    <phoneticPr fontId="1"/>
  </si>
  <si>
    <t>自動車重量税財源公害健康被害補償に係る納付金財源交付</t>
    <rPh sb="0" eb="3">
      <t>ジドウシャ</t>
    </rPh>
    <rPh sb="3" eb="6">
      <t>ジュウリョウゼイ</t>
    </rPh>
    <rPh sb="6" eb="8">
      <t>ザイゲン</t>
    </rPh>
    <rPh sb="8" eb="10">
      <t>コウガイ</t>
    </rPh>
    <rPh sb="10" eb="12">
      <t>ケンコウ</t>
    </rPh>
    <rPh sb="12" eb="14">
      <t>ヒガイ</t>
    </rPh>
    <rPh sb="14" eb="16">
      <t>ホショウ</t>
    </rPh>
    <rPh sb="17" eb="18">
      <t>カカ</t>
    </rPh>
    <rPh sb="19" eb="22">
      <t>ノウフキン</t>
    </rPh>
    <rPh sb="22" eb="24">
      <t>ザイゲン</t>
    </rPh>
    <rPh sb="24" eb="26">
      <t>コウフ</t>
    </rPh>
    <phoneticPr fontId="1"/>
  </si>
  <si>
    <t>（項）自動車重量税財源公害健康被害補償費
　（大事項）自動車重量税財源公害健康被害補償に必要な経費</t>
    <rPh sb="1" eb="2">
      <t>コウ</t>
    </rPh>
    <rPh sb="3" eb="6">
      <t>ジドウシャ</t>
    </rPh>
    <rPh sb="6" eb="9">
      <t>ジュウリョウゼイ</t>
    </rPh>
    <rPh sb="9" eb="11">
      <t>ザイゲン</t>
    </rPh>
    <rPh sb="11" eb="13">
      <t>コウガイ</t>
    </rPh>
    <rPh sb="13" eb="15">
      <t>ケンコウ</t>
    </rPh>
    <rPh sb="15" eb="17">
      <t>ヒガイ</t>
    </rPh>
    <rPh sb="17" eb="20">
      <t>ホショウヒ</t>
    </rPh>
    <rPh sb="23" eb="25">
      <t>ダイジ</t>
    </rPh>
    <rPh sb="25" eb="26">
      <t>コウ</t>
    </rPh>
    <rPh sb="27" eb="30">
      <t>ジドウシャ</t>
    </rPh>
    <rPh sb="30" eb="33">
      <t>ジュウリョウゼイ</t>
    </rPh>
    <rPh sb="33" eb="35">
      <t>ザイゲン</t>
    </rPh>
    <rPh sb="35" eb="37">
      <t>コウガイ</t>
    </rPh>
    <rPh sb="37" eb="39">
      <t>ケンコウ</t>
    </rPh>
    <rPh sb="39" eb="41">
      <t>ヒガイ</t>
    </rPh>
    <rPh sb="41" eb="43">
      <t>ホショウ</t>
    </rPh>
    <rPh sb="44" eb="46">
      <t>ヒツヨウ</t>
    </rPh>
    <rPh sb="47" eb="49">
      <t>ケイヒ</t>
    </rPh>
    <phoneticPr fontId="1"/>
  </si>
  <si>
    <t>目標名：7-2　水俣病対策</t>
    <rPh sb="0" eb="2">
      <t>モクヒョウ</t>
    </rPh>
    <rPh sb="2" eb="3">
      <t>メイ</t>
    </rPh>
    <rPh sb="8" eb="11">
      <t>ミナマタビョウ</t>
    </rPh>
    <rPh sb="11" eb="13">
      <t>タイサク</t>
    </rPh>
    <phoneticPr fontId="2"/>
  </si>
  <si>
    <t>水俣病総合対策関係経費</t>
    <rPh sb="0" eb="3">
      <t>ミナマタビョウ</t>
    </rPh>
    <rPh sb="3" eb="5">
      <t>ソウゴウ</t>
    </rPh>
    <rPh sb="5" eb="7">
      <t>タイサク</t>
    </rPh>
    <rPh sb="7" eb="9">
      <t>カンケイ</t>
    </rPh>
    <rPh sb="9" eb="11">
      <t>ケイヒ</t>
    </rPh>
    <phoneticPr fontId="1"/>
  </si>
  <si>
    <t>水俣病対策地方債償還費</t>
  </si>
  <si>
    <t>平成41年度</t>
  </si>
  <si>
    <t>目標名：7-3　石綿健康被害救済対策</t>
    <rPh sb="0" eb="2">
      <t>モクヒョウ</t>
    </rPh>
    <rPh sb="2" eb="3">
      <t>メイ</t>
    </rPh>
    <rPh sb="8" eb="10">
      <t>イシワタ</t>
    </rPh>
    <rPh sb="10" eb="12">
      <t>ケンコウ</t>
    </rPh>
    <rPh sb="12" eb="14">
      <t>ヒガイ</t>
    </rPh>
    <rPh sb="14" eb="16">
      <t>キュウサイ</t>
    </rPh>
    <rPh sb="16" eb="18">
      <t>タイサク</t>
    </rPh>
    <phoneticPr fontId="2"/>
  </si>
  <si>
    <t>石綿問題への緊急対応に必要な経費</t>
    <rPh sb="0" eb="2">
      <t>イシワタ</t>
    </rPh>
    <rPh sb="2" eb="4">
      <t>モンダイ</t>
    </rPh>
    <rPh sb="6" eb="8">
      <t>キンキュウ</t>
    </rPh>
    <rPh sb="8" eb="10">
      <t>タイオウ</t>
    </rPh>
    <rPh sb="11" eb="13">
      <t>ヒツヨウ</t>
    </rPh>
    <rPh sb="14" eb="16">
      <t>ケイヒ</t>
    </rPh>
    <phoneticPr fontId="1"/>
  </si>
  <si>
    <t>目標名：7-4　環境保健に関する調査研究</t>
    <rPh sb="0" eb="2">
      <t>モクヒョウ</t>
    </rPh>
    <rPh sb="2" eb="3">
      <t>メイ</t>
    </rPh>
    <rPh sb="8" eb="10">
      <t>カンキョウ</t>
    </rPh>
    <rPh sb="10" eb="12">
      <t>ホケン</t>
    </rPh>
    <rPh sb="13" eb="14">
      <t>カン</t>
    </rPh>
    <rPh sb="16" eb="18">
      <t>チョウサ</t>
    </rPh>
    <rPh sb="18" eb="20">
      <t>ケンキュウ</t>
    </rPh>
    <phoneticPr fontId="2"/>
  </si>
  <si>
    <t>（項）環境政策基盤整備費
　（大事項）環境問題に対する調査・研究・技術開発に必要な経費</t>
    <rPh sb="1" eb="2">
      <t>コウ</t>
    </rPh>
    <rPh sb="3" eb="5">
      <t>カンキョウ</t>
    </rPh>
    <rPh sb="5" eb="7">
      <t>セイサク</t>
    </rPh>
    <rPh sb="7" eb="9">
      <t>キバン</t>
    </rPh>
    <rPh sb="9" eb="12">
      <t>セイビヒ</t>
    </rPh>
    <rPh sb="15" eb="17">
      <t>ダイジ</t>
    </rPh>
    <rPh sb="17" eb="18">
      <t>コウ</t>
    </rPh>
    <phoneticPr fontId="1"/>
  </si>
  <si>
    <t>施策名：8.環境・経済・社旗の統合的向上</t>
    <rPh sb="0" eb="2">
      <t>セサク</t>
    </rPh>
    <rPh sb="2" eb="3">
      <t>メイ</t>
    </rPh>
    <rPh sb="6" eb="8">
      <t>カンキョウ</t>
    </rPh>
    <rPh sb="9" eb="11">
      <t>ケイザイ</t>
    </rPh>
    <rPh sb="12" eb="14">
      <t>シャキ</t>
    </rPh>
    <rPh sb="15" eb="18">
      <t>トウゴウテキ</t>
    </rPh>
    <rPh sb="18" eb="20">
      <t>コウジョウ</t>
    </rPh>
    <phoneticPr fontId="2"/>
  </si>
  <si>
    <t>目標名：8-1 　経済のグリーン化の推進</t>
    <rPh sb="0" eb="2">
      <t>モクヒョウ</t>
    </rPh>
    <rPh sb="2" eb="3">
      <t>メイ</t>
    </rPh>
    <rPh sb="9" eb="11">
      <t>ケイザイ</t>
    </rPh>
    <rPh sb="16" eb="17">
      <t>カ</t>
    </rPh>
    <rPh sb="18" eb="20">
      <t>スイシン</t>
    </rPh>
    <phoneticPr fontId="2"/>
  </si>
  <si>
    <t>国等におけるグリーン購入推進等経費</t>
  </si>
  <si>
    <t>（項）環境・経済・社会の統合的向上費
　（大事項）環境・経済・社会の統合的向上に必要な経費</t>
    <rPh sb="1" eb="2">
      <t>コウ</t>
    </rPh>
    <rPh sb="3" eb="5">
      <t>カンキョウ</t>
    </rPh>
    <rPh sb="6" eb="8">
      <t>ケイザイ</t>
    </rPh>
    <rPh sb="9" eb="11">
      <t>シャカイ</t>
    </rPh>
    <rPh sb="12" eb="15">
      <t>トウゴウテキ</t>
    </rPh>
    <rPh sb="15" eb="18">
      <t>コウジョウヒ</t>
    </rPh>
    <rPh sb="21" eb="23">
      <t>ダイジ</t>
    </rPh>
    <rPh sb="23" eb="24">
      <t>コウ</t>
    </rPh>
    <rPh sb="25" eb="27">
      <t>カンキョウ</t>
    </rPh>
    <rPh sb="28" eb="30">
      <t>ケイザイ</t>
    </rPh>
    <rPh sb="31" eb="33">
      <t>シャカイ</t>
    </rPh>
    <rPh sb="34" eb="37">
      <t>トウゴウテキ</t>
    </rPh>
    <rPh sb="37" eb="39">
      <t>コウジョウ</t>
    </rPh>
    <rPh sb="40" eb="42">
      <t>ヒツヨウ</t>
    </rPh>
    <rPh sb="43" eb="45">
      <t>ケイヒ</t>
    </rPh>
    <phoneticPr fontId="1"/>
  </si>
  <si>
    <t>製品対策推進経費</t>
  </si>
  <si>
    <t>国等における環境配慮契約等推進経費</t>
  </si>
  <si>
    <t>税制全体のグリーン化推進検討経費</t>
  </si>
  <si>
    <t>企業行動推進経費</t>
  </si>
  <si>
    <t>目標名：8-2　環境に配慮した地域づくりの推進</t>
    <rPh sb="0" eb="2">
      <t>モクヒョウ</t>
    </rPh>
    <rPh sb="2" eb="3">
      <t>メイ</t>
    </rPh>
    <rPh sb="8" eb="10">
      <t>カンキョウ</t>
    </rPh>
    <rPh sb="11" eb="13">
      <t>ハイリョ</t>
    </rPh>
    <rPh sb="15" eb="17">
      <t>チイキ</t>
    </rPh>
    <rPh sb="21" eb="23">
      <t>スイシン</t>
    </rPh>
    <phoneticPr fontId="2"/>
  </si>
  <si>
    <t>公害防止計画策定経費</t>
  </si>
  <si>
    <t>昭和45年度</t>
  </si>
  <si>
    <t>目標名：8-3　環境パートナーシップの形成</t>
    <rPh sb="0" eb="2">
      <t>モクヒョウ</t>
    </rPh>
    <rPh sb="2" eb="3">
      <t>メイ</t>
    </rPh>
    <rPh sb="8" eb="10">
      <t>カンキョウ</t>
    </rPh>
    <rPh sb="19" eb="21">
      <t>ケイセイ</t>
    </rPh>
    <phoneticPr fontId="2"/>
  </si>
  <si>
    <t>地球環境パートナーシッププラザ運営</t>
  </si>
  <si>
    <t>地方環境パートナーシップ推進事業</t>
  </si>
  <si>
    <t>（項）地方環境対策費
　（大事項）環境・経済・社会の統合的向上に必要な経費</t>
  </si>
  <si>
    <t>目標名：8-4　環境教育・環境学習の推進</t>
    <rPh sb="0" eb="2">
      <t>モクヒョウ</t>
    </rPh>
    <rPh sb="2" eb="3">
      <t>メイ</t>
    </rPh>
    <rPh sb="8" eb="10">
      <t>カンキョウ</t>
    </rPh>
    <rPh sb="10" eb="12">
      <t>キョウイク</t>
    </rPh>
    <rPh sb="13" eb="15">
      <t>カンキョウ</t>
    </rPh>
    <rPh sb="15" eb="17">
      <t>ガクシュウ</t>
    </rPh>
    <rPh sb="18" eb="20">
      <t>スイシン</t>
    </rPh>
    <phoneticPr fontId="2"/>
  </si>
  <si>
    <t>国連大学拠出金（国連大学ESDプログラム推進事業費）</t>
    <rPh sb="0" eb="2">
      <t>コクレン</t>
    </rPh>
    <rPh sb="2" eb="4">
      <t>ダイガク</t>
    </rPh>
    <rPh sb="4" eb="7">
      <t>キョシュツキン</t>
    </rPh>
    <rPh sb="8" eb="10">
      <t>コクレン</t>
    </rPh>
    <rPh sb="10" eb="12">
      <t>ダイガク</t>
    </rPh>
    <rPh sb="20" eb="22">
      <t>スイシン</t>
    </rPh>
    <rPh sb="22" eb="25">
      <t>ジギョウヒ</t>
    </rPh>
    <phoneticPr fontId="1"/>
  </si>
  <si>
    <t>環境教育強化総合対策事業</t>
    <rPh sb="0" eb="2">
      <t>カンキョウ</t>
    </rPh>
    <rPh sb="2" eb="4">
      <t>キョウイク</t>
    </rPh>
    <rPh sb="4" eb="6">
      <t>キョウカ</t>
    </rPh>
    <rPh sb="6" eb="8">
      <t>ソウゴウ</t>
    </rPh>
    <rPh sb="8" eb="10">
      <t>タイサク</t>
    </rPh>
    <rPh sb="10" eb="12">
      <t>ジギョウ</t>
    </rPh>
    <phoneticPr fontId="1"/>
  </si>
  <si>
    <t>「国連ESDの10年」後の環境教育推進費</t>
    <rPh sb="1" eb="3">
      <t>コクレン</t>
    </rPh>
    <rPh sb="9" eb="10">
      <t>ネン</t>
    </rPh>
    <rPh sb="11" eb="12">
      <t>ゴ</t>
    </rPh>
    <rPh sb="13" eb="15">
      <t>カンキョウ</t>
    </rPh>
    <rPh sb="15" eb="17">
      <t>キョウイク</t>
    </rPh>
    <rPh sb="17" eb="20">
      <t>スイシンヒ</t>
    </rPh>
    <phoneticPr fontId="1"/>
  </si>
  <si>
    <t>（項）環境・経済・社会の統合的向上費
　（大事項）環境・経済・社会の統合的向上に必要な経費</t>
    <rPh sb="1" eb="2">
      <t>コウ</t>
    </rPh>
    <rPh sb="3" eb="5">
      <t>カンキョウ</t>
    </rPh>
    <rPh sb="6" eb="8">
      <t>ケイザイ</t>
    </rPh>
    <rPh sb="9" eb="11">
      <t>シャカイ</t>
    </rPh>
    <rPh sb="12" eb="15">
      <t>トウゴウテキ</t>
    </rPh>
    <rPh sb="15" eb="17">
      <t>コウジョウ</t>
    </rPh>
    <rPh sb="17" eb="18">
      <t>ヒ</t>
    </rPh>
    <rPh sb="21" eb="23">
      <t>ダイジ</t>
    </rPh>
    <rPh sb="23" eb="24">
      <t>コウ</t>
    </rPh>
    <rPh sb="25" eb="27">
      <t>カンキョウ</t>
    </rPh>
    <rPh sb="28" eb="30">
      <t>ケイザイ</t>
    </rPh>
    <rPh sb="31" eb="33">
      <t>シャカイ</t>
    </rPh>
    <rPh sb="34" eb="37">
      <t>トウゴウテキ</t>
    </rPh>
    <rPh sb="37" eb="39">
      <t>コウジョウ</t>
    </rPh>
    <rPh sb="40" eb="42">
      <t>ヒツヨウ</t>
    </rPh>
    <rPh sb="43" eb="45">
      <t>ケイヒ</t>
    </rPh>
    <phoneticPr fontId="1"/>
  </si>
  <si>
    <t>（項）地方環境対策費
　（大事項）環境・経済・社会の統合的向上に必要な経費</t>
    <phoneticPr fontId="1"/>
  </si>
  <si>
    <t>施策名：9.環境政策の基盤整備</t>
    <rPh sb="0" eb="2">
      <t>セサク</t>
    </rPh>
    <rPh sb="2" eb="3">
      <t>メイ</t>
    </rPh>
    <rPh sb="6" eb="8">
      <t>カンキョウ</t>
    </rPh>
    <rPh sb="8" eb="10">
      <t>セイサク</t>
    </rPh>
    <rPh sb="11" eb="13">
      <t>キバン</t>
    </rPh>
    <rPh sb="13" eb="15">
      <t>セイビ</t>
    </rPh>
    <phoneticPr fontId="2"/>
  </si>
  <si>
    <t>目標名：9-1（環境基本計画の効果的実施）</t>
    <rPh sb="0" eb="2">
      <t>モクヒョウ</t>
    </rPh>
    <rPh sb="2" eb="3">
      <t>メイ</t>
    </rPh>
    <rPh sb="8" eb="10">
      <t>カンキョウ</t>
    </rPh>
    <rPh sb="10" eb="12">
      <t>キホン</t>
    </rPh>
    <rPh sb="12" eb="14">
      <t>ケイカク</t>
    </rPh>
    <rPh sb="15" eb="18">
      <t>コウカテキ</t>
    </rPh>
    <rPh sb="18" eb="20">
      <t>ジッシ</t>
    </rPh>
    <phoneticPr fontId="2"/>
  </si>
  <si>
    <t>環境行政年次報告書作成等経費</t>
  </si>
  <si>
    <t>昭和43年度</t>
  </si>
  <si>
    <t>（項）環境政策基盤整備費
　（大事項）環境政策基盤整備等に必要な経費</t>
    <rPh sb="1" eb="2">
      <t>コウ</t>
    </rPh>
    <rPh sb="3" eb="5">
      <t>カンキョウ</t>
    </rPh>
    <rPh sb="5" eb="7">
      <t>セイサク</t>
    </rPh>
    <rPh sb="7" eb="9">
      <t>キバン</t>
    </rPh>
    <rPh sb="9" eb="11">
      <t>セイビ</t>
    </rPh>
    <rPh sb="11" eb="12">
      <t>ヒ</t>
    </rPh>
    <rPh sb="15" eb="17">
      <t>ダイジ</t>
    </rPh>
    <rPh sb="17" eb="18">
      <t>コウ</t>
    </rPh>
    <rPh sb="19" eb="21">
      <t>カンキョウ</t>
    </rPh>
    <rPh sb="21" eb="23">
      <t>セイサク</t>
    </rPh>
    <rPh sb="23" eb="25">
      <t>キバン</t>
    </rPh>
    <rPh sb="25" eb="27">
      <t>セイビ</t>
    </rPh>
    <rPh sb="27" eb="28">
      <t>トウ</t>
    </rPh>
    <rPh sb="29" eb="31">
      <t>ヒツヨウ</t>
    </rPh>
    <rPh sb="32" eb="34">
      <t>ケイヒ</t>
    </rPh>
    <phoneticPr fontId="1"/>
  </si>
  <si>
    <t>環境保全経費見積調整費</t>
  </si>
  <si>
    <t>環境統計・環境情報の総合的な整備推進費</t>
    <rPh sb="0" eb="2">
      <t>カンキョウ</t>
    </rPh>
    <rPh sb="2" eb="4">
      <t>トウケイ</t>
    </rPh>
    <rPh sb="5" eb="7">
      <t>カンキョウ</t>
    </rPh>
    <rPh sb="7" eb="9">
      <t>ジョウホウ</t>
    </rPh>
    <rPh sb="10" eb="13">
      <t>ソウゴウテキ</t>
    </rPh>
    <rPh sb="14" eb="16">
      <t>セイビ</t>
    </rPh>
    <rPh sb="16" eb="19">
      <t>スイシンヒ</t>
    </rPh>
    <phoneticPr fontId="1"/>
  </si>
  <si>
    <t>環境基本計画推進事業費</t>
    <rPh sb="0" eb="2">
      <t>カンキョウ</t>
    </rPh>
    <rPh sb="8" eb="11">
      <t>ジギョウヒ</t>
    </rPh>
    <phoneticPr fontId="1"/>
  </si>
  <si>
    <t>持続可能な社会のためのグッドライフ総合推進事業</t>
  </si>
  <si>
    <t>目標名：9-2　環境アセスメント制度の適切な運用と改善</t>
    <rPh sb="0" eb="2">
      <t>モクヒョウ</t>
    </rPh>
    <rPh sb="2" eb="3">
      <t>メイ</t>
    </rPh>
    <rPh sb="8" eb="10">
      <t>カンキョウ</t>
    </rPh>
    <rPh sb="16" eb="18">
      <t>セイド</t>
    </rPh>
    <rPh sb="19" eb="21">
      <t>テキセツ</t>
    </rPh>
    <rPh sb="22" eb="24">
      <t>ウンヨウ</t>
    </rPh>
    <rPh sb="25" eb="27">
      <t>カイゼン</t>
    </rPh>
    <phoneticPr fontId="2"/>
  </si>
  <si>
    <t>環境影響評価制度高度化経費</t>
  </si>
  <si>
    <t>昭和55年度</t>
  </si>
  <si>
    <t>（項）環境政策基盤整備費
　（大事項）環境政策基盤整備等に必要な経費</t>
  </si>
  <si>
    <t>環境影響評価制度合理化・最適化経費</t>
  </si>
  <si>
    <t>地方環境事務所における環境影響評価審査体制強化費</t>
  </si>
  <si>
    <t>（項）地方環境対策費
　（大事項）環境政策基盤整備等に必要な経費</t>
  </si>
  <si>
    <t>環境影響評価審査体制強化費</t>
  </si>
  <si>
    <t>目標名：9-3　環境問題に関する調査・研究・技術開発</t>
    <rPh sb="0" eb="2">
      <t>モクヒョウ</t>
    </rPh>
    <rPh sb="2" eb="3">
      <t>メイ</t>
    </rPh>
    <rPh sb="8" eb="10">
      <t>カンキョウ</t>
    </rPh>
    <rPh sb="10" eb="12">
      <t>モンダイ</t>
    </rPh>
    <rPh sb="13" eb="14">
      <t>カン</t>
    </rPh>
    <rPh sb="16" eb="18">
      <t>チョウサ</t>
    </rPh>
    <rPh sb="19" eb="21">
      <t>ケンキュウ</t>
    </rPh>
    <rPh sb="22" eb="24">
      <t>ギジュツ</t>
    </rPh>
    <rPh sb="24" eb="26">
      <t>カイハツ</t>
    </rPh>
    <phoneticPr fontId="2"/>
  </si>
  <si>
    <t>（項）環境政策基盤整備費
　（大事項）環境問題に対する調査・研究・技術開発に必要な経費</t>
    <rPh sb="1" eb="2">
      <t>コウ</t>
    </rPh>
    <rPh sb="3" eb="5">
      <t>カンキョウ</t>
    </rPh>
    <rPh sb="5" eb="7">
      <t>セイサク</t>
    </rPh>
    <rPh sb="7" eb="9">
      <t>キバン</t>
    </rPh>
    <rPh sb="9" eb="11">
      <t>セイビ</t>
    </rPh>
    <rPh sb="11" eb="12">
      <t>ヒ</t>
    </rPh>
    <rPh sb="15" eb="17">
      <t>ダイジ</t>
    </rPh>
    <rPh sb="17" eb="18">
      <t>コウ</t>
    </rPh>
    <rPh sb="19" eb="21">
      <t>カンキョウ</t>
    </rPh>
    <rPh sb="21" eb="23">
      <t>モンダイ</t>
    </rPh>
    <rPh sb="24" eb="25">
      <t>タイ</t>
    </rPh>
    <rPh sb="27" eb="29">
      <t>チョウサ</t>
    </rPh>
    <rPh sb="30" eb="32">
      <t>ケンキュウ</t>
    </rPh>
    <rPh sb="33" eb="35">
      <t>ギジュツ</t>
    </rPh>
    <rPh sb="35" eb="37">
      <t>カイハツ</t>
    </rPh>
    <rPh sb="38" eb="40">
      <t>ヒツヨウ</t>
    </rPh>
    <rPh sb="41" eb="43">
      <t>ケイヒ</t>
    </rPh>
    <phoneticPr fontId="1"/>
  </si>
  <si>
    <t>環境研究・技術開発推進事業</t>
  </si>
  <si>
    <t>（項）環境政策基盤整備費
　（大事項）環境政策基盤整備等に必要な経費
（項）環境政策基盤整備費
　（大事項）環境問題に対する調査・研究・技術開発に必要な経費</t>
    <rPh sb="21" eb="23">
      <t>セイサク</t>
    </rPh>
    <rPh sb="23" eb="25">
      <t>キバン</t>
    </rPh>
    <rPh sb="25" eb="27">
      <t>セイビ</t>
    </rPh>
    <rPh sb="27" eb="28">
      <t>トウ</t>
    </rPh>
    <rPh sb="29" eb="31">
      <t>ヒツヨウ</t>
    </rPh>
    <rPh sb="32" eb="34">
      <t>ケイヒ</t>
    </rPh>
    <rPh sb="36" eb="37">
      <t>コウ</t>
    </rPh>
    <rPh sb="38" eb="40">
      <t>カンキョウ</t>
    </rPh>
    <rPh sb="40" eb="42">
      <t>セイサク</t>
    </rPh>
    <rPh sb="42" eb="44">
      <t>キバン</t>
    </rPh>
    <rPh sb="44" eb="47">
      <t>セイビヒ</t>
    </rPh>
    <rPh sb="50" eb="52">
      <t>ダイジ</t>
    </rPh>
    <rPh sb="52" eb="53">
      <t>コウ</t>
    </rPh>
    <rPh sb="54" eb="56">
      <t>カンキョウ</t>
    </rPh>
    <rPh sb="56" eb="58">
      <t>モンダイ</t>
    </rPh>
    <rPh sb="59" eb="60">
      <t>タイ</t>
    </rPh>
    <rPh sb="62" eb="64">
      <t>チョウサ</t>
    </rPh>
    <rPh sb="65" eb="67">
      <t>ケンキュウ</t>
    </rPh>
    <rPh sb="68" eb="70">
      <t>ギジュツ</t>
    </rPh>
    <rPh sb="70" eb="72">
      <t>カイハツ</t>
    </rPh>
    <rPh sb="73" eb="75">
      <t>ヒツヨウ</t>
    </rPh>
    <rPh sb="76" eb="78">
      <t>ケイヒ</t>
    </rPh>
    <phoneticPr fontId="1"/>
  </si>
  <si>
    <t>グリーン経済の実現に向けた政策研究と環境ビジネス情報整備・発信事業</t>
    <rPh sb="4" eb="6">
      <t>ケイザイ</t>
    </rPh>
    <rPh sb="7" eb="9">
      <t>ジツゲン</t>
    </rPh>
    <rPh sb="10" eb="11">
      <t>ム</t>
    </rPh>
    <rPh sb="13" eb="15">
      <t>セイサク</t>
    </rPh>
    <rPh sb="15" eb="17">
      <t>ケンキュウ</t>
    </rPh>
    <rPh sb="18" eb="20">
      <t>カンキョウ</t>
    </rPh>
    <rPh sb="24" eb="26">
      <t>ジョウホウ</t>
    </rPh>
    <rPh sb="26" eb="28">
      <t>セイビ</t>
    </rPh>
    <rPh sb="29" eb="31">
      <t>ハッシン</t>
    </rPh>
    <rPh sb="31" eb="33">
      <t>ジギョウ</t>
    </rPh>
    <phoneticPr fontId="1"/>
  </si>
  <si>
    <t>子どもの健康と環境に関する全国調査（エコチル調査）</t>
    <rPh sb="0" eb="1">
      <t>コ</t>
    </rPh>
    <rPh sb="4" eb="6">
      <t>ケンコウ</t>
    </rPh>
    <rPh sb="7" eb="9">
      <t>カンキョウ</t>
    </rPh>
    <rPh sb="10" eb="11">
      <t>カン</t>
    </rPh>
    <rPh sb="13" eb="15">
      <t>ゼンコク</t>
    </rPh>
    <rPh sb="15" eb="17">
      <t>チョウサ</t>
    </rPh>
    <rPh sb="22" eb="24">
      <t>チョウサ</t>
    </rPh>
    <phoneticPr fontId="1"/>
  </si>
  <si>
    <t>平成44年度</t>
  </si>
  <si>
    <t>環境汚染等健康影響基礎調査費</t>
  </si>
  <si>
    <t>化学物質環境実態調査費</t>
    <rPh sb="6" eb="8">
      <t>ジッタイ</t>
    </rPh>
    <phoneticPr fontId="1"/>
  </si>
  <si>
    <t>化学物質の人へのばく露総合調査事業費</t>
    <rPh sb="0" eb="2">
      <t>カガク</t>
    </rPh>
    <rPh sb="2" eb="4">
      <t>ブッシツ</t>
    </rPh>
    <rPh sb="5" eb="6">
      <t>ヒト</t>
    </rPh>
    <rPh sb="10" eb="11">
      <t>ロ</t>
    </rPh>
    <rPh sb="11" eb="13">
      <t>ソウゴウ</t>
    </rPh>
    <rPh sb="13" eb="15">
      <t>チョウサ</t>
    </rPh>
    <rPh sb="15" eb="18">
      <t>ジギョウヒ</t>
    </rPh>
    <phoneticPr fontId="1"/>
  </si>
  <si>
    <t>水俣病に関する総合的研究</t>
  </si>
  <si>
    <t>国立水俣病総合研究センター</t>
  </si>
  <si>
    <t>（項）環境調査研修所
　（大事項）環境保全に関する調査、研修等に必要な経費
（項）環境調査研修所施設費
　（大事項）環境調査研修所施設整備に必要な経費</t>
    <rPh sb="3" eb="5">
      <t>カンキョウ</t>
    </rPh>
    <rPh sb="5" eb="7">
      <t>チョウサ</t>
    </rPh>
    <rPh sb="7" eb="10">
      <t>ケンシュウジョ</t>
    </rPh>
    <rPh sb="17" eb="19">
      <t>カンキョウ</t>
    </rPh>
    <rPh sb="19" eb="21">
      <t>ホゼン</t>
    </rPh>
    <rPh sb="22" eb="23">
      <t>カン</t>
    </rPh>
    <rPh sb="25" eb="27">
      <t>チョウサ</t>
    </rPh>
    <rPh sb="28" eb="30">
      <t>ケンシュウ</t>
    </rPh>
    <rPh sb="30" eb="31">
      <t>トウ</t>
    </rPh>
    <rPh sb="32" eb="34">
      <t>ヒツヨウ</t>
    </rPh>
    <rPh sb="35" eb="37">
      <t>ケイヒ</t>
    </rPh>
    <rPh sb="48" eb="51">
      <t>シセツヒ</t>
    </rPh>
    <rPh sb="67" eb="69">
      <t>セイビ</t>
    </rPh>
    <phoneticPr fontId="1"/>
  </si>
  <si>
    <t>イタイイタイ病及び慢性カドミウム中毒に関する総合的研究</t>
    <rPh sb="6" eb="7">
      <t>ビョウ</t>
    </rPh>
    <rPh sb="7" eb="8">
      <t>オヨ</t>
    </rPh>
    <rPh sb="9" eb="11">
      <t>マンセイ</t>
    </rPh>
    <rPh sb="16" eb="18">
      <t>チュウドク</t>
    </rPh>
    <rPh sb="19" eb="20">
      <t>カン</t>
    </rPh>
    <rPh sb="22" eb="25">
      <t>ソウゴウテキ</t>
    </rPh>
    <rPh sb="25" eb="27">
      <t>ケンキュウ</t>
    </rPh>
    <phoneticPr fontId="1"/>
  </si>
  <si>
    <t>イタイイタイ病及び慢性砒素中毒発生地域住民健康影響実態調査費</t>
    <rPh sb="6" eb="7">
      <t>ビョウ</t>
    </rPh>
    <rPh sb="7" eb="8">
      <t>オヨ</t>
    </rPh>
    <rPh sb="9" eb="11">
      <t>マンセイ</t>
    </rPh>
    <rPh sb="11" eb="13">
      <t>ヒソ</t>
    </rPh>
    <rPh sb="13" eb="15">
      <t>チュウドク</t>
    </rPh>
    <rPh sb="15" eb="17">
      <t>ハッセイ</t>
    </rPh>
    <rPh sb="17" eb="19">
      <t>チイキ</t>
    </rPh>
    <rPh sb="19" eb="21">
      <t>ジュウミン</t>
    </rPh>
    <rPh sb="21" eb="23">
      <t>ケンコウ</t>
    </rPh>
    <rPh sb="23" eb="25">
      <t>エイキョウ</t>
    </rPh>
    <rPh sb="25" eb="27">
      <t>ジッタイ</t>
    </rPh>
    <rPh sb="27" eb="29">
      <t>チョウサ</t>
    </rPh>
    <rPh sb="29" eb="30">
      <t>ヒ</t>
    </rPh>
    <phoneticPr fontId="1"/>
  </si>
  <si>
    <t>熱中症対策推進事業</t>
    <rPh sb="0" eb="3">
      <t>ネッチュウショウ</t>
    </rPh>
    <rPh sb="3" eb="5">
      <t>タイサク</t>
    </rPh>
    <rPh sb="5" eb="7">
      <t>スイシン</t>
    </rPh>
    <rPh sb="7" eb="9">
      <t>ジギョウ</t>
    </rPh>
    <phoneticPr fontId="1"/>
  </si>
  <si>
    <t>気候変動に関する政府間パネル（IPCC）評価報告書作成支援事業</t>
    <rPh sb="0" eb="2">
      <t>キコウ</t>
    </rPh>
    <rPh sb="2" eb="4">
      <t>ヘンドウ</t>
    </rPh>
    <rPh sb="5" eb="6">
      <t>カン</t>
    </rPh>
    <rPh sb="8" eb="11">
      <t>セイフカン</t>
    </rPh>
    <rPh sb="20" eb="22">
      <t>ヒョウカ</t>
    </rPh>
    <rPh sb="22" eb="25">
      <t>ホウコクショ</t>
    </rPh>
    <rPh sb="25" eb="27">
      <t>サクセイ</t>
    </rPh>
    <rPh sb="27" eb="29">
      <t>シエン</t>
    </rPh>
    <rPh sb="29" eb="31">
      <t>ジギョウ</t>
    </rPh>
    <phoneticPr fontId="1"/>
  </si>
  <si>
    <t>目標名：9-4　環境情報の整備と提供・広報の充実</t>
    <rPh sb="0" eb="2">
      <t>モクヒョウ</t>
    </rPh>
    <rPh sb="2" eb="3">
      <t>メイ</t>
    </rPh>
    <rPh sb="8" eb="10">
      <t>カンキョウ</t>
    </rPh>
    <rPh sb="10" eb="12">
      <t>ジョウホウ</t>
    </rPh>
    <rPh sb="13" eb="15">
      <t>セイビ</t>
    </rPh>
    <rPh sb="16" eb="18">
      <t>テイキョウ</t>
    </rPh>
    <rPh sb="19" eb="21">
      <t>コウホウ</t>
    </rPh>
    <rPh sb="22" eb="24">
      <t>ジュウジツ</t>
    </rPh>
    <phoneticPr fontId="2"/>
  </si>
  <si>
    <t>情報基盤の強化対策費</t>
  </si>
  <si>
    <t>大臣官房総務課</t>
    <rPh sb="0" eb="2">
      <t>ダイジン</t>
    </rPh>
    <rPh sb="2" eb="4">
      <t>カンボウ</t>
    </rPh>
    <rPh sb="4" eb="7">
      <t>ソウムカ</t>
    </rPh>
    <phoneticPr fontId="1"/>
  </si>
  <si>
    <t>環境保全普及推進費</t>
    <rPh sb="0" eb="2">
      <t>カンキョウ</t>
    </rPh>
    <rPh sb="2" eb="4">
      <t>ホゼン</t>
    </rPh>
    <rPh sb="4" eb="6">
      <t>フキュウ</t>
    </rPh>
    <rPh sb="6" eb="9">
      <t>スイシンヒ</t>
    </rPh>
    <phoneticPr fontId="1"/>
  </si>
  <si>
    <t>（項）環境政策基盤整備費
　（大事項）環境政策基盤整備等に必要な経費</t>
    <rPh sb="1" eb="2">
      <t>コウ</t>
    </rPh>
    <rPh sb="3" eb="5">
      <t>カンキョウ</t>
    </rPh>
    <rPh sb="5" eb="7">
      <t>セイサク</t>
    </rPh>
    <rPh sb="7" eb="9">
      <t>キバン</t>
    </rPh>
    <rPh sb="9" eb="12">
      <t>セイビヒ</t>
    </rPh>
    <rPh sb="15" eb="16">
      <t>ダイ</t>
    </rPh>
    <rPh sb="16" eb="18">
      <t>ジコウ</t>
    </rPh>
    <rPh sb="19" eb="21">
      <t>カンキョウ</t>
    </rPh>
    <rPh sb="21" eb="23">
      <t>セイサク</t>
    </rPh>
    <rPh sb="23" eb="25">
      <t>キバン</t>
    </rPh>
    <rPh sb="25" eb="27">
      <t>セイビ</t>
    </rPh>
    <rPh sb="27" eb="28">
      <t>トウ</t>
    </rPh>
    <rPh sb="29" eb="31">
      <t>ヒツヨウ</t>
    </rPh>
    <rPh sb="32" eb="34">
      <t>ケイヒ</t>
    </rPh>
    <phoneticPr fontId="1"/>
  </si>
  <si>
    <t>環境調査研修所</t>
    <rPh sb="0" eb="2">
      <t>カンキョウ</t>
    </rPh>
    <rPh sb="2" eb="4">
      <t>チョウサ</t>
    </rPh>
    <rPh sb="4" eb="7">
      <t>ケンシュウショ</t>
    </rPh>
    <phoneticPr fontId="1"/>
  </si>
  <si>
    <t>環境調査研修所</t>
    <rPh sb="0" eb="2">
      <t>カンキョウ</t>
    </rPh>
    <rPh sb="2" eb="4">
      <t>チョウサ</t>
    </rPh>
    <rPh sb="4" eb="7">
      <t>ケンシュウジョ</t>
    </rPh>
    <phoneticPr fontId="1"/>
  </si>
  <si>
    <t>（項）環境調査研修所
　（大事項）環境保全に関する調査、研修等に必要な経費</t>
    <rPh sb="1" eb="2">
      <t>コウ</t>
    </rPh>
    <rPh sb="3" eb="5">
      <t>カンキョウ</t>
    </rPh>
    <rPh sb="5" eb="7">
      <t>チョウサ</t>
    </rPh>
    <rPh sb="7" eb="10">
      <t>ケンシュウジョ</t>
    </rPh>
    <rPh sb="13" eb="15">
      <t>ダイジ</t>
    </rPh>
    <rPh sb="15" eb="16">
      <t>コウ</t>
    </rPh>
    <rPh sb="17" eb="19">
      <t>カンキョウ</t>
    </rPh>
    <rPh sb="19" eb="21">
      <t>ホゼン</t>
    </rPh>
    <rPh sb="22" eb="23">
      <t>カン</t>
    </rPh>
    <rPh sb="25" eb="27">
      <t>チョウサ</t>
    </rPh>
    <rPh sb="28" eb="31">
      <t>ケンシュウトウ</t>
    </rPh>
    <rPh sb="32" eb="34">
      <t>ヒツヨウ</t>
    </rPh>
    <rPh sb="35" eb="37">
      <t>ケイヒ</t>
    </rPh>
    <phoneticPr fontId="1"/>
  </si>
  <si>
    <t>諸外国における環境法制に共通的に存在する基本問題の収集分析費</t>
    <rPh sb="0" eb="3">
      <t>ショガイコク</t>
    </rPh>
    <rPh sb="7" eb="9">
      <t>カンキョウ</t>
    </rPh>
    <rPh sb="9" eb="11">
      <t>ホウセイ</t>
    </rPh>
    <rPh sb="12" eb="15">
      <t>キョウツウテキ</t>
    </rPh>
    <rPh sb="16" eb="18">
      <t>ソンザイ</t>
    </rPh>
    <rPh sb="20" eb="22">
      <t>キホン</t>
    </rPh>
    <rPh sb="22" eb="24">
      <t>モンダイ</t>
    </rPh>
    <rPh sb="25" eb="27">
      <t>シュウシュウ</t>
    </rPh>
    <rPh sb="27" eb="29">
      <t>ブンセキ</t>
    </rPh>
    <rPh sb="29" eb="30">
      <t>ヒ</t>
    </rPh>
    <phoneticPr fontId="1"/>
  </si>
  <si>
    <t>目標名：10-3　放射線に係る一般住民の健康管理・健康不安対策</t>
    <rPh sb="0" eb="2">
      <t>モクヒョウ</t>
    </rPh>
    <phoneticPr fontId="1"/>
  </si>
  <si>
    <t>ｴﾈﾙｷﾞｰ対策特別会計電源開発促進勘定</t>
    <rPh sb="6" eb="8">
      <t>タイサク</t>
    </rPh>
    <rPh sb="8" eb="10">
      <t>トクベツ</t>
    </rPh>
    <rPh sb="10" eb="12">
      <t>カイケイ</t>
    </rPh>
    <rPh sb="12" eb="14">
      <t>デンゲン</t>
    </rPh>
    <rPh sb="14" eb="16">
      <t>カイハツ</t>
    </rPh>
    <rPh sb="16" eb="18">
      <t>ソクシン</t>
    </rPh>
    <rPh sb="18" eb="20">
      <t>カンジョウ</t>
    </rPh>
    <phoneticPr fontId="1"/>
  </si>
  <si>
    <t>（項）原子力安全規制対策費
　（大事項）原子力の安全規制対策に必要な経費</t>
  </si>
  <si>
    <t>いずれの施策にも関連しないもの</t>
    <rPh sb="4" eb="6">
      <t>シサク</t>
    </rPh>
    <rPh sb="8" eb="10">
      <t>カンレン</t>
    </rPh>
    <phoneticPr fontId="2"/>
  </si>
  <si>
    <t>大臣官房会計課</t>
    <rPh sb="0" eb="2">
      <t>ダイジン</t>
    </rPh>
    <rPh sb="2" eb="4">
      <t>カンボウ</t>
    </rPh>
    <rPh sb="4" eb="7">
      <t>カイケイカ</t>
    </rPh>
    <phoneticPr fontId="1"/>
  </si>
  <si>
    <t>地方環境事務所管理施設等整備費</t>
    <rPh sb="0" eb="2">
      <t>チホウ</t>
    </rPh>
    <rPh sb="2" eb="4">
      <t>カンキョウ</t>
    </rPh>
    <rPh sb="4" eb="6">
      <t>ジム</t>
    </rPh>
    <rPh sb="6" eb="7">
      <t>ショ</t>
    </rPh>
    <rPh sb="7" eb="9">
      <t>カンリ</t>
    </rPh>
    <rPh sb="9" eb="12">
      <t>シセツナド</t>
    </rPh>
    <rPh sb="12" eb="15">
      <t>セイビヒ</t>
    </rPh>
    <phoneticPr fontId="1"/>
  </si>
  <si>
    <t>（項）地方環境事務所施設費
（大事項）地方環境事務所施設整備に必要な経費</t>
    <rPh sb="3" eb="5">
      <t>チホウ</t>
    </rPh>
    <rPh sb="5" eb="7">
      <t>カンキョウ</t>
    </rPh>
    <rPh sb="7" eb="10">
      <t>ジムショ</t>
    </rPh>
    <rPh sb="10" eb="13">
      <t>シセツヒ</t>
    </rPh>
    <rPh sb="19" eb="21">
      <t>チホウ</t>
    </rPh>
    <rPh sb="21" eb="23">
      <t>カンキョウ</t>
    </rPh>
    <rPh sb="23" eb="26">
      <t>ジムショ</t>
    </rPh>
    <rPh sb="26" eb="28">
      <t>シセツ</t>
    </rPh>
    <rPh sb="28" eb="30">
      <t>セイビ</t>
    </rPh>
    <rPh sb="31" eb="33">
      <t>ヒツヨウ</t>
    </rPh>
    <rPh sb="34" eb="36">
      <t>ケイヒ</t>
    </rPh>
    <phoneticPr fontId="1"/>
  </si>
  <si>
    <t>独立行政法人環境再生保全機構運営費交付金</t>
    <rPh sb="17" eb="20">
      <t>コウフキン</t>
    </rPh>
    <phoneticPr fontId="1"/>
  </si>
  <si>
    <t>（項）独立行政法人環境再生保全機構運営費
　（大事項）独立行政法人環境再生保全機構運営費交付金に必要な経費
　（大事項）独立行政法人環境再生保全機構環境保全研究・技術開発運営費交付金に必要な経費</t>
    <rPh sb="3" eb="5">
      <t>ドクリツ</t>
    </rPh>
    <rPh sb="5" eb="7">
      <t>ギョウセイ</t>
    </rPh>
    <rPh sb="7" eb="9">
      <t>ホウジン</t>
    </rPh>
    <rPh sb="9" eb="11">
      <t>カンキョウ</t>
    </rPh>
    <rPh sb="27" eb="29">
      <t>ドクリツ</t>
    </rPh>
    <rPh sb="29" eb="31">
      <t>ギョウセイ</t>
    </rPh>
    <rPh sb="31" eb="33">
      <t>ホウジン</t>
    </rPh>
    <rPh sb="56" eb="59">
      <t>ダイジコウ</t>
    </rPh>
    <rPh sb="60" eb="62">
      <t>ドクリツ</t>
    </rPh>
    <rPh sb="62" eb="64">
      <t>ギョウセイ</t>
    </rPh>
    <rPh sb="64" eb="66">
      <t>ホウジン</t>
    </rPh>
    <rPh sb="66" eb="68">
      <t>カンキョウ</t>
    </rPh>
    <rPh sb="68" eb="70">
      <t>サイセイ</t>
    </rPh>
    <rPh sb="70" eb="72">
      <t>ホゼン</t>
    </rPh>
    <rPh sb="72" eb="74">
      <t>キコウ</t>
    </rPh>
    <rPh sb="74" eb="76">
      <t>カンキョウ</t>
    </rPh>
    <rPh sb="76" eb="78">
      <t>ホゼン</t>
    </rPh>
    <rPh sb="78" eb="80">
      <t>ケンキュウ</t>
    </rPh>
    <rPh sb="81" eb="83">
      <t>ギジュツ</t>
    </rPh>
    <rPh sb="83" eb="85">
      <t>カイハツ</t>
    </rPh>
    <rPh sb="85" eb="88">
      <t>ウンエイヒ</t>
    </rPh>
    <rPh sb="88" eb="91">
      <t>コウフキン</t>
    </rPh>
    <rPh sb="92" eb="94">
      <t>ヒツヨウ</t>
    </rPh>
    <rPh sb="95" eb="97">
      <t>ケイヒ</t>
    </rPh>
    <phoneticPr fontId="1"/>
  </si>
  <si>
    <t>国立研究開発法人国立環境研究所運営費交付金</t>
    <rPh sb="0" eb="2">
      <t>コクリツ</t>
    </rPh>
    <rPh sb="2" eb="4">
      <t>ケンキュウ</t>
    </rPh>
    <rPh sb="4" eb="6">
      <t>カイハツ</t>
    </rPh>
    <rPh sb="6" eb="8">
      <t>ホウジン</t>
    </rPh>
    <phoneticPr fontId="1"/>
  </si>
  <si>
    <t>（項）国立研究開発法人国立環境研究所運営費
　（大事項）国立研究開発法人国立環境研究所運営費交付金に必要な経費</t>
    <rPh sb="3" eb="5">
      <t>コクリツ</t>
    </rPh>
    <rPh sb="5" eb="7">
      <t>ケンキュウ</t>
    </rPh>
    <rPh sb="7" eb="9">
      <t>カイハツ</t>
    </rPh>
    <rPh sb="9" eb="11">
      <t>ホウジン</t>
    </rPh>
    <rPh sb="11" eb="13">
      <t>コクリツ</t>
    </rPh>
    <rPh sb="13" eb="15">
      <t>カンキョウ</t>
    </rPh>
    <rPh sb="15" eb="18">
      <t>ケンキュウジョ</t>
    </rPh>
    <rPh sb="18" eb="21">
      <t>ウンエイヒ</t>
    </rPh>
    <rPh sb="24" eb="25">
      <t>ダイ</t>
    </rPh>
    <rPh sb="25" eb="27">
      <t>ジコウ</t>
    </rPh>
    <rPh sb="28" eb="30">
      <t>コクリツ</t>
    </rPh>
    <rPh sb="30" eb="32">
      <t>ケンキュウ</t>
    </rPh>
    <rPh sb="32" eb="34">
      <t>カイハツ</t>
    </rPh>
    <rPh sb="34" eb="36">
      <t>ホウジン</t>
    </rPh>
    <rPh sb="36" eb="38">
      <t>コクリツ</t>
    </rPh>
    <rPh sb="38" eb="40">
      <t>カンキョウ</t>
    </rPh>
    <rPh sb="40" eb="43">
      <t>ケンキュウジョ</t>
    </rPh>
    <rPh sb="43" eb="46">
      <t>ウンエイヒ</t>
    </rPh>
    <rPh sb="46" eb="49">
      <t>コウフキン</t>
    </rPh>
    <rPh sb="50" eb="52">
      <t>ヒツヨウ</t>
    </rPh>
    <rPh sb="53" eb="55">
      <t>ケイヒ</t>
    </rPh>
    <phoneticPr fontId="1"/>
  </si>
  <si>
    <t>国立研究開発法人国立環境研究所施設費補助</t>
    <rPh sb="0" eb="2">
      <t>コクリツ</t>
    </rPh>
    <rPh sb="2" eb="4">
      <t>ケンキュウ</t>
    </rPh>
    <rPh sb="4" eb="6">
      <t>カイハツ</t>
    </rPh>
    <rPh sb="6" eb="8">
      <t>ホウジン</t>
    </rPh>
    <phoneticPr fontId="1"/>
  </si>
  <si>
    <t>（項）国立研究開発法人国立環境研究所施設整備費
　（大事項）国立研究開発法人国立環境研究所施設整備に必要な経費</t>
    <rPh sb="3" eb="5">
      <t>コクリツ</t>
    </rPh>
    <rPh sb="5" eb="7">
      <t>ケンキュウ</t>
    </rPh>
    <rPh sb="7" eb="9">
      <t>カイハツ</t>
    </rPh>
    <rPh sb="9" eb="11">
      <t>ホウジン</t>
    </rPh>
    <rPh sb="11" eb="13">
      <t>コクリツ</t>
    </rPh>
    <rPh sb="13" eb="15">
      <t>カンキョウ</t>
    </rPh>
    <rPh sb="15" eb="18">
      <t>ケンキュウジョ</t>
    </rPh>
    <rPh sb="18" eb="20">
      <t>シセツ</t>
    </rPh>
    <rPh sb="20" eb="23">
      <t>セイビヒ</t>
    </rPh>
    <rPh sb="26" eb="28">
      <t>ダイジ</t>
    </rPh>
    <rPh sb="28" eb="29">
      <t>コウ</t>
    </rPh>
    <rPh sb="30" eb="32">
      <t>コクリツ</t>
    </rPh>
    <rPh sb="32" eb="34">
      <t>ケンキュウ</t>
    </rPh>
    <rPh sb="34" eb="36">
      <t>カイハツ</t>
    </rPh>
    <rPh sb="36" eb="38">
      <t>ホウジン</t>
    </rPh>
    <rPh sb="38" eb="40">
      <t>コクリツ</t>
    </rPh>
    <rPh sb="40" eb="42">
      <t>カンキョウ</t>
    </rPh>
    <rPh sb="42" eb="45">
      <t>ケンキュウジョ</t>
    </rPh>
    <rPh sb="45" eb="47">
      <t>シセツ</t>
    </rPh>
    <rPh sb="47" eb="49">
      <t>セイビ</t>
    </rPh>
    <rPh sb="50" eb="52">
      <t>ヒツヨウ</t>
    </rPh>
    <rPh sb="53" eb="55">
      <t>ケイヒ</t>
    </rPh>
    <phoneticPr fontId="1"/>
  </si>
  <si>
    <t>エネルギー対策特別会計エネルギー需給勘定</t>
    <rPh sb="5" eb="7">
      <t>タイサク</t>
    </rPh>
    <rPh sb="7" eb="9">
      <t>トクベツ</t>
    </rPh>
    <rPh sb="9" eb="11">
      <t>カイケイ</t>
    </rPh>
    <rPh sb="16" eb="18">
      <t>ジュキュウ</t>
    </rPh>
    <rPh sb="18" eb="20">
      <t>カンジョウ</t>
    </rPh>
    <phoneticPr fontId="2"/>
  </si>
  <si>
    <t>　　　〃　　電源開発促進勘定</t>
    <rPh sb="6" eb="8">
      <t>デンゲン</t>
    </rPh>
    <rPh sb="8" eb="10">
      <t>カイハツ</t>
    </rPh>
    <rPh sb="10" eb="12">
      <t>ソクシン</t>
    </rPh>
    <rPh sb="12" eb="14">
      <t>カンジョウ</t>
    </rPh>
    <phoneticPr fontId="2"/>
  </si>
  <si>
    <t>ｴﾈﾙｷﾞｰ対策特別会計ｴﾈﾙｷﾞｰ需給勘定</t>
    <phoneticPr fontId="1"/>
  </si>
  <si>
    <t>（項）エネルギー需給構造高度化対策費
　（大事項）温暖化対策に必要な経費</t>
    <phoneticPr fontId="1"/>
  </si>
  <si>
    <t>風力発電等に係るゾーニング導入可能性検討モデル事業</t>
    <phoneticPr fontId="1"/>
  </si>
  <si>
    <t>省エネ家電等COOL CHOICE推進事業</t>
    <rPh sb="0" eb="1">
      <t>ショウ</t>
    </rPh>
    <rPh sb="3" eb="5">
      <t>カデン</t>
    </rPh>
    <rPh sb="5" eb="6">
      <t>トウ</t>
    </rPh>
    <rPh sb="17" eb="19">
      <t>スイシン</t>
    </rPh>
    <rPh sb="19" eb="21">
      <t>ジギョウ</t>
    </rPh>
    <phoneticPr fontId="1"/>
  </si>
  <si>
    <t>廃熱・湧水等の未利用資源の効率的活用による低炭素社会システム整備推進事業</t>
    <rPh sb="0" eb="2">
      <t>ハイネツ</t>
    </rPh>
    <rPh sb="3" eb="5">
      <t>ユウスイ</t>
    </rPh>
    <rPh sb="5" eb="6">
      <t>トウ</t>
    </rPh>
    <rPh sb="7" eb="10">
      <t>ミリヨウ</t>
    </rPh>
    <rPh sb="10" eb="12">
      <t>シゲン</t>
    </rPh>
    <rPh sb="13" eb="16">
      <t>コウリツテキ</t>
    </rPh>
    <rPh sb="16" eb="18">
      <t>カツヨウ</t>
    </rPh>
    <rPh sb="21" eb="24">
      <t>テイタンソ</t>
    </rPh>
    <rPh sb="24" eb="26">
      <t>シャカイ</t>
    </rPh>
    <rPh sb="30" eb="32">
      <t>セイビ</t>
    </rPh>
    <rPh sb="32" eb="34">
      <t>スイシン</t>
    </rPh>
    <rPh sb="34" eb="36">
      <t>ジギョウ</t>
    </rPh>
    <phoneticPr fontId="1"/>
  </si>
  <si>
    <t>低炭素型ディーゼルトラック普及加速化事業（国土交通省連携事業）</t>
    <rPh sb="0" eb="3">
      <t>テイタンソ</t>
    </rPh>
    <rPh sb="3" eb="4">
      <t>ガタ</t>
    </rPh>
    <rPh sb="13" eb="15">
      <t>フキュウ</t>
    </rPh>
    <rPh sb="15" eb="18">
      <t>カソクカ</t>
    </rPh>
    <rPh sb="18" eb="20">
      <t>ジギョウ</t>
    </rPh>
    <rPh sb="21" eb="23">
      <t>コクド</t>
    </rPh>
    <rPh sb="23" eb="26">
      <t>コウツウショウ</t>
    </rPh>
    <rPh sb="26" eb="28">
      <t>レンケイ</t>
    </rPh>
    <rPh sb="28" eb="30">
      <t>ジギョウ</t>
    </rPh>
    <phoneticPr fontId="1"/>
  </si>
  <si>
    <t>（項）大気・水・土壌環境等保全費
　（大事項）大気・水・土壌環境等の保全に必要な経費</t>
    <phoneticPr fontId="1"/>
  </si>
  <si>
    <t>琵琶湖保全再生等推進費</t>
    <rPh sb="0" eb="3">
      <t>ビワコ</t>
    </rPh>
    <rPh sb="3" eb="5">
      <t>ホゼン</t>
    </rPh>
    <rPh sb="5" eb="8">
      <t>サイセイナド</t>
    </rPh>
    <rPh sb="8" eb="10">
      <t>スイシン</t>
    </rPh>
    <rPh sb="10" eb="11">
      <t>ヒ</t>
    </rPh>
    <phoneticPr fontId="1"/>
  </si>
  <si>
    <t>リサイクルプロセスの横断的高度化・効率化事業</t>
    <rPh sb="10" eb="13">
      <t>オウダンテキ</t>
    </rPh>
    <rPh sb="13" eb="16">
      <t>コウドカ</t>
    </rPh>
    <rPh sb="17" eb="20">
      <t>コウリツカ</t>
    </rPh>
    <rPh sb="20" eb="22">
      <t>ジギョウ</t>
    </rPh>
    <phoneticPr fontId="1"/>
  </si>
  <si>
    <t>自然環境局</t>
    <phoneticPr fontId="1"/>
  </si>
  <si>
    <t>（項）生物多様性保全等推進費
　（大事項）生物多様性の保全等の推進に必要な経費</t>
    <phoneticPr fontId="1"/>
  </si>
  <si>
    <t>国立公園満喫プロジェクト推進事業</t>
    <rPh sb="0" eb="2">
      <t>コクリツ</t>
    </rPh>
    <rPh sb="2" eb="4">
      <t>コウエン</t>
    </rPh>
    <rPh sb="4" eb="6">
      <t>マンキツ</t>
    </rPh>
    <rPh sb="12" eb="14">
      <t>スイシン</t>
    </rPh>
    <rPh sb="14" eb="16">
      <t>ジギョウ</t>
    </rPh>
    <phoneticPr fontId="1"/>
  </si>
  <si>
    <t>○</t>
    <phoneticPr fontId="1"/>
  </si>
  <si>
    <t>前年度からの
繰越</t>
    <rPh sb="0" eb="3">
      <t>ゼンネンド</t>
    </rPh>
    <rPh sb="7" eb="9">
      <t>クリコシ</t>
    </rPh>
    <phoneticPr fontId="1"/>
  </si>
  <si>
    <t>翌年度へ繰越</t>
    <rPh sb="0" eb="3">
      <t>ヨクネンド</t>
    </rPh>
    <rPh sb="4" eb="6">
      <t>クリコシ</t>
    </rPh>
    <phoneticPr fontId="1"/>
  </si>
  <si>
    <t>一般会計
環境本省</t>
  </si>
  <si>
    <t>（項）環境本省共通費
（大事項）環境本省一般行政に必要な経費</t>
  </si>
  <si>
    <t>－</t>
  </si>
  <si>
    <t>対象外指定経費</t>
  </si>
  <si>
    <t>-</t>
  </si>
  <si>
    <t>いずれの施策にも関連しないもの</t>
  </si>
  <si>
    <t>（項）環境本省共通費
（大事項）審議会等に必要な経費</t>
  </si>
  <si>
    <t>類似経費（４）</t>
  </si>
  <si>
    <t>大臣官房総務課</t>
  </si>
  <si>
    <t>（項）環境政策基盤整備費
（大事項）環境政策基盤整備等に必要な経費</t>
  </si>
  <si>
    <t>環境政策基盤整備等に必要な共通経費</t>
  </si>
  <si>
    <t>大臣官房秘書課
大臣官房総務課
大臣官房会計課</t>
    <phoneticPr fontId="1"/>
  </si>
  <si>
    <t>独立行政法人評価検討会経費</t>
  </si>
  <si>
    <t>類似経費（５）</t>
  </si>
  <si>
    <t>（項）大気・水・土壌環境等保全費
（大事項）大気・水・土壌環境等の保全に必要な経費</t>
  </si>
  <si>
    <t>大気・水・土壌環境等保全対策共通経費</t>
  </si>
  <si>
    <t>類似経費（１）</t>
  </si>
  <si>
    <t>大気・水・土壌等の保全</t>
  </si>
  <si>
    <t>（項）廃棄物・リサイクル対策推進費
　　（大事項）廃棄物・リサイクル対策の推進に必要な経費</t>
  </si>
  <si>
    <t>廃棄物対策等共通経費</t>
  </si>
  <si>
    <t>廃棄物・リサイクル対策の推進</t>
  </si>
  <si>
    <t>（項）廃棄物処理施設整備事業調査諸費
（大事項）廃棄物処理施設整備事業調査諸費に必要な経費</t>
  </si>
  <si>
    <t>（項）環境・経済・社会の統合的向上費
（大事項）環境・経済・社会の統合的向上に必要な経費</t>
  </si>
  <si>
    <t>環境・経済・社会の統合的向上共通経費</t>
  </si>
  <si>
    <t>類似経費（５）
正規職員が直接消費する（目）職員旅費や備品、消耗品等のための（目）庁費を計上。</t>
  </si>
  <si>
    <t>環境・経済・社会の統合的向上</t>
  </si>
  <si>
    <t>環境政策の基盤整備</t>
  </si>
  <si>
    <t>（項）環境調査研修所
（大事項）環境調査研修所に必要な経費</t>
  </si>
  <si>
    <t>人件費</t>
  </si>
  <si>
    <t>環境調査研修所</t>
  </si>
  <si>
    <t>環境調査研修所共通経費</t>
  </si>
  <si>
    <t>類似経費（２）</t>
  </si>
  <si>
    <t>（項）化学物質対策推進費
（大事項）化学物質対策の推進に必要な経費</t>
  </si>
  <si>
    <t>化学物質対策推進共通経費</t>
  </si>
  <si>
    <t>環境保健部</t>
  </si>
  <si>
    <t>化学物質対策の推進</t>
  </si>
  <si>
    <t>（項）環境保健対策推進費
（大事項）環境保健対策の推進に必要な経費</t>
  </si>
  <si>
    <t>環境保健対策推進共通経費</t>
  </si>
  <si>
    <t>環境保健対策の推進</t>
  </si>
  <si>
    <t>公害健康被害補償不服審査会等経費</t>
  </si>
  <si>
    <t>類似経費（５）
環境省設置法第7条に基づき設置された公害健康被害補償不服審査会の委員手当、委員の旅費、委員が直接消費する備品、消耗品等の事務経費であるため。</t>
  </si>
  <si>
    <t>類似経費（５）
環境省組織令第41条に基づき設置された臨時水俣病認定審査会の委員手当、委員の旅費、委員が直接消費する備品、消耗品等の事務経費や水俣病訴訟関係の事務経費であるため。</t>
  </si>
  <si>
    <t>放射線の健康管理・健康不安対策に必要な経費</t>
  </si>
  <si>
    <t>類似経費（５）
正規職員が直接消費する（目）職員旅費や備品、消耗品等ののための（目）環境保全調査費を計上。</t>
  </si>
  <si>
    <t>（項）石綿健康被害救済事務費労働保険特別会計へ繰入
（大事項）石綿健康被害救済事務の労働保険特別会計への繰入経費</t>
  </si>
  <si>
    <t>石綿健康被害救済事務の財源の労働保険特別会計への繰入経費</t>
  </si>
  <si>
    <t>対象目整理表対象外</t>
  </si>
  <si>
    <t>（項）環境政策基盤整備費
（大事項）環境問題に対する調査・研究・技術開発に必要な経費</t>
  </si>
  <si>
    <t>環境問題に対する調査・研究・技術開発共通経費</t>
  </si>
  <si>
    <t>類似経費（５）
正規職員が直接消費する（目）環境保全研究職員旅費を計上。</t>
  </si>
  <si>
    <t>エネルギー対策特別会計電源開発促進勘定</t>
  </si>
  <si>
    <t>（項）事務取扱費
（大事項）原子力の安全規制対策に必要な経費</t>
  </si>
  <si>
    <t>類似経費（３）</t>
  </si>
  <si>
    <t>（項）環境調査研修所
（大事項）環境保全に関する調査、研修等に必要な経費</t>
  </si>
  <si>
    <t>環境保全調査・研修等共通経費
（国立水俣病総合研究センターの調査・研究に必要な共通経費）</t>
  </si>
  <si>
    <t>類似経費（５）
正規職員が研究のために直接消費する（目）職員旅費や施設の維持管理等のための（目）試験研究費のみ計上しているため。</t>
  </si>
  <si>
    <t>国立水俣病総合
研究センター</t>
  </si>
  <si>
    <t>7
9</t>
  </si>
  <si>
    <t>環境保健対策の推進
環境政策の基盤整備</t>
  </si>
  <si>
    <t>（項）石油石炭税財源エネルギー需給構造高度化対策費エネルギー対策特別会計へ繰入
（大事項）石油石炭税財源エネルギー需給構造高度化対策に係るエネルギー対策特別エネルギー需給勘定へ繰入れに必要な経費</t>
  </si>
  <si>
    <t>特別会計繰入経費</t>
  </si>
  <si>
    <t>対象目整理票対象外</t>
  </si>
  <si>
    <t>地球温暖化対策の推進</t>
  </si>
  <si>
    <t>（項）地球環境保全費
（大事項）地球環境の保全に必要な経費</t>
  </si>
  <si>
    <t>地球環境保全対策共通経費</t>
  </si>
  <si>
    <t>類似経費（５）
正規職員が直接消費する（目）職員旅費及びコピー用紙代や外国でのインターネット使用料等のための(目)庁費</t>
  </si>
  <si>
    <t>地球環境の保全</t>
  </si>
  <si>
    <t>国際会議等派遣等経費</t>
  </si>
  <si>
    <t>類似経費（５）
正規職員が直接消費する(目)外国旅費や携帯電話使用料等のための(目)庁費</t>
  </si>
  <si>
    <t>エネルギー対策特別会計エネルギー需給勘定</t>
  </si>
  <si>
    <t>（項）事務取扱費
（大事項）事務取扱いに必要な経費</t>
  </si>
  <si>
    <t>（項）事務取扱費
（大事項）温暖化対策に必要な経費</t>
  </si>
  <si>
    <t>（項）諸支出金
（大事項）返納金等の払戻しに必要な経費</t>
  </si>
  <si>
    <t>類似経費（５）
過誤納に係る返納金等の諸払戻しに備えたいわゆる立目予算としての事務的経費であるため。</t>
  </si>
  <si>
    <t>（項）予備費
（大事項）予備費</t>
  </si>
  <si>
    <t>（項）生物多様性保全等推進費
（大事項）生物多様性保全等共通経費</t>
  </si>
  <si>
    <t>生物多様性保全等共通経費</t>
  </si>
  <si>
    <t>類似経費（５）
正規職員が直接消費する職員旅費及び備品、消耗品、印刷製本、借料、会議費、賃金等のため</t>
  </si>
  <si>
    <t>生物多様性の保全と自然との共生の推進</t>
  </si>
  <si>
    <t>（項）自然公園等事業工事諸費
（大事項）自然公園等事業工事諸費に必要な経費</t>
  </si>
  <si>
    <t>自然公園等事業費（うち既定定員に伴う経費等）</t>
  </si>
  <si>
    <t>対象外指定経費、類似経費（５）
自然公園等事業に直接必要な人件費及び事務費であるため。</t>
  </si>
  <si>
    <t>一般会計
地方環境事務所</t>
  </si>
  <si>
    <t>地方環境室</t>
  </si>
  <si>
    <t>（項）地方環境対策費
（大事項）生物多様性の保全等の推進に必要な経費</t>
  </si>
  <si>
    <t>類似経費（５）
正規職員が直接消費する旅費や備品、消耗品等のための事務費を計上。</t>
  </si>
  <si>
    <t>大臣官房秘書課
大臣官房総務課
大臣官房会計課</t>
    <phoneticPr fontId="1"/>
  </si>
  <si>
    <t>（項）地方環境事務所共通費
（大事項）地方環境事務所一般行政に必要な経費</t>
    <phoneticPr fontId="1"/>
  </si>
  <si>
    <t>平成２８年度対象</t>
  </si>
  <si>
    <t>平成２７年度対象</t>
  </si>
  <si>
    <t>（項）地方環境対策費
　（大事項）大気・水・土壌環境等の保全に必要な経費</t>
    <rPh sb="1" eb="2">
      <t>コウ</t>
    </rPh>
    <rPh sb="3" eb="5">
      <t>チホウ</t>
    </rPh>
    <rPh sb="5" eb="7">
      <t>カンキョウ</t>
    </rPh>
    <rPh sb="7" eb="9">
      <t>タイサク</t>
    </rPh>
    <rPh sb="9" eb="10">
      <t>ヒ</t>
    </rPh>
    <rPh sb="13" eb="15">
      <t>ダイジ</t>
    </rPh>
    <rPh sb="15" eb="16">
      <t>コウ</t>
    </rPh>
    <rPh sb="17" eb="19">
      <t>タイキ</t>
    </rPh>
    <rPh sb="20" eb="21">
      <t>ミズ</t>
    </rPh>
    <rPh sb="22" eb="24">
      <t>ドジョウ</t>
    </rPh>
    <rPh sb="24" eb="26">
      <t>カンキョウ</t>
    </rPh>
    <rPh sb="26" eb="27">
      <t>トウ</t>
    </rPh>
    <rPh sb="28" eb="30">
      <t>ホゼン</t>
    </rPh>
    <rPh sb="31" eb="33">
      <t>ヒツヨウ</t>
    </rPh>
    <rPh sb="34" eb="36">
      <t>ケイヒ</t>
    </rPh>
    <phoneticPr fontId="1"/>
  </si>
  <si>
    <t>土壌汚染対策費</t>
    <rPh sb="0" eb="2">
      <t>ドジョウ</t>
    </rPh>
    <rPh sb="2" eb="4">
      <t>オセン</t>
    </rPh>
    <rPh sb="4" eb="7">
      <t>タイサクヒ</t>
    </rPh>
    <phoneticPr fontId="1"/>
  </si>
  <si>
    <t>パリ協定等を受けた長期的温室効果ガス削減対策研究事業</t>
    <rPh sb="2" eb="4">
      <t>キョウテイ</t>
    </rPh>
    <rPh sb="4" eb="5">
      <t>トウ</t>
    </rPh>
    <rPh sb="6" eb="7">
      <t>ウ</t>
    </rPh>
    <rPh sb="9" eb="12">
      <t>チョウキテキ</t>
    </rPh>
    <rPh sb="12" eb="14">
      <t>オンシツ</t>
    </rPh>
    <rPh sb="14" eb="16">
      <t>コウカ</t>
    </rPh>
    <rPh sb="18" eb="20">
      <t>サクゲン</t>
    </rPh>
    <rPh sb="20" eb="22">
      <t>タイサク</t>
    </rPh>
    <rPh sb="22" eb="24">
      <t>ケンキュウ</t>
    </rPh>
    <rPh sb="24" eb="26">
      <t>ジギョウ</t>
    </rPh>
    <phoneticPr fontId="1"/>
  </si>
  <si>
    <t>地球温暖化対策の推進・国民運動「COOL CHOICE」強化事業等</t>
    <rPh sb="0" eb="2">
      <t>チキュウ</t>
    </rPh>
    <rPh sb="2" eb="5">
      <t>オンダンカ</t>
    </rPh>
    <rPh sb="5" eb="7">
      <t>タイサク</t>
    </rPh>
    <rPh sb="8" eb="10">
      <t>スイシン</t>
    </rPh>
    <rPh sb="11" eb="13">
      <t>コクミン</t>
    </rPh>
    <rPh sb="13" eb="15">
      <t>ウンドウ</t>
    </rPh>
    <rPh sb="28" eb="30">
      <t>キョウカ</t>
    </rPh>
    <rPh sb="30" eb="32">
      <t>ジギョウ</t>
    </rPh>
    <rPh sb="32" eb="33">
      <t>トウ</t>
    </rPh>
    <phoneticPr fontId="1"/>
  </si>
  <si>
    <t>平成15年度</t>
    <phoneticPr fontId="1"/>
  </si>
  <si>
    <t>温室効果ｶﾞｽ排出抑制等指針策定調査事業　</t>
    <phoneticPr fontId="1"/>
  </si>
  <si>
    <t>平成33年度</t>
    <phoneticPr fontId="1"/>
  </si>
  <si>
    <t>大規模潜在エネルギー源を活用した低炭素技術実用化推進事業（一部経済産業省連携事業）</t>
    <phoneticPr fontId="1"/>
  </si>
  <si>
    <t>LED照明導入促進事業</t>
    <phoneticPr fontId="1"/>
  </si>
  <si>
    <t>平成33年度</t>
    <rPh sb="0" eb="2">
      <t>ヘイセイ</t>
    </rPh>
    <rPh sb="4" eb="6">
      <t>ネンド</t>
    </rPh>
    <phoneticPr fontId="1"/>
  </si>
  <si>
    <t>パリ協定の実施に向けた検討経費</t>
    <phoneticPr fontId="1"/>
  </si>
  <si>
    <t>○</t>
    <phoneticPr fontId="1"/>
  </si>
  <si>
    <t>地球環境局</t>
    <phoneticPr fontId="1"/>
  </si>
  <si>
    <t>ｴﾈﾙｷﾞｰ対策特別会計ｴﾈﾙｷﾞｰ需給勘定</t>
    <phoneticPr fontId="1"/>
  </si>
  <si>
    <t>平成42年度</t>
    <phoneticPr fontId="1"/>
  </si>
  <si>
    <t>（項）エネルギー需給構造高度化対策費
　（大事項）温暖化対策に必要な経費</t>
    <phoneticPr fontId="1"/>
  </si>
  <si>
    <t>認定業務等促進関係経費</t>
    <rPh sb="0" eb="2">
      <t>ニンテイ</t>
    </rPh>
    <rPh sb="2" eb="5">
      <t>ギョウムトウ</t>
    </rPh>
    <rPh sb="5" eb="7">
      <t>ソクシン</t>
    </rPh>
    <rPh sb="7" eb="9">
      <t>カンケイ</t>
    </rPh>
    <rPh sb="9" eb="11">
      <t>ケイヒ</t>
    </rPh>
    <phoneticPr fontId="1"/>
  </si>
  <si>
    <t>課題対応型産業廃棄物処理施設運用支援事業</t>
    <rPh sb="0" eb="2">
      <t>カダイ</t>
    </rPh>
    <rPh sb="2" eb="5">
      <t>タイオウガタ</t>
    </rPh>
    <rPh sb="5" eb="7">
      <t>サンギョウ</t>
    </rPh>
    <rPh sb="7" eb="10">
      <t>ハイキブツ</t>
    </rPh>
    <rPh sb="10" eb="12">
      <t>ショリ</t>
    </rPh>
    <rPh sb="12" eb="14">
      <t>シセツ</t>
    </rPh>
    <rPh sb="14" eb="16">
      <t>ウンヨウ</t>
    </rPh>
    <rPh sb="16" eb="18">
      <t>シエン</t>
    </rPh>
    <rPh sb="18" eb="20">
      <t>ジギョウ</t>
    </rPh>
    <phoneticPr fontId="1"/>
  </si>
  <si>
    <t>先進環境対応トラック・バス導入加速事業（国土交通省・経済産業省連携事業）</t>
    <rPh sb="20" eb="22">
      <t>コクド</t>
    </rPh>
    <rPh sb="22" eb="25">
      <t>コウツウショウ</t>
    </rPh>
    <rPh sb="26" eb="28">
      <t>ケイザイ</t>
    </rPh>
    <rPh sb="28" eb="31">
      <t>サンギョウショウ</t>
    </rPh>
    <rPh sb="31" eb="33">
      <t>レンケイ</t>
    </rPh>
    <rPh sb="33" eb="35">
      <t>ジギョウ</t>
    </rPh>
    <phoneticPr fontId="1"/>
  </si>
  <si>
    <t>大気環境基準設定等業務費</t>
    <rPh sb="8" eb="9">
      <t>トウ</t>
    </rPh>
    <phoneticPr fontId="1"/>
  </si>
  <si>
    <t>温室効果ガス観測技術衛星「いぶき」（GOSAT）シリーズによる地球環境観測事業</t>
    <phoneticPr fontId="1"/>
  </si>
  <si>
    <t>項・事項</t>
    <phoneticPr fontId="1"/>
  </si>
  <si>
    <t>反映内容</t>
    <phoneticPr fontId="1"/>
  </si>
  <si>
    <t>Ｂ</t>
    <phoneticPr fontId="1"/>
  </si>
  <si>
    <t>Ｂ－Ａ＝Ｃ</t>
    <phoneticPr fontId="1"/>
  </si>
  <si>
    <t>××××××××××××××××××××××××</t>
    <phoneticPr fontId="1"/>
  </si>
  <si>
    <t>〃</t>
    <phoneticPr fontId="1"/>
  </si>
  <si>
    <t>〃</t>
    <phoneticPr fontId="1"/>
  </si>
  <si>
    <t>行革推進会議</t>
  </si>
  <si>
    <t>〃</t>
    <phoneticPr fontId="1"/>
  </si>
  <si>
    <t>〃</t>
    <phoneticPr fontId="1"/>
  </si>
  <si>
    <t>（項）○○○
　（大事項）×××</t>
    <phoneticPr fontId="1"/>
  </si>
  <si>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1"/>
  </si>
  <si>
    <t>　　　　「廃止」：平成29年度の点検の結果、事業を廃止し平成30年度予算概算要求において予算要求を行わないもの（前年度終了事業等は含まない。）</t>
    <phoneticPr fontId="1"/>
  </si>
  <si>
    <t>　　　　「縮減」：平成29年度の点検の結果、見直しが行われ平成30年度予算概算要求において何らかの削減を行うもの（事業の見直しを行い、部分的に予算の縮減を行うものの、事業全体としては概算要求額が増加する場合も含む。）</t>
    <phoneticPr fontId="1"/>
  </si>
  <si>
    <t>　　　　「執行等改善」：平成29年度の点検の結果、平成30年度予算概算要求の金額に反映は行わないものの、明確な廃止年限の設定や執行等の改善を行うもの（概算要求時点で「改善事項を実施済み」又は「具体的な改善事項を意思決定済み」となるものに限る。）</t>
    <phoneticPr fontId="1"/>
  </si>
  <si>
    <t>　　　　「年度内に改善を検討」：平成29年度の点検の結果、平成30年度予算概算要求の金額に反映は行わないものの、平成29年度末までに執行等の改善を検討しているもの（概算要求時点で「改善事項を実施済み」又は「具体的な改善事項を意思決定済み」となるものは含まない。）</t>
    <phoneticPr fontId="1"/>
  </si>
  <si>
    <t>　　　　「予定通り終了」：前年度終了事業等であって、予定通り事業を終了し平成30年度予算概算要求において予算要求しないもの。</t>
    <phoneticPr fontId="1"/>
  </si>
  <si>
    <t>　　　　「現状通り」：平成29年度の点検の結果、平成30年度予算概算要求の金額に反映すべき点及び執行等で改善すべき点がないもの（廃止、縮減、執行等改善、年度内に改善を検討及び予定通り終了以外のもの）</t>
    <rPh sb="76" eb="79">
      <t>ネンドナイ</t>
    </rPh>
    <phoneticPr fontId="1"/>
  </si>
  <si>
    <t>（項）地球温暖化対策推進費
　（大事項）気候変動の影響への適応策に関する調査研究に必要な経費</t>
    <rPh sb="20" eb="22">
      <t>キコウ</t>
    </rPh>
    <rPh sb="22" eb="24">
      <t>ヘンドウ</t>
    </rPh>
    <rPh sb="25" eb="27">
      <t>エイキョウ</t>
    </rPh>
    <rPh sb="29" eb="31">
      <t>テキオウ</t>
    </rPh>
    <rPh sb="31" eb="32">
      <t>サク</t>
    </rPh>
    <rPh sb="33" eb="34">
      <t>カン</t>
    </rPh>
    <rPh sb="36" eb="38">
      <t>チョウサ</t>
    </rPh>
    <rPh sb="38" eb="40">
      <t>ケンキュウ</t>
    </rPh>
    <phoneticPr fontId="1"/>
  </si>
  <si>
    <t>廃棄物処理施設整備費補助（166再掲）</t>
    <phoneticPr fontId="1"/>
  </si>
  <si>
    <t>循環型社会形成推進交付金（167再掲）</t>
    <phoneticPr fontId="1"/>
  </si>
  <si>
    <t>グリーン投資スキーム（GIS）プロジェクト管理事業</t>
  </si>
  <si>
    <t>平成29年度</t>
    <phoneticPr fontId="1"/>
  </si>
  <si>
    <t>（項）地球温暖化対策推進費
　（大事項）地球温暖化対策の推進に必要な経費</t>
    <phoneticPr fontId="1"/>
  </si>
  <si>
    <t>ｴﾈﾙｷﾞｰ対策特別会計ｴﾈﾙｷﾞｰ需給勘定</t>
    <phoneticPr fontId="1"/>
  </si>
  <si>
    <t>-</t>
    <phoneticPr fontId="1"/>
  </si>
  <si>
    <t>平成25年度</t>
    <phoneticPr fontId="1"/>
  </si>
  <si>
    <t>平成42年度</t>
    <rPh sb="0" eb="2">
      <t>ヘイセイ</t>
    </rPh>
    <rPh sb="4" eb="6">
      <t>ネンド</t>
    </rPh>
    <phoneticPr fontId="1"/>
  </si>
  <si>
    <t>森林等の吸収源対策に関する国内体制整備検討調査費</t>
    <rPh sb="19" eb="21">
      <t>ケントウ</t>
    </rPh>
    <phoneticPr fontId="1"/>
  </si>
  <si>
    <t>水銀に関する水俣条約実施推進事業</t>
    <rPh sb="0" eb="2">
      <t>スイギン</t>
    </rPh>
    <rPh sb="3" eb="4">
      <t>カン</t>
    </rPh>
    <rPh sb="6" eb="8">
      <t>ミナマタ</t>
    </rPh>
    <rPh sb="8" eb="10">
      <t>ジョウヤク</t>
    </rPh>
    <rPh sb="10" eb="12">
      <t>ジッシ</t>
    </rPh>
    <rPh sb="12" eb="14">
      <t>スイシン</t>
    </rPh>
    <rPh sb="14" eb="16">
      <t>ジギョウ</t>
    </rPh>
    <phoneticPr fontId="1"/>
  </si>
  <si>
    <t>平成20年度</t>
    <rPh sb="0" eb="2">
      <t>ヘイセイ</t>
    </rPh>
    <rPh sb="4" eb="6">
      <t>ネンド</t>
    </rPh>
    <phoneticPr fontId="1"/>
  </si>
  <si>
    <t>（項）大気・水・土壌環境等保全費
　（大事項）大気・水・土壌環境等の保全に必要な経費</t>
    <phoneticPr fontId="1"/>
  </si>
  <si>
    <t>アジア・太平洋地域の災害廃棄物対策強化支援事業</t>
    <phoneticPr fontId="1"/>
  </si>
  <si>
    <t>廃棄物・リサイクル分野における気候変動影響の分析及び適応策の検討</t>
    <phoneticPr fontId="1"/>
  </si>
  <si>
    <t>地球温暖化対策推進法施行推進経費</t>
    <phoneticPr fontId="1"/>
  </si>
  <si>
    <t>温室効果ガス排出・吸収量管理体制整備費</t>
    <phoneticPr fontId="1"/>
  </si>
  <si>
    <t>廃棄物発電の高度化支援事業</t>
    <phoneticPr fontId="1"/>
  </si>
  <si>
    <t>モーダルシフト・輸送効率化による低炭素型静脈物流促進事業（国土交通省連携事業）</t>
    <phoneticPr fontId="1"/>
  </si>
  <si>
    <t>エコリース促進事業</t>
    <phoneticPr fontId="1"/>
  </si>
  <si>
    <t>温室効果ガス排出量算定・報告・公表制度基盤整備事業費等</t>
    <phoneticPr fontId="1"/>
  </si>
  <si>
    <t>気候変動影響評価・適応推進事業</t>
    <phoneticPr fontId="1"/>
  </si>
  <si>
    <t>フロン等対策推進調査費</t>
    <phoneticPr fontId="1"/>
  </si>
  <si>
    <t>動物収容・譲渡対策施設整備費補助</t>
    <phoneticPr fontId="1"/>
  </si>
  <si>
    <t>原子力被災者に対する健康管理・健康調査</t>
    <phoneticPr fontId="1"/>
  </si>
  <si>
    <t>自然公園等事業費等</t>
    <rPh sb="8" eb="9">
      <t>トウ</t>
    </rPh>
    <phoneticPr fontId="1"/>
  </si>
  <si>
    <t>施策名：6.化学物質対策の推進</t>
    <rPh sb="0" eb="2">
      <t>シサク</t>
    </rPh>
    <rPh sb="2" eb="3">
      <t>メイ</t>
    </rPh>
    <rPh sb="6" eb="8">
      <t>カガク</t>
    </rPh>
    <rPh sb="8" eb="10">
      <t>ブッシツ</t>
    </rPh>
    <rPh sb="10" eb="12">
      <t>タイサク</t>
    </rPh>
    <rPh sb="13" eb="15">
      <t>スイシン</t>
    </rPh>
    <phoneticPr fontId="2"/>
  </si>
  <si>
    <t>我が国循環産業の戦略的国際展開・育成事業(浄化槽グローバル支援事業費）</t>
    <phoneticPr fontId="1"/>
  </si>
  <si>
    <t>施策名：10.放射性物質による環境の汚染への対処</t>
    <rPh sb="7" eb="10">
      <t>ホウシャセイ</t>
    </rPh>
    <rPh sb="10" eb="12">
      <t>ブッシツ</t>
    </rPh>
    <rPh sb="15" eb="17">
      <t>カンキョウ</t>
    </rPh>
    <rPh sb="18" eb="20">
      <t>オセン</t>
    </rPh>
    <rPh sb="22" eb="24">
      <t>タイショ</t>
    </rPh>
    <phoneticPr fontId="1"/>
  </si>
  <si>
    <t>環境省</t>
    <rPh sb="0" eb="2">
      <t>カンキョウ</t>
    </rPh>
    <rPh sb="2" eb="3">
      <t>ショウ</t>
    </rPh>
    <phoneticPr fontId="1"/>
  </si>
  <si>
    <t>産業廃棄物不法投棄等原状回復措置推進費補助金</t>
    <phoneticPr fontId="1"/>
  </si>
  <si>
    <t>エネルギー対策特別会計エネルギー需給勘定</t>
    <rPh sb="5" eb="7">
      <t>タイサク</t>
    </rPh>
    <rPh sb="7" eb="9">
      <t>トクベツ</t>
    </rPh>
    <rPh sb="9" eb="11">
      <t>カイケイ</t>
    </rPh>
    <rPh sb="16" eb="18">
      <t>ジュキュウ</t>
    </rPh>
    <rPh sb="18" eb="20">
      <t>カンジョウ</t>
    </rPh>
    <phoneticPr fontId="1"/>
  </si>
  <si>
    <t>　　　　　〃　　　　電源開発促進勘定</t>
    <rPh sb="10" eb="12">
      <t>デンゲン</t>
    </rPh>
    <rPh sb="12" eb="14">
      <t>カイハツ</t>
    </rPh>
    <rPh sb="14" eb="16">
      <t>ソクシン</t>
    </rPh>
    <rPh sb="16" eb="18">
      <t>カンジョウ</t>
    </rPh>
    <phoneticPr fontId="1"/>
  </si>
  <si>
    <t>施策名：5.生物多様性の保全と自然との共生の推進</t>
    <phoneticPr fontId="1"/>
  </si>
  <si>
    <t>施策名：1.地球温暖化対策の推進</t>
    <phoneticPr fontId="1"/>
  </si>
  <si>
    <t>施策名：4.廃棄物・リサイクル対策の推進</t>
    <phoneticPr fontId="1"/>
  </si>
  <si>
    <t>ネット・ゼロ・エネルギー・ハウス（ZEH)化等による住宅における低炭素化促進事業（経済産業省・国土交通省連携事業）</t>
    <rPh sb="21" eb="22">
      <t>カ</t>
    </rPh>
    <rPh sb="22" eb="23">
      <t>トウ</t>
    </rPh>
    <rPh sb="26" eb="28">
      <t>ジュウタク</t>
    </rPh>
    <rPh sb="32" eb="35">
      <t>テイタンソ</t>
    </rPh>
    <rPh sb="35" eb="36">
      <t>カ</t>
    </rPh>
    <rPh sb="36" eb="38">
      <t>ソクシン</t>
    </rPh>
    <rPh sb="38" eb="40">
      <t>ジギョウ</t>
    </rPh>
    <rPh sb="41" eb="43">
      <t>ケイザイ</t>
    </rPh>
    <rPh sb="43" eb="46">
      <t>サンギョウショウ</t>
    </rPh>
    <rPh sb="47" eb="49">
      <t>コクド</t>
    </rPh>
    <rPh sb="49" eb="52">
      <t>コウツウショウ</t>
    </rPh>
    <rPh sb="52" eb="54">
      <t>レンケイ</t>
    </rPh>
    <rPh sb="54" eb="56">
      <t>ジギョウ</t>
    </rPh>
    <phoneticPr fontId="1"/>
  </si>
  <si>
    <t>水素を活用した自立・分散型エネルギーシステム構築事業</t>
    <phoneticPr fontId="1"/>
  </si>
  <si>
    <t>代替燃料活用による船舶からのCO2排出削減対策モデル事業（国土交通省連携事業）</t>
    <phoneticPr fontId="1"/>
  </si>
  <si>
    <t>環境に配慮した再生可能エネルギー導入のための情報整備事業</t>
    <phoneticPr fontId="1"/>
  </si>
  <si>
    <t>空調負荷低減を実現する革新的快適新素材創出事業</t>
    <phoneticPr fontId="1"/>
  </si>
  <si>
    <t>熱を活用した次世代型蓄エネルギー技術実用化推進事業</t>
    <phoneticPr fontId="1"/>
  </si>
  <si>
    <t>二酸化炭素の資源化を通じた炭素循環社会モデル構築促進事業（経済産業省連携事業）</t>
    <phoneticPr fontId="1"/>
  </si>
  <si>
    <t>地球温暖化対策・施策等に関する情報発信事業</t>
    <phoneticPr fontId="1"/>
  </si>
  <si>
    <t>地球環境局、大臣官房環境計画課</t>
    <rPh sb="0" eb="2">
      <t>チキュウ</t>
    </rPh>
    <rPh sb="2" eb="5">
      <t>カンキョウキョク</t>
    </rPh>
    <rPh sb="6" eb="8">
      <t>ダイジン</t>
    </rPh>
    <rPh sb="8" eb="10">
      <t>カンボウ</t>
    </rPh>
    <rPh sb="10" eb="12">
      <t>カンキョウ</t>
    </rPh>
    <rPh sb="12" eb="14">
      <t>ケイカク</t>
    </rPh>
    <rPh sb="14" eb="15">
      <t>カ</t>
    </rPh>
    <phoneticPr fontId="1"/>
  </si>
  <si>
    <t>環境再生・資源循環局</t>
    <phoneticPr fontId="1"/>
  </si>
  <si>
    <t>環境再生・資源循環局</t>
    <phoneticPr fontId="1"/>
  </si>
  <si>
    <t>環境再生・資源循環局</t>
    <phoneticPr fontId="1"/>
  </si>
  <si>
    <t>環境再生・資源循環局</t>
    <rPh sb="0" eb="2">
      <t>カンキョウ</t>
    </rPh>
    <rPh sb="2" eb="4">
      <t>サイセイ</t>
    </rPh>
    <rPh sb="5" eb="7">
      <t>シゲン</t>
    </rPh>
    <rPh sb="7" eb="9">
      <t>ジュンカン</t>
    </rPh>
    <rPh sb="9" eb="10">
      <t>キョク</t>
    </rPh>
    <phoneticPr fontId="2"/>
  </si>
  <si>
    <t>環境再生・資源循環局</t>
    <rPh sb="0" eb="2">
      <t>カンキョウ</t>
    </rPh>
    <rPh sb="2" eb="4">
      <t>サイセイ</t>
    </rPh>
    <rPh sb="5" eb="7">
      <t>シゲン</t>
    </rPh>
    <rPh sb="7" eb="9">
      <t>ジュンカン</t>
    </rPh>
    <rPh sb="9" eb="10">
      <t>キョク</t>
    </rPh>
    <phoneticPr fontId="1"/>
  </si>
  <si>
    <t>環境再生・資源循環局</t>
  </si>
  <si>
    <t>廃棄物処理事業におけるエネルギー利活用・低炭素化対策支援事業</t>
    <phoneticPr fontId="1"/>
  </si>
  <si>
    <t>低炭素・資源循環「まち・暮らし創生」ＦＳ事業</t>
    <rPh sb="0" eb="3">
      <t>テイタンソ</t>
    </rPh>
    <rPh sb="4" eb="6">
      <t>シゲン</t>
    </rPh>
    <rPh sb="6" eb="8">
      <t>ジュンカン</t>
    </rPh>
    <rPh sb="12" eb="13">
      <t>ク</t>
    </rPh>
    <rPh sb="15" eb="17">
      <t>ソウセイ</t>
    </rPh>
    <rPh sb="20" eb="22">
      <t>ジギョウ</t>
    </rPh>
    <phoneticPr fontId="1"/>
  </si>
  <si>
    <t>大臣官房環境経済課</t>
    <rPh sb="0" eb="2">
      <t>ダイジン</t>
    </rPh>
    <rPh sb="2" eb="4">
      <t>カンボウ</t>
    </rPh>
    <rPh sb="4" eb="6">
      <t>カンキョウ</t>
    </rPh>
    <rPh sb="6" eb="8">
      <t>ケイザイ</t>
    </rPh>
    <rPh sb="8" eb="9">
      <t>カ</t>
    </rPh>
    <phoneticPr fontId="1"/>
  </si>
  <si>
    <t>大臣官房環境計画課</t>
    <rPh sb="0" eb="2">
      <t>ダイジン</t>
    </rPh>
    <rPh sb="2" eb="4">
      <t>カンボウ</t>
    </rPh>
    <rPh sb="4" eb="6">
      <t>カンキョウ</t>
    </rPh>
    <rPh sb="6" eb="8">
      <t>ケイカク</t>
    </rPh>
    <rPh sb="8" eb="9">
      <t>カ</t>
    </rPh>
    <phoneticPr fontId="1"/>
  </si>
  <si>
    <t>平成29年度</t>
    <phoneticPr fontId="1"/>
  </si>
  <si>
    <t>地方公共団体実行計画を核とした地域の低炭素化基盤整備事業</t>
    <phoneticPr fontId="1"/>
  </si>
  <si>
    <t>大臣官房環境影響評価課</t>
    <rPh sb="0" eb="2">
      <t>ダイジン</t>
    </rPh>
    <rPh sb="2" eb="4">
      <t>カンボウ</t>
    </rPh>
    <rPh sb="4" eb="6">
      <t>カンキョウ</t>
    </rPh>
    <rPh sb="6" eb="8">
      <t>エイキョウ</t>
    </rPh>
    <rPh sb="8" eb="10">
      <t>ヒョウカ</t>
    </rPh>
    <rPh sb="10" eb="11">
      <t>カ</t>
    </rPh>
    <phoneticPr fontId="1"/>
  </si>
  <si>
    <t>大臣官房環境計画課、地球環境局、水・大気環境局、自然環境局</t>
    <rPh sb="0" eb="2">
      <t>ダイジン</t>
    </rPh>
    <rPh sb="2" eb="4">
      <t>カンボウ</t>
    </rPh>
    <rPh sb="4" eb="6">
      <t>カンキョウ</t>
    </rPh>
    <rPh sb="6" eb="8">
      <t>ケイカク</t>
    </rPh>
    <rPh sb="8" eb="9">
      <t>カ</t>
    </rPh>
    <phoneticPr fontId="1"/>
  </si>
  <si>
    <t>大臣官房環境影響評価課</t>
    <rPh sb="0" eb="2">
      <t>ダイジン</t>
    </rPh>
    <rPh sb="2" eb="4">
      <t>カンボウ</t>
    </rPh>
    <rPh sb="4" eb="6">
      <t>カンキョウ</t>
    </rPh>
    <rPh sb="6" eb="11">
      <t>エイキョウヒョウカカ</t>
    </rPh>
    <phoneticPr fontId="1"/>
  </si>
  <si>
    <t>大臣官房環境影響評価課</t>
    <phoneticPr fontId="1"/>
  </si>
  <si>
    <t>大臣官房環境計画課</t>
    <rPh sb="0" eb="2">
      <t>ダイジン</t>
    </rPh>
    <rPh sb="2" eb="4">
      <t>カンボウ</t>
    </rPh>
    <rPh sb="4" eb="6">
      <t>カンキョウ</t>
    </rPh>
    <rPh sb="6" eb="9">
      <t>ケイカクカ</t>
    </rPh>
    <phoneticPr fontId="1"/>
  </si>
  <si>
    <t>環境技術実証事業</t>
    <phoneticPr fontId="1"/>
  </si>
  <si>
    <t>大臣官房総合政策課</t>
    <rPh sb="0" eb="2">
      <t>ダイジン</t>
    </rPh>
    <rPh sb="2" eb="4">
      <t>カンボウ</t>
    </rPh>
    <rPh sb="4" eb="6">
      <t>ソウゴウ</t>
    </rPh>
    <rPh sb="6" eb="8">
      <t>セイサク</t>
    </rPh>
    <rPh sb="8" eb="9">
      <t>カ</t>
    </rPh>
    <phoneticPr fontId="1"/>
  </si>
  <si>
    <t>大臣官房総合政策課</t>
    <rPh sb="4" eb="6">
      <t>ソウゴウ</t>
    </rPh>
    <rPh sb="6" eb="8">
      <t>セイサク</t>
    </rPh>
    <rPh sb="8" eb="9">
      <t>カ</t>
    </rPh>
    <phoneticPr fontId="1"/>
  </si>
  <si>
    <t>化学物質の審査及び製造等の規制に関する法律施行経費</t>
    <phoneticPr fontId="1"/>
  </si>
  <si>
    <t>水・大気環境局</t>
    <phoneticPr fontId="1"/>
  </si>
  <si>
    <t>ｴﾈﾙｷﾞｰ対策特別会計ｴﾈﾙｷﾞｰ需給勘定</t>
    <phoneticPr fontId="1"/>
  </si>
  <si>
    <t>○</t>
    <phoneticPr fontId="1"/>
  </si>
  <si>
    <t>有明海・八代海等再生評価支援事業費（「閉鎖性海域環境保全推進等調査費」を名称変更。有明海・八代海総合調査評価委員会経費を含む）</t>
    <rPh sb="0" eb="3">
      <t>アリアケカイ</t>
    </rPh>
    <rPh sb="4" eb="6">
      <t>ヤツシロ</t>
    </rPh>
    <rPh sb="6" eb="7">
      <t>カイ</t>
    </rPh>
    <rPh sb="7" eb="8">
      <t>トウ</t>
    </rPh>
    <rPh sb="8" eb="10">
      <t>サイセイ</t>
    </rPh>
    <rPh sb="10" eb="12">
      <t>ヒョウカ</t>
    </rPh>
    <rPh sb="12" eb="14">
      <t>シエン</t>
    </rPh>
    <rPh sb="14" eb="17">
      <t>ジギョウヒ</t>
    </rPh>
    <rPh sb="19" eb="22">
      <t>ヘイサセイ</t>
    </rPh>
    <rPh sb="22" eb="24">
      <t>カイイキ</t>
    </rPh>
    <rPh sb="24" eb="26">
      <t>カンキョウ</t>
    </rPh>
    <rPh sb="26" eb="28">
      <t>ホゼン</t>
    </rPh>
    <rPh sb="28" eb="30">
      <t>スイシン</t>
    </rPh>
    <rPh sb="30" eb="31">
      <t>トウ</t>
    </rPh>
    <rPh sb="31" eb="33">
      <t>チョウサ</t>
    </rPh>
    <rPh sb="33" eb="34">
      <t>ヒ</t>
    </rPh>
    <rPh sb="36" eb="38">
      <t>メイショウ</t>
    </rPh>
    <rPh sb="38" eb="40">
      <t>ヘンコウ</t>
    </rPh>
    <rPh sb="41" eb="44">
      <t>アリアケカイ</t>
    </rPh>
    <rPh sb="45" eb="47">
      <t>ヤツシロ</t>
    </rPh>
    <rPh sb="47" eb="48">
      <t>カイ</t>
    </rPh>
    <rPh sb="48" eb="50">
      <t>ソウゴウ</t>
    </rPh>
    <rPh sb="50" eb="52">
      <t>チョウサ</t>
    </rPh>
    <rPh sb="52" eb="54">
      <t>ヒョウカ</t>
    </rPh>
    <rPh sb="54" eb="57">
      <t>イインカイ</t>
    </rPh>
    <rPh sb="57" eb="59">
      <t>ケイヒ</t>
    </rPh>
    <rPh sb="60" eb="61">
      <t>フク</t>
    </rPh>
    <phoneticPr fontId="1"/>
  </si>
  <si>
    <t>国連大学拠出金（①低炭素型水環境改善システム研究事業（平成29年度迄）、②アジア水環境分野におけるSDGｓ達成政策モデル構築事業（平成30年度以降））</t>
    <rPh sb="27" eb="29">
      <t>ヘイセイ</t>
    </rPh>
    <rPh sb="31" eb="33">
      <t>ネンド</t>
    </rPh>
    <rPh sb="33" eb="34">
      <t>マデ</t>
    </rPh>
    <rPh sb="40" eb="43">
      <t>ミズカンキョウ</t>
    </rPh>
    <rPh sb="43" eb="45">
      <t>ブンヤ</t>
    </rPh>
    <rPh sb="53" eb="57">
      <t>タッセイセイサク</t>
    </rPh>
    <rPh sb="60" eb="64">
      <t>コウチクジギョウ</t>
    </rPh>
    <rPh sb="65" eb="67">
      <t>ヘイセイ</t>
    </rPh>
    <rPh sb="69" eb="71">
      <t>ネンド</t>
    </rPh>
    <rPh sb="71" eb="73">
      <t>イコウ</t>
    </rPh>
    <phoneticPr fontId="1"/>
  </si>
  <si>
    <t>大気汚染物質による曝露影響研究費</t>
    <phoneticPr fontId="1"/>
  </si>
  <si>
    <t>終了(予定)なし</t>
    <phoneticPr fontId="1"/>
  </si>
  <si>
    <t>（項）環境政策基盤整備費
　（大事項）環境政策基盤整備等に必要な経費</t>
    <phoneticPr fontId="0"/>
  </si>
  <si>
    <t>環境本省施設整備費</t>
    <phoneticPr fontId="1"/>
  </si>
  <si>
    <t>終了(予定)なし</t>
    <phoneticPr fontId="1"/>
  </si>
  <si>
    <t>（項）環境保全施設整備費
　（大事項）環境保全施設整備に必要な経費</t>
    <phoneticPr fontId="0"/>
  </si>
  <si>
    <t>平成22年度</t>
    <phoneticPr fontId="1"/>
  </si>
  <si>
    <t>ｴﾈﾙｷﾞｰ対策特別会計ｴﾈﾙｷﾞｰ需給勘定</t>
    <phoneticPr fontId="1"/>
  </si>
  <si>
    <t>（項）エネルギー需給構造高度化対策費
　（大事項）温暖化対策に必要な経費</t>
    <phoneticPr fontId="1"/>
  </si>
  <si>
    <t>ｴﾈﾙｷﾞｰ対策特別会計ｴﾈﾙｷﾞｰ需給勘定</t>
    <phoneticPr fontId="1"/>
  </si>
  <si>
    <t>森林・乾燥地・極地保全対策費</t>
    <phoneticPr fontId="1"/>
  </si>
  <si>
    <t>（項）生物多様性保全等推進費
　（大事項）生物多様性の保全等の推進に必要な経費</t>
    <phoneticPr fontId="0"/>
  </si>
  <si>
    <t>平成32年度</t>
    <phoneticPr fontId="1"/>
  </si>
  <si>
    <t>鳥獣保護基盤整備費</t>
    <phoneticPr fontId="1"/>
  </si>
  <si>
    <t>動物適正飼養推進・基盤強化事業</t>
    <phoneticPr fontId="1"/>
  </si>
  <si>
    <t>（項）自然公園等事業費
　（大事項）自然公園等事業に必要な経費</t>
    <phoneticPr fontId="0"/>
  </si>
  <si>
    <t>（項）環境保全施設整備費
　（大事項）環境保全施設整備に必要な経費</t>
    <phoneticPr fontId="1"/>
  </si>
  <si>
    <t>自然公園等利用ふれあい推進事業経費</t>
    <phoneticPr fontId="1"/>
  </si>
  <si>
    <t>新30-0001</t>
    <rPh sb="0" eb="1">
      <t>シン</t>
    </rPh>
    <phoneticPr fontId="1"/>
  </si>
  <si>
    <t>新30-0002</t>
    <rPh sb="0" eb="1">
      <t>シン</t>
    </rPh>
    <phoneticPr fontId="1"/>
  </si>
  <si>
    <t>新30-0003</t>
    <rPh sb="0" eb="1">
      <t>シン</t>
    </rPh>
    <phoneticPr fontId="1"/>
  </si>
  <si>
    <t>新30-0004</t>
    <rPh sb="0" eb="1">
      <t>シン</t>
    </rPh>
    <phoneticPr fontId="1"/>
  </si>
  <si>
    <t>新30-0005</t>
    <rPh sb="0" eb="1">
      <t>シン</t>
    </rPh>
    <phoneticPr fontId="1"/>
  </si>
  <si>
    <t>新30-0006</t>
    <rPh sb="0" eb="1">
      <t>シン</t>
    </rPh>
    <phoneticPr fontId="1"/>
  </si>
  <si>
    <t>新30-0007</t>
    <rPh sb="0" eb="1">
      <t>シン</t>
    </rPh>
    <phoneticPr fontId="1"/>
  </si>
  <si>
    <t>新30-0008</t>
    <rPh sb="0" eb="1">
      <t>シン</t>
    </rPh>
    <phoneticPr fontId="1"/>
  </si>
  <si>
    <t>新30-0009</t>
    <rPh sb="0" eb="1">
      <t>シン</t>
    </rPh>
    <phoneticPr fontId="1"/>
  </si>
  <si>
    <t>新30-0010</t>
    <rPh sb="0" eb="1">
      <t>シン</t>
    </rPh>
    <phoneticPr fontId="1"/>
  </si>
  <si>
    <t>新30-0011</t>
    <rPh sb="0" eb="1">
      <t>シン</t>
    </rPh>
    <phoneticPr fontId="1"/>
  </si>
  <si>
    <t>新30-0012</t>
    <rPh sb="0" eb="1">
      <t>シン</t>
    </rPh>
    <phoneticPr fontId="1"/>
  </si>
  <si>
    <t>新30-0013</t>
    <rPh sb="0" eb="1">
      <t>シン</t>
    </rPh>
    <phoneticPr fontId="1"/>
  </si>
  <si>
    <t>新30-0014</t>
    <rPh sb="0" eb="1">
      <t>シン</t>
    </rPh>
    <phoneticPr fontId="1"/>
  </si>
  <si>
    <t>環境省</t>
    <rPh sb="0" eb="3">
      <t>カンキョウショウ</t>
    </rPh>
    <phoneticPr fontId="1"/>
  </si>
  <si>
    <t>大臣官房環境計画課、環境再生・資源循環局</t>
    <rPh sb="0" eb="2">
      <t>ダイジン</t>
    </rPh>
    <rPh sb="2" eb="4">
      <t>カンボウ</t>
    </rPh>
    <rPh sb="4" eb="6">
      <t>カンキョウ</t>
    </rPh>
    <rPh sb="6" eb="8">
      <t>ケイカク</t>
    </rPh>
    <rPh sb="8" eb="9">
      <t>カ</t>
    </rPh>
    <rPh sb="10" eb="12">
      <t>カンキョウ</t>
    </rPh>
    <rPh sb="12" eb="14">
      <t>サイセイ</t>
    </rPh>
    <rPh sb="15" eb="17">
      <t>シゲン</t>
    </rPh>
    <rPh sb="17" eb="19">
      <t>ジュンカン</t>
    </rPh>
    <rPh sb="19" eb="20">
      <t>キョク</t>
    </rPh>
    <phoneticPr fontId="1"/>
  </si>
  <si>
    <t>大臣官房秘書課</t>
    <rPh sb="0" eb="2">
      <t>ダイジン</t>
    </rPh>
    <rPh sb="2" eb="4">
      <t>カンボウ</t>
    </rPh>
    <rPh sb="4" eb="7">
      <t>ヒショカ</t>
    </rPh>
    <phoneticPr fontId="1"/>
  </si>
  <si>
    <t>大臣官房総合政策課</t>
    <rPh sb="0" eb="2">
      <t>ダイジン</t>
    </rPh>
    <rPh sb="2" eb="4">
      <t>カンボウ</t>
    </rPh>
    <rPh sb="4" eb="6">
      <t>ソウゴウ</t>
    </rPh>
    <rPh sb="6" eb="9">
      <t>セイサクカ</t>
    </rPh>
    <phoneticPr fontId="1"/>
  </si>
  <si>
    <t>ｴﾈﾙｷﾞｰ対策特別会計ｴﾈﾙｷﾞｰ需給勘定</t>
    <phoneticPr fontId="1"/>
  </si>
  <si>
    <t>環境再生・資源循環局</t>
    <phoneticPr fontId="1"/>
  </si>
  <si>
    <t>環境再生・資源循環局</t>
    <phoneticPr fontId="1"/>
  </si>
  <si>
    <t>環境再生・資源循環局</t>
    <phoneticPr fontId="1"/>
  </si>
  <si>
    <t>平成２９年度レビューシート番号</t>
    <rPh sb="0" eb="2">
      <t>ヘイセイ</t>
    </rPh>
    <rPh sb="4" eb="6">
      <t>ネンド</t>
    </rPh>
    <rPh sb="13" eb="15">
      <t>バンゴウ</t>
    </rPh>
    <phoneticPr fontId="1"/>
  </si>
  <si>
    <t>（項）生物多様性保全等推進費
　（大事項）生物多様性の保全等の推進に必要な経費</t>
    <phoneticPr fontId="1"/>
  </si>
  <si>
    <t>平成２９年度対象</t>
  </si>
  <si>
    <t>平成２９年度対象</t>
    <rPh sb="0" eb="2">
      <t>ヘイセイ</t>
    </rPh>
    <rPh sb="4" eb="6">
      <t>ネンド</t>
    </rPh>
    <rPh sb="6" eb="8">
      <t>タイショウ</t>
    </rPh>
    <phoneticPr fontId="1"/>
  </si>
  <si>
    <t>平成２９年度対象</t>
    <phoneticPr fontId="1"/>
  </si>
  <si>
    <t>平成２９年度対象</t>
    <phoneticPr fontId="1"/>
  </si>
  <si>
    <t>平成３０年度行政事業レビュー事業単位整理表兼点検結果の平成３１年度予算概算要求への反映状況調表</t>
    <rPh sb="0" eb="2">
      <t>ヘイセイ</t>
    </rPh>
    <rPh sb="4" eb="5">
      <t>ネン</t>
    </rPh>
    <rPh sb="5" eb="6">
      <t>ド</t>
    </rPh>
    <rPh sb="6" eb="8">
      <t>ギョウセイ</t>
    </rPh>
    <rPh sb="8" eb="10">
      <t>ジギョウ</t>
    </rPh>
    <rPh sb="14" eb="16">
      <t>ジギョウ</t>
    </rPh>
    <rPh sb="16" eb="18">
      <t>タンイ</t>
    </rPh>
    <rPh sb="18" eb="20">
      <t>セイリ</t>
    </rPh>
    <rPh sb="20" eb="21">
      <t>ヒョウ</t>
    </rPh>
    <rPh sb="21" eb="22">
      <t>ケン</t>
    </rPh>
    <rPh sb="22" eb="24">
      <t>テンケン</t>
    </rPh>
    <rPh sb="24" eb="26">
      <t>ケッカ</t>
    </rPh>
    <rPh sb="27" eb="29">
      <t>ヘイセイ</t>
    </rPh>
    <rPh sb="31" eb="33">
      <t>ネンド</t>
    </rPh>
    <rPh sb="33" eb="35">
      <t>ヨサン</t>
    </rPh>
    <rPh sb="35" eb="37">
      <t>ガイサン</t>
    </rPh>
    <rPh sb="37" eb="39">
      <t>ヨウキュウ</t>
    </rPh>
    <rPh sb="41" eb="43">
      <t>ハンエイ</t>
    </rPh>
    <rPh sb="43" eb="45">
      <t>ジョウキョウ</t>
    </rPh>
    <rPh sb="45" eb="46">
      <t>チョウ</t>
    </rPh>
    <rPh sb="46" eb="47">
      <t>ヒョウ</t>
    </rPh>
    <phoneticPr fontId="1"/>
  </si>
  <si>
    <t>平成３０年度新規事業</t>
    <rPh sb="0" eb="2">
      <t>ヘイセイ</t>
    </rPh>
    <rPh sb="4" eb="6">
      <t>ネンド</t>
    </rPh>
    <rPh sb="6" eb="8">
      <t>シンキ</t>
    </rPh>
    <rPh sb="8" eb="10">
      <t>ジギョウ</t>
    </rPh>
    <phoneticPr fontId="1"/>
  </si>
  <si>
    <t>平成３１年度新規要求事業</t>
    <rPh sb="0" eb="2">
      <t>ヘイセイ</t>
    </rPh>
    <rPh sb="4" eb="6">
      <t>ネンド</t>
    </rPh>
    <rPh sb="6" eb="8">
      <t>シンキ</t>
    </rPh>
    <rPh sb="8" eb="10">
      <t>ヨウキュウ</t>
    </rPh>
    <rPh sb="10" eb="12">
      <t>ジギョウ</t>
    </rPh>
    <phoneticPr fontId="1"/>
  </si>
  <si>
    <t>平成２９年度
補正後予算額</t>
    <rPh sb="0" eb="2">
      <t>ヘイセイ</t>
    </rPh>
    <rPh sb="4" eb="6">
      <t>ネンド</t>
    </rPh>
    <rPh sb="7" eb="9">
      <t>ホセイ</t>
    </rPh>
    <rPh sb="9" eb="10">
      <t>ゴ</t>
    </rPh>
    <rPh sb="10" eb="13">
      <t>ヨサンガク</t>
    </rPh>
    <phoneticPr fontId="1"/>
  </si>
  <si>
    <t>平成３１年度</t>
    <rPh sb="0" eb="2">
      <t>ヘイセイ</t>
    </rPh>
    <rPh sb="4" eb="6">
      <t>ネンド</t>
    </rPh>
    <phoneticPr fontId="1"/>
  </si>
  <si>
    <t>我が国循環産業の戦略的国際展開による海外でのCO2削減支援事業</t>
    <phoneticPr fontId="1"/>
  </si>
  <si>
    <t>平成29年度</t>
    <rPh sb="0" eb="2">
      <t>ヘイセイ</t>
    </rPh>
    <rPh sb="4" eb="6">
      <t>ネンド</t>
    </rPh>
    <phoneticPr fontId="1"/>
  </si>
  <si>
    <t>平成31年度</t>
  </si>
  <si>
    <t>平成31年度</t>
    <phoneticPr fontId="1"/>
  </si>
  <si>
    <t>パリ協定等を受けた中長期的温室効果ガス排出削減対策検討調査費</t>
    <phoneticPr fontId="1"/>
  </si>
  <si>
    <t>平成29年度</t>
    <phoneticPr fontId="1"/>
  </si>
  <si>
    <t>平成32年度</t>
    <phoneticPr fontId="1"/>
  </si>
  <si>
    <t>公共交通機関の低炭素化と利用促進に向けた設備整備事業（国土交通省連携事業）</t>
  </si>
  <si>
    <t>木材利用による業務用施設の断熱性能効果検証事業（農林水産省連携事業）</t>
  </si>
  <si>
    <t>カーボンプライシング導入可能性調査事業</t>
  </si>
  <si>
    <t>ＣＯ２中長期大幅削減に向けたエネルギー転換部門低炭素化に向けたフォローアップ事業</t>
  </si>
  <si>
    <t>Ｇ７が牽引する気候変動対策に貢献する持続可能な開発目標の実施</t>
  </si>
  <si>
    <t>パリ協定実施に向けた途上国能力開発支援拠出金</t>
  </si>
  <si>
    <t>平成31年度</t>
    <phoneticPr fontId="1"/>
  </si>
  <si>
    <t>平成33年度</t>
    <phoneticPr fontId="1"/>
  </si>
  <si>
    <t>平成34年度</t>
    <phoneticPr fontId="1"/>
  </si>
  <si>
    <t>平成33年度</t>
    <phoneticPr fontId="1"/>
  </si>
  <si>
    <t>平成42年度</t>
    <phoneticPr fontId="1"/>
  </si>
  <si>
    <t>平成31年度</t>
    <phoneticPr fontId="1"/>
  </si>
  <si>
    <t>平成31年度</t>
    <phoneticPr fontId="1"/>
  </si>
  <si>
    <t>平成33年度</t>
    <phoneticPr fontId="1"/>
  </si>
  <si>
    <t>オリンピック・パラリンピック暑熱環境測定事業</t>
    <phoneticPr fontId="1"/>
  </si>
  <si>
    <t>平成31年度</t>
    <phoneticPr fontId="1"/>
  </si>
  <si>
    <t>平成31年度</t>
    <phoneticPr fontId="1"/>
  </si>
  <si>
    <t>平成29年度</t>
    <phoneticPr fontId="1"/>
  </si>
  <si>
    <t>平成31年度</t>
    <phoneticPr fontId="1"/>
  </si>
  <si>
    <t>終了予定なし</t>
    <phoneticPr fontId="1"/>
  </si>
  <si>
    <t>平成29年度</t>
    <rPh sb="0" eb="2">
      <t>ヘイセイ</t>
    </rPh>
    <rPh sb="4" eb="6">
      <t>ネンド</t>
    </rPh>
    <phoneticPr fontId="2"/>
  </si>
  <si>
    <t>気候変動適応計画推進のための浅海域生態現況把握調査</t>
    <phoneticPr fontId="1"/>
  </si>
  <si>
    <t>西之島総合学術調査事業費</t>
    <phoneticPr fontId="1"/>
  </si>
  <si>
    <t>平成30年度</t>
    <phoneticPr fontId="1"/>
  </si>
  <si>
    <t>平成３０度
当初予算額</t>
    <rPh sb="0" eb="2">
      <t>ヘイセイ</t>
    </rPh>
    <rPh sb="4" eb="5">
      <t>ド</t>
    </rPh>
    <phoneticPr fontId="1"/>
  </si>
  <si>
    <t>平成３１年度
要求額</t>
    <rPh sb="0" eb="2">
      <t>ヘイセイ</t>
    </rPh>
    <rPh sb="4" eb="6">
      <t>ネンド</t>
    </rPh>
    <phoneticPr fontId="1"/>
  </si>
  <si>
    <t>里地里山及び湿地における絶滅危惧種分布重要地域抽出調査費</t>
  </si>
  <si>
    <t>国立公園多言語解説等整備事業</t>
  </si>
  <si>
    <t>平成３1年度
要求額</t>
    <rPh sb="0" eb="2">
      <t>ヘイセイ</t>
    </rPh>
    <rPh sb="4" eb="6">
      <t>ネンド</t>
    </rPh>
    <phoneticPr fontId="1"/>
  </si>
  <si>
    <t>公開プロセス結果の平成３１年度予算概算要求への反映状況</t>
    <rPh sb="0" eb="2">
      <t>コウカイ</t>
    </rPh>
    <rPh sb="6" eb="8">
      <t>ケッカ</t>
    </rPh>
    <rPh sb="9" eb="11">
      <t>ヘイセイ</t>
    </rPh>
    <rPh sb="13" eb="15">
      <t>ネンド</t>
    </rPh>
    <rPh sb="15" eb="17">
      <t>ヨサン</t>
    </rPh>
    <rPh sb="17" eb="19">
      <t>ガイサン</t>
    </rPh>
    <rPh sb="19" eb="21">
      <t>ヨウキュウ</t>
    </rPh>
    <rPh sb="23" eb="25">
      <t>ハンエイ</t>
    </rPh>
    <rPh sb="25" eb="27">
      <t>ジョウキョウ</t>
    </rPh>
    <phoneticPr fontId="1"/>
  </si>
  <si>
    <t>行政事業レビュー点検結果の平成３１年度予算概算要求への反映状況（集計表）</t>
    <rPh sb="0" eb="2">
      <t>ギョウセイ</t>
    </rPh>
    <rPh sb="2" eb="4">
      <t>ジギョウ</t>
    </rPh>
    <rPh sb="8" eb="10">
      <t>テンケン</t>
    </rPh>
    <rPh sb="10" eb="12">
      <t>ケッカ</t>
    </rPh>
    <rPh sb="13" eb="15">
      <t>ヘイセイ</t>
    </rPh>
    <rPh sb="17" eb="19">
      <t>ネンド</t>
    </rPh>
    <rPh sb="19" eb="21">
      <t>ヨサン</t>
    </rPh>
    <rPh sb="21" eb="23">
      <t>ガイサン</t>
    </rPh>
    <rPh sb="23" eb="25">
      <t>ヨウキュウ</t>
    </rPh>
    <rPh sb="27" eb="29">
      <t>ハンエイ</t>
    </rPh>
    <rPh sb="29" eb="31">
      <t>ジョウキョウ</t>
    </rPh>
    <rPh sb="32" eb="35">
      <t>シュウケイヒョウ</t>
    </rPh>
    <phoneticPr fontId="1"/>
  </si>
  <si>
    <t>平成29年度
実施事業数</t>
    <rPh sb="0" eb="2">
      <t>ヘイセイ</t>
    </rPh>
    <rPh sb="4" eb="6">
      <t>ネンド</t>
    </rPh>
    <rPh sb="7" eb="9">
      <t>ジッシ</t>
    </rPh>
    <phoneticPr fontId="1"/>
  </si>
  <si>
    <t>平成29年度
実施事業数</t>
    <rPh sb="0" eb="2">
      <t>ヘイセイ</t>
    </rPh>
    <rPh sb="4" eb="6">
      <t>ネンド</t>
    </rPh>
    <rPh sb="7" eb="9">
      <t>ジッシ</t>
    </rPh>
    <rPh sb="9" eb="11">
      <t>ジギョウ</t>
    </rPh>
    <rPh sb="11" eb="12">
      <t>スウ</t>
    </rPh>
    <phoneticPr fontId="1"/>
  </si>
  <si>
    <t>（参考）
31年度
要求額</t>
    <rPh sb="1" eb="3">
      <t>サンコウ</t>
    </rPh>
    <phoneticPr fontId="1"/>
  </si>
  <si>
    <t>平成３１年度
要求額</t>
    <rPh sb="0" eb="2">
      <t>ヘイセイ</t>
    </rPh>
    <rPh sb="4" eb="6">
      <t>ネンド</t>
    </rPh>
    <rPh sb="7" eb="9">
      <t>ヨウキュウ</t>
    </rPh>
    <rPh sb="9" eb="10">
      <t>ガク</t>
    </rPh>
    <phoneticPr fontId="1"/>
  </si>
  <si>
    <t>平成２９年度
補正後予算額</t>
    <phoneticPr fontId="1"/>
  </si>
  <si>
    <t>平成３０年度
当初予算額</t>
    <rPh sb="0" eb="2">
      <t>ヘイセイ</t>
    </rPh>
    <rPh sb="4" eb="6">
      <t>ネンド</t>
    </rPh>
    <rPh sb="7" eb="9">
      <t>トウショ</t>
    </rPh>
    <rPh sb="9" eb="11">
      <t>ヨサン</t>
    </rPh>
    <rPh sb="11" eb="12">
      <t>ガク</t>
    </rPh>
    <phoneticPr fontId="1"/>
  </si>
  <si>
    <t>平成３０年度行政事業レビュー対象外リスト</t>
    <rPh sb="0" eb="2">
      <t>ヘイセイ</t>
    </rPh>
    <rPh sb="4" eb="5">
      <t>ネン</t>
    </rPh>
    <rPh sb="5" eb="6">
      <t>ド</t>
    </rPh>
    <rPh sb="6" eb="8">
      <t>ギョウセイ</t>
    </rPh>
    <rPh sb="8" eb="10">
      <t>ジギョウ</t>
    </rPh>
    <phoneticPr fontId="1"/>
  </si>
  <si>
    <t>　　　　「廃止」：平成30年度の点検の結果、事業を廃止し平成31年度予算概算要求において予算要求を行わないもの（前年度終了事業等は含まない。）</t>
  </si>
  <si>
    <t>　　　　「縮減」：平成30年度の点検の結果、見直しが行われ平成31年度予算概算要求において何らかの削減を行うもの（事業の見直しを行い、部分的に予算の縮減を行うものの、事業全体としては概算要求額が増加する場合も含む。）</t>
  </si>
  <si>
    <t>　　　　「執行等改善」：平成30年度の点検の結果、平成31年度予算概算要求の金額に反映は行わないものの、明確な廃止年限の設定や執行等の改善を行うもの（概算要求時点で「改善事項を実施済み」又は「具体的な改善事項を意思決定済み」となるものに限る。）</t>
  </si>
  <si>
    <t>　　　　「年度内に改善を検討」：平成30年度の点検の結果、平成31年度予算概算要求の金額に反映は行わないものの、平成30年度末までに執行等の改善を検討しているもの（概算要求時点で「改善事項を実施済み」又は「具体的な改善事項を意思決定済み」となるものは含まない。）</t>
  </si>
  <si>
    <t>　　　　「予定通り終了」：前年度終了事業等であって、予定通り事業を終了し平成31年度予算概算要求において予算要求しないもの。</t>
  </si>
  <si>
    <t>　　　　「現状通り」：平成30年度の点検の結果、平成31年度予算概算要求の金額に反映すべき点及び執行等で改善すべき点がないもの（廃止、縮減、執行等改善、年度内に改善を検討及び予定通り終了以外のもの）</t>
    <rPh sb="76" eb="79">
      <t>ネンドナイ</t>
    </rPh>
    <phoneticPr fontId="1"/>
  </si>
  <si>
    <t>注５．「外部有識者点検対象」欄については、平成30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６年度、平成２７年度、平成２８年度又は平成２９年度の行政事業レビューの取組において外部有識者の点検を受けたものは、それぞれ「平成２６年度対象」、「平成２７年度対象」、「平成２８年度対象」、「平成２９年度対象」と記載する。なお、平成３０年度に外部有識者の点検を受ける事業について、平成２６年度、平成２７年度、平成２８年度又は平成２９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ヘイセイ</t>
    </rPh>
    <rPh sb="25" eb="26">
      <t>ネン</t>
    </rPh>
    <rPh sb="26" eb="27">
      <t>ド</t>
    </rPh>
    <rPh sb="27" eb="29">
      <t>ギョウセイ</t>
    </rPh>
    <rPh sb="29" eb="31">
      <t>ジギョウ</t>
    </rPh>
    <rPh sb="36" eb="38">
      <t>トリクミ</t>
    </rPh>
    <rPh sb="42" eb="44">
      <t>ガイブ</t>
    </rPh>
    <rPh sb="44" eb="47">
      <t>ユウシキシャ</t>
    </rPh>
    <rPh sb="48" eb="50">
      <t>テンケン</t>
    </rPh>
    <rPh sb="51" eb="52">
      <t>ウ</t>
    </rPh>
    <rPh sb="54" eb="56">
      <t>バアイ</t>
    </rPh>
    <rPh sb="57" eb="59">
      <t>カキ</t>
    </rPh>
    <rPh sb="60" eb="62">
      <t>キジュン</t>
    </rPh>
    <rPh sb="63" eb="64">
      <t>モト</t>
    </rPh>
    <rPh sb="68" eb="71">
      <t>ゼンネンド</t>
    </rPh>
    <rPh sb="71" eb="73">
      <t>シンキ</t>
    </rPh>
    <rPh sb="76" eb="78">
      <t>サイシュウ</t>
    </rPh>
    <rPh sb="78" eb="80">
      <t>ジッシ</t>
    </rPh>
    <rPh sb="80" eb="82">
      <t>ネンド</t>
    </rPh>
    <rPh sb="87" eb="89">
      <t>スイシン</t>
    </rPh>
    <rPh sb="89" eb="91">
      <t>カイギ</t>
    </rPh>
    <rPh sb="94" eb="96">
      <t>ケイゾク</t>
    </rPh>
    <rPh sb="97" eb="99">
      <t>ゼヒ</t>
    </rPh>
    <rPh sb="104" eb="105">
      <t>タ</t>
    </rPh>
    <rPh sb="112" eb="114">
      <t>センタク</t>
    </rPh>
    <rPh sb="114" eb="116">
      <t>リユウ</t>
    </rPh>
    <rPh sb="117" eb="119">
      <t>キサイ</t>
    </rPh>
    <rPh sb="132" eb="133">
      <t>ダイ</t>
    </rPh>
    <rPh sb="134" eb="135">
      <t>ブ</t>
    </rPh>
    <rPh sb="145" eb="147">
      <t>ヘイセイ</t>
    </rPh>
    <rPh sb="149" eb="151">
      <t>ネンド</t>
    </rPh>
    <rPh sb="152" eb="154">
      <t>ヘイセイ</t>
    </rPh>
    <rPh sb="156" eb="158">
      <t>ネンド</t>
    </rPh>
    <rPh sb="159" eb="161">
      <t>ヘイセイ</t>
    </rPh>
    <rPh sb="163" eb="165">
      <t>ネンド</t>
    </rPh>
    <rPh sb="165" eb="166">
      <t>マタ</t>
    </rPh>
    <rPh sb="167" eb="169">
      <t>ヘイセイ</t>
    </rPh>
    <rPh sb="171" eb="173">
      <t>ネンド</t>
    </rPh>
    <rPh sb="210" eb="212">
      <t>ヘイセイ</t>
    </rPh>
    <rPh sb="214" eb="216">
      <t>ネンド</t>
    </rPh>
    <rPh sb="216" eb="218">
      <t>タイショウ</t>
    </rPh>
    <rPh sb="221" eb="223">
      <t>ヘイセイ</t>
    </rPh>
    <rPh sb="225" eb="227">
      <t>ネンド</t>
    </rPh>
    <rPh sb="227" eb="229">
      <t>タイショウ</t>
    </rPh>
    <rPh sb="232" eb="234">
      <t>ヘイセイ</t>
    </rPh>
    <rPh sb="236" eb="238">
      <t>ネンド</t>
    </rPh>
    <rPh sb="238" eb="240">
      <t>タイショウ</t>
    </rPh>
    <rPh sb="243" eb="245">
      <t>ヘイセイ</t>
    </rPh>
    <rPh sb="247" eb="249">
      <t>ネンド</t>
    </rPh>
    <rPh sb="249" eb="251">
      <t>タイショウ</t>
    </rPh>
    <rPh sb="253" eb="255">
      <t>キサイ</t>
    </rPh>
    <rPh sb="261" eb="263">
      <t>ヘイセイ</t>
    </rPh>
    <rPh sb="265" eb="266">
      <t>ネン</t>
    </rPh>
    <rPh sb="266" eb="267">
      <t>ド</t>
    </rPh>
    <rPh sb="268" eb="270">
      <t>ガイブ</t>
    </rPh>
    <rPh sb="270" eb="273">
      <t>ユウシキシャ</t>
    </rPh>
    <rPh sb="274" eb="276">
      <t>テンケン</t>
    </rPh>
    <rPh sb="277" eb="278">
      <t>ウ</t>
    </rPh>
    <rPh sb="280" eb="282">
      <t>ジギョウ</t>
    </rPh>
    <rPh sb="287" eb="289">
      <t>ヘイセイ</t>
    </rPh>
    <rPh sb="291" eb="293">
      <t>ネンド</t>
    </rPh>
    <rPh sb="294" eb="296">
      <t>ヘイセイ</t>
    </rPh>
    <rPh sb="298" eb="300">
      <t>ネンド</t>
    </rPh>
    <rPh sb="301" eb="303">
      <t>ヘイセイ</t>
    </rPh>
    <rPh sb="305" eb="307">
      <t>ネンド</t>
    </rPh>
    <rPh sb="307" eb="308">
      <t>マタ</t>
    </rPh>
    <rPh sb="309" eb="311">
      <t>ヘイセイ</t>
    </rPh>
    <rPh sb="313" eb="315">
      <t>ネンド</t>
    </rPh>
    <rPh sb="317" eb="319">
      <t>テンケン</t>
    </rPh>
    <rPh sb="320" eb="321">
      <t>ウ</t>
    </rPh>
    <rPh sb="325" eb="327">
      <t>バアイ</t>
    </rPh>
    <rPh sb="369" eb="371">
      <t>ケイゾク</t>
    </rPh>
    <rPh sb="372" eb="374">
      <t>ゼヒ</t>
    </rPh>
    <rPh sb="387" eb="389">
      <t>キサイ</t>
    </rPh>
    <phoneticPr fontId="1"/>
  </si>
  <si>
    <t>　　　　「その他」：上記の基準には該当しないが、行政事業レビュー推進チームが選定したもの。</t>
  </si>
  <si>
    <t>　　　　「年度内に改善を検討」：平成30年度の点検の結果、平成30年度予算概算要求の金額に反映は行わないものの、平成30年度末までに執行等の改善を検討しているもの（概算要求時点で「改善事項を実施済み」又は「具体的な改善事項を意思決定済み」となるものは含まない。）</t>
  </si>
  <si>
    <t>注２．「行政事業レビュー対象事業数」は、平成２９年度に実施した事業数であり、平成３０年度から開始された事業（平成３０年度新規事業）及び平成３１年度予算概算要求において新規に要求する事業（平成３１年度新規要求事業）は含まれない。</t>
  </si>
  <si>
    <t>　　　　一般会計と特別会計のそれぞれの事業数を合計した数が「一般会計＋特別会計」欄の事業数と合わない場合がある。</t>
  </si>
  <si>
    <t>注５．「(参考)31年度要求額」は、行政事業レビューシートの作成・公表の対象となる事業（平成29年度実施事業、平成30年度新規事業、平成31年度新規要求事業）の要求合計額である。</t>
    <rPh sb="0" eb="1">
      <t>チュウ</t>
    </rPh>
    <rPh sb="5" eb="7">
      <t>サンコウ</t>
    </rPh>
    <rPh sb="10" eb="12">
      <t>ネンド</t>
    </rPh>
    <rPh sb="12" eb="15">
      <t>ヨウキュウガク</t>
    </rPh>
    <rPh sb="18" eb="20">
      <t>ギョウセイ</t>
    </rPh>
    <rPh sb="20" eb="22">
      <t>ジギョウ</t>
    </rPh>
    <rPh sb="30" eb="32">
      <t>サクセイ</t>
    </rPh>
    <rPh sb="33" eb="35">
      <t>コウヒョウ</t>
    </rPh>
    <rPh sb="36" eb="38">
      <t>タイショウ</t>
    </rPh>
    <rPh sb="41" eb="43">
      <t>ジギョウ</t>
    </rPh>
    <rPh sb="44" eb="46">
      <t>ヘイセイ</t>
    </rPh>
    <rPh sb="48" eb="50">
      <t>ネンド</t>
    </rPh>
    <rPh sb="50" eb="52">
      <t>ジッシ</t>
    </rPh>
    <rPh sb="52" eb="54">
      <t>ジギョウ</t>
    </rPh>
    <rPh sb="55" eb="57">
      <t>ヘイセイ</t>
    </rPh>
    <rPh sb="59" eb="61">
      <t>ネンド</t>
    </rPh>
    <rPh sb="61" eb="63">
      <t>シンキ</t>
    </rPh>
    <rPh sb="63" eb="65">
      <t>ジギョウ</t>
    </rPh>
    <rPh sb="66" eb="68">
      <t>ヘイセイ</t>
    </rPh>
    <rPh sb="70" eb="72">
      <t>ネンド</t>
    </rPh>
    <rPh sb="72" eb="74">
      <t>シンキ</t>
    </rPh>
    <rPh sb="74" eb="76">
      <t>ヨウキュウ</t>
    </rPh>
    <rPh sb="76" eb="78">
      <t>ジギョウ</t>
    </rPh>
    <rPh sb="80" eb="82">
      <t>ヨウキュウ</t>
    </rPh>
    <rPh sb="82" eb="84">
      <t>ゴウケイ</t>
    </rPh>
    <rPh sb="84" eb="85">
      <t>ガク</t>
    </rPh>
    <phoneticPr fontId="1"/>
  </si>
  <si>
    <t>平成２８年度対象</t>
    <phoneticPr fontId="1"/>
  </si>
  <si>
    <t>再生可能エネルギー電気・熱自立的普及促進事業（一部経済産業省・農林水産省連携事業）</t>
    <rPh sb="23" eb="25">
      <t>イチブ</t>
    </rPh>
    <rPh sb="31" eb="33">
      <t>ノウリン</t>
    </rPh>
    <rPh sb="33" eb="36">
      <t>スイサンショウ</t>
    </rPh>
    <phoneticPr fontId="1"/>
  </si>
  <si>
    <t>地域の環境課題と社会課題を同時解決するための民間活動支援事業</t>
    <rPh sb="0" eb="2">
      <t>チイキ</t>
    </rPh>
    <rPh sb="3" eb="5">
      <t>カンキョウ</t>
    </rPh>
    <rPh sb="5" eb="7">
      <t>カダイ</t>
    </rPh>
    <rPh sb="8" eb="10">
      <t>シャカイ</t>
    </rPh>
    <rPh sb="10" eb="12">
      <t>カダイ</t>
    </rPh>
    <rPh sb="13" eb="15">
      <t>ドウジ</t>
    </rPh>
    <rPh sb="15" eb="17">
      <t>カイケツ</t>
    </rPh>
    <rPh sb="22" eb="24">
      <t>ミンカン</t>
    </rPh>
    <rPh sb="24" eb="26">
      <t>カツドウ</t>
    </rPh>
    <rPh sb="26" eb="28">
      <t>シエン</t>
    </rPh>
    <rPh sb="28" eb="30">
      <t>ジギョウ</t>
    </rPh>
    <phoneticPr fontId="1"/>
  </si>
  <si>
    <t>再エネ等を活用した社会インフラの低炭素化促進事業（一部経済産業省、国土交通省連携事業）</t>
    <rPh sb="9" eb="11">
      <t>シャカイ</t>
    </rPh>
    <rPh sb="16" eb="20">
      <t>テイタンソカ</t>
    </rPh>
    <rPh sb="20" eb="22">
      <t>ソクシン</t>
    </rPh>
    <rPh sb="22" eb="24">
      <t>ジギョウ</t>
    </rPh>
    <rPh sb="25" eb="27">
      <t>イチブ</t>
    </rPh>
    <rPh sb="27" eb="29">
      <t>ケイザイ</t>
    </rPh>
    <rPh sb="29" eb="32">
      <t>サンギョウショウ</t>
    </rPh>
    <rPh sb="33" eb="42">
      <t>コクドコウツウショウレンケイジギョウ</t>
    </rPh>
    <phoneticPr fontId="1"/>
  </si>
  <si>
    <t>再エネ等を活用した水素社会推進事業</t>
  </si>
  <si>
    <t>業務用施設等におけるネット・ゼロ・エネルギー・ビル（ZEB）化・省CO2促進事業（一部経済産業省・国土交通省・厚生労働省・総務省連携事業）</t>
  </si>
  <si>
    <t>ヒートポンプ等を活用した低炭素型農業推進事業（農林水産省連携事業）</t>
  </si>
  <si>
    <t>物流分野におけるＣＯ２削減対策促進事業（国土交通省連携事業）</t>
    <rPh sb="20" eb="22">
      <t>コクド</t>
    </rPh>
    <rPh sb="22" eb="25">
      <t>コウツウショウ</t>
    </rPh>
    <rPh sb="25" eb="27">
      <t>レンケイ</t>
    </rPh>
    <rPh sb="27" eb="29">
      <t>ジギョウ</t>
    </rPh>
    <phoneticPr fontId="1"/>
  </si>
  <si>
    <t>環境調和型バイオマス資源活用モデル事業（国土交通省連携事業）</t>
    <rPh sb="20" eb="22">
      <t>コクド</t>
    </rPh>
    <rPh sb="22" eb="25">
      <t>コウツウショウ</t>
    </rPh>
    <rPh sb="25" eb="27">
      <t>レンケイ</t>
    </rPh>
    <rPh sb="27" eb="29">
      <t>ジギョウ</t>
    </rPh>
    <phoneticPr fontId="1"/>
  </si>
  <si>
    <t>先進国間の連携による地球規模での気候変動対策事業</t>
  </si>
  <si>
    <t>設備の高効率化改修支援事業</t>
  </si>
  <si>
    <t>脱フロン・低炭素社会の早期実現のための省エネ型自然冷媒機器導入加速化事業（一部農林水産省・経済産業省・国土交通省連携事業）</t>
  </si>
  <si>
    <t>低炭素型の行動変容を促す情報発信（ナッジ）等による家庭等の自発的対策推進事業</t>
    <rPh sb="0" eb="3">
      <t>テイタンソ</t>
    </rPh>
    <rPh sb="3" eb="4">
      <t>ガタ</t>
    </rPh>
    <rPh sb="5" eb="7">
      <t>コウドウ</t>
    </rPh>
    <rPh sb="7" eb="9">
      <t>ヘンヨウ</t>
    </rPh>
    <rPh sb="10" eb="11">
      <t>ウナガ</t>
    </rPh>
    <rPh sb="12" eb="14">
      <t>ジョウホウ</t>
    </rPh>
    <rPh sb="14" eb="16">
      <t>ハッシン</t>
    </rPh>
    <rPh sb="21" eb="22">
      <t>トウ</t>
    </rPh>
    <rPh sb="25" eb="27">
      <t>カテイ</t>
    </rPh>
    <rPh sb="27" eb="28">
      <t>トウ</t>
    </rPh>
    <rPh sb="29" eb="32">
      <t>ジハツテキ</t>
    </rPh>
    <rPh sb="32" eb="34">
      <t>タイサク</t>
    </rPh>
    <rPh sb="34" eb="36">
      <t>スイシン</t>
    </rPh>
    <rPh sb="36" eb="38">
      <t>ジギョウ</t>
    </rPh>
    <phoneticPr fontId="1"/>
  </si>
  <si>
    <t>国別登録簿運営経費</t>
    <rPh sb="0" eb="2">
      <t>クニベツ</t>
    </rPh>
    <rPh sb="2" eb="4">
      <t>トウロク</t>
    </rPh>
    <rPh sb="4" eb="5">
      <t>ボ</t>
    </rPh>
    <phoneticPr fontId="1"/>
  </si>
  <si>
    <t>温室効果ガス観測技術衛星「いぶき」（GOSAT）シリーズによる排出量検証に向けた技術高度化事業</t>
  </si>
  <si>
    <t>地下水・地盤環境対策費（「地盤沈下等水管理推進費」と「地下水質保全推進費」を統合）</t>
    <rPh sb="0" eb="3">
      <t>チカスイ</t>
    </rPh>
    <rPh sb="4" eb="6">
      <t>ジバン</t>
    </rPh>
    <rPh sb="6" eb="8">
      <t>カンキョウ</t>
    </rPh>
    <rPh sb="8" eb="11">
      <t>タイサクヒ</t>
    </rPh>
    <rPh sb="13" eb="15">
      <t>ジバン</t>
    </rPh>
    <rPh sb="15" eb="17">
      <t>チンカ</t>
    </rPh>
    <rPh sb="17" eb="18">
      <t>トウ</t>
    </rPh>
    <rPh sb="18" eb="19">
      <t>ミズ</t>
    </rPh>
    <rPh sb="19" eb="21">
      <t>カンリ</t>
    </rPh>
    <rPh sb="21" eb="24">
      <t>スイシンヒ</t>
    </rPh>
    <rPh sb="27" eb="29">
      <t>チカ</t>
    </rPh>
    <rPh sb="29" eb="31">
      <t>スイシツ</t>
    </rPh>
    <rPh sb="31" eb="33">
      <t>ホゼン</t>
    </rPh>
    <rPh sb="33" eb="35">
      <t>スイシン</t>
    </rPh>
    <rPh sb="35" eb="36">
      <t>ヒ</t>
    </rPh>
    <rPh sb="38" eb="40">
      <t>トウゴウ</t>
    </rPh>
    <phoneticPr fontId="1"/>
  </si>
  <si>
    <t>（項）国際観光旅客税財源国際観光資源整備費
　（大事項）国際観光旅客税財源国際観光資源の整備に必要な経費</t>
    <rPh sb="12" eb="14">
      <t>コクサイ</t>
    </rPh>
    <rPh sb="14" eb="16">
      <t>カンコウ</t>
    </rPh>
    <rPh sb="16" eb="18">
      <t>シゲン</t>
    </rPh>
    <rPh sb="18" eb="21">
      <t>セイビヒ</t>
    </rPh>
    <rPh sb="37" eb="39">
      <t>コクサイ</t>
    </rPh>
    <rPh sb="39" eb="41">
      <t>カンコウ</t>
    </rPh>
    <rPh sb="41" eb="43">
      <t>シゲン</t>
    </rPh>
    <rPh sb="44" eb="46">
      <t>セイビ</t>
    </rPh>
    <phoneticPr fontId="1"/>
  </si>
  <si>
    <t>生物多様性国家戦略推進費</t>
    <rPh sb="0" eb="2">
      <t>セイブツ</t>
    </rPh>
    <rPh sb="2" eb="5">
      <t>タヨウセイ</t>
    </rPh>
    <rPh sb="5" eb="7">
      <t>コッカ</t>
    </rPh>
    <rPh sb="7" eb="9">
      <t>センリャク</t>
    </rPh>
    <rPh sb="9" eb="12">
      <t>スイシンヒ</t>
    </rPh>
    <phoneticPr fontId="1"/>
  </si>
  <si>
    <t>サンゴ礁生態系保全対策推進費
（「アジア太平洋地域生物多様性保全推進費」から改編）</t>
    <rPh sb="3" eb="4">
      <t>ショウ</t>
    </rPh>
    <rPh sb="4" eb="7">
      <t>セイタイケイ</t>
    </rPh>
    <rPh sb="7" eb="9">
      <t>ホゼン</t>
    </rPh>
    <rPh sb="9" eb="11">
      <t>タイサク</t>
    </rPh>
    <rPh sb="11" eb="14">
      <t>スイシンヒ</t>
    </rPh>
    <rPh sb="38" eb="40">
      <t>カイヘン</t>
    </rPh>
    <phoneticPr fontId="1"/>
  </si>
  <si>
    <t>アジア太平洋地域生物多様性保全推進費</t>
    <phoneticPr fontId="1"/>
  </si>
  <si>
    <t>生物多様性保全推進支援事業</t>
    <rPh sb="7" eb="9">
      <t>スイシン</t>
    </rPh>
    <phoneticPr fontId="1"/>
  </si>
  <si>
    <t>平成29年度</t>
    <phoneticPr fontId="1"/>
  </si>
  <si>
    <t>平成29年度</t>
    <phoneticPr fontId="1"/>
  </si>
  <si>
    <t>農薬影響対策費</t>
    <phoneticPr fontId="1"/>
  </si>
  <si>
    <t>グリーンボンドや地域の資金を活用した低炭素化推進事業</t>
    <rPh sb="8" eb="10">
      <t>チイキ</t>
    </rPh>
    <rPh sb="11" eb="13">
      <t>シキン</t>
    </rPh>
    <rPh sb="14" eb="16">
      <t>カツヨウ</t>
    </rPh>
    <rPh sb="18" eb="22">
      <t>テイタンソカ</t>
    </rPh>
    <rPh sb="22" eb="24">
      <t>スイシン</t>
    </rPh>
    <rPh sb="24" eb="26">
      <t>ジギョウ</t>
    </rPh>
    <phoneticPr fontId="1"/>
  </si>
  <si>
    <t>大臣官房環境計画課・環境経済課</t>
    <rPh sb="0" eb="2">
      <t>ダイジン</t>
    </rPh>
    <rPh sb="2" eb="4">
      <t>カンボウ</t>
    </rPh>
    <rPh sb="4" eb="6">
      <t>カンキョウ</t>
    </rPh>
    <rPh sb="6" eb="8">
      <t>ケイカク</t>
    </rPh>
    <rPh sb="8" eb="9">
      <t>カ</t>
    </rPh>
    <rPh sb="10" eb="12">
      <t>カンキョウ</t>
    </rPh>
    <rPh sb="12" eb="14">
      <t>ケイザイ</t>
    </rPh>
    <rPh sb="14" eb="15">
      <t>カ</t>
    </rPh>
    <phoneticPr fontId="1"/>
  </si>
  <si>
    <t>平成29年度</t>
    <phoneticPr fontId="1"/>
  </si>
  <si>
    <t>省CO2型リサイクル等設備技術実証事業</t>
    <rPh sb="10" eb="11">
      <t>トウ</t>
    </rPh>
    <rPh sb="11" eb="13">
      <t>セツビ</t>
    </rPh>
    <rPh sb="13" eb="15">
      <t>ギジュツ</t>
    </rPh>
    <rPh sb="15" eb="17">
      <t>ジッショウ</t>
    </rPh>
    <rPh sb="17" eb="19">
      <t>ジギョウ</t>
    </rPh>
    <phoneticPr fontId="1"/>
  </si>
  <si>
    <t>アジア・アフリカ諸国における３Ｒの戦略的実施支援事業拠出金</t>
    <rPh sb="8" eb="10">
      <t>ショコク</t>
    </rPh>
    <rPh sb="17" eb="20">
      <t>センリャクテキ</t>
    </rPh>
    <rPh sb="20" eb="22">
      <t>ジッシ</t>
    </rPh>
    <rPh sb="22" eb="24">
      <t>シエン</t>
    </rPh>
    <rPh sb="24" eb="26">
      <t>ジギョウ</t>
    </rPh>
    <rPh sb="26" eb="29">
      <t>キョシュツキン</t>
    </rPh>
    <phoneticPr fontId="1"/>
  </si>
  <si>
    <t>富山物質循環フレームワーク等国際動向を踏まえた、循環型社会形成推進に関する検討事業</t>
    <rPh sb="34" eb="35">
      <t>カン</t>
    </rPh>
    <rPh sb="37" eb="39">
      <t>ケントウ</t>
    </rPh>
    <rPh sb="39" eb="41">
      <t>ジギョウ</t>
    </rPh>
    <phoneticPr fontId="1"/>
  </si>
  <si>
    <t>電子マニフェスト普及拡大事業</t>
    <rPh sb="0" eb="2">
      <t>デンシ</t>
    </rPh>
    <rPh sb="8" eb="10">
      <t>フキュウ</t>
    </rPh>
    <rPh sb="10" eb="12">
      <t>カクダイ</t>
    </rPh>
    <rPh sb="12" eb="14">
      <t>ジギョウ</t>
    </rPh>
    <phoneticPr fontId="1"/>
  </si>
  <si>
    <t>フロン等対策推進調査費（093再掲）</t>
    <phoneticPr fontId="1"/>
  </si>
  <si>
    <t>森林等の吸収源対策に関する国内体制整備確立調査費（042再掲）</t>
    <rPh sb="28" eb="30">
      <t>サイケイ</t>
    </rPh>
    <phoneticPr fontId="1"/>
  </si>
  <si>
    <t>気候変動評価・適応推進事業（092再掲）</t>
    <rPh sb="17" eb="19">
      <t>サイケイ</t>
    </rPh>
    <phoneticPr fontId="2"/>
  </si>
  <si>
    <t>温室効果ガス観測技術衛星「いぶき」（GOSAT）シリーズによる地球環境観測事業（308再掲）</t>
    <phoneticPr fontId="1"/>
  </si>
  <si>
    <t>自動車排出ガス・騒音規制強化等の推進（117再掲）</t>
    <phoneticPr fontId="1"/>
  </si>
  <si>
    <t>我が国循環産業の戦略的国際展開・育成事業（国際展開促進）（153再掲）</t>
    <phoneticPr fontId="1"/>
  </si>
  <si>
    <t>我が国循環産業の戦略的国際展開・育成事業（ビジネスモデル支援）（154再掲）</t>
    <phoneticPr fontId="1"/>
  </si>
  <si>
    <t>産業廃棄物適正処理推進費（183再掲）</t>
    <rPh sb="0" eb="2">
      <t>サンギョウ</t>
    </rPh>
    <rPh sb="2" eb="5">
      <t>ハイキブツ</t>
    </rPh>
    <rPh sb="5" eb="7">
      <t>テキセイ</t>
    </rPh>
    <rPh sb="7" eb="9">
      <t>ショリ</t>
    </rPh>
    <rPh sb="9" eb="12">
      <t>スイシンヒ</t>
    </rPh>
    <phoneticPr fontId="1"/>
  </si>
  <si>
    <t>廃棄物処分基準等設定費（174再掲）</t>
    <rPh sb="0" eb="3">
      <t>ハイキブツ</t>
    </rPh>
    <rPh sb="3" eb="5">
      <t>ショブン</t>
    </rPh>
    <rPh sb="5" eb="7">
      <t>キジュン</t>
    </rPh>
    <rPh sb="7" eb="8">
      <t>トウ</t>
    </rPh>
    <rPh sb="8" eb="10">
      <t>セッテイ</t>
    </rPh>
    <rPh sb="10" eb="11">
      <t>ヒ</t>
    </rPh>
    <rPh sb="15" eb="17">
      <t>サイケイ</t>
    </rPh>
    <phoneticPr fontId="1"/>
  </si>
  <si>
    <t>国際分担金等経費（193再掲）</t>
    <phoneticPr fontId="1"/>
  </si>
  <si>
    <t>アジア太平洋地域生物多様性保全推進費（208再掲）</t>
    <phoneticPr fontId="1"/>
  </si>
  <si>
    <t>鳥獣保護管理強化総合対策事業（222再掲）</t>
    <phoneticPr fontId="1"/>
  </si>
  <si>
    <t>エコリース促進事業（006再掲）</t>
    <rPh sb="5" eb="7">
      <t>ソクシン</t>
    </rPh>
    <rPh sb="7" eb="9">
      <t>ジギョウ</t>
    </rPh>
    <rPh sb="13" eb="15">
      <t>サイケイ</t>
    </rPh>
    <phoneticPr fontId="1"/>
  </si>
  <si>
    <t>地域低炭素投資促進ファンド事業（009再掲）</t>
    <rPh sb="0" eb="2">
      <t>チイキ</t>
    </rPh>
    <rPh sb="2" eb="5">
      <t>テイタンソ</t>
    </rPh>
    <rPh sb="5" eb="7">
      <t>トウシ</t>
    </rPh>
    <rPh sb="7" eb="9">
      <t>ソクシン</t>
    </rPh>
    <rPh sb="13" eb="15">
      <t>ジギョウ</t>
    </rPh>
    <rPh sb="19" eb="21">
      <t>サイケイ</t>
    </rPh>
    <phoneticPr fontId="1"/>
  </si>
  <si>
    <t>環境金融の拡大に向けた利子補給事業（010再掲）</t>
    <rPh sb="21" eb="23">
      <t>サイケイ</t>
    </rPh>
    <phoneticPr fontId="1"/>
  </si>
  <si>
    <t>グリーン経済の実現に向けた政策研究と環境ビジネス情報整備・発信事業（296再掲）</t>
    <rPh sb="37" eb="39">
      <t>サイケイ</t>
    </rPh>
    <phoneticPr fontId="1"/>
  </si>
  <si>
    <t>廃棄物処理施設への先進的設備導入推進事業（007再掲）</t>
    <rPh sb="24" eb="26">
      <t>サイケイ</t>
    </rPh>
    <phoneticPr fontId="1"/>
  </si>
  <si>
    <t>地方公共団体実行計画を核とした地域の低炭素化基盤整備事業（011再掲）</t>
    <rPh sb="32" eb="34">
      <t>サイケイ</t>
    </rPh>
    <phoneticPr fontId="1"/>
  </si>
  <si>
    <t>気候変動影響評価・適応推進事業(092再掲)</t>
    <rPh sb="0" eb="2">
      <t>キコウ</t>
    </rPh>
    <rPh sb="2" eb="4">
      <t>ヘンドウ</t>
    </rPh>
    <rPh sb="4" eb="6">
      <t>エイキョウ</t>
    </rPh>
    <rPh sb="6" eb="8">
      <t>ヒョウカ</t>
    </rPh>
    <rPh sb="9" eb="11">
      <t>テキオウ</t>
    </rPh>
    <rPh sb="11" eb="13">
      <t>スイシン</t>
    </rPh>
    <rPh sb="13" eb="15">
      <t>ジギョウ</t>
    </rPh>
    <rPh sb="19" eb="21">
      <t>サイケイ</t>
    </rPh>
    <phoneticPr fontId="1"/>
  </si>
  <si>
    <t>廃棄物処理施設への先進的設備導入推進等事業</t>
    <rPh sb="18" eb="19">
      <t>トウ</t>
    </rPh>
    <phoneticPr fontId="1"/>
  </si>
  <si>
    <t>１つ目</t>
    <rPh sb="2" eb="3">
      <t>メ</t>
    </rPh>
    <phoneticPr fontId="1"/>
  </si>
  <si>
    <t>２つ目</t>
    <rPh sb="2" eb="3">
      <t>メ</t>
    </rPh>
    <phoneticPr fontId="1"/>
  </si>
  <si>
    <t>３つ目</t>
    <rPh sb="2" eb="3">
      <t>メ</t>
    </rPh>
    <phoneticPr fontId="1"/>
  </si>
  <si>
    <t>３つを超える場合</t>
    <rPh sb="3" eb="4">
      <t>コ</t>
    </rPh>
    <rPh sb="6" eb="8">
      <t>バアイ</t>
    </rPh>
    <phoneticPr fontId="1"/>
  </si>
  <si>
    <t>-</t>
    <phoneticPr fontId="1"/>
  </si>
  <si>
    <t>環境省</t>
  </si>
  <si>
    <t>新29</t>
  </si>
  <si>
    <t>-</t>
    <phoneticPr fontId="1"/>
  </si>
  <si>
    <t>-</t>
    <phoneticPr fontId="1"/>
  </si>
  <si>
    <t>-</t>
    <phoneticPr fontId="1"/>
  </si>
  <si>
    <t>新30</t>
  </si>
  <si>
    <t>-</t>
    <phoneticPr fontId="1"/>
  </si>
  <si>
    <t>-</t>
    <phoneticPr fontId="1"/>
  </si>
  <si>
    <t>-</t>
    <phoneticPr fontId="1"/>
  </si>
  <si>
    <t>-</t>
    <phoneticPr fontId="1"/>
  </si>
  <si>
    <t>-</t>
    <phoneticPr fontId="1"/>
  </si>
  <si>
    <t>科学技術関係予算の集計に
向けた分類番号案</t>
    <rPh sb="0" eb="2">
      <t>カガク</t>
    </rPh>
    <rPh sb="2" eb="4">
      <t>ギジュツ</t>
    </rPh>
    <rPh sb="4" eb="6">
      <t>カンケイ</t>
    </rPh>
    <rPh sb="6" eb="8">
      <t>ヨサン</t>
    </rPh>
    <rPh sb="9" eb="11">
      <t>シュウケイ</t>
    </rPh>
    <rPh sb="13" eb="14">
      <t>ム</t>
    </rPh>
    <rPh sb="16" eb="18">
      <t>ブンルイ</t>
    </rPh>
    <rPh sb="18" eb="20">
      <t>バンゴウ</t>
    </rPh>
    <rPh sb="20" eb="21">
      <t>アン</t>
    </rPh>
    <phoneticPr fontId="1"/>
  </si>
  <si>
    <t>平成22年度</t>
    <phoneticPr fontId="1"/>
  </si>
  <si>
    <t>食品廃棄物等リデュース・リサイクル推進事業費</t>
    <rPh sb="0" eb="2">
      <t>ショクヒン</t>
    </rPh>
    <rPh sb="2" eb="5">
      <t>ハイキブツ</t>
    </rPh>
    <rPh sb="5" eb="6">
      <t>トウ</t>
    </rPh>
    <rPh sb="17" eb="19">
      <t>スイシン</t>
    </rPh>
    <rPh sb="19" eb="22">
      <t>ジギョウヒ</t>
    </rPh>
    <phoneticPr fontId="1"/>
  </si>
  <si>
    <t>高齢化社会に対応した廃棄物処理体制構築検討業務</t>
    <rPh sb="10" eb="13">
      <t>ハイキブツ</t>
    </rPh>
    <rPh sb="13" eb="15">
      <t>ショリ</t>
    </rPh>
    <rPh sb="15" eb="17">
      <t>タイセイ</t>
    </rPh>
    <rPh sb="17" eb="19">
      <t>コウチク</t>
    </rPh>
    <rPh sb="19" eb="21">
      <t>ケントウ</t>
    </rPh>
    <rPh sb="21" eb="23">
      <t>ギョウム</t>
    </rPh>
    <phoneticPr fontId="1"/>
  </si>
  <si>
    <t>経済産業省</t>
  </si>
  <si>
    <t>-</t>
    <phoneticPr fontId="1"/>
  </si>
  <si>
    <t>経済産業省　0394</t>
    <rPh sb="0" eb="2">
      <t>ケイザイ</t>
    </rPh>
    <rPh sb="2" eb="5">
      <t>サンギョウショウ</t>
    </rPh>
    <phoneticPr fontId="1"/>
  </si>
  <si>
    <t>国土交通省</t>
  </si>
  <si>
    <t>-</t>
    <phoneticPr fontId="1"/>
  </si>
  <si>
    <t>農林水産省</t>
  </si>
  <si>
    <t>-</t>
    <phoneticPr fontId="1"/>
  </si>
  <si>
    <t>-</t>
    <phoneticPr fontId="1"/>
  </si>
  <si>
    <t>環境省　0165</t>
    <rPh sb="0" eb="3">
      <t>カンキョウショウ</t>
    </rPh>
    <phoneticPr fontId="1"/>
  </si>
  <si>
    <t>-</t>
    <phoneticPr fontId="1"/>
  </si>
  <si>
    <t>-</t>
    <phoneticPr fontId="1"/>
  </si>
  <si>
    <t>原子力規制委員会</t>
  </si>
  <si>
    <t>内閣官房</t>
  </si>
  <si>
    <t>-</t>
    <phoneticPr fontId="1"/>
  </si>
  <si>
    <t>環境中の多様な因子による健康影響に関する基礎調査</t>
    <rPh sb="0" eb="3">
      <t>カンキョウチュウ</t>
    </rPh>
    <rPh sb="4" eb="6">
      <t>タヨウ</t>
    </rPh>
    <rPh sb="7" eb="9">
      <t>インシ</t>
    </rPh>
    <rPh sb="12" eb="14">
      <t>ケンコウ</t>
    </rPh>
    <rPh sb="14" eb="16">
      <t>エイキョウ</t>
    </rPh>
    <rPh sb="17" eb="18">
      <t>カン</t>
    </rPh>
    <rPh sb="20" eb="22">
      <t>キソ</t>
    </rPh>
    <rPh sb="22" eb="24">
      <t>チョウサ</t>
    </rPh>
    <phoneticPr fontId="1"/>
  </si>
  <si>
    <t>外務省</t>
  </si>
  <si>
    <t>外務省-0322
経済産業省-0413</t>
    <rPh sb="0" eb="3">
      <t>ガイムショウ</t>
    </rPh>
    <rPh sb="9" eb="11">
      <t>ケイザイ</t>
    </rPh>
    <rPh sb="11" eb="14">
      <t>サンギョウショウ</t>
    </rPh>
    <phoneticPr fontId="1"/>
  </si>
  <si>
    <t>対象目整理票対象外</t>
    <phoneticPr fontId="1"/>
  </si>
  <si>
    <t>-</t>
    <phoneticPr fontId="1"/>
  </si>
  <si>
    <t>平成34年度</t>
    <phoneticPr fontId="1"/>
  </si>
  <si>
    <t>平成29年度</t>
    <phoneticPr fontId="1"/>
  </si>
  <si>
    <t>低炭素化に向けた公共交通利用転換事業（国土交通省連携事業）</t>
    <phoneticPr fontId="1"/>
  </si>
  <si>
    <t>賃貸住宅における省CO２促進モデル事業（国土交通省連携事業）</t>
    <rPh sb="20" eb="29">
      <t>コクドコウツウショウレンケイジギョウ</t>
    </rPh>
    <phoneticPr fontId="1"/>
  </si>
  <si>
    <t>外務省（0232）</t>
    <rPh sb="0" eb="3">
      <t>ガイムショウ</t>
    </rPh>
    <phoneticPr fontId="1"/>
  </si>
  <si>
    <t>文部科学省</t>
  </si>
  <si>
    <t>外部有識者点検対象外</t>
  </si>
  <si>
    <t>外部有識者点検対象外</t>
    <phoneticPr fontId="1"/>
  </si>
  <si>
    <t>平成25年度</t>
    <phoneticPr fontId="1"/>
  </si>
  <si>
    <t>-</t>
    <phoneticPr fontId="1"/>
  </si>
  <si>
    <t>-</t>
    <phoneticPr fontId="1"/>
  </si>
  <si>
    <t>環境金融の拡大に向けた利子補給事業</t>
    <phoneticPr fontId="1"/>
  </si>
  <si>
    <t>【廃止/事業全体の抜本的改善】
廃止：2人
事業全体の抜本的改善：4人</t>
    <rPh sb="1" eb="3">
      <t>ハイシ</t>
    </rPh>
    <rPh sb="4" eb="6">
      <t>ジギョウ</t>
    </rPh>
    <rPh sb="6" eb="8">
      <t>ゼンタイ</t>
    </rPh>
    <rPh sb="9" eb="12">
      <t>バッポンテキ</t>
    </rPh>
    <rPh sb="12" eb="14">
      <t>カイゼン</t>
    </rPh>
    <rPh sb="16" eb="18">
      <t>ハイシ</t>
    </rPh>
    <rPh sb="20" eb="21">
      <t>ニン</t>
    </rPh>
    <rPh sb="22" eb="24">
      <t>ジギョウ</t>
    </rPh>
    <rPh sb="24" eb="26">
      <t>ゼンタイ</t>
    </rPh>
    <rPh sb="27" eb="30">
      <t>バッポンテキ</t>
    </rPh>
    <rPh sb="30" eb="32">
      <t>カイゼン</t>
    </rPh>
    <rPh sb="34" eb="35">
      <t>ニン</t>
    </rPh>
    <phoneticPr fontId="1"/>
  </si>
  <si>
    <t>【事業全体の抜本的改善】
廃止：2人
事業内容の一部改善：4人</t>
    <rPh sb="1" eb="3">
      <t>ジギョウ</t>
    </rPh>
    <rPh sb="3" eb="5">
      <t>ゼンタイ</t>
    </rPh>
    <rPh sb="6" eb="9">
      <t>バッポンテキ</t>
    </rPh>
    <rPh sb="9" eb="11">
      <t>カイゼン</t>
    </rPh>
    <rPh sb="13" eb="15">
      <t>ハイシ</t>
    </rPh>
    <rPh sb="17" eb="18">
      <t>ニン</t>
    </rPh>
    <rPh sb="19" eb="21">
      <t>ジギョウ</t>
    </rPh>
    <rPh sb="21" eb="23">
      <t>ナイヨウ</t>
    </rPh>
    <rPh sb="24" eb="26">
      <t>イチブ</t>
    </rPh>
    <rPh sb="26" eb="28">
      <t>カイゼン</t>
    </rPh>
    <rPh sb="30" eb="31">
      <t>ニン</t>
    </rPh>
    <phoneticPr fontId="1"/>
  </si>
  <si>
    <t>【事業内容の一部改善】
事業内容の一部改善：6人</t>
    <rPh sb="1" eb="3">
      <t>ジギョウ</t>
    </rPh>
    <rPh sb="3" eb="5">
      <t>ナイヨウ</t>
    </rPh>
    <rPh sb="6" eb="8">
      <t>イチブ</t>
    </rPh>
    <rPh sb="8" eb="10">
      <t>カイゼン</t>
    </rPh>
    <rPh sb="12" eb="14">
      <t>ジギョウ</t>
    </rPh>
    <rPh sb="14" eb="16">
      <t>ナイヨウ</t>
    </rPh>
    <rPh sb="17" eb="19">
      <t>イチブ</t>
    </rPh>
    <rPh sb="19" eb="21">
      <t>カイゼン</t>
    </rPh>
    <rPh sb="23" eb="24">
      <t>ニン</t>
    </rPh>
    <phoneticPr fontId="1"/>
  </si>
  <si>
    <t>これまで実施した新たな政府実行計画の策定支援や政府実行計画の実施状況調査により得られた知見や成果を有効に活用し、2020年度の政府実行計画の見直しに向けて必要な取組を着実に進めること。</t>
    <rPh sb="4" eb="6">
      <t>ジッシ</t>
    </rPh>
    <rPh sb="8" eb="9">
      <t>アラ</t>
    </rPh>
    <rPh sb="11" eb="13">
      <t>セイフ</t>
    </rPh>
    <rPh sb="13" eb="15">
      <t>ジッコウ</t>
    </rPh>
    <rPh sb="15" eb="17">
      <t>ケイカク</t>
    </rPh>
    <rPh sb="18" eb="20">
      <t>サクテイ</t>
    </rPh>
    <rPh sb="20" eb="22">
      <t>シエン</t>
    </rPh>
    <rPh sb="23" eb="25">
      <t>セイフ</t>
    </rPh>
    <rPh sb="25" eb="27">
      <t>ジッコウ</t>
    </rPh>
    <rPh sb="27" eb="29">
      <t>ケイカク</t>
    </rPh>
    <rPh sb="30" eb="32">
      <t>ジッシ</t>
    </rPh>
    <rPh sb="32" eb="34">
      <t>ジョウキョウ</t>
    </rPh>
    <rPh sb="34" eb="36">
      <t>チョウサ</t>
    </rPh>
    <rPh sb="39" eb="40">
      <t>エ</t>
    </rPh>
    <rPh sb="52" eb="54">
      <t>カツヨウ</t>
    </rPh>
    <rPh sb="60" eb="62">
      <t>ネンド</t>
    </rPh>
    <rPh sb="63" eb="65">
      <t>セイフ</t>
    </rPh>
    <rPh sb="65" eb="67">
      <t>ジッコウ</t>
    </rPh>
    <rPh sb="67" eb="69">
      <t>ケイカク</t>
    </rPh>
    <rPh sb="70" eb="72">
      <t>ミナオ</t>
    </rPh>
    <rPh sb="74" eb="75">
      <t>ム</t>
    </rPh>
    <rPh sb="77" eb="79">
      <t>ヒツヨウ</t>
    </rPh>
    <rPh sb="80" eb="82">
      <t>トリクミ</t>
    </rPh>
    <rPh sb="83" eb="85">
      <t>チャクジツ</t>
    </rPh>
    <rPh sb="86" eb="87">
      <t>スス</t>
    </rPh>
    <phoneticPr fontId="1"/>
  </si>
  <si>
    <t>当該経費は、各種長期低炭素シナリオの比較研究を行うとともに、他国の長期戦略の調査を行うことで我が国の長期温室効果ガス低排出発展戦略の検討を行うものである。長期戦略策定の支援を着実に行うとともに、長期戦略の策定後における当該経費での取組についても具体的に検討すること。</t>
    <rPh sb="0" eb="2">
      <t>トウガイ</t>
    </rPh>
    <rPh sb="2" eb="4">
      <t>ケイヒ</t>
    </rPh>
    <rPh sb="6" eb="8">
      <t>カクシュ</t>
    </rPh>
    <rPh sb="8" eb="10">
      <t>チョウキ</t>
    </rPh>
    <rPh sb="10" eb="13">
      <t>テイタンソ</t>
    </rPh>
    <rPh sb="18" eb="20">
      <t>ヒカク</t>
    </rPh>
    <rPh sb="20" eb="22">
      <t>ケンキュウ</t>
    </rPh>
    <rPh sb="23" eb="24">
      <t>オコナ</t>
    </rPh>
    <rPh sb="30" eb="32">
      <t>タコク</t>
    </rPh>
    <rPh sb="33" eb="35">
      <t>チョウキ</t>
    </rPh>
    <rPh sb="35" eb="37">
      <t>センリャク</t>
    </rPh>
    <rPh sb="38" eb="40">
      <t>チョウサ</t>
    </rPh>
    <rPh sb="41" eb="42">
      <t>オコナ</t>
    </rPh>
    <rPh sb="46" eb="47">
      <t>ワ</t>
    </rPh>
    <rPh sb="48" eb="49">
      <t>クニ</t>
    </rPh>
    <rPh sb="50" eb="52">
      <t>チョウキ</t>
    </rPh>
    <rPh sb="52" eb="54">
      <t>オンシツ</t>
    </rPh>
    <rPh sb="54" eb="56">
      <t>コウカ</t>
    </rPh>
    <rPh sb="58" eb="61">
      <t>テイハイシュツ</t>
    </rPh>
    <rPh sb="61" eb="63">
      <t>ハッテン</t>
    </rPh>
    <rPh sb="63" eb="65">
      <t>センリャク</t>
    </rPh>
    <rPh sb="66" eb="68">
      <t>ケントウ</t>
    </rPh>
    <rPh sb="69" eb="70">
      <t>オコナ</t>
    </rPh>
    <rPh sb="77" eb="79">
      <t>チョウキ</t>
    </rPh>
    <rPh sb="79" eb="81">
      <t>センリャク</t>
    </rPh>
    <rPh sb="81" eb="83">
      <t>サクテイ</t>
    </rPh>
    <rPh sb="84" eb="86">
      <t>シエン</t>
    </rPh>
    <rPh sb="87" eb="89">
      <t>チャクジツ</t>
    </rPh>
    <rPh sb="90" eb="91">
      <t>オコナ</t>
    </rPh>
    <rPh sb="97" eb="99">
      <t>チョウキ</t>
    </rPh>
    <rPh sb="99" eb="101">
      <t>センリャク</t>
    </rPh>
    <rPh sb="102" eb="104">
      <t>サクテイ</t>
    </rPh>
    <rPh sb="104" eb="105">
      <t>ゴ</t>
    </rPh>
    <rPh sb="109" eb="111">
      <t>トウガイ</t>
    </rPh>
    <rPh sb="111" eb="113">
      <t>ケイヒ</t>
    </rPh>
    <rPh sb="115" eb="117">
      <t>トリクミ</t>
    </rPh>
    <rPh sb="122" eb="125">
      <t>グタイテキ</t>
    </rPh>
    <rPh sb="126" eb="128">
      <t>ケントウ</t>
    </rPh>
    <phoneticPr fontId="1"/>
  </si>
  <si>
    <t>当該経費は、温室効果ガス排出・吸収目録（インベントリ）を作成し国内対策推進の基礎情報を整備するとともに、透明性の高い隔年報告書及び国別報告書の報告・審査及び進捗点検を行う事業である。地球温暖化対策を進めていくうえで重要な事業であり、引き続きインベントリの精緻化に努めるとともに、一者応札の改善に努めること。</t>
    <phoneticPr fontId="1"/>
  </si>
  <si>
    <t>当該経費は、カーボン・オフセットの普及促進を図り、それに用いられる排出削減・吸収量を認証する制度の運営・普及により、地球温暖化対策と地域活性化等の同時実現を図る事業である。引き続き他省庁と連携を行い、Ｊクレジット需要拡大に向けたカーボン・オフセットの普及拡大に努めること。</t>
    <phoneticPr fontId="1"/>
  </si>
  <si>
    <t>当該経費は、家庭部門におけるCO2排出実態やエネルギー消費実態等の詳細な基礎データを統計調査により把握することで、今後の削減対策の検討や削減効果の検証等を行う事業である。引き続き一者応札の改善に努める等により効率的な執行に努めるとともに、得られた成果を家庭部門のCO2削減に対する施策に活用すること。</t>
    <rPh sb="123" eb="125">
      <t>セイカ</t>
    </rPh>
    <rPh sb="126" eb="128">
      <t>カテイ</t>
    </rPh>
    <rPh sb="128" eb="130">
      <t>ブモン</t>
    </rPh>
    <rPh sb="134" eb="136">
      <t>サクゲン</t>
    </rPh>
    <rPh sb="137" eb="138">
      <t>タイ</t>
    </rPh>
    <rPh sb="140" eb="142">
      <t>シサク</t>
    </rPh>
    <rPh sb="143" eb="145">
      <t>カツヨウ</t>
    </rPh>
    <phoneticPr fontId="1"/>
  </si>
  <si>
    <t>当該経費は、全国及び地域でのCOOL CHOICEの推進を図ると共に低炭素製品への買換、サービスの利用、ライフスタイルの選択を促進することで、住民の意識改革や自発的な取組の拡大・定着を目指すものである。業務・家庭部門の4割削減に向け、引き続き、年度ごとの事業の進捗が確認できる定量的な成果目標を検討するとともに、ＰＤＣＡサイクルの結果を踏まえて各地域性を加味した対策の検討に努めること。</t>
    <rPh sb="6" eb="8">
      <t>ゼンコク</t>
    </rPh>
    <rPh sb="8" eb="9">
      <t>オヨ</t>
    </rPh>
    <rPh sb="10" eb="12">
      <t>チイキ</t>
    </rPh>
    <rPh sb="26" eb="28">
      <t>スイシン</t>
    </rPh>
    <rPh sb="29" eb="30">
      <t>ハカ</t>
    </rPh>
    <rPh sb="117" eb="118">
      <t>ヒ</t>
    </rPh>
    <rPh sb="119" eb="120">
      <t>ツヅ</t>
    </rPh>
    <rPh sb="122" eb="124">
      <t>ネンド</t>
    </rPh>
    <rPh sb="165" eb="167">
      <t>ケッカ</t>
    </rPh>
    <rPh sb="168" eb="169">
      <t>フ</t>
    </rPh>
    <rPh sb="172" eb="173">
      <t>カク</t>
    </rPh>
    <rPh sb="173" eb="176">
      <t>チイキセイ</t>
    </rPh>
    <rPh sb="177" eb="179">
      <t>カミ</t>
    </rPh>
    <rPh sb="181" eb="183">
      <t>タイサク</t>
    </rPh>
    <rPh sb="184" eb="186">
      <t>ケントウ</t>
    </rPh>
    <rPh sb="187" eb="188">
      <t>ツト</t>
    </rPh>
    <phoneticPr fontId="1"/>
  </si>
  <si>
    <t>引き続き、指針の策定や見直し、拡充等に向けて調査を行い、より効果的な対策案の作成に努めること。</t>
    <rPh sb="0" eb="1">
      <t>ヒ</t>
    </rPh>
    <rPh sb="2" eb="3">
      <t>ツヅ</t>
    </rPh>
    <rPh sb="5" eb="7">
      <t>シシン</t>
    </rPh>
    <rPh sb="8" eb="10">
      <t>サクテイ</t>
    </rPh>
    <rPh sb="11" eb="13">
      <t>ミナオ</t>
    </rPh>
    <rPh sb="15" eb="17">
      <t>カクジュウ</t>
    </rPh>
    <rPh sb="17" eb="18">
      <t>トウ</t>
    </rPh>
    <rPh sb="19" eb="20">
      <t>ム</t>
    </rPh>
    <rPh sb="22" eb="24">
      <t>チョウサ</t>
    </rPh>
    <rPh sb="25" eb="26">
      <t>オコナ</t>
    </rPh>
    <rPh sb="30" eb="33">
      <t>コウカテキ</t>
    </rPh>
    <rPh sb="34" eb="37">
      <t>タイサクアン</t>
    </rPh>
    <rPh sb="38" eb="40">
      <t>サクセイ</t>
    </rPh>
    <rPh sb="41" eb="42">
      <t>ツト</t>
    </rPh>
    <phoneticPr fontId="1"/>
  </si>
  <si>
    <t>当該経費は、将来的な地球温暖化対策の強化につながり、CO2削減ポテンシャルが相対的に大きいものの、民間の自主的な取組だけでは十分に進まない技術の開発・実証を行い、CO2排出量の大幅な削減を目指す事業である。予算執行の適正化の観点から、不用の原因を分析の上、今後の事業実施に活用すること。</t>
    <phoneticPr fontId="1"/>
  </si>
  <si>
    <t>当該経費は、エネルギー対策特別会計における事業の効果測定及びCO2削減対策・技術の有効性を検証し、より効率的・効果的なCO2削減対策に活かす事業である。毎年度の事業効果を確認し、予算要求に適切に反映するよう努めること。不用の原因を分析の上、今後の事業実施に活用すること。</t>
    <rPh sb="82" eb="84">
      <t>コウカ</t>
    </rPh>
    <rPh sb="89" eb="91">
      <t>ヨサン</t>
    </rPh>
    <rPh sb="91" eb="93">
      <t>ヨウキュウ</t>
    </rPh>
    <rPh sb="94" eb="96">
      <t>テキセツ</t>
    </rPh>
    <rPh sb="97" eb="99">
      <t>ハンエイ</t>
    </rPh>
    <rPh sb="103" eb="104">
      <t>ツト</t>
    </rPh>
    <rPh sb="109" eb="111">
      <t>フヨウ</t>
    </rPh>
    <rPh sb="112" eb="114">
      <t>ゲンイン</t>
    </rPh>
    <rPh sb="115" eb="117">
      <t>ブンセキ</t>
    </rPh>
    <phoneticPr fontId="1"/>
  </si>
  <si>
    <t>当該経費は、我が国周辺水域における二酸化炭素貯留適地を特定し、石炭火力発電所排ガスから二酸化炭素の大半を分離回収する技術の実証等を推進することで、環境の保全に配慮した二酸化炭素回収・貯留の円滑な導入手法をとりまとめる事業である。引き続き他省庁と連携して事業を行うとともに、我が国に適した二酸化炭素回収・貯留の円滑な導入手法を取りまとめること。</t>
    <rPh sb="136" eb="137">
      <t>ワ</t>
    </rPh>
    <rPh sb="138" eb="139">
      <t>クニ</t>
    </rPh>
    <rPh sb="140" eb="141">
      <t>テキ</t>
    </rPh>
    <rPh sb="143" eb="146">
      <t>ニサンカ</t>
    </rPh>
    <rPh sb="146" eb="148">
      <t>タンソ</t>
    </rPh>
    <rPh sb="148" eb="150">
      <t>カイシュウ</t>
    </rPh>
    <rPh sb="151" eb="153">
      <t>チョリュウ</t>
    </rPh>
    <rPh sb="154" eb="156">
      <t>エンカツ</t>
    </rPh>
    <rPh sb="157" eb="159">
      <t>ドウニュウ</t>
    </rPh>
    <rPh sb="159" eb="161">
      <t>シュホウ</t>
    </rPh>
    <rPh sb="162" eb="163">
      <t>ト</t>
    </rPh>
    <phoneticPr fontId="1"/>
  </si>
  <si>
    <t>当該経費は、既存デバイスから大幅な効率化が可能なGaNデバイスを開発・普及させることにより、エネルギー消費の徹底的な削減及び二酸化炭素排出量の削減及びエネルギー消費が少なくても豊かな社会やライフスタイルを創造する事業である。引き続き効率的に事業を実施し、大口径ＧａＮ基盤の量産化手法を確立し、早期の実用化を図ること。</t>
    <rPh sb="146" eb="148">
      <t>ソウキ</t>
    </rPh>
    <rPh sb="149" eb="152">
      <t>ジツヨウカ</t>
    </rPh>
    <rPh sb="153" eb="154">
      <t>ハカ</t>
    </rPh>
    <phoneticPr fontId="1"/>
  </si>
  <si>
    <t>30年度限りの経費とする。これまでの拠出によって得た知見や成果を有効に活用し、今後の我が国の国際貢献に役立てること。</t>
    <rPh sb="2" eb="4">
      <t>ネンド</t>
    </rPh>
    <rPh sb="4" eb="5">
      <t>カギ</t>
    </rPh>
    <rPh sb="7" eb="9">
      <t>ケイヒ</t>
    </rPh>
    <rPh sb="18" eb="20">
      <t>キョシュツ</t>
    </rPh>
    <rPh sb="24" eb="25">
      <t>エ</t>
    </rPh>
    <rPh sb="26" eb="28">
      <t>チケン</t>
    </rPh>
    <rPh sb="29" eb="31">
      <t>セイカ</t>
    </rPh>
    <rPh sb="32" eb="34">
      <t>ユウコウ</t>
    </rPh>
    <rPh sb="35" eb="37">
      <t>カツヨウ</t>
    </rPh>
    <rPh sb="39" eb="41">
      <t>コンゴ</t>
    </rPh>
    <rPh sb="42" eb="43">
      <t>ワ</t>
    </rPh>
    <rPh sb="44" eb="45">
      <t>クニ</t>
    </rPh>
    <rPh sb="46" eb="48">
      <t>コクサイ</t>
    </rPh>
    <rPh sb="48" eb="50">
      <t>コウケン</t>
    </rPh>
    <rPh sb="51" eb="53">
      <t>ヤクダ</t>
    </rPh>
    <phoneticPr fontId="1"/>
  </si>
  <si>
    <t>平成29年度限りの経費とする。これまで得た知見や成果を有効に活用し、自立・分散型エネルギーシステムの普及に努めること。</t>
    <rPh sb="0" eb="2">
      <t>ヘイセイ</t>
    </rPh>
    <rPh sb="4" eb="6">
      <t>ネンド</t>
    </rPh>
    <rPh sb="6" eb="7">
      <t>カギ</t>
    </rPh>
    <rPh sb="9" eb="11">
      <t>ケイヒ</t>
    </rPh>
    <rPh sb="34" eb="36">
      <t>ジリツ</t>
    </rPh>
    <rPh sb="37" eb="40">
      <t>ブンサンガタ</t>
    </rPh>
    <rPh sb="50" eb="52">
      <t>フキュウ</t>
    </rPh>
    <rPh sb="53" eb="54">
      <t>ツト</t>
    </rPh>
    <phoneticPr fontId="1"/>
  </si>
  <si>
    <t>平成29年度限りの経費とする。これまでの成果を踏まえ、今後のバイオ燃料関連施策の展開に貢献するよう努めること。</t>
    <rPh sb="0" eb="2">
      <t>ヘイセイ</t>
    </rPh>
    <rPh sb="4" eb="6">
      <t>ネンド</t>
    </rPh>
    <rPh sb="6" eb="7">
      <t>カギ</t>
    </rPh>
    <rPh sb="9" eb="11">
      <t>ケイヒ</t>
    </rPh>
    <rPh sb="20" eb="22">
      <t>セイカ</t>
    </rPh>
    <rPh sb="23" eb="24">
      <t>フ</t>
    </rPh>
    <rPh sb="43" eb="45">
      <t>コウケン</t>
    </rPh>
    <rPh sb="49" eb="50">
      <t>ツト</t>
    </rPh>
    <phoneticPr fontId="1"/>
  </si>
  <si>
    <t>平成29年度限りの経費とする。これまでの成果を踏まえ、離島における再エネや省エネの導入による低炭素地域づくりを進めるとともに、地産地消の再エネ活用の普及に努めること。</t>
    <rPh sb="0" eb="2">
      <t>ヘイセイ</t>
    </rPh>
    <rPh sb="4" eb="6">
      <t>ネンド</t>
    </rPh>
    <rPh sb="6" eb="7">
      <t>カギ</t>
    </rPh>
    <rPh sb="9" eb="11">
      <t>ケイヒ</t>
    </rPh>
    <rPh sb="20" eb="22">
      <t>セイカ</t>
    </rPh>
    <rPh sb="23" eb="24">
      <t>フ</t>
    </rPh>
    <rPh sb="27" eb="29">
      <t>リトウ</t>
    </rPh>
    <rPh sb="33" eb="34">
      <t>サイ</t>
    </rPh>
    <rPh sb="37" eb="38">
      <t>ショウ</t>
    </rPh>
    <rPh sb="41" eb="43">
      <t>ドウニュウ</t>
    </rPh>
    <rPh sb="46" eb="49">
      <t>テイタンソ</t>
    </rPh>
    <rPh sb="49" eb="51">
      <t>チイキ</t>
    </rPh>
    <rPh sb="55" eb="56">
      <t>スス</t>
    </rPh>
    <rPh sb="63" eb="67">
      <t>チサンチショウ</t>
    </rPh>
    <rPh sb="68" eb="69">
      <t>サイ</t>
    </rPh>
    <rPh sb="71" eb="73">
      <t>カツヨウ</t>
    </rPh>
    <rPh sb="74" eb="76">
      <t>フキュウ</t>
    </rPh>
    <rPh sb="77" eb="78">
      <t>ツト</t>
    </rPh>
    <phoneticPr fontId="1"/>
  </si>
  <si>
    <t>平成29年度限りの経費とする。省エネ型自然冷媒機器の普及に努め、脱フロンに向けて今後の施策に貢献すること。</t>
    <rPh sb="0" eb="2">
      <t>ヘイセイ</t>
    </rPh>
    <rPh sb="4" eb="6">
      <t>ネンド</t>
    </rPh>
    <rPh sb="6" eb="7">
      <t>カギ</t>
    </rPh>
    <rPh sb="9" eb="11">
      <t>ケイヒ</t>
    </rPh>
    <rPh sb="15" eb="16">
      <t>ショウ</t>
    </rPh>
    <rPh sb="18" eb="19">
      <t>カタ</t>
    </rPh>
    <rPh sb="19" eb="21">
      <t>シゼン</t>
    </rPh>
    <rPh sb="21" eb="23">
      <t>レイバイ</t>
    </rPh>
    <rPh sb="23" eb="25">
      <t>キキ</t>
    </rPh>
    <rPh sb="26" eb="28">
      <t>フキュウ</t>
    </rPh>
    <rPh sb="29" eb="30">
      <t>ツト</t>
    </rPh>
    <rPh sb="32" eb="33">
      <t>ダツ</t>
    </rPh>
    <rPh sb="37" eb="38">
      <t>ム</t>
    </rPh>
    <rPh sb="40" eb="42">
      <t>コンゴ</t>
    </rPh>
    <rPh sb="43" eb="45">
      <t>シサク</t>
    </rPh>
    <rPh sb="46" eb="48">
      <t>コウケン</t>
    </rPh>
    <phoneticPr fontId="1"/>
  </si>
  <si>
    <t>拠出金の使い道を把握・検証するとともに、引き続き必要最低限の拠出となるよう検討を進めること。また調査事業を通して我が国の貢献のあり方について検討し、拠出金を有効に活用するように努めること。</t>
    <rPh sb="48" eb="50">
      <t>チョウサ</t>
    </rPh>
    <rPh sb="50" eb="52">
      <t>ジギョウ</t>
    </rPh>
    <rPh sb="53" eb="54">
      <t>トオ</t>
    </rPh>
    <rPh sb="56" eb="57">
      <t>ワ</t>
    </rPh>
    <rPh sb="58" eb="59">
      <t>クニ</t>
    </rPh>
    <rPh sb="60" eb="62">
      <t>コウケン</t>
    </rPh>
    <rPh sb="65" eb="66">
      <t>カタ</t>
    </rPh>
    <rPh sb="70" eb="72">
      <t>ケントウ</t>
    </rPh>
    <rPh sb="74" eb="77">
      <t>キョシュツキン</t>
    </rPh>
    <rPh sb="78" eb="80">
      <t>ユウコウ</t>
    </rPh>
    <rPh sb="81" eb="83">
      <t>カツヨウ</t>
    </rPh>
    <rPh sb="88" eb="89">
      <t>ツト</t>
    </rPh>
    <phoneticPr fontId="1"/>
  </si>
  <si>
    <t>平成30年度限りの経費とする。実証事業結果を積極的に公開することにより、新たな「L2-Tech」の創造につなげ、更なる普及拡大に努めること。</t>
    <rPh sb="0" eb="2">
      <t>ヘイセイ</t>
    </rPh>
    <rPh sb="4" eb="6">
      <t>ネンド</t>
    </rPh>
    <rPh sb="6" eb="7">
      <t>カギ</t>
    </rPh>
    <rPh sb="9" eb="11">
      <t>ケイヒ</t>
    </rPh>
    <rPh sb="56" eb="57">
      <t>サラ</t>
    </rPh>
    <rPh sb="59" eb="61">
      <t>フキュウ</t>
    </rPh>
    <rPh sb="61" eb="63">
      <t>カクダイ</t>
    </rPh>
    <rPh sb="64" eb="65">
      <t>ツト</t>
    </rPh>
    <phoneticPr fontId="1"/>
  </si>
  <si>
    <t>当該経費は、自動車部材の軽量化・燃費改善等による地球温暖化対策への多大なる貢献が期待できるCNF等の次世代素材について、メーカー等と連携し、製品等活用時の削減効果検証、製造プロセスの低炭素化の検証、リサイクル時の課題・解決策検討、早期社会実装を推進する事業である。引き続き他省庁と連携しつつ、効率的に事業を実施し、早期のCNF等の社会実装を推進すること。また、不用の原因分析を行い、今後の事業実施に活用すること。</t>
    <rPh sb="180" eb="182">
      <t>フヨウ</t>
    </rPh>
    <rPh sb="183" eb="185">
      <t>ゲンイン</t>
    </rPh>
    <rPh sb="185" eb="187">
      <t>ブンセキ</t>
    </rPh>
    <rPh sb="188" eb="189">
      <t>オコナ</t>
    </rPh>
    <rPh sb="191" eb="193">
      <t>コンゴ</t>
    </rPh>
    <rPh sb="194" eb="196">
      <t>ジギョウ</t>
    </rPh>
    <rPh sb="196" eb="198">
      <t>ジッシ</t>
    </rPh>
    <rPh sb="199" eb="201">
      <t>カツヨウ</t>
    </rPh>
    <phoneticPr fontId="1"/>
  </si>
  <si>
    <t>当該経費は、再生可能エネルギー等を活用した水素の製造から利用までのサプライチェーンを低炭素化するために効果検証・実証事業である。水素需要が高まる中、より低炭素な水素サプライチェーンの早期普及に向けて事業を効果的に実施するよう努めること。</t>
    <rPh sb="0" eb="2">
      <t>トウガイ</t>
    </rPh>
    <rPh sb="2" eb="4">
      <t>ケイヒ</t>
    </rPh>
    <rPh sb="6" eb="8">
      <t>サイセイ</t>
    </rPh>
    <rPh sb="8" eb="10">
      <t>カノウ</t>
    </rPh>
    <rPh sb="15" eb="16">
      <t>トウ</t>
    </rPh>
    <rPh sb="17" eb="19">
      <t>カツヨウ</t>
    </rPh>
    <rPh sb="21" eb="23">
      <t>スイソ</t>
    </rPh>
    <rPh sb="24" eb="26">
      <t>セイゾウ</t>
    </rPh>
    <rPh sb="28" eb="30">
      <t>リヨウ</t>
    </rPh>
    <rPh sb="42" eb="45">
      <t>テイタンソ</t>
    </rPh>
    <rPh sb="45" eb="46">
      <t>カ</t>
    </rPh>
    <rPh sb="51" eb="53">
      <t>コウカ</t>
    </rPh>
    <rPh sb="53" eb="55">
      <t>ケンショウ</t>
    </rPh>
    <rPh sb="56" eb="58">
      <t>ジッショウ</t>
    </rPh>
    <rPh sb="58" eb="60">
      <t>ジギョウ</t>
    </rPh>
    <rPh sb="64" eb="66">
      <t>スイソ</t>
    </rPh>
    <rPh sb="66" eb="68">
      <t>ジュヨウ</t>
    </rPh>
    <rPh sb="69" eb="70">
      <t>タカ</t>
    </rPh>
    <rPh sb="72" eb="73">
      <t>ナカ</t>
    </rPh>
    <rPh sb="76" eb="79">
      <t>テイタンソ</t>
    </rPh>
    <rPh sb="80" eb="82">
      <t>スイソ</t>
    </rPh>
    <rPh sb="91" eb="93">
      <t>ソウキ</t>
    </rPh>
    <rPh sb="93" eb="95">
      <t>フキュウ</t>
    </rPh>
    <rPh sb="96" eb="97">
      <t>ム</t>
    </rPh>
    <rPh sb="99" eb="101">
      <t>ジギョウ</t>
    </rPh>
    <rPh sb="102" eb="105">
      <t>コウカテキ</t>
    </rPh>
    <rPh sb="106" eb="108">
      <t>ジッシ</t>
    </rPh>
    <rPh sb="112" eb="113">
      <t>ツト</t>
    </rPh>
    <phoneticPr fontId="1"/>
  </si>
  <si>
    <t>当該経費は、気候変動枠組条約に沿って森林等のCO2吸収・排出量の報告・検証体制を設計し、我が国の吸収源活動が国際的に認められるよう体制構築を行う事業である。2020年度以降に向けたREDD+の活動について検討状況を説明すること。</t>
    <rPh sb="82" eb="84">
      <t>ネンド</t>
    </rPh>
    <rPh sb="84" eb="86">
      <t>イコウ</t>
    </rPh>
    <rPh sb="87" eb="88">
      <t>ム</t>
    </rPh>
    <rPh sb="96" eb="98">
      <t>カツドウ</t>
    </rPh>
    <rPh sb="102" eb="104">
      <t>ケントウ</t>
    </rPh>
    <rPh sb="104" eb="106">
      <t>ジョウキョウ</t>
    </rPh>
    <rPh sb="107" eb="109">
      <t>セツメイ</t>
    </rPh>
    <phoneticPr fontId="1"/>
  </si>
  <si>
    <t>当該経費は、原料調達から廃棄までの一連の流れのバリューチェーンにおける温室効果ガス排出量の算定方法や削減貢献量の評価方法を整備することで、事業者のバリューチェーンでの削減取組を促進させる事業である。中小事業者へのCO2排出量削減支援事業の参加事業者数が見込みを下回っていることに鑑み、中小事業者に対して分かりやすい仕組みを構築・発信するとともに、一者応札の改善など経費の削減を図り、効率的な事業の実施に努めること。</t>
    <rPh sb="0" eb="2">
      <t>トウガイ</t>
    </rPh>
    <rPh sb="2" eb="4">
      <t>ケイヒ</t>
    </rPh>
    <rPh sb="6" eb="8">
      <t>ゲンリョウ</t>
    </rPh>
    <rPh sb="8" eb="10">
      <t>チョウタツ</t>
    </rPh>
    <rPh sb="12" eb="14">
      <t>ハイキ</t>
    </rPh>
    <rPh sb="17" eb="19">
      <t>イチレン</t>
    </rPh>
    <rPh sb="20" eb="21">
      <t>ナガ</t>
    </rPh>
    <rPh sb="35" eb="37">
      <t>オンシツ</t>
    </rPh>
    <rPh sb="37" eb="39">
      <t>コウカ</t>
    </rPh>
    <rPh sb="41" eb="43">
      <t>ハイシュツ</t>
    </rPh>
    <rPh sb="43" eb="44">
      <t>リョウ</t>
    </rPh>
    <rPh sb="45" eb="47">
      <t>サンテイ</t>
    </rPh>
    <rPh sb="47" eb="49">
      <t>ホウホウ</t>
    </rPh>
    <rPh sb="50" eb="52">
      <t>サクゲン</t>
    </rPh>
    <rPh sb="52" eb="54">
      <t>コウケン</t>
    </rPh>
    <rPh sb="54" eb="55">
      <t>リョウ</t>
    </rPh>
    <rPh sb="56" eb="58">
      <t>ヒョウカ</t>
    </rPh>
    <rPh sb="58" eb="60">
      <t>ホウホウ</t>
    </rPh>
    <rPh sb="61" eb="63">
      <t>セイビ</t>
    </rPh>
    <rPh sb="69" eb="72">
      <t>ジギョウシャ</t>
    </rPh>
    <rPh sb="83" eb="85">
      <t>サクゲン</t>
    </rPh>
    <rPh sb="85" eb="87">
      <t>トリクミ</t>
    </rPh>
    <rPh sb="88" eb="90">
      <t>ソクシン</t>
    </rPh>
    <rPh sb="93" eb="95">
      <t>ジギョウ</t>
    </rPh>
    <rPh sb="99" eb="101">
      <t>チュウショウ</t>
    </rPh>
    <rPh sb="101" eb="104">
      <t>ジギョウシャ</t>
    </rPh>
    <rPh sb="109" eb="111">
      <t>ハイシュツ</t>
    </rPh>
    <rPh sb="111" eb="112">
      <t>リョウ</t>
    </rPh>
    <rPh sb="112" eb="114">
      <t>サクゲン</t>
    </rPh>
    <rPh sb="114" eb="116">
      <t>シエン</t>
    </rPh>
    <rPh sb="116" eb="118">
      <t>ジギョウ</t>
    </rPh>
    <rPh sb="119" eb="121">
      <t>サンカ</t>
    </rPh>
    <rPh sb="121" eb="124">
      <t>ジギョウシャ</t>
    </rPh>
    <rPh sb="124" eb="125">
      <t>スウ</t>
    </rPh>
    <rPh sb="126" eb="128">
      <t>ミコ</t>
    </rPh>
    <rPh sb="130" eb="132">
      <t>シタマワ</t>
    </rPh>
    <rPh sb="139" eb="140">
      <t>カンガ</t>
    </rPh>
    <rPh sb="142" eb="144">
      <t>チュウショウ</t>
    </rPh>
    <rPh sb="144" eb="147">
      <t>ジギョウシャ</t>
    </rPh>
    <rPh sb="148" eb="149">
      <t>タイ</t>
    </rPh>
    <rPh sb="151" eb="152">
      <t>ワ</t>
    </rPh>
    <rPh sb="157" eb="159">
      <t>シク</t>
    </rPh>
    <rPh sb="161" eb="163">
      <t>コウチク</t>
    </rPh>
    <rPh sb="164" eb="166">
      <t>ハッシン</t>
    </rPh>
    <rPh sb="173" eb="175">
      <t>イッシャ</t>
    </rPh>
    <rPh sb="175" eb="177">
      <t>オウサツ</t>
    </rPh>
    <rPh sb="178" eb="180">
      <t>カイゼン</t>
    </rPh>
    <rPh sb="182" eb="184">
      <t>ケイヒ</t>
    </rPh>
    <rPh sb="185" eb="187">
      <t>サクゲン</t>
    </rPh>
    <rPh sb="188" eb="189">
      <t>ハカ</t>
    </rPh>
    <rPh sb="191" eb="194">
      <t>コウリツテキ</t>
    </rPh>
    <rPh sb="195" eb="197">
      <t>ジギョウ</t>
    </rPh>
    <rPh sb="198" eb="200">
      <t>ジッシ</t>
    </rPh>
    <rPh sb="201" eb="202">
      <t>ツト</t>
    </rPh>
    <phoneticPr fontId="1"/>
  </si>
  <si>
    <t>CO2削減ポテンシャル診断事業において診断を行った事業者に対するフォローアップ策について検討するとともに、引き続きポテンシャル診断を行うことで低炭素投資を行う事業者を増やすために効率的に支援を行うこと。</t>
    <rPh sb="3" eb="5">
      <t>サクゲン</t>
    </rPh>
    <rPh sb="11" eb="13">
      <t>シンダン</t>
    </rPh>
    <rPh sb="13" eb="15">
      <t>ジギョウ</t>
    </rPh>
    <rPh sb="19" eb="21">
      <t>シンダン</t>
    </rPh>
    <rPh sb="22" eb="23">
      <t>オコナ</t>
    </rPh>
    <rPh sb="25" eb="28">
      <t>ジギョウシャ</t>
    </rPh>
    <rPh sb="29" eb="30">
      <t>タイ</t>
    </rPh>
    <rPh sb="39" eb="40">
      <t>サク</t>
    </rPh>
    <rPh sb="44" eb="46">
      <t>ケントウ</t>
    </rPh>
    <rPh sb="53" eb="54">
      <t>ヒ</t>
    </rPh>
    <rPh sb="55" eb="56">
      <t>ツヅ</t>
    </rPh>
    <rPh sb="63" eb="65">
      <t>シンダン</t>
    </rPh>
    <rPh sb="66" eb="67">
      <t>オコナ</t>
    </rPh>
    <rPh sb="71" eb="74">
      <t>テイタンソ</t>
    </rPh>
    <rPh sb="74" eb="76">
      <t>トウシ</t>
    </rPh>
    <rPh sb="77" eb="78">
      <t>オコナ</t>
    </rPh>
    <rPh sb="79" eb="82">
      <t>ジギョウシャ</t>
    </rPh>
    <rPh sb="83" eb="84">
      <t>フ</t>
    </rPh>
    <rPh sb="89" eb="92">
      <t>コウリツテキ</t>
    </rPh>
    <rPh sb="93" eb="95">
      <t>シエン</t>
    </rPh>
    <rPh sb="96" eb="97">
      <t>オコナ</t>
    </rPh>
    <phoneticPr fontId="1"/>
  </si>
  <si>
    <t>不用の原因を分析し、執行の改善に努めるとともに、L2-Tech認証製品の普及が進むよう引き続きニーズや採択方法を検討すること。</t>
    <rPh sb="0" eb="2">
      <t>フヨウ</t>
    </rPh>
    <rPh sb="3" eb="5">
      <t>ゲンイン</t>
    </rPh>
    <rPh sb="6" eb="8">
      <t>ブンセキ</t>
    </rPh>
    <rPh sb="10" eb="12">
      <t>シッコウ</t>
    </rPh>
    <rPh sb="13" eb="15">
      <t>カイゼン</t>
    </rPh>
    <rPh sb="16" eb="17">
      <t>ツト</t>
    </rPh>
    <rPh sb="31" eb="33">
      <t>ニンショウ</t>
    </rPh>
    <rPh sb="33" eb="35">
      <t>セイヒン</t>
    </rPh>
    <rPh sb="36" eb="38">
      <t>フキュウ</t>
    </rPh>
    <rPh sb="39" eb="40">
      <t>スス</t>
    </rPh>
    <rPh sb="43" eb="44">
      <t>ヒ</t>
    </rPh>
    <rPh sb="45" eb="46">
      <t>ツヅ</t>
    </rPh>
    <rPh sb="51" eb="53">
      <t>サイタク</t>
    </rPh>
    <rPh sb="53" eb="55">
      <t>ホウホウ</t>
    </rPh>
    <rPh sb="56" eb="58">
      <t>ケントウ</t>
    </rPh>
    <phoneticPr fontId="1"/>
  </si>
  <si>
    <t>分担金による事業内容の精査・把握を引き続き行い、事業の効率化等を理事会等で主張することを通して、適正な予算管理・分担金の圧縮に努めること。</t>
    <rPh sb="0" eb="3">
      <t>ブンタンキン</t>
    </rPh>
    <rPh sb="6" eb="8">
      <t>ジギョウ</t>
    </rPh>
    <rPh sb="8" eb="10">
      <t>ナイヨウ</t>
    </rPh>
    <rPh sb="11" eb="13">
      <t>セイサ</t>
    </rPh>
    <rPh sb="14" eb="16">
      <t>ハアク</t>
    </rPh>
    <rPh sb="17" eb="18">
      <t>ヒ</t>
    </rPh>
    <rPh sb="19" eb="20">
      <t>ツヅ</t>
    </rPh>
    <rPh sb="21" eb="22">
      <t>オコナ</t>
    </rPh>
    <rPh sb="24" eb="26">
      <t>ジギョウ</t>
    </rPh>
    <rPh sb="27" eb="30">
      <t>コウリツカ</t>
    </rPh>
    <rPh sb="30" eb="31">
      <t>トウ</t>
    </rPh>
    <rPh sb="32" eb="35">
      <t>リジカイ</t>
    </rPh>
    <rPh sb="35" eb="36">
      <t>トウ</t>
    </rPh>
    <rPh sb="37" eb="39">
      <t>シュチョウ</t>
    </rPh>
    <rPh sb="44" eb="45">
      <t>トオ</t>
    </rPh>
    <rPh sb="48" eb="50">
      <t>テキセイ</t>
    </rPh>
    <rPh sb="51" eb="53">
      <t>ヨサン</t>
    </rPh>
    <rPh sb="53" eb="55">
      <t>カンリ</t>
    </rPh>
    <rPh sb="56" eb="59">
      <t>ブンタンキン</t>
    </rPh>
    <rPh sb="60" eb="62">
      <t>アッシュク</t>
    </rPh>
    <rPh sb="63" eb="64">
      <t>ツト</t>
    </rPh>
    <phoneticPr fontId="1"/>
  </si>
  <si>
    <t>平成29年度限りの経費とする。これまでの社会ストックの低炭素化に資する技術の導入実績を他の施策等に反映するなどにより今後の政策立案にも活用すること。</t>
    <rPh sb="0" eb="2">
      <t>ヘイセイ</t>
    </rPh>
    <rPh sb="4" eb="6">
      <t>ネンド</t>
    </rPh>
    <rPh sb="6" eb="7">
      <t>カギ</t>
    </rPh>
    <rPh sb="9" eb="11">
      <t>ケイヒ</t>
    </rPh>
    <rPh sb="20" eb="22">
      <t>シャカイ</t>
    </rPh>
    <rPh sb="27" eb="30">
      <t>テイタンソ</t>
    </rPh>
    <rPh sb="30" eb="31">
      <t>カ</t>
    </rPh>
    <rPh sb="32" eb="33">
      <t>シ</t>
    </rPh>
    <rPh sb="35" eb="37">
      <t>ギジュツ</t>
    </rPh>
    <rPh sb="38" eb="40">
      <t>ドウニュウ</t>
    </rPh>
    <rPh sb="40" eb="42">
      <t>ジッセキ</t>
    </rPh>
    <rPh sb="43" eb="44">
      <t>タ</t>
    </rPh>
    <rPh sb="45" eb="47">
      <t>シサク</t>
    </rPh>
    <rPh sb="47" eb="48">
      <t>トウ</t>
    </rPh>
    <rPh sb="49" eb="51">
      <t>ハンエイ</t>
    </rPh>
    <rPh sb="58" eb="60">
      <t>コンゴ</t>
    </rPh>
    <rPh sb="61" eb="63">
      <t>セイサク</t>
    </rPh>
    <rPh sb="63" eb="65">
      <t>リツアン</t>
    </rPh>
    <rPh sb="67" eb="69">
      <t>カツヨウ</t>
    </rPh>
    <phoneticPr fontId="1"/>
  </si>
  <si>
    <t>当該経費は、公共施設が複数存在する地区内において再生可能エネルギー設備を導入し、自営線等により電気や熱を融通する自立・分散型エネルギーシステムを構築する事業である。各地区でのCO2排出削減対策に加え、地区間での再エネ由来エネルギーの融通を行うなど、地域横断的なCO2排出削減対策を行うこと。</t>
    <rPh sb="0" eb="2">
      <t>トウガイ</t>
    </rPh>
    <rPh sb="2" eb="4">
      <t>ケイヒ</t>
    </rPh>
    <rPh sb="6" eb="8">
      <t>コウキョウ</t>
    </rPh>
    <rPh sb="8" eb="10">
      <t>シセツ</t>
    </rPh>
    <rPh sb="11" eb="13">
      <t>フクスウ</t>
    </rPh>
    <rPh sb="13" eb="15">
      <t>ソンザイ</t>
    </rPh>
    <rPh sb="17" eb="19">
      <t>チク</t>
    </rPh>
    <rPh sb="19" eb="20">
      <t>ナイ</t>
    </rPh>
    <rPh sb="24" eb="26">
      <t>サイセイ</t>
    </rPh>
    <rPh sb="26" eb="28">
      <t>カノウ</t>
    </rPh>
    <rPh sb="33" eb="35">
      <t>セツビ</t>
    </rPh>
    <rPh sb="36" eb="38">
      <t>ドウニュウ</t>
    </rPh>
    <rPh sb="40" eb="42">
      <t>ジエイ</t>
    </rPh>
    <rPh sb="42" eb="43">
      <t>セン</t>
    </rPh>
    <rPh sb="43" eb="44">
      <t>トウ</t>
    </rPh>
    <rPh sb="47" eb="49">
      <t>デンキ</t>
    </rPh>
    <rPh sb="50" eb="51">
      <t>ネツ</t>
    </rPh>
    <rPh sb="52" eb="54">
      <t>ユウズウ</t>
    </rPh>
    <rPh sb="56" eb="58">
      <t>ジリツ</t>
    </rPh>
    <rPh sb="59" eb="62">
      <t>ブンサンガタ</t>
    </rPh>
    <rPh sb="72" eb="74">
      <t>コウチク</t>
    </rPh>
    <rPh sb="76" eb="78">
      <t>ジギョウ</t>
    </rPh>
    <rPh sb="82" eb="83">
      <t>カク</t>
    </rPh>
    <rPh sb="83" eb="85">
      <t>チク</t>
    </rPh>
    <rPh sb="90" eb="92">
      <t>ハイシュツ</t>
    </rPh>
    <rPh sb="92" eb="94">
      <t>サクゲン</t>
    </rPh>
    <rPh sb="94" eb="96">
      <t>タイサク</t>
    </rPh>
    <rPh sb="97" eb="98">
      <t>クワ</t>
    </rPh>
    <rPh sb="105" eb="106">
      <t>サイ</t>
    </rPh>
    <rPh sb="108" eb="110">
      <t>ユライ</t>
    </rPh>
    <rPh sb="116" eb="118">
      <t>ユウズウ</t>
    </rPh>
    <rPh sb="119" eb="120">
      <t>オコナ</t>
    </rPh>
    <rPh sb="124" eb="126">
      <t>チイキ</t>
    </rPh>
    <rPh sb="126" eb="129">
      <t>オウダンテキ</t>
    </rPh>
    <rPh sb="133" eb="135">
      <t>ハイシュツ</t>
    </rPh>
    <rPh sb="135" eb="137">
      <t>サクゲン</t>
    </rPh>
    <rPh sb="137" eb="139">
      <t>タイサク</t>
    </rPh>
    <rPh sb="140" eb="141">
      <t>オコナ</t>
    </rPh>
    <phoneticPr fontId="1"/>
  </si>
  <si>
    <t>平成29年度限りの経費とする。これまでの成果を踏まえ、自立的なLED照明の導入を促すとともに、費用対効果やCO2排出削減に効果的であることを発信すること。</t>
    <rPh sb="0" eb="2">
      <t>ヘイセイ</t>
    </rPh>
    <rPh sb="4" eb="6">
      <t>ネンド</t>
    </rPh>
    <rPh sb="6" eb="7">
      <t>カギ</t>
    </rPh>
    <rPh sb="9" eb="11">
      <t>ケイヒ</t>
    </rPh>
    <rPh sb="20" eb="22">
      <t>セイカ</t>
    </rPh>
    <rPh sb="23" eb="24">
      <t>フ</t>
    </rPh>
    <rPh sb="27" eb="30">
      <t>ジリツテキ</t>
    </rPh>
    <rPh sb="34" eb="36">
      <t>ショウメイ</t>
    </rPh>
    <rPh sb="37" eb="39">
      <t>ドウニュウ</t>
    </rPh>
    <rPh sb="40" eb="41">
      <t>ウナガ</t>
    </rPh>
    <rPh sb="47" eb="52">
      <t>ヒヨウタイコウカ</t>
    </rPh>
    <rPh sb="56" eb="58">
      <t>ハイシュツ</t>
    </rPh>
    <rPh sb="58" eb="60">
      <t>サクゲン</t>
    </rPh>
    <rPh sb="61" eb="64">
      <t>コウカテキ</t>
    </rPh>
    <rPh sb="70" eb="72">
      <t>ハッシン</t>
    </rPh>
    <phoneticPr fontId="1"/>
  </si>
  <si>
    <t>平成29年度限りの経費とする。これまでの成果を踏まえ、地下街等の低炭素化再開発の推進、大規模なCO2削減等に貢献するよう努めること。</t>
    <rPh sb="0" eb="2">
      <t>ヘイセイ</t>
    </rPh>
    <rPh sb="4" eb="6">
      <t>ネンド</t>
    </rPh>
    <rPh sb="6" eb="7">
      <t>カギ</t>
    </rPh>
    <rPh sb="9" eb="11">
      <t>ケイヒ</t>
    </rPh>
    <rPh sb="20" eb="22">
      <t>セイカ</t>
    </rPh>
    <rPh sb="23" eb="24">
      <t>フ</t>
    </rPh>
    <rPh sb="27" eb="30">
      <t>チカガイ</t>
    </rPh>
    <rPh sb="30" eb="31">
      <t>トウ</t>
    </rPh>
    <rPh sb="32" eb="35">
      <t>テイタンソ</t>
    </rPh>
    <rPh sb="35" eb="36">
      <t>カ</t>
    </rPh>
    <rPh sb="36" eb="39">
      <t>サイカイハツ</t>
    </rPh>
    <rPh sb="40" eb="42">
      <t>スイシン</t>
    </rPh>
    <rPh sb="43" eb="46">
      <t>ダイキボ</t>
    </rPh>
    <rPh sb="50" eb="52">
      <t>サクゲン</t>
    </rPh>
    <rPh sb="52" eb="53">
      <t>トウ</t>
    </rPh>
    <rPh sb="54" eb="56">
      <t>コウケン</t>
    </rPh>
    <rPh sb="60" eb="61">
      <t>ツト</t>
    </rPh>
    <phoneticPr fontId="1"/>
  </si>
  <si>
    <t>当該経費は物流システム全体の低炭素化への転換を図るため、物流分野におけるCO2排出抑制に資する設備や技術等に対する補助を行う事業である。多様化する物流ニーズに対応し、費用対効果の高い事業を選定するなど、効率的な事業実施に努めること。</t>
    <rPh sb="0" eb="2">
      <t>トウガイ</t>
    </rPh>
    <rPh sb="2" eb="4">
      <t>ケイヒ</t>
    </rPh>
    <rPh sb="5" eb="7">
      <t>ブツリュウ</t>
    </rPh>
    <rPh sb="11" eb="13">
      <t>ゼンタイ</t>
    </rPh>
    <rPh sb="14" eb="17">
      <t>テイタンソ</t>
    </rPh>
    <rPh sb="17" eb="18">
      <t>カ</t>
    </rPh>
    <rPh sb="20" eb="22">
      <t>テンカン</t>
    </rPh>
    <rPh sb="23" eb="24">
      <t>ハカ</t>
    </rPh>
    <rPh sb="28" eb="30">
      <t>ブツリュウ</t>
    </rPh>
    <rPh sb="30" eb="32">
      <t>ブンヤ</t>
    </rPh>
    <rPh sb="39" eb="41">
      <t>ハイシュツ</t>
    </rPh>
    <rPh sb="41" eb="43">
      <t>ヨクセイ</t>
    </rPh>
    <rPh sb="44" eb="45">
      <t>シ</t>
    </rPh>
    <rPh sb="47" eb="49">
      <t>セツビ</t>
    </rPh>
    <rPh sb="50" eb="52">
      <t>ギジュツ</t>
    </rPh>
    <rPh sb="52" eb="53">
      <t>トウ</t>
    </rPh>
    <rPh sb="54" eb="55">
      <t>タイ</t>
    </rPh>
    <rPh sb="57" eb="59">
      <t>ホジョ</t>
    </rPh>
    <rPh sb="60" eb="61">
      <t>オコナ</t>
    </rPh>
    <rPh sb="62" eb="64">
      <t>ジギョウ</t>
    </rPh>
    <rPh sb="68" eb="71">
      <t>タヨウカ</t>
    </rPh>
    <rPh sb="73" eb="75">
      <t>ブツリュウ</t>
    </rPh>
    <rPh sb="79" eb="81">
      <t>タイオウ</t>
    </rPh>
    <rPh sb="83" eb="88">
      <t>ヒヨウタイコウカ</t>
    </rPh>
    <rPh sb="89" eb="90">
      <t>タカ</t>
    </rPh>
    <rPh sb="91" eb="93">
      <t>ジギョウ</t>
    </rPh>
    <rPh sb="94" eb="96">
      <t>センテイ</t>
    </rPh>
    <rPh sb="101" eb="104">
      <t>コウリツテキ</t>
    </rPh>
    <rPh sb="105" eb="107">
      <t>ジギョウ</t>
    </rPh>
    <rPh sb="107" eb="109">
      <t>ジッシ</t>
    </rPh>
    <rPh sb="110" eb="111">
      <t>ツト</t>
    </rPh>
    <phoneticPr fontId="1"/>
  </si>
  <si>
    <t>平成30年度限りの経費とする。フランス及びドイツとの温暖化対策技術の情報交換等を踏まえ、我が国の国際貢献にもつなげるよう努めること。</t>
    <rPh sb="0" eb="2">
      <t>ヘイセイ</t>
    </rPh>
    <rPh sb="4" eb="6">
      <t>ネンド</t>
    </rPh>
    <rPh sb="6" eb="7">
      <t>カギ</t>
    </rPh>
    <rPh sb="9" eb="11">
      <t>ケイヒ</t>
    </rPh>
    <rPh sb="19" eb="20">
      <t>オヨ</t>
    </rPh>
    <rPh sb="26" eb="29">
      <t>オンダンカ</t>
    </rPh>
    <rPh sb="29" eb="31">
      <t>タイサク</t>
    </rPh>
    <rPh sb="31" eb="33">
      <t>ギジュツ</t>
    </rPh>
    <rPh sb="34" eb="36">
      <t>ジョウホウ</t>
    </rPh>
    <rPh sb="36" eb="38">
      <t>コウカン</t>
    </rPh>
    <rPh sb="38" eb="39">
      <t>トウ</t>
    </rPh>
    <rPh sb="40" eb="41">
      <t>フ</t>
    </rPh>
    <rPh sb="44" eb="45">
      <t>ワ</t>
    </rPh>
    <rPh sb="46" eb="47">
      <t>クニ</t>
    </rPh>
    <rPh sb="48" eb="50">
      <t>コクサイ</t>
    </rPh>
    <rPh sb="50" eb="52">
      <t>コウケン</t>
    </rPh>
    <rPh sb="60" eb="61">
      <t>ツト</t>
    </rPh>
    <phoneticPr fontId="1"/>
  </si>
  <si>
    <t>パリ協定及びカンクン合意等を実施するための資金拠出であるが、使途や活動内容の精査を行い、引き続き拠出額の妥当性について検討を行うこと。</t>
    <rPh sb="2" eb="4">
      <t>キョウテイ</t>
    </rPh>
    <rPh sb="4" eb="5">
      <t>オヨ</t>
    </rPh>
    <rPh sb="10" eb="12">
      <t>ゴウイ</t>
    </rPh>
    <rPh sb="12" eb="13">
      <t>トウ</t>
    </rPh>
    <rPh sb="14" eb="16">
      <t>ジッシ</t>
    </rPh>
    <rPh sb="21" eb="23">
      <t>シキン</t>
    </rPh>
    <rPh sb="23" eb="25">
      <t>キョシュツ</t>
    </rPh>
    <rPh sb="30" eb="32">
      <t>シト</t>
    </rPh>
    <rPh sb="33" eb="35">
      <t>カツドウ</t>
    </rPh>
    <rPh sb="35" eb="37">
      <t>ナイヨウ</t>
    </rPh>
    <rPh sb="38" eb="40">
      <t>セイサ</t>
    </rPh>
    <rPh sb="41" eb="42">
      <t>オコナ</t>
    </rPh>
    <rPh sb="44" eb="45">
      <t>ヒ</t>
    </rPh>
    <rPh sb="46" eb="47">
      <t>ツヅ</t>
    </rPh>
    <rPh sb="48" eb="50">
      <t>キョシュツ</t>
    </rPh>
    <rPh sb="50" eb="51">
      <t>ガク</t>
    </rPh>
    <rPh sb="52" eb="55">
      <t>ダトウセイ</t>
    </rPh>
    <rPh sb="59" eb="61">
      <t>ケントウ</t>
    </rPh>
    <rPh sb="62" eb="63">
      <t>オコナ</t>
    </rPh>
    <phoneticPr fontId="1"/>
  </si>
  <si>
    <t>パリ協定の着実な実施に向け、主要排出国等の情報収集や戦略的対話を強化するとともに、途上国の交渉能力支援についても引き続き効果的に実施するよう努めること。</t>
    <rPh sb="2" eb="4">
      <t>キョウテイ</t>
    </rPh>
    <rPh sb="5" eb="7">
      <t>チャクジツ</t>
    </rPh>
    <rPh sb="8" eb="10">
      <t>ジッシ</t>
    </rPh>
    <rPh sb="11" eb="12">
      <t>ム</t>
    </rPh>
    <rPh sb="14" eb="16">
      <t>シュヨウ</t>
    </rPh>
    <rPh sb="16" eb="18">
      <t>ハイシュツ</t>
    </rPh>
    <rPh sb="18" eb="19">
      <t>コク</t>
    </rPh>
    <rPh sb="19" eb="20">
      <t>トウ</t>
    </rPh>
    <rPh sb="21" eb="23">
      <t>ジョウホウ</t>
    </rPh>
    <rPh sb="23" eb="25">
      <t>シュウシュウ</t>
    </rPh>
    <rPh sb="26" eb="29">
      <t>センリャクテキ</t>
    </rPh>
    <rPh sb="29" eb="31">
      <t>タイワ</t>
    </rPh>
    <rPh sb="32" eb="34">
      <t>キョウカ</t>
    </rPh>
    <rPh sb="41" eb="44">
      <t>トジョウコク</t>
    </rPh>
    <rPh sb="45" eb="47">
      <t>コウショウ</t>
    </rPh>
    <rPh sb="47" eb="49">
      <t>ノウリョク</t>
    </rPh>
    <rPh sb="49" eb="51">
      <t>シエン</t>
    </rPh>
    <rPh sb="56" eb="57">
      <t>ヒ</t>
    </rPh>
    <rPh sb="58" eb="59">
      <t>ツヅ</t>
    </rPh>
    <rPh sb="60" eb="63">
      <t>コウカテキ</t>
    </rPh>
    <rPh sb="64" eb="66">
      <t>ジッシ</t>
    </rPh>
    <rPh sb="70" eb="71">
      <t>ツト</t>
    </rPh>
    <phoneticPr fontId="1"/>
  </si>
  <si>
    <t>京都メカニズムによるクレジットを記録し管理する国別登録簿について、引き続き必要な範囲での運用・改修等に努めること。</t>
    <rPh sb="0" eb="2">
      <t>キョウト</t>
    </rPh>
    <rPh sb="16" eb="18">
      <t>キロク</t>
    </rPh>
    <rPh sb="19" eb="21">
      <t>カンリ</t>
    </rPh>
    <rPh sb="23" eb="25">
      <t>クニベツ</t>
    </rPh>
    <rPh sb="25" eb="28">
      <t>トウロクボ</t>
    </rPh>
    <rPh sb="33" eb="34">
      <t>ヒ</t>
    </rPh>
    <rPh sb="35" eb="36">
      <t>ツヅ</t>
    </rPh>
    <rPh sb="37" eb="39">
      <t>ヒツヨウ</t>
    </rPh>
    <rPh sb="40" eb="42">
      <t>ハンイ</t>
    </rPh>
    <rPh sb="44" eb="46">
      <t>ウンヨウ</t>
    </rPh>
    <rPh sb="47" eb="49">
      <t>カイシュウ</t>
    </rPh>
    <rPh sb="49" eb="50">
      <t>トウ</t>
    </rPh>
    <rPh sb="51" eb="52">
      <t>ツト</t>
    </rPh>
    <phoneticPr fontId="1"/>
  </si>
  <si>
    <t>成果目標・指標である「平成42年度までの累積で5000万から１億ｔ-CO2削減・吸収」に向けた取組について、引き続き毎年度の事業の進捗が確認できる目標の設定を検討すること。また、補助金に依存しない民間主導のプロジェクト普及につなげていく事業に限定するなど、予算の効率化を図ること。</t>
    <rPh sb="89" eb="92">
      <t>ホジョキン</t>
    </rPh>
    <rPh sb="93" eb="95">
      <t>イゾン</t>
    </rPh>
    <rPh sb="98" eb="100">
      <t>ミンカン</t>
    </rPh>
    <rPh sb="100" eb="102">
      <t>シュドウ</t>
    </rPh>
    <rPh sb="109" eb="111">
      <t>フキュウ</t>
    </rPh>
    <rPh sb="118" eb="120">
      <t>ジギョウ</t>
    </rPh>
    <rPh sb="121" eb="123">
      <t>ゲンテイ</t>
    </rPh>
    <rPh sb="128" eb="130">
      <t>ヨサン</t>
    </rPh>
    <phoneticPr fontId="1"/>
  </si>
  <si>
    <t>国際的取り決めに基づくものであるが、拠出金の使途や拠出先の事業実施状況や二国間クレジット制度に対する成果を適切に把握することに努め、必要最小限の拠出とすること。</t>
    <rPh sb="36" eb="39">
      <t>ニコクカン</t>
    </rPh>
    <rPh sb="44" eb="46">
      <t>セイド</t>
    </rPh>
    <phoneticPr fontId="1"/>
  </si>
  <si>
    <t>二国間クレジット制度を効率的に運用し、我が国の温室効果ガス削減目標の達成に資するように、制度の構築及び実施に努めること。</t>
    <rPh sb="0" eb="3">
      <t>ニコクカン</t>
    </rPh>
    <rPh sb="8" eb="10">
      <t>セイド</t>
    </rPh>
    <rPh sb="11" eb="14">
      <t>コウリツテキ</t>
    </rPh>
    <rPh sb="15" eb="17">
      <t>ウンヨウ</t>
    </rPh>
    <rPh sb="19" eb="20">
      <t>ワ</t>
    </rPh>
    <rPh sb="21" eb="22">
      <t>クニ</t>
    </rPh>
    <rPh sb="23" eb="25">
      <t>オンシツ</t>
    </rPh>
    <rPh sb="25" eb="27">
      <t>コウカ</t>
    </rPh>
    <rPh sb="29" eb="31">
      <t>サクゲン</t>
    </rPh>
    <rPh sb="31" eb="33">
      <t>モクヒョウ</t>
    </rPh>
    <rPh sb="34" eb="36">
      <t>タッセイ</t>
    </rPh>
    <rPh sb="37" eb="38">
      <t>シ</t>
    </rPh>
    <rPh sb="44" eb="46">
      <t>セイド</t>
    </rPh>
    <rPh sb="47" eb="49">
      <t>コウチク</t>
    </rPh>
    <rPh sb="49" eb="50">
      <t>オヨ</t>
    </rPh>
    <rPh sb="51" eb="53">
      <t>ジッシ</t>
    </rPh>
    <rPh sb="54" eb="55">
      <t>ツト</t>
    </rPh>
    <phoneticPr fontId="1"/>
  </si>
  <si>
    <t>拠出金の使い道を把握・検証するとともに、引き続き必要最低限の拠出となるよう検討を進めること。</t>
    <phoneticPr fontId="1"/>
  </si>
  <si>
    <t>当該経費は、GOSAT後継機の観測センサ開発、観測センサを搭載する人工衛星バス開発、観測データの受信・処理を行う地上設備の開発を行い、温室効果ガスMRVの精度向上を通して低炭素社会の実現を図る事業である。引き続き他省庁と連携して、経費の削減や事業内容の見直しを通じて効率的な事業実施につなげるとともに、我が国への裨益を説明すること。</t>
    <rPh sb="0" eb="2">
      <t>トウガイ</t>
    </rPh>
    <rPh sb="2" eb="4">
      <t>ケイヒ</t>
    </rPh>
    <rPh sb="85" eb="88">
      <t>テイタンソ</t>
    </rPh>
    <rPh sb="88" eb="90">
      <t>シャカイ</t>
    </rPh>
    <rPh sb="91" eb="93">
      <t>ジツゲン</t>
    </rPh>
    <rPh sb="94" eb="95">
      <t>ハカ</t>
    </rPh>
    <rPh sb="96" eb="98">
      <t>ジギョウ</t>
    </rPh>
    <rPh sb="137" eb="139">
      <t>ジギョウ</t>
    </rPh>
    <rPh sb="139" eb="141">
      <t>ジッシ</t>
    </rPh>
    <rPh sb="151" eb="152">
      <t>ワ</t>
    </rPh>
    <rPh sb="153" eb="154">
      <t>クニ</t>
    </rPh>
    <rPh sb="156" eb="158">
      <t>ヒエキ</t>
    </rPh>
    <rPh sb="159" eb="161">
      <t>セツメイ</t>
    </rPh>
    <phoneticPr fontId="1"/>
  </si>
  <si>
    <t>気候変動適応法の成立に基づき、環境省として必要な取組を強化するとともに、適応策に係るPDCA手法について検討し、必要な事業を精査できる取組について強化を図ること。</t>
    <rPh sb="0" eb="2">
      <t>キコウ</t>
    </rPh>
    <rPh sb="2" eb="4">
      <t>ヘンドウ</t>
    </rPh>
    <rPh sb="4" eb="6">
      <t>テキオウ</t>
    </rPh>
    <rPh sb="6" eb="7">
      <t>ホウ</t>
    </rPh>
    <rPh sb="8" eb="10">
      <t>セイリツ</t>
    </rPh>
    <rPh sb="11" eb="12">
      <t>モト</t>
    </rPh>
    <rPh sb="15" eb="18">
      <t>カンキョウショウ</t>
    </rPh>
    <rPh sb="21" eb="23">
      <t>ヒツヨウ</t>
    </rPh>
    <rPh sb="24" eb="26">
      <t>トリクミ</t>
    </rPh>
    <rPh sb="27" eb="29">
      <t>キョウカ</t>
    </rPh>
    <rPh sb="36" eb="38">
      <t>テキオウ</t>
    </rPh>
    <rPh sb="38" eb="39">
      <t>サク</t>
    </rPh>
    <rPh sb="40" eb="41">
      <t>カカ</t>
    </rPh>
    <rPh sb="46" eb="48">
      <t>シュホウ</t>
    </rPh>
    <rPh sb="52" eb="54">
      <t>ケントウ</t>
    </rPh>
    <rPh sb="56" eb="58">
      <t>ヒツヨウ</t>
    </rPh>
    <rPh sb="59" eb="61">
      <t>ジギョウ</t>
    </rPh>
    <rPh sb="62" eb="64">
      <t>セイサ</t>
    </rPh>
    <rPh sb="67" eb="69">
      <t>トリクミ</t>
    </rPh>
    <rPh sb="73" eb="75">
      <t>キョウカ</t>
    </rPh>
    <rPh sb="76" eb="77">
      <t>ハカ</t>
    </rPh>
    <phoneticPr fontId="1"/>
  </si>
  <si>
    <t>当該経費は、オゾン層破壊物質であり温室効果ガスでもあるフロン類の回収・破壊の促進及び使用時漏えい対策の推進等による排出抑制、オゾン層の状況の監視等により、オゾン層保護及び地球温暖化防止を図る事業である。フロン排出抑制法の見直しに向けた検討等を進めるとともに、一社応札の改善を検討した上で、効率的に予算を執行し、成果目標の達成度を高めること。</t>
    <rPh sb="104" eb="106">
      <t>ハイシュツ</t>
    </rPh>
    <rPh sb="106" eb="108">
      <t>ヨクセイ</t>
    </rPh>
    <rPh sb="108" eb="109">
      <t>ホウ</t>
    </rPh>
    <rPh sb="110" eb="112">
      <t>ミナオ</t>
    </rPh>
    <rPh sb="114" eb="115">
      <t>ム</t>
    </rPh>
    <rPh sb="117" eb="119">
      <t>ケントウ</t>
    </rPh>
    <rPh sb="119" eb="120">
      <t>トウ</t>
    </rPh>
    <rPh sb="121" eb="122">
      <t>スス</t>
    </rPh>
    <rPh sb="129" eb="131">
      <t>イッシャ</t>
    </rPh>
    <rPh sb="131" eb="133">
      <t>オウサツ</t>
    </rPh>
    <phoneticPr fontId="1"/>
  </si>
  <si>
    <t>拠出金の使途を把握・検証するとともに、引き続き必要最低限の拠出となるよう検討を進めること。また、G20の成果を踏まえた政策立案等につなげられるよう調査分析作業を実施すること。</t>
    <rPh sb="4" eb="6">
      <t>シト</t>
    </rPh>
    <rPh sb="52" eb="54">
      <t>セイカ</t>
    </rPh>
    <rPh sb="55" eb="56">
      <t>フ</t>
    </rPh>
    <rPh sb="59" eb="61">
      <t>セイサク</t>
    </rPh>
    <rPh sb="61" eb="63">
      <t>リツアン</t>
    </rPh>
    <rPh sb="63" eb="64">
      <t>トウ</t>
    </rPh>
    <rPh sb="73" eb="75">
      <t>チョウサ</t>
    </rPh>
    <rPh sb="75" eb="77">
      <t>ブンセキ</t>
    </rPh>
    <rPh sb="77" eb="79">
      <t>サギョウ</t>
    </rPh>
    <rPh sb="80" eb="82">
      <t>ジッシ</t>
    </rPh>
    <phoneticPr fontId="1"/>
  </si>
  <si>
    <t>拠出金の使い道を把握・検証するとともに、引き続き必要最低限の拠出となるよう検討を進めること。</t>
    <rPh sb="37" eb="39">
      <t>ケントウ</t>
    </rPh>
    <phoneticPr fontId="1"/>
  </si>
  <si>
    <t>当該経費は、各国や関連国際機関のポジション及び国際的な議論の動向を精査し、また「経済」「社会」と「環境」との関連性も考慮したうえで、国際社会に対する知的貢献、建設的提案を行う事業である。引き続き一者応札の改善を行い、また、他の国際動向調査を実施している事業の成果を活用するなどにより、効率的な予算執行に努めること。</t>
    <phoneticPr fontId="1"/>
  </si>
  <si>
    <t>一者応札を改善し、競争性のある契約となるよう対応を行うこと。また、環境インフラの海外展開を一層推進するための戦略や普及啓発について検討すること。国際会議の開催についても開催時期・場所等を他の会議と合わせる等で経費の削減に努めること。</t>
    <rPh sb="0" eb="2">
      <t>イッシャ</t>
    </rPh>
    <rPh sb="2" eb="4">
      <t>オウサツ</t>
    </rPh>
    <rPh sb="5" eb="7">
      <t>カイゼン</t>
    </rPh>
    <rPh sb="9" eb="12">
      <t>キョウソウセイ</t>
    </rPh>
    <rPh sb="15" eb="17">
      <t>ケイヤク</t>
    </rPh>
    <rPh sb="22" eb="24">
      <t>タイオウ</t>
    </rPh>
    <rPh sb="25" eb="26">
      <t>オコナ</t>
    </rPh>
    <rPh sb="33" eb="35">
      <t>カンキョウ</t>
    </rPh>
    <rPh sb="40" eb="42">
      <t>カイガイ</t>
    </rPh>
    <rPh sb="42" eb="44">
      <t>テンカイ</t>
    </rPh>
    <rPh sb="45" eb="47">
      <t>イッソウ</t>
    </rPh>
    <rPh sb="47" eb="49">
      <t>スイシン</t>
    </rPh>
    <rPh sb="54" eb="56">
      <t>センリャク</t>
    </rPh>
    <rPh sb="57" eb="59">
      <t>フキュウ</t>
    </rPh>
    <rPh sb="59" eb="61">
      <t>ケイハツ</t>
    </rPh>
    <rPh sb="65" eb="67">
      <t>ケントウ</t>
    </rPh>
    <rPh sb="72" eb="74">
      <t>コクサイ</t>
    </rPh>
    <rPh sb="74" eb="76">
      <t>カイギ</t>
    </rPh>
    <rPh sb="77" eb="79">
      <t>カイサイ</t>
    </rPh>
    <rPh sb="84" eb="86">
      <t>カイサイ</t>
    </rPh>
    <rPh sb="86" eb="88">
      <t>ジキ</t>
    </rPh>
    <rPh sb="89" eb="91">
      <t>バショ</t>
    </rPh>
    <rPh sb="91" eb="92">
      <t>トウ</t>
    </rPh>
    <rPh sb="93" eb="94">
      <t>タ</t>
    </rPh>
    <rPh sb="95" eb="97">
      <t>カイギ</t>
    </rPh>
    <rPh sb="98" eb="99">
      <t>ア</t>
    </rPh>
    <rPh sb="102" eb="103">
      <t>トウ</t>
    </rPh>
    <rPh sb="104" eb="106">
      <t>ケイヒ</t>
    </rPh>
    <rPh sb="107" eb="109">
      <t>サクゲン</t>
    </rPh>
    <rPh sb="110" eb="111">
      <t>ツト</t>
    </rPh>
    <phoneticPr fontId="1"/>
  </si>
  <si>
    <t>当該経費は、関係行政機関が中・長期的な視点から、地球温暖化の原因物質や直接的な影響を的確に把握する包括的な観測・監視を主導的かつ着実に実施することにより、気候変動とその影響の予測・評価による行政課題の解決等に資する科学的知見を集積する事業である。現在実施している研究の中間評価・事後評価だけではなく、過去に実施した研究がどのように施策に反映されているかなど、当該事業の成果を測る指標を検討のうえ、適切に事業を実施すること。</t>
    <rPh sb="139" eb="141">
      <t>ジゴ</t>
    </rPh>
    <rPh sb="184" eb="186">
      <t>セイカ</t>
    </rPh>
    <rPh sb="187" eb="188">
      <t>ハカ</t>
    </rPh>
    <phoneticPr fontId="1"/>
  </si>
  <si>
    <t>一者応札を改善し、競争性のある契約となるよう対応を行うこと。また、IPCC執筆者への支援について、目的を達成するための必要額を精査すること。</t>
    <rPh sb="0" eb="2">
      <t>イッシャ</t>
    </rPh>
    <rPh sb="2" eb="4">
      <t>オウサツ</t>
    </rPh>
    <rPh sb="5" eb="7">
      <t>カイゼン</t>
    </rPh>
    <rPh sb="9" eb="12">
      <t>キョウソウセイ</t>
    </rPh>
    <rPh sb="15" eb="17">
      <t>ケイヤク</t>
    </rPh>
    <rPh sb="22" eb="24">
      <t>タイオウ</t>
    </rPh>
    <rPh sb="25" eb="26">
      <t>オコナ</t>
    </rPh>
    <rPh sb="37" eb="40">
      <t>シッピツシャ</t>
    </rPh>
    <rPh sb="42" eb="44">
      <t>シエン</t>
    </rPh>
    <rPh sb="49" eb="51">
      <t>モクテキ</t>
    </rPh>
    <rPh sb="52" eb="54">
      <t>タッセイ</t>
    </rPh>
    <rPh sb="59" eb="61">
      <t>ヒツヨウ</t>
    </rPh>
    <rPh sb="61" eb="62">
      <t>ガク</t>
    </rPh>
    <rPh sb="63" eb="65">
      <t>セイサ</t>
    </rPh>
    <phoneticPr fontId="1"/>
  </si>
  <si>
    <t>平成30年度のGOAST2号機の打ち上げに向けて事業の進捗を管理するとともに、打ち上げ後の運用についても長期計画の最適化を行い、効率的で無駄のない執行に努めること。また、GOSAT2号機で取得するデータをGOSAT3号機の開発及び長期計画等に適切に反映して予算の効率化に努めること。</t>
    <rPh sb="13" eb="15">
      <t>ゴウキ</t>
    </rPh>
    <rPh sb="24" eb="26">
      <t>ジギョウ</t>
    </rPh>
    <rPh sb="27" eb="29">
      <t>シンチョク</t>
    </rPh>
    <rPh sb="30" eb="32">
      <t>カンリ</t>
    </rPh>
    <rPh sb="39" eb="40">
      <t>ウ</t>
    </rPh>
    <rPh sb="41" eb="42">
      <t>ア</t>
    </rPh>
    <rPh sb="43" eb="44">
      <t>ゴ</t>
    </rPh>
    <rPh sb="45" eb="47">
      <t>ウンヨウ</t>
    </rPh>
    <rPh sb="52" eb="54">
      <t>チョウキ</t>
    </rPh>
    <rPh sb="54" eb="56">
      <t>ケイカク</t>
    </rPh>
    <rPh sb="57" eb="59">
      <t>サイテキ</t>
    </rPh>
    <rPh sb="59" eb="60">
      <t>カ</t>
    </rPh>
    <rPh sb="61" eb="62">
      <t>オコナ</t>
    </rPh>
    <rPh sb="64" eb="67">
      <t>コウリツテキ</t>
    </rPh>
    <rPh sb="68" eb="70">
      <t>ムダ</t>
    </rPh>
    <rPh sb="73" eb="75">
      <t>シッコウ</t>
    </rPh>
    <rPh sb="76" eb="77">
      <t>ツト</t>
    </rPh>
    <rPh sb="91" eb="93">
      <t>ゴウキ</t>
    </rPh>
    <rPh sb="94" eb="96">
      <t>シュトク</t>
    </rPh>
    <rPh sb="108" eb="110">
      <t>ゴウキ</t>
    </rPh>
    <rPh sb="111" eb="113">
      <t>カイハツ</t>
    </rPh>
    <rPh sb="113" eb="114">
      <t>オヨ</t>
    </rPh>
    <rPh sb="115" eb="117">
      <t>チョウキ</t>
    </rPh>
    <rPh sb="117" eb="119">
      <t>ケイカク</t>
    </rPh>
    <rPh sb="119" eb="120">
      <t>トウ</t>
    </rPh>
    <rPh sb="121" eb="123">
      <t>テキセツ</t>
    </rPh>
    <rPh sb="124" eb="126">
      <t>ハンエイ</t>
    </rPh>
    <rPh sb="128" eb="130">
      <t>ヨサン</t>
    </rPh>
    <rPh sb="131" eb="134">
      <t>コウリツカ</t>
    </rPh>
    <rPh sb="135" eb="136">
      <t>ツト</t>
    </rPh>
    <phoneticPr fontId="1"/>
  </si>
  <si>
    <t>当該経費は、対象事業者から報告された温室効果ガス排出量を集計し、その結果を公表等することにより、事業者の自主的削減取組を促進させ温室効果ガス排出量の削減に寄与する事業である。排出量の集計結果を国民に分かりやすく公表し、電子報告システムの利用率を向上させることで事業者の自主的な削減取組を促進させること。</t>
    <phoneticPr fontId="1"/>
  </si>
  <si>
    <t>外部有識者点検対象外</t>
    <phoneticPr fontId="1"/>
  </si>
  <si>
    <t>外部有識者点検対象外</t>
    <phoneticPr fontId="1"/>
  </si>
  <si>
    <t>外部有識者点検対象外</t>
    <phoneticPr fontId="1"/>
  </si>
  <si>
    <t>外部有識者点検対象外</t>
    <phoneticPr fontId="1"/>
  </si>
  <si>
    <t>外部有識者点検対象外</t>
    <phoneticPr fontId="1"/>
  </si>
  <si>
    <t>外部有識者点検対象外</t>
    <phoneticPr fontId="1"/>
  </si>
  <si>
    <t>拠出金の使い道を把握・検証するとともに、引き続き必要最低限の拠出となるよう検討を進めること。</t>
    <phoneticPr fontId="1"/>
  </si>
  <si>
    <t>当該事業は、賃貸住宅について低炭素化の市場展開が遅れている現状を打開するために、賃貸住宅供給事業者等が低炭素型住宅を新築・改築する場合にその追加コストの一部を補助することにより、省ＣＯ２性能に優れた賃貸住宅の供給促進を図ることを目的として３年計画（２８年度～３０年度）で実施した事業である。しかし、２年経過した段階でも執行率は「応募件数が想定を下回った」という理由で低率で推移している。事業を実施する前から応募件数が少ないことは想定できたはずであるので、今の応募方法を見直すとともに、３０年度の終結時には応募件数が上がらなかった問題点や課題などを整理し、次に実施する事業への参考となるよう引き継ぐ必要がある。</t>
    <phoneticPr fontId="1"/>
  </si>
  <si>
    <t xml:space="preserve">成果指標をCO２の削減量としているが、これのみでは、全体の事業効果が見えない。
具体的には、LRT・BRT導入利用促進事業などにより全体の何割程度が転換されたかを明らかにするなど、事業に伴う全体の効果を「見える化」する必要がある。
自転車利用展開事業を１年間で終了しているが、十分な検証を実施し、そのうえで、廃止したか等を明確にしておく必要がある。
</t>
    <phoneticPr fontId="1"/>
  </si>
  <si>
    <t>地球温暖化対策を推進するために我が国が「気候変動に関する政府間パネル」や「排出・吸収量世界標準算定方式確立事業」に拠出する本事業の目的は理解できる。また、拠出した金額が適切に使用されているか等について第三者による監査を受けている等の点は評価できる。
拠出額の妥当性については拠出率が4％であり、妥当としているが、この点はその根拠を明確にしておく必要がある。
アウトカムにつては、ⅠＰＣＣからの5～7年ごとに公表される評価報告書の件数を記載しており理解はできるが、毎年拠出した金額が毎年度、どのように利用され、成果を上げているか、例えば毎年実施されている検討会の開催回数や論文数などを成果指標にするなど、毎年度の活動状況が国民に理解できるアウトカムを検討する必要がある。</t>
    <phoneticPr fontId="1"/>
  </si>
  <si>
    <t>廃棄物の減量化及び有用金属の再資源化を図るためには、当該事業は大変重要であるが、回収・再資源化量は、ここ数年、達成度が50％程度と横ばいである。一層の取組が必要である。
また、市町村支援事業数も年々減少しているが、増加させる取組・対策を検討する必要がある。
「小型家電リサイクルに取り組む市町村の割合を平成30年度までに80％までに増加させる。」としているが、この達成方策・状況も明らかにする必要がある。
一者応札の改善に向けて、より多くの事業者が応札に参加できるよう周知方法を改善するなどの措置を検討する必要がある。
29年度の予算執行率が177％と大幅に増加しているが、その理由及び補填額１０１百万円の補填財源元などについて明らかにする必要がある。</t>
    <phoneticPr fontId="1"/>
  </si>
  <si>
    <t>平成29年度の予算執行率が１２３％となっているが、このうち、230億円の補填財源先などを明らかにしておく必要がある。　
平成29年度の事業の成果実績は平成31年度以降に判明するとのことであるが、その点をアウトカムの中で明確にしておく必要がある。
また、「交付金で整備した施設数」と「それにより明らかになった課題対応策の関係」を明らかにしておく必要がある。（整備した施設ごとに明らかになった課題対応策の数などについて）
「産廃処理施設に維持管理などに関する課題抽出調査」における落札率が52.4％と低率となっているが、この落札率で当初目的とした事業が適正に実施されているのか、十分に検証する必要がある。その結果によっては、次年度以降の予算額の見直しをするか、あるいは逆に課題・問題がある場合は、今後の入札に当たっては最低落札価格を設定するなどの検討をする必要がある。</t>
    <phoneticPr fontId="1"/>
  </si>
  <si>
    <t>当該事業は継続性が必要であり、事業終了年度が「終了予定なし」とする考えは理解できる。しかし、事業の内容については、常に見直し・検討をするなどの対応が必要である。
複数応札の事業については、落札率が非常に低率となっているが、この落札率で当初目的とした事業が適正に実施されているのか、十分に検証する必要がある。その結果によっては、次年度以降の予算額の見直しや１者応札事業の見直しをする必要がある。逆に課題・問題がある場合は、今後の入札に当たっては最低落札価格を設定するなどの検討をする必要がある。</t>
    <phoneticPr fontId="1"/>
  </si>
  <si>
    <t>「成果目標及び成果実績」は「地域連携保全活動計画作成地域数」としているが、このアウトカムと当該予算の３つの交付対象事業との関係が明確でない。アウトカムはそれぞれ３つの交付対象事業の目標及び成果実績が分かるように変更すべきである。
現在のアウトカムは「地域連携保全活動計画作成地域数の目標を平成３０年度までに２１」としているが、最終的にはどの程度を目標にしているかも明らかにする必要がある。
単位当たりのコストが平成３０年度は大幅に増加しているが、その点を明らかにする必要がる。
３つの交付事業は生物多様性を保全するためには大変重要な事業であり、継続交付は必要であるが、このうち「３　生物多様性推進支援事業」については、常にその成果を検証し、事業の見直し、交付内容の見直しを行う必要がある。</t>
    <phoneticPr fontId="1"/>
  </si>
  <si>
    <t>アウトカムにおいて「管理運営計画策定地域数は毎年２地域」となっている。一方、「策定作業を実施している地域はここ数年６～１２地域」と複数となっているが、この関連性（計画を策定するまでには概ねどの程度の作業期間が必要かなど。）を明確にしておく必要がある。
複数応札の事業については、落札率が非常に低率となっているが、この落札率で当初目的とした事業が適正に実施されているか、十分に検証する必要がある。その結果によっては、次年度以降の予算額の見直しや１者応札事業の見直しをする必要がある。逆に課題・問題がある場合は、今後の入札に当たっては最低落札価格を設定するなどの検討をする必要がある。</t>
    <phoneticPr fontId="1"/>
  </si>
  <si>
    <t>熱中症は生命に関わる問題であるため、すべての国民が熱中症対策を正しく理解し、行動するよう啓発することは大変重要であり、当該事業は一層推進する必要がある。
アウトカムは「熱中症対策を実施している自治体の割合」としている。この目標も必要ではあるが、国民が熱中症対策を正しく理解し、行動する啓発方法や、予防事業の内容を成果目標とする必要である。具体的には、当該事業で実施している「熱中症予防強化月間におけるイベント活動などにどの程度の住民が参加し高などの参加人員や、熱中症対策を正しく理解したかなどについて、アンケートを実施し、その理解度」などを成果目標にするなども検討する必要がある。
複数応札の事業については、落札率が非常に低率となっているが、この落札率で当初目的とした事業が適正に実施されているか、十分に検証する必要がある。その結果によっては、次年度以降の予算額の見直しや１者応札事業の見直しをする必要がある。逆に課題・問題がある場合は、今後の入札に当たっては最低落札価格を設定するなどの検討をする必要がある。</t>
    <phoneticPr fontId="1"/>
  </si>
  <si>
    <t>2019年度に潮流発電の実証機実現のメドに加え、コストを低下させる道筋はみえているのか。実証レベルではCO2削減コストは２百万円／㌧で2030年までに5,500円まで低下させるには、必要な研究開発は何か。大量生産すれば、コスト低下は見込めるのか。バイナリー発電も同様にコスト低下につながる道筋はあるのか。</t>
    <phoneticPr fontId="1"/>
  </si>
  <si>
    <t>コスト低下に限界が見られるが、目標達成が難しい要因は何か。浮体式風力発電は技術的には可能でも、費用対効果面では実用化・商用化は難しいと考えられるのではないか。来年度以降、どのような形で事業継続するのか、着床式との比較を含めて検討が必要だ。</t>
    <phoneticPr fontId="1"/>
  </si>
  <si>
    <t>ゾーニングマニュアルに沿って導入される風力発電は現時点でメドはあるのか。目標115万㌧のCO2を2030年に削減することになっているが、建設立地までにかかる地元との調整などについてもメドはあるのか。ゾーニング自体は意義があるものの、これだけで風力の立地に加速度がつくとは考えにくいのではないか。</t>
    <phoneticPr fontId="1"/>
  </si>
  <si>
    <t>未利用資源の活用によるCO2削減は意義あるものの、削減費用の最終目標が11,000円では優先順位が高い政策とは言いづらいのではないか。あるいは、導入量が限定されるのはないのか。</t>
    <phoneticPr fontId="1"/>
  </si>
  <si>
    <t>集成材を用いた高層建築は、国内林業の再生を含め、非常に意義深いが、CO2削減という観点で目標値を設定することは、あまりにコストが高く見積もられ、誤解を招くのではないか。断熱材の利用（心地よい住居の実現が目的）のように集成材の活用の主目的は他にあり、CO2削減のために集成材を活用したビルを建設するわけではないのではないか。</t>
    <phoneticPr fontId="1"/>
  </si>
  <si>
    <t>執行率について2018年度は改善の見込みはあるのか。このプロジェクトのCO2削減コストの算出（予算／削減量）は、コストの過大見積もりになっていないか。省エネによるエネルギーコスト削減分を差し引くべきではないのか。</t>
    <phoneticPr fontId="1"/>
  </si>
  <si>
    <t>2017年度の報告書の参照数が激減しているが、要因は何か？報告書の公表数は少なくなっていないので、過去の報告書が参照されなくなっているのか。毎年500件、参照数を増やすという目標に無理はないのか。</t>
    <phoneticPr fontId="1"/>
  </si>
  <si>
    <t>予算額よりも執行額の方が多い理由は？太陽光パネルの循環利用率目標17～18％でFIT終了後の太陽光パネルの大量廃棄時代に対応可能なのか。</t>
    <phoneticPr fontId="1"/>
  </si>
  <si>
    <t>ワークショップ開催と浄化槽導入量の関係は、本当に相関しているのか。アジア諸国の経済水準の向上に伴い、導入量が増加しているというトレンド要因は考慮されているのか。</t>
    <phoneticPr fontId="1"/>
  </si>
  <si>
    <t>予算の制約もあるが、英語でのデータ提供は考えられないか。</t>
    <phoneticPr fontId="1"/>
  </si>
  <si>
    <t>貴重なデータ収集には、17年４月の噴火影響があっても19年度に調査は終了できるのか。調査期間の延長は考えなくて良いのか。</t>
    <phoneticPr fontId="1"/>
  </si>
  <si>
    <t>かなりの予算を投入しているが、ニホンジカ＋イノシシの頭数が減っていないのはなぜか。推計方法の問題なのか、それとも捕獲がうまくいっていないのか、問題はどこにあるのか。
成果実績の平成28年度分が出ていないのは、決算・政策の見直しを考える上で、遅くないのか。</t>
    <phoneticPr fontId="1"/>
  </si>
  <si>
    <t>予算執行率がバラツキがあるのは、年度ごとの温泉掘削許可数のバラツキによるものなのか。安全面についても、自噴湧出量を把握、維持すれば、保たれているのか、いないか、判断できると考えて良いのか。</t>
    <phoneticPr fontId="1"/>
  </si>
  <si>
    <t>５年間にわたる事業の総合的な評価、今後にむけて生かすべき点などを明確にすべき。
年間８万トンのCO2削減を掲げていたが、そもそも費用に対して目標水準が高いとはいえず、削減効果に疑問。むしろ、５年間の事業によってこの先大きなモーダルシフトが起こるような、流れを変える政策であってほしい。</t>
    <rPh sb="1" eb="3">
      <t>ネンカン</t>
    </rPh>
    <rPh sb="7" eb="9">
      <t>ジギョウ</t>
    </rPh>
    <rPh sb="10" eb="13">
      <t>ソウゴウテキ</t>
    </rPh>
    <rPh sb="14" eb="16">
      <t>ヒョウカ</t>
    </rPh>
    <rPh sb="17" eb="19">
      <t>コンゴ</t>
    </rPh>
    <rPh sb="23" eb="24">
      <t>イ</t>
    </rPh>
    <rPh sb="28" eb="29">
      <t>テン</t>
    </rPh>
    <rPh sb="32" eb="34">
      <t>メイカク</t>
    </rPh>
    <rPh sb="40" eb="42">
      <t>ネンカン</t>
    </rPh>
    <rPh sb="43" eb="44">
      <t>マン</t>
    </rPh>
    <rPh sb="50" eb="52">
      <t>サクゲン</t>
    </rPh>
    <rPh sb="53" eb="54">
      <t>カカ</t>
    </rPh>
    <rPh sb="64" eb="66">
      <t>ヒヨウ</t>
    </rPh>
    <rPh sb="67" eb="68">
      <t>タイ</t>
    </rPh>
    <rPh sb="70" eb="72">
      <t>モクヒョウ</t>
    </rPh>
    <rPh sb="72" eb="74">
      <t>スイジュン</t>
    </rPh>
    <rPh sb="75" eb="76">
      <t>タカ</t>
    </rPh>
    <rPh sb="83" eb="85">
      <t>サクゲン</t>
    </rPh>
    <rPh sb="85" eb="87">
      <t>コウカ</t>
    </rPh>
    <rPh sb="88" eb="90">
      <t>ギモン</t>
    </rPh>
    <rPh sb="96" eb="98">
      <t>ネンカン</t>
    </rPh>
    <rPh sb="99" eb="101">
      <t>ジギョウ</t>
    </rPh>
    <rPh sb="107" eb="108">
      <t>サキ</t>
    </rPh>
    <rPh sb="108" eb="109">
      <t>オオ</t>
    </rPh>
    <rPh sb="119" eb="120">
      <t>オ</t>
    </rPh>
    <rPh sb="126" eb="127">
      <t>ナガ</t>
    </rPh>
    <rPh sb="129" eb="130">
      <t>カ</t>
    </rPh>
    <rPh sb="132" eb="134">
      <t>セイサク</t>
    </rPh>
    <phoneticPr fontId="2"/>
  </si>
  <si>
    <t>平成２９年度の単年度で終えたのはどういう理由によるものか？採択件数の少なさ、政策効果の薄さが理由か？
そもそも、こうしたモデル事業への補助金行政の手法について、その限界を直視し、見直す時期にきているのではないか。</t>
    <rPh sb="0" eb="2">
      <t>ヘイセイ</t>
    </rPh>
    <rPh sb="4" eb="6">
      <t>ネンド</t>
    </rPh>
    <rPh sb="7" eb="10">
      <t>タンネンド</t>
    </rPh>
    <rPh sb="11" eb="12">
      <t>オ</t>
    </rPh>
    <rPh sb="20" eb="22">
      <t>リユウ</t>
    </rPh>
    <rPh sb="29" eb="31">
      <t>サイタク</t>
    </rPh>
    <rPh sb="31" eb="33">
      <t>ケンスウ</t>
    </rPh>
    <rPh sb="34" eb="35">
      <t>スク</t>
    </rPh>
    <rPh sb="38" eb="40">
      <t>セイサク</t>
    </rPh>
    <rPh sb="40" eb="42">
      <t>コウカ</t>
    </rPh>
    <rPh sb="43" eb="44">
      <t>ウス</t>
    </rPh>
    <rPh sb="46" eb="48">
      <t>リユウ</t>
    </rPh>
    <rPh sb="63" eb="65">
      <t>ジギョウ</t>
    </rPh>
    <rPh sb="67" eb="70">
      <t>ホジョキン</t>
    </rPh>
    <rPh sb="70" eb="72">
      <t>ギョウセイ</t>
    </rPh>
    <rPh sb="73" eb="75">
      <t>シュホウ</t>
    </rPh>
    <rPh sb="82" eb="84">
      <t>ゲンカイ</t>
    </rPh>
    <rPh sb="85" eb="87">
      <t>チョクシ</t>
    </rPh>
    <rPh sb="89" eb="91">
      <t>ミナオ</t>
    </rPh>
    <rPh sb="92" eb="94">
      <t>ジキ</t>
    </rPh>
    <phoneticPr fontId="2"/>
  </si>
  <si>
    <t>低炭素社会化への有効な政策のひとつであることは理解できる。本件は、環境面だけではなく過疎化、人口減少などのなかで地域活性化という社会的側面での効果も期待できる。成果指標には、本来その点も盛り込み、環境・社会面で最大限の効果が生まれるようにして欲しい。この件だけではなく、一般的にもそうした環境・社会の複眼的評価をすべき時期に来ていると思う。</t>
    <rPh sb="0" eb="3">
      <t>テイタンソ</t>
    </rPh>
    <rPh sb="3" eb="5">
      <t>シャカイ</t>
    </rPh>
    <rPh sb="5" eb="6">
      <t>カ</t>
    </rPh>
    <rPh sb="8" eb="10">
      <t>ユウコウ</t>
    </rPh>
    <rPh sb="11" eb="13">
      <t>セイサク</t>
    </rPh>
    <rPh sb="23" eb="25">
      <t>リカイ</t>
    </rPh>
    <rPh sb="29" eb="31">
      <t>ホンケン</t>
    </rPh>
    <rPh sb="33" eb="35">
      <t>カンキョウ</t>
    </rPh>
    <rPh sb="35" eb="36">
      <t>メン</t>
    </rPh>
    <rPh sb="42" eb="45">
      <t>カソカ</t>
    </rPh>
    <rPh sb="46" eb="48">
      <t>ジンコウ</t>
    </rPh>
    <rPh sb="48" eb="50">
      <t>ゲンショウ</t>
    </rPh>
    <rPh sb="56" eb="58">
      <t>チイキ</t>
    </rPh>
    <rPh sb="58" eb="61">
      <t>カッセイカ</t>
    </rPh>
    <rPh sb="64" eb="67">
      <t>シャカイテキ</t>
    </rPh>
    <rPh sb="67" eb="69">
      <t>ソクメン</t>
    </rPh>
    <rPh sb="71" eb="73">
      <t>コウカ</t>
    </rPh>
    <rPh sb="74" eb="76">
      <t>キタイ</t>
    </rPh>
    <rPh sb="80" eb="82">
      <t>セイカ</t>
    </rPh>
    <rPh sb="82" eb="84">
      <t>シヒョウ</t>
    </rPh>
    <rPh sb="87" eb="89">
      <t>ホンライ</t>
    </rPh>
    <rPh sb="91" eb="92">
      <t>テン</t>
    </rPh>
    <rPh sb="93" eb="94">
      <t>モ</t>
    </rPh>
    <rPh sb="95" eb="96">
      <t>コ</t>
    </rPh>
    <rPh sb="98" eb="100">
      <t>カンキョウ</t>
    </rPh>
    <rPh sb="101" eb="103">
      <t>シャカイ</t>
    </rPh>
    <rPh sb="103" eb="104">
      <t>メン</t>
    </rPh>
    <rPh sb="105" eb="108">
      <t>サイダイゲン</t>
    </rPh>
    <rPh sb="109" eb="111">
      <t>コウカ</t>
    </rPh>
    <rPh sb="112" eb="113">
      <t>ウ</t>
    </rPh>
    <rPh sb="121" eb="122">
      <t>ホ</t>
    </rPh>
    <rPh sb="127" eb="128">
      <t>ケン</t>
    </rPh>
    <rPh sb="135" eb="138">
      <t>イッパンテキ</t>
    </rPh>
    <rPh sb="144" eb="146">
      <t>カンキョウ</t>
    </rPh>
    <rPh sb="147" eb="149">
      <t>シャカイ</t>
    </rPh>
    <rPh sb="150" eb="153">
      <t>フクガンテキ</t>
    </rPh>
    <rPh sb="153" eb="155">
      <t>ヒョウカ</t>
    </rPh>
    <rPh sb="159" eb="161">
      <t>ジキ</t>
    </rPh>
    <rPh sb="162" eb="163">
      <t>キ</t>
    </rPh>
    <rPh sb="167" eb="168">
      <t>オモ</t>
    </rPh>
    <phoneticPr fontId="2"/>
  </si>
  <si>
    <t>設備高効率化の必要は認めるが、こうした政策のジレンマは、対象範囲や件数を広げれば莫大な予算が必要となり、逆に絞れば効果は極めて限定的になること。対象を絞っても全体が動き出すための呼び水になればよいが、そのための工夫や他の政策との連動はあるのか？実際に呼び水になったかどうか、その傾向が見られるのか、その点もも政策評価の視点に組み込むべきではないか。</t>
    <rPh sb="0" eb="2">
      <t>セツビ</t>
    </rPh>
    <rPh sb="2" eb="6">
      <t>コウコウリツカ</t>
    </rPh>
    <rPh sb="7" eb="9">
      <t>ヒツヨウ</t>
    </rPh>
    <rPh sb="10" eb="11">
      <t>ミト</t>
    </rPh>
    <rPh sb="19" eb="21">
      <t>セイサク</t>
    </rPh>
    <rPh sb="28" eb="30">
      <t>タイショウ</t>
    </rPh>
    <rPh sb="30" eb="32">
      <t>ハンイ</t>
    </rPh>
    <rPh sb="33" eb="35">
      <t>ケンスウ</t>
    </rPh>
    <rPh sb="36" eb="37">
      <t>ヒロ</t>
    </rPh>
    <rPh sb="40" eb="42">
      <t>バクダイ</t>
    </rPh>
    <rPh sb="43" eb="45">
      <t>ヨサン</t>
    </rPh>
    <rPh sb="46" eb="48">
      <t>ヒツヨウ</t>
    </rPh>
    <rPh sb="52" eb="53">
      <t>ギャク</t>
    </rPh>
    <rPh sb="54" eb="55">
      <t>シボ</t>
    </rPh>
    <rPh sb="57" eb="59">
      <t>コウカ</t>
    </rPh>
    <rPh sb="60" eb="61">
      <t>キワ</t>
    </rPh>
    <rPh sb="63" eb="66">
      <t>ゲンテイテキ</t>
    </rPh>
    <rPh sb="72" eb="74">
      <t>タイショウ</t>
    </rPh>
    <rPh sb="75" eb="76">
      <t>シボ</t>
    </rPh>
    <rPh sb="79" eb="81">
      <t>ゼンタイ</t>
    </rPh>
    <rPh sb="82" eb="83">
      <t>ウゴ</t>
    </rPh>
    <rPh sb="84" eb="85">
      <t>ダ</t>
    </rPh>
    <rPh sb="89" eb="90">
      <t>ヨ</t>
    </rPh>
    <rPh sb="91" eb="92">
      <t>ミズ</t>
    </rPh>
    <rPh sb="105" eb="107">
      <t>クフウ</t>
    </rPh>
    <rPh sb="108" eb="109">
      <t>ホカ</t>
    </rPh>
    <rPh sb="110" eb="112">
      <t>セイサク</t>
    </rPh>
    <rPh sb="114" eb="116">
      <t>レンドウ</t>
    </rPh>
    <rPh sb="122" eb="124">
      <t>ジッサイ</t>
    </rPh>
    <rPh sb="125" eb="126">
      <t>ヨ</t>
    </rPh>
    <rPh sb="127" eb="128">
      <t>ミズ</t>
    </rPh>
    <rPh sb="139" eb="141">
      <t>ケイコウ</t>
    </rPh>
    <rPh sb="142" eb="143">
      <t>ミ</t>
    </rPh>
    <rPh sb="151" eb="152">
      <t>テン</t>
    </rPh>
    <rPh sb="154" eb="156">
      <t>セイサク</t>
    </rPh>
    <rPh sb="156" eb="158">
      <t>ヒョウカ</t>
    </rPh>
    <rPh sb="159" eb="161">
      <t>シテン</t>
    </rPh>
    <rPh sb="162" eb="163">
      <t>ク</t>
    </rPh>
    <rPh sb="164" eb="165">
      <t>コ</t>
    </rPh>
    <phoneticPr fontId="2"/>
  </si>
  <si>
    <t>委託先それぞれのアウトプットが、費用に見合うものだったのかが見えない。業務内容を見る限り、内外の動向調査であり、分散して委託するよりも統一的な方針のもとに専門性の高い委託先に委託した方が良いのではないか？政策シンクタンクであるIGESを活用できないのか。そもそも政策実現への意思が明確ではなく、いざというときの基礎調査というスタンスでよいのか疑問。何をいつまでにするのか、33年度までの戦略的工程表が必要では。</t>
    <rPh sb="102" eb="104">
      <t>セイサク</t>
    </rPh>
    <rPh sb="131" eb="133">
      <t>セイサク</t>
    </rPh>
    <rPh sb="133" eb="135">
      <t>ジツゲン</t>
    </rPh>
    <rPh sb="137" eb="139">
      <t>イシ</t>
    </rPh>
    <rPh sb="140" eb="142">
      <t>メイカク</t>
    </rPh>
    <rPh sb="155" eb="157">
      <t>キソ</t>
    </rPh>
    <rPh sb="157" eb="159">
      <t>チョウサ</t>
    </rPh>
    <rPh sb="171" eb="173">
      <t>ギモン</t>
    </rPh>
    <rPh sb="193" eb="196">
      <t>センリャクテキ</t>
    </rPh>
    <phoneticPr fontId="2"/>
  </si>
  <si>
    <t>成果目標の達成年限が平成42年とは、スピード感に欠けるのではないか。累計て投入するであろう国費と、目標規模の件数6件、CO2を8トン削減を考え合わせると、コストに比べ政策効果は小さい。</t>
    <rPh sb="14" eb="15">
      <t>ネン</t>
    </rPh>
    <rPh sb="37" eb="39">
      <t>トウニュウ</t>
    </rPh>
    <rPh sb="49" eb="51">
      <t>モクヒョウ</t>
    </rPh>
    <rPh sb="54" eb="56">
      <t>ケンスウ</t>
    </rPh>
    <rPh sb="69" eb="70">
      <t>カンガ</t>
    </rPh>
    <rPh sb="71" eb="72">
      <t>ア</t>
    </rPh>
    <rPh sb="81" eb="82">
      <t>クラ</t>
    </rPh>
    <rPh sb="88" eb="89">
      <t>チイ</t>
    </rPh>
    <phoneticPr fontId="2"/>
  </si>
  <si>
    <t>循環型社会の俯瞰的、戦略的な検討にどれだけ役立ったのか、成果が目に見えない。国際会議の実施運営がメイン業務のようにも感じる。それならそれで、会議の成果がどれだけあったのか。</t>
    <rPh sb="21" eb="23">
      <t>ヤクダ</t>
    </rPh>
    <rPh sb="38" eb="40">
      <t>コクサイ</t>
    </rPh>
    <rPh sb="40" eb="42">
      <t>カイギ</t>
    </rPh>
    <rPh sb="43" eb="45">
      <t>ジッシ</t>
    </rPh>
    <rPh sb="45" eb="47">
      <t>ウンエイ</t>
    </rPh>
    <rPh sb="51" eb="53">
      <t>ギョウム</t>
    </rPh>
    <rPh sb="58" eb="59">
      <t>カン</t>
    </rPh>
    <rPh sb="70" eb="72">
      <t>カイギ</t>
    </rPh>
    <rPh sb="73" eb="75">
      <t>セイカ</t>
    </rPh>
    <phoneticPr fontId="2"/>
  </si>
  <si>
    <t>重要な取り組み目標であるが、数か所でマッチングの啓発セミナーをしたり、といった対策だけでリサイクル率が上がるのか疑問。もっと根本的に仕組み、ルールを変えることの方が必要なのではないか。</t>
    <rPh sb="14" eb="15">
      <t>スウ</t>
    </rPh>
    <rPh sb="16" eb="17">
      <t>ショ</t>
    </rPh>
    <rPh sb="80" eb="81">
      <t>ホウ</t>
    </rPh>
    <phoneticPr fontId="2"/>
  </si>
  <si>
    <t>シートに書かれた事業目的や概要がよく理解できない。気候変動による影響の、何がポイントなのか？事業のアウトプットは自治体向けガイドラインのようであるが、そこに何を組み込むのか？今後、本件も含め適応策全体を俯瞰して、優先順位をつけて政策経費も配分すべきではないか。</t>
    <rPh sb="4" eb="5">
      <t>カ</t>
    </rPh>
    <rPh sb="25" eb="27">
      <t>キコウ</t>
    </rPh>
    <rPh sb="27" eb="29">
      <t>ヘンドウ</t>
    </rPh>
    <rPh sb="32" eb="34">
      <t>エイキョウ</t>
    </rPh>
    <rPh sb="36" eb="37">
      <t>ナニ</t>
    </rPh>
    <rPh sb="46" eb="48">
      <t>ジギョウ</t>
    </rPh>
    <rPh sb="56" eb="59">
      <t>ジチタイ</t>
    </rPh>
    <rPh sb="59" eb="60">
      <t>ム</t>
    </rPh>
    <rPh sb="87" eb="89">
      <t>コンゴ</t>
    </rPh>
    <rPh sb="90" eb="92">
      <t>ホンケン</t>
    </rPh>
    <rPh sb="93" eb="94">
      <t>フク</t>
    </rPh>
    <rPh sb="95" eb="97">
      <t>テキオウ</t>
    </rPh>
    <rPh sb="97" eb="98">
      <t>サク</t>
    </rPh>
    <rPh sb="98" eb="100">
      <t>ゼンタイ</t>
    </rPh>
    <rPh sb="101" eb="103">
      <t>フカン</t>
    </rPh>
    <rPh sb="106" eb="108">
      <t>ユウセン</t>
    </rPh>
    <rPh sb="108" eb="110">
      <t>ジュンイ</t>
    </rPh>
    <rPh sb="114" eb="116">
      <t>セイサク</t>
    </rPh>
    <rPh sb="116" eb="118">
      <t>ケイヒ</t>
    </rPh>
    <rPh sb="119" eb="121">
      <t>ハイブン</t>
    </rPh>
    <phoneticPr fontId="2"/>
  </si>
  <si>
    <t>国際的な経費を一定程度分担することの必要性は認める。使途や効果については、継続的にしっかりチェックして欲しい。また、経費負担だけで終わることなくそうしたプロジェクトにも参加して、日本として国際的な議論をリードして欲しい。</t>
    <rPh sb="0" eb="3">
      <t>コクサイテキ</t>
    </rPh>
    <rPh sb="4" eb="6">
      <t>ケイヒ</t>
    </rPh>
    <rPh sb="7" eb="9">
      <t>イッテイ</t>
    </rPh>
    <rPh sb="9" eb="11">
      <t>テイド</t>
    </rPh>
    <rPh sb="11" eb="13">
      <t>ブンタン</t>
    </rPh>
    <rPh sb="18" eb="21">
      <t>ヒツヨウセイ</t>
    </rPh>
    <rPh sb="22" eb="23">
      <t>ミト</t>
    </rPh>
    <rPh sb="26" eb="28">
      <t>シト</t>
    </rPh>
    <rPh sb="29" eb="31">
      <t>コウカ</t>
    </rPh>
    <rPh sb="37" eb="40">
      <t>ケイゾクテキ</t>
    </rPh>
    <rPh sb="51" eb="52">
      <t>ホ</t>
    </rPh>
    <rPh sb="58" eb="60">
      <t>ケイヒ</t>
    </rPh>
    <rPh sb="60" eb="62">
      <t>フタン</t>
    </rPh>
    <rPh sb="65" eb="66">
      <t>オ</t>
    </rPh>
    <rPh sb="84" eb="86">
      <t>サンカ</t>
    </rPh>
    <rPh sb="89" eb="91">
      <t>ニホン</t>
    </rPh>
    <rPh sb="94" eb="97">
      <t>コクサイテキ</t>
    </rPh>
    <rPh sb="98" eb="100">
      <t>ギロン</t>
    </rPh>
    <rPh sb="106" eb="107">
      <t>ホ</t>
    </rPh>
    <phoneticPr fontId="2"/>
  </si>
  <si>
    <t>終了予定なしとのことだが、中間達成目標などを設定し、中間総括をおこなって計画的に遂行すべきではないか。また、モンゴルへの支援は当事者による自律的解決を支援するスタンスで取り組み、出口戦略を明確にすべき。南極の件は、事業内容と、政策効果の測定指標とがマッチしていないように思われる。</t>
    <rPh sb="26" eb="28">
      <t>チュウカン</t>
    </rPh>
    <rPh sb="28" eb="30">
      <t>ソウカツ</t>
    </rPh>
    <rPh sb="60" eb="62">
      <t>シエン</t>
    </rPh>
    <rPh sb="63" eb="66">
      <t>トウジシャ</t>
    </rPh>
    <rPh sb="69" eb="72">
      <t>ジリツテキ</t>
    </rPh>
    <rPh sb="72" eb="74">
      <t>カイケツ</t>
    </rPh>
    <rPh sb="75" eb="77">
      <t>シエン</t>
    </rPh>
    <rPh sb="84" eb="85">
      <t>ト</t>
    </rPh>
    <rPh sb="86" eb="87">
      <t>ク</t>
    </rPh>
    <rPh sb="89" eb="91">
      <t>デグチ</t>
    </rPh>
    <rPh sb="91" eb="93">
      <t>センリャク</t>
    </rPh>
    <rPh sb="94" eb="96">
      <t>メイカク</t>
    </rPh>
    <rPh sb="101" eb="103">
      <t>ナンキョク</t>
    </rPh>
    <rPh sb="104" eb="105">
      <t>ケン</t>
    </rPh>
    <rPh sb="107" eb="109">
      <t>ジギョウ</t>
    </rPh>
    <rPh sb="113" eb="115">
      <t>セイサク</t>
    </rPh>
    <rPh sb="115" eb="117">
      <t>コウカ</t>
    </rPh>
    <phoneticPr fontId="2"/>
  </si>
  <si>
    <t>自然遺産の価値を継続的に守っていくことは重要。海外観光客誘致が結果として自然遺産にダメージを与えるようなことがないように、くれぐれも気を付けて欲しい。地域での住民参加など、地域のイニシアチブとうまくシナジーを生むような連携を図ってほしい。</t>
    <rPh sb="0" eb="2">
      <t>シゼン</t>
    </rPh>
    <rPh sb="2" eb="4">
      <t>イサン</t>
    </rPh>
    <rPh sb="5" eb="7">
      <t>カチ</t>
    </rPh>
    <rPh sb="8" eb="11">
      <t>ケイゾクテキ</t>
    </rPh>
    <rPh sb="12" eb="13">
      <t>マモ</t>
    </rPh>
    <rPh sb="20" eb="22">
      <t>ジュウヨウ</t>
    </rPh>
    <rPh sb="23" eb="25">
      <t>カイガイ</t>
    </rPh>
    <rPh sb="25" eb="28">
      <t>カンコウキャク</t>
    </rPh>
    <rPh sb="28" eb="30">
      <t>ユウチ</t>
    </rPh>
    <rPh sb="31" eb="33">
      <t>ケッカ</t>
    </rPh>
    <rPh sb="36" eb="38">
      <t>シゼン</t>
    </rPh>
    <rPh sb="38" eb="40">
      <t>イサン</t>
    </rPh>
    <rPh sb="46" eb="47">
      <t>アタ</t>
    </rPh>
    <rPh sb="66" eb="67">
      <t>キ</t>
    </rPh>
    <rPh sb="68" eb="69">
      <t>ツ</t>
    </rPh>
    <rPh sb="71" eb="72">
      <t>ホ</t>
    </rPh>
    <rPh sb="75" eb="77">
      <t>チイキ</t>
    </rPh>
    <rPh sb="79" eb="81">
      <t>ジュウミン</t>
    </rPh>
    <rPh sb="81" eb="83">
      <t>サンカ</t>
    </rPh>
    <rPh sb="86" eb="88">
      <t>チイキ</t>
    </rPh>
    <rPh sb="104" eb="105">
      <t>ウ</t>
    </rPh>
    <rPh sb="109" eb="111">
      <t>レンケイ</t>
    </rPh>
    <rPh sb="112" eb="113">
      <t>ハカ</t>
    </rPh>
    <phoneticPr fontId="2"/>
  </si>
  <si>
    <t>予算規模も大きいので、優先順位付け、必要性の事前検証、事後の評価など、各地域に任せきるのではなく本省として管理とガバナンス強化をしっかりやってほしい。効果的・効率的に予算を活用して欲しい。</t>
    <phoneticPr fontId="1"/>
  </si>
  <si>
    <t>基礎研究ではなく政策研究なので、研究成果がどう実際に政策に活かされているかを見える化すべきではないか。また、研究成果は公表するとともに、国民的理解を高め議論を活性化するためにも活用すべきと考える。</t>
    <rPh sb="0" eb="2">
      <t>キソ</t>
    </rPh>
    <rPh sb="2" eb="4">
      <t>ケンキュウ</t>
    </rPh>
    <rPh sb="8" eb="10">
      <t>セイサク</t>
    </rPh>
    <rPh sb="10" eb="12">
      <t>ケンキュウ</t>
    </rPh>
    <rPh sb="16" eb="18">
      <t>ケンキュウ</t>
    </rPh>
    <rPh sb="18" eb="20">
      <t>セイカ</t>
    </rPh>
    <rPh sb="23" eb="25">
      <t>ジッサイ</t>
    </rPh>
    <rPh sb="26" eb="28">
      <t>セイサク</t>
    </rPh>
    <rPh sb="29" eb="30">
      <t>イ</t>
    </rPh>
    <rPh sb="38" eb="39">
      <t>ミ</t>
    </rPh>
    <rPh sb="41" eb="42">
      <t>カ</t>
    </rPh>
    <rPh sb="54" eb="56">
      <t>ケンキュウ</t>
    </rPh>
    <rPh sb="56" eb="58">
      <t>セイカ</t>
    </rPh>
    <rPh sb="59" eb="61">
      <t>コウヒョウ</t>
    </rPh>
    <rPh sb="68" eb="71">
      <t>コクミンテキ</t>
    </rPh>
    <rPh sb="71" eb="73">
      <t>リカイ</t>
    </rPh>
    <rPh sb="74" eb="75">
      <t>タカ</t>
    </rPh>
    <rPh sb="76" eb="78">
      <t>ギロン</t>
    </rPh>
    <rPh sb="79" eb="82">
      <t>カッセイカ</t>
    </rPh>
    <rPh sb="88" eb="90">
      <t>カツヨウ</t>
    </rPh>
    <rPh sb="94" eb="95">
      <t>カンガ</t>
    </rPh>
    <phoneticPr fontId="2"/>
  </si>
  <si>
    <t>国民の健康や安全・安心に関わる重要な政策である。調査結果の政策での活用はもちろん、調査で得られた情報を社会と共有することにも力を入れて欲しい。また、国際的に知見を共有することも、重要な貢献になるのではないか。</t>
    <rPh sb="0" eb="2">
      <t>コクミン</t>
    </rPh>
    <rPh sb="3" eb="5">
      <t>ケンコウ</t>
    </rPh>
    <rPh sb="6" eb="8">
      <t>アンゼン</t>
    </rPh>
    <rPh sb="9" eb="11">
      <t>アンシン</t>
    </rPh>
    <rPh sb="12" eb="13">
      <t>カカ</t>
    </rPh>
    <rPh sb="15" eb="17">
      <t>ジュウヨウ</t>
    </rPh>
    <rPh sb="18" eb="20">
      <t>セイサク</t>
    </rPh>
    <rPh sb="24" eb="26">
      <t>チョウサ</t>
    </rPh>
    <rPh sb="26" eb="28">
      <t>ケッカ</t>
    </rPh>
    <rPh sb="29" eb="31">
      <t>セイサク</t>
    </rPh>
    <rPh sb="33" eb="35">
      <t>カツヨウ</t>
    </rPh>
    <rPh sb="41" eb="43">
      <t>チョウサ</t>
    </rPh>
    <rPh sb="44" eb="45">
      <t>エ</t>
    </rPh>
    <rPh sb="48" eb="50">
      <t>ジョウホウ</t>
    </rPh>
    <rPh sb="51" eb="53">
      <t>シャカイ</t>
    </rPh>
    <rPh sb="54" eb="56">
      <t>キョウユウ</t>
    </rPh>
    <rPh sb="62" eb="63">
      <t>チカラ</t>
    </rPh>
    <rPh sb="64" eb="65">
      <t>イ</t>
    </rPh>
    <rPh sb="67" eb="68">
      <t>ホ</t>
    </rPh>
    <rPh sb="74" eb="77">
      <t>コクサイテキ</t>
    </rPh>
    <rPh sb="78" eb="80">
      <t>チケン</t>
    </rPh>
    <rPh sb="81" eb="83">
      <t>キョウユウ</t>
    </rPh>
    <rPh sb="89" eb="91">
      <t>ジュウヨウ</t>
    </rPh>
    <rPh sb="92" eb="94">
      <t>コウケン</t>
    </rPh>
    <phoneticPr fontId="2"/>
  </si>
  <si>
    <t>平成28年度と平成29年度のいずれも予算執行率が6割に満たない。その理由として、新規診断実施機関としての民間事業者の拡大が進まなかったことが挙げられているが、民間事業者以外についても拡大の余地が多分にあるのではないか。
事業終了（予定）年度の欄には「終了予定なし」となっているにもかかわらず、成果目標としては「事業終了後の波及効果を考慮し、平成32年度において20万トンCO2／年」とある。そもそもの波及効果の算定根拠が不明であり、波及効果と成果目標の妥当性が判断できない。加えて、目標値に比して成果実績が大幅に低く推移しており、平成32年度の目標達成は現状のままでは困難であると思われる。
平成32年度までに診断世帯数を32万世帯とするという目標についても同様で、実績との大きな乖離がある。
改善の方向性として、民間事業者からの要望が高いリフォームニーズに対応させることで不用率の改善に努めるとあるが、それのみならず上述の成果目標と実績との乖離をどのように埋めていくのかについての方策が求められる。
最終的には制度としての自立化が目指されているが、改善の方向性で示されている内容では、自立化への道は見えてこない。自立化に向けたロードマップが必要である。</t>
    <phoneticPr fontId="1"/>
  </si>
  <si>
    <t>本事業の実用化が図られることとなれば非常に有意義な事業であると思われるが、問題は費用対効果がどの程度であれば適正かつ妥当と判断できるかではないか。この判断に資する情報が事業期間終了時においては提供されるべきであると考える。単位当たりコストのみでは判断できない。
成果目標として電力使用量の5％相当を本事業のバイオマス発電から得ることが掲げられているが、5％という数値は何を根拠に導き出されたのか。液肥処理相当分の電力をバイオマス発電で賄えるのであればプラスマイナスゼロとなるが、そのレベルを想定しているのか、あるいは、液肥処理に伴うCO2排出量以上の削減効果を見込んでいるのか。費用対効果に関わる情報として示される必要がある。
改善の方向性として、今後も事業活動の進捗に応じて適宜、必要なフォローを行うとあるが、これは当たり前のことであり、改善の方向性を具体的に示しているとはいえない。</t>
    <phoneticPr fontId="1"/>
  </si>
  <si>
    <t>国関係各省、地方公共団体、有識者、民間事業者からなる日本版ナッジ・ユニットを発足させ、多様な主体が連携するなかで低炭素化に向けた行動変容促進策を模索し実用化を図っていく壮大な社会実験であり、大いに期待するところであるが、平成34年度までに家庭・業務・運輸その他の部門ごとにどこまでの／いかなる行動変容を促そうとしているのか、そこに向けた道のりが示される必要がある。併せて、部門ごとに想定されるパラダイムシフトのあり様と道のりは異なるはずであるが、家庭部門のイメージはある程度示されているものの、それ以外の部門については記述がない。取引システムが一つ確立されればそれで良しということにはならない。
ナッジ・ユニットには地方公共団体としては2団体しか参加しておらず、十分であるとは思えない。より多くの地方公共団体を巻き込んでいくとともに、既にナッジ・アプローチで実績のある諸外国との連携を密にしていく必要があると思われるが、そのための方途や方向性も示される必要がある。</t>
    <phoneticPr fontId="1"/>
  </si>
  <si>
    <t>本事業で目指しているところがわざわざ事業として一つ設けないと実現できないことなのか、極めて疑問がある。CO2削減や低炭素化に係る他の事業のなかで対応できる内容／レベルのような気がするが違うのか。国際的な場での日本における先進事例等のインプット数が成果指標として位置付けられているが、まさにこのような指標は本事業がなくとも他の既存事業のなかで実現可能なものと思われる。
平成31年度が事業終了（予定）年度となっているが、その後はどうするつもりなのか。</t>
    <phoneticPr fontId="1"/>
  </si>
  <si>
    <t>日本の企業が有する優れた低炭素技術を途上国向けに改良し、対象国にあった技術導入と浸透につなげていくという目的は理解できるが、さらに対象国内の市場における展開・波及という面的な拡大について、どこまで本事業で対応しようとしているのか判然としない。
期待される効果として、二国間クレジットの活用拡大や低炭素技術の国際競争力の強化が挙げられているが、そこにつなげていくための道のりと方途を明確にする必要がある。</t>
    <phoneticPr fontId="1"/>
  </si>
  <si>
    <r>
      <rPr>
        <sz val="9"/>
        <rFont val="ＭＳ Ｐゴシック"/>
        <family val="3"/>
        <charset val="128"/>
      </rPr>
      <t>循環型社会形成推進基本法に基づく取組みの推進を図っていくうえで必要な事業であり、事業概要の中身は多岐にわたる。そのうち、「地域の循環物質に応じた地域循環共生圏の形成促進に向けた検討や地域の実情に応じたモデル事業の実施、取組みが遅れている２</t>
    </r>
    <r>
      <rPr>
        <sz val="9"/>
        <rFont val="Arial"/>
        <family val="2"/>
      </rPr>
      <t>R</t>
    </r>
    <r>
      <rPr>
        <sz val="9"/>
        <rFont val="ＭＳ Ｐゴシック"/>
        <family val="3"/>
        <charset val="128"/>
      </rPr>
      <t>の促進に向けた検討等」は地域レベルでの取組みの浸透にとって重要な内容であると思われるが、活動指標としても関連するものが位置付けられておらず、具体的な中身がレビューシートからは見えてこない。
一者応札の状況改善については引き続き努力が望まれる。</t>
    </r>
    <phoneticPr fontId="1"/>
  </si>
  <si>
    <t>被災した廃棄物処理施設等の迅速な復旧を図るために必要な事業であると思われるが、代表指標と活動指標の関係性（レビューシート記載の数値）をどのように理解すれば良いのかが分からない。
補助対象となる施設には一般廃棄物処理施設のほかに、浄化槽、産業廃棄物処理施設、広域廃棄物埋立処分場、PCB廃棄物処理施設も含まれるとのことだが、これらすべての施設について補助率が一律1/2というのが妥当なのかは議論の余地がありそうである。</t>
    <phoneticPr fontId="1"/>
  </si>
  <si>
    <t>5ヵ年の事業であるが、期間終了後はどうしていくのかのビジョンを今から持っておくことも必要ではないか。前回調査から20年経過しているとのことだが、今回調査終了後はまた長期間状況把握がなされないままにならないように長期的なビジョンを描いておく必要がある。
関連事業には記載がないが、生物多様性モニタリング調査ではカバーされていない部分を本事業が担うということか。</t>
    <phoneticPr fontId="1"/>
  </si>
  <si>
    <t>活動指標では毎年度1件ずつ買上げていくことを前提としているが、それにより成果指標の達成につながり、中間目標年度である平成30年度の500haが実現できるのか。活動指標と成果指標との関係が判然としない。</t>
    <phoneticPr fontId="1"/>
  </si>
  <si>
    <t>活動指標のなかに多岐にわたる内容が盛り込まれているが、これらをブレークダウンして複数の活動指標として整理したほうが良いのではないかと思われる。
一者応札および競争性のない随意契約があり、想定される理由が記載されているものの、実際はどうなのかを把握する努力が必要ではないか。引き続き一者応札および競争性の確保に向けた努力が求められる。</t>
    <phoneticPr fontId="1"/>
  </si>
  <si>
    <t>平成15年6月の閣議了解および同年12月の閣議決定に示された内容の着実な履行が求められ、必要かつ重要な事業である。
レビューシートに「A事案区域」とあるのは、上述の閣議決定で示されている類型のなかの陸域の事案Aを意味しているものと思われるが、レビューシートにはそうした説明はなく、読み手（国民）の理解に資することを意識した記述内容の工夫が求められる。
また、同閣議決定においては類型A以外の類型や全般的な施策等も求められているところであるが、それらは成果目標や活動指標には反映されておらず、事業の全体像ならびに全体的な進捗状況が把握できるようにはなっていない。
一者応札の状況改善については引き続き努力が望まれる。</t>
    <phoneticPr fontId="1"/>
  </si>
  <si>
    <t>研修が受講者のその後の職務遂行に役立つことが第一義的には重要であることからすると、成果指標として修了者数を位置付けるのみならず、修了者のその後のいわゆる満足度調査のようなフォローアップ調査も必要なのではないか。
一者応札の状況改善については引き続き努力が望まれる。</t>
    <phoneticPr fontId="1"/>
  </si>
  <si>
    <t>外部有識者の所見を踏まえ、潮流発電及びバイナリー発電についてCO2削減コストの低下につながる道筋を説明すること。</t>
    <phoneticPr fontId="1"/>
  </si>
  <si>
    <t>外部有識者の所見を踏まえ、現在の応募方法を見直すとともに、事業終了後には応募件数が上がらなかった問題点や課題などを整理し、他の事業ないし次に実施する事業等に活用すること。</t>
    <phoneticPr fontId="1"/>
  </si>
  <si>
    <t>外部有識者の所見を踏まえ、単年度で終了した事業についての原因分析を行い、他の事業等に反映できるよう努めること。</t>
    <phoneticPr fontId="1"/>
  </si>
  <si>
    <t>外部有識者の所見を踏まえ、費用対効果の面で実用化・商用化可能かどうか説明するとともに、着床式洋上風力とコスト面等で比較をして、洋上風力の事業継続性について検討を行うこと。</t>
    <phoneticPr fontId="1"/>
  </si>
  <si>
    <t>外部有識者の所見を踏まえ、CO2削減コストを含め事業の必要性について説明するとともに、事業終了後の導入量の想定についても説明すること。</t>
    <rPh sb="0" eb="2">
      <t>ガイブ</t>
    </rPh>
    <rPh sb="2" eb="5">
      <t>ユウシキシャ</t>
    </rPh>
    <rPh sb="6" eb="8">
      <t>ショケン</t>
    </rPh>
    <rPh sb="9" eb="10">
      <t>フ</t>
    </rPh>
    <rPh sb="16" eb="18">
      <t>サクゲン</t>
    </rPh>
    <rPh sb="22" eb="23">
      <t>フク</t>
    </rPh>
    <rPh sb="24" eb="26">
      <t>ジギョウ</t>
    </rPh>
    <rPh sb="27" eb="30">
      <t>ヒツヨウセイ</t>
    </rPh>
    <rPh sb="34" eb="36">
      <t>セツメイ</t>
    </rPh>
    <rPh sb="43" eb="45">
      <t>ジギョウ</t>
    </rPh>
    <rPh sb="45" eb="48">
      <t>シュウリョウゴ</t>
    </rPh>
    <rPh sb="49" eb="51">
      <t>ドウニュウ</t>
    </rPh>
    <rPh sb="51" eb="52">
      <t>リョウ</t>
    </rPh>
    <rPh sb="53" eb="55">
      <t>ソウテイ</t>
    </rPh>
    <rPh sb="60" eb="62">
      <t>セツメイ</t>
    </rPh>
    <phoneticPr fontId="1"/>
  </si>
  <si>
    <t>外部有識者の所見を踏まえ、補助対象を限定した場合に他の施策と連動して事業目的を達成できるか検証するとともに、その結果についても政策評価の視点に組み込むよう検討すること。</t>
    <rPh sb="0" eb="2">
      <t>ガイブ</t>
    </rPh>
    <rPh sb="2" eb="5">
      <t>ユウシキシャ</t>
    </rPh>
    <rPh sb="6" eb="8">
      <t>ショケン</t>
    </rPh>
    <rPh sb="9" eb="10">
      <t>フ</t>
    </rPh>
    <rPh sb="13" eb="15">
      <t>ホジョ</t>
    </rPh>
    <rPh sb="15" eb="17">
      <t>タイショウ</t>
    </rPh>
    <rPh sb="18" eb="20">
      <t>ゲンテイ</t>
    </rPh>
    <rPh sb="22" eb="24">
      <t>バアイ</t>
    </rPh>
    <rPh sb="25" eb="26">
      <t>タ</t>
    </rPh>
    <rPh sb="27" eb="29">
      <t>シサク</t>
    </rPh>
    <rPh sb="30" eb="32">
      <t>レンドウ</t>
    </rPh>
    <rPh sb="34" eb="36">
      <t>ジギョウ</t>
    </rPh>
    <rPh sb="36" eb="38">
      <t>モクテキ</t>
    </rPh>
    <rPh sb="39" eb="41">
      <t>タッセイ</t>
    </rPh>
    <rPh sb="45" eb="47">
      <t>ケンショウ</t>
    </rPh>
    <rPh sb="56" eb="58">
      <t>ケッカ</t>
    </rPh>
    <rPh sb="63" eb="65">
      <t>セイサク</t>
    </rPh>
    <rPh sb="65" eb="67">
      <t>ヒョウカ</t>
    </rPh>
    <rPh sb="68" eb="70">
      <t>シテン</t>
    </rPh>
    <rPh sb="71" eb="72">
      <t>ク</t>
    </rPh>
    <rPh sb="73" eb="74">
      <t>コ</t>
    </rPh>
    <rPh sb="77" eb="79">
      <t>ケントウ</t>
    </rPh>
    <phoneticPr fontId="1"/>
  </si>
  <si>
    <t>外部有識者の所見を踏まえ、メニュー毎に事業全体にかかるCO2削減効果等を明らかにするとともに、それを「見える化」すること。また自転車利用展開事業を1年間で廃止とした理由について整理すること。</t>
    <rPh sb="0" eb="2">
      <t>ガイブ</t>
    </rPh>
    <rPh sb="2" eb="5">
      <t>ユウシキシャ</t>
    </rPh>
    <rPh sb="6" eb="8">
      <t>ショケン</t>
    </rPh>
    <rPh sb="9" eb="10">
      <t>フ</t>
    </rPh>
    <rPh sb="17" eb="18">
      <t>ゴト</t>
    </rPh>
    <rPh sb="19" eb="21">
      <t>ジギョウ</t>
    </rPh>
    <rPh sb="21" eb="23">
      <t>ゼンタイ</t>
    </rPh>
    <rPh sb="30" eb="32">
      <t>サクゲン</t>
    </rPh>
    <rPh sb="32" eb="34">
      <t>コウカ</t>
    </rPh>
    <rPh sb="34" eb="35">
      <t>トウ</t>
    </rPh>
    <rPh sb="36" eb="37">
      <t>アキ</t>
    </rPh>
    <rPh sb="51" eb="52">
      <t>ミ</t>
    </rPh>
    <rPh sb="54" eb="55">
      <t>カ</t>
    </rPh>
    <rPh sb="63" eb="66">
      <t>ジテンシャ</t>
    </rPh>
    <rPh sb="66" eb="68">
      <t>リヨウ</t>
    </rPh>
    <rPh sb="68" eb="70">
      <t>テンカイ</t>
    </rPh>
    <rPh sb="70" eb="72">
      <t>ジギョウ</t>
    </rPh>
    <rPh sb="74" eb="76">
      <t>ネンカン</t>
    </rPh>
    <rPh sb="77" eb="79">
      <t>ハイシ</t>
    </rPh>
    <rPh sb="82" eb="84">
      <t>リユウ</t>
    </rPh>
    <rPh sb="88" eb="90">
      <t>セイリ</t>
    </rPh>
    <phoneticPr fontId="1"/>
  </si>
  <si>
    <t>外部有識者の所見を踏まえ、CO2削減にかかる目標設定のみではなく、断熱性能に関する目標値を設定することで、当事業の目的である断熱性を高めることによる省エネ・省CO2効果を定量的に示すこと。</t>
    <rPh sb="0" eb="2">
      <t>ガイブ</t>
    </rPh>
    <rPh sb="2" eb="5">
      <t>ユウシキシャ</t>
    </rPh>
    <rPh sb="6" eb="8">
      <t>ショケン</t>
    </rPh>
    <rPh sb="9" eb="10">
      <t>フ</t>
    </rPh>
    <rPh sb="16" eb="18">
      <t>サクゲン</t>
    </rPh>
    <rPh sb="22" eb="24">
      <t>モクヒョウ</t>
    </rPh>
    <rPh sb="24" eb="26">
      <t>セッテイ</t>
    </rPh>
    <rPh sb="33" eb="35">
      <t>ダンネツ</t>
    </rPh>
    <rPh sb="35" eb="37">
      <t>セイノウ</t>
    </rPh>
    <rPh sb="38" eb="39">
      <t>カン</t>
    </rPh>
    <rPh sb="41" eb="44">
      <t>モクヒョウチ</t>
    </rPh>
    <rPh sb="45" eb="47">
      <t>セッテイ</t>
    </rPh>
    <rPh sb="53" eb="54">
      <t>トウ</t>
    </rPh>
    <rPh sb="54" eb="56">
      <t>ジギョウ</t>
    </rPh>
    <rPh sb="57" eb="59">
      <t>モクテキ</t>
    </rPh>
    <rPh sb="62" eb="65">
      <t>ダンネツセイ</t>
    </rPh>
    <rPh sb="66" eb="67">
      <t>タカ</t>
    </rPh>
    <rPh sb="74" eb="75">
      <t>ショウ</t>
    </rPh>
    <rPh sb="78" eb="79">
      <t>ショウ</t>
    </rPh>
    <rPh sb="82" eb="84">
      <t>コウカ</t>
    </rPh>
    <rPh sb="85" eb="88">
      <t>テイリョウテキ</t>
    </rPh>
    <rPh sb="89" eb="90">
      <t>シメ</t>
    </rPh>
    <phoneticPr fontId="1"/>
  </si>
  <si>
    <t>外部有識者の所見を踏まえ、委託先の選定について統一的な方針のもとに専門性の高いところに集約することを検討するとともに、33年度までの戦略的工程表を示し何をいつまでに行うのか説明すること。</t>
    <rPh sb="0" eb="2">
      <t>ガイブ</t>
    </rPh>
    <rPh sb="2" eb="5">
      <t>ユウシキシャ</t>
    </rPh>
    <rPh sb="6" eb="8">
      <t>ショケン</t>
    </rPh>
    <rPh sb="9" eb="10">
      <t>フ</t>
    </rPh>
    <rPh sb="13" eb="16">
      <t>イタクサキ</t>
    </rPh>
    <rPh sb="17" eb="19">
      <t>センテイ</t>
    </rPh>
    <rPh sb="23" eb="26">
      <t>トウイツテキ</t>
    </rPh>
    <rPh sb="27" eb="29">
      <t>ホウシン</t>
    </rPh>
    <rPh sb="33" eb="36">
      <t>センモンセイ</t>
    </rPh>
    <rPh sb="37" eb="38">
      <t>タカ</t>
    </rPh>
    <rPh sb="43" eb="45">
      <t>シュウヤク</t>
    </rPh>
    <rPh sb="50" eb="52">
      <t>ケントウ</t>
    </rPh>
    <rPh sb="73" eb="74">
      <t>シメ</t>
    </rPh>
    <rPh sb="75" eb="76">
      <t>ナニ</t>
    </rPh>
    <rPh sb="82" eb="83">
      <t>オコナ</t>
    </rPh>
    <rPh sb="86" eb="88">
      <t>セツメイ</t>
    </rPh>
    <phoneticPr fontId="1"/>
  </si>
  <si>
    <t>外部有識者の所見を踏まえ、アウトカムとアウトプットの関連性について説明すること。また、拠出金の使途を明確に把握・検証するとともに、引き続き必要最低限の拠出となるよう検討を進めること。</t>
    <rPh sb="0" eb="2">
      <t>ガイブ</t>
    </rPh>
    <rPh sb="2" eb="5">
      <t>ユウシキシャ</t>
    </rPh>
    <rPh sb="6" eb="8">
      <t>ショケン</t>
    </rPh>
    <rPh sb="9" eb="10">
      <t>フ</t>
    </rPh>
    <rPh sb="26" eb="29">
      <t>カンレンセイ</t>
    </rPh>
    <rPh sb="33" eb="35">
      <t>セツメイ</t>
    </rPh>
    <rPh sb="43" eb="46">
      <t>キョシュツキン</t>
    </rPh>
    <rPh sb="47" eb="49">
      <t>シト</t>
    </rPh>
    <rPh sb="50" eb="52">
      <t>メイカク</t>
    </rPh>
    <phoneticPr fontId="1"/>
  </si>
  <si>
    <t>外部有識者の所見を踏まえ、拠出金の使途を把握・検証するとともに、拠出額の妥当性についても根拠を明確に説明すること。また、毎年度の活動状況が国民に理解できるようなアウトカムを検討すること。</t>
    <rPh sb="0" eb="2">
      <t>ガイブ</t>
    </rPh>
    <rPh sb="2" eb="5">
      <t>ユウシキシャ</t>
    </rPh>
    <rPh sb="6" eb="8">
      <t>ショケン</t>
    </rPh>
    <rPh sb="9" eb="10">
      <t>フ</t>
    </rPh>
    <rPh sb="13" eb="16">
      <t>キョシュツキン</t>
    </rPh>
    <rPh sb="32" eb="34">
      <t>キョシュツ</t>
    </rPh>
    <rPh sb="34" eb="35">
      <t>ガク</t>
    </rPh>
    <rPh sb="36" eb="39">
      <t>ダトウセイ</t>
    </rPh>
    <rPh sb="44" eb="46">
      <t>コンキョ</t>
    </rPh>
    <rPh sb="47" eb="49">
      <t>メイカク</t>
    </rPh>
    <rPh sb="50" eb="52">
      <t>セツメイ</t>
    </rPh>
    <rPh sb="60" eb="63">
      <t>マイネンド</t>
    </rPh>
    <rPh sb="64" eb="66">
      <t>カツドウ</t>
    </rPh>
    <rPh sb="66" eb="68">
      <t>ジョウキョウ</t>
    </rPh>
    <rPh sb="69" eb="71">
      <t>コクミン</t>
    </rPh>
    <rPh sb="72" eb="74">
      <t>リカイ</t>
    </rPh>
    <rPh sb="86" eb="88">
      <t>ケントウ</t>
    </rPh>
    <phoneticPr fontId="1"/>
  </si>
  <si>
    <t>外部有識者の見解を踏まえ、不用の理由を分析し、民間事業者以外についても新規診断実施機関として拡大できるか検討すること。成果目標について、波及効果の算定根拠を示すとともに、自立化に向けたロードマップについて検討し、説明できるよう努めること。</t>
    <rPh sb="0" eb="2">
      <t>ガイブ</t>
    </rPh>
    <rPh sb="2" eb="5">
      <t>ユウシキシャ</t>
    </rPh>
    <rPh sb="6" eb="8">
      <t>ケンカイ</t>
    </rPh>
    <rPh sb="9" eb="10">
      <t>フ</t>
    </rPh>
    <rPh sb="13" eb="15">
      <t>フヨウ</t>
    </rPh>
    <rPh sb="16" eb="18">
      <t>リユウ</t>
    </rPh>
    <rPh sb="19" eb="21">
      <t>ブンセキ</t>
    </rPh>
    <rPh sb="23" eb="25">
      <t>ミンカン</t>
    </rPh>
    <rPh sb="25" eb="28">
      <t>ジギョウシャ</t>
    </rPh>
    <rPh sb="28" eb="30">
      <t>イガイ</t>
    </rPh>
    <rPh sb="35" eb="37">
      <t>シンキ</t>
    </rPh>
    <rPh sb="37" eb="39">
      <t>シンダン</t>
    </rPh>
    <rPh sb="39" eb="41">
      <t>ジッシ</t>
    </rPh>
    <rPh sb="41" eb="43">
      <t>キカン</t>
    </rPh>
    <rPh sb="46" eb="48">
      <t>カクダイ</t>
    </rPh>
    <rPh sb="52" eb="54">
      <t>ケントウ</t>
    </rPh>
    <rPh sb="59" eb="61">
      <t>セイカ</t>
    </rPh>
    <rPh sb="61" eb="63">
      <t>モクヒョウ</t>
    </rPh>
    <rPh sb="68" eb="70">
      <t>ハキュウ</t>
    </rPh>
    <rPh sb="70" eb="72">
      <t>コウカ</t>
    </rPh>
    <rPh sb="73" eb="75">
      <t>サンテイ</t>
    </rPh>
    <rPh sb="75" eb="77">
      <t>コンキョ</t>
    </rPh>
    <rPh sb="78" eb="79">
      <t>シメ</t>
    </rPh>
    <rPh sb="85" eb="88">
      <t>ジリツカ</t>
    </rPh>
    <rPh sb="89" eb="90">
      <t>ム</t>
    </rPh>
    <rPh sb="102" eb="104">
      <t>ケントウ</t>
    </rPh>
    <rPh sb="106" eb="108">
      <t>セツメイ</t>
    </rPh>
    <rPh sb="113" eb="114">
      <t>ツト</t>
    </rPh>
    <phoneticPr fontId="1"/>
  </si>
  <si>
    <t>外部有識者の見解を踏まえ、本事業の実用化を図るための指標として費用対効果を適切に示すとともに、事業の改善の方向性について具体的に示し、他の事業や後継事業等に活用できるよう努める。</t>
    <rPh sb="0" eb="2">
      <t>ガイブ</t>
    </rPh>
    <rPh sb="2" eb="5">
      <t>ユウシキシャ</t>
    </rPh>
    <rPh sb="6" eb="8">
      <t>ケンカイ</t>
    </rPh>
    <rPh sb="9" eb="10">
      <t>フ</t>
    </rPh>
    <rPh sb="13" eb="14">
      <t>ホン</t>
    </rPh>
    <rPh sb="14" eb="16">
      <t>ジギョウ</t>
    </rPh>
    <rPh sb="17" eb="20">
      <t>ジツヨウカ</t>
    </rPh>
    <rPh sb="21" eb="22">
      <t>ハカ</t>
    </rPh>
    <rPh sb="26" eb="28">
      <t>シヒョウ</t>
    </rPh>
    <rPh sb="31" eb="36">
      <t>ヒヨウタイコウカ</t>
    </rPh>
    <rPh sb="37" eb="39">
      <t>テキセツ</t>
    </rPh>
    <rPh sb="40" eb="41">
      <t>シメ</t>
    </rPh>
    <rPh sb="47" eb="49">
      <t>ジギョウ</t>
    </rPh>
    <rPh sb="50" eb="52">
      <t>カイゼン</t>
    </rPh>
    <rPh sb="53" eb="56">
      <t>ホウコウセイ</t>
    </rPh>
    <rPh sb="60" eb="63">
      <t>グタイテキ</t>
    </rPh>
    <rPh sb="64" eb="65">
      <t>シメ</t>
    </rPh>
    <rPh sb="67" eb="68">
      <t>タ</t>
    </rPh>
    <rPh sb="69" eb="71">
      <t>ジギョウ</t>
    </rPh>
    <rPh sb="72" eb="74">
      <t>コウケイ</t>
    </rPh>
    <rPh sb="74" eb="76">
      <t>ジギョウ</t>
    </rPh>
    <rPh sb="76" eb="77">
      <t>トウ</t>
    </rPh>
    <rPh sb="78" eb="80">
      <t>カツヨウ</t>
    </rPh>
    <rPh sb="85" eb="86">
      <t>ツト</t>
    </rPh>
    <phoneticPr fontId="1"/>
  </si>
  <si>
    <t>外部有識者の見解を踏まえ、より多くの地方公共団体を巻き込んでナッジ・ユニットを拡充させるとともに、既にナッジ・アプローチで実績のある諸外国との連携を密にするための方途や方向性についても示せるよう努めること。</t>
    <rPh sb="0" eb="2">
      <t>ガイブ</t>
    </rPh>
    <rPh sb="2" eb="5">
      <t>ユウシキシャ</t>
    </rPh>
    <rPh sb="6" eb="8">
      <t>ケンカイ</t>
    </rPh>
    <rPh sb="9" eb="10">
      <t>フ</t>
    </rPh>
    <rPh sb="15" eb="16">
      <t>オオ</t>
    </rPh>
    <rPh sb="18" eb="20">
      <t>チホウ</t>
    </rPh>
    <rPh sb="20" eb="22">
      <t>コウキョウ</t>
    </rPh>
    <rPh sb="22" eb="24">
      <t>ダンタイ</t>
    </rPh>
    <rPh sb="25" eb="26">
      <t>マ</t>
    </rPh>
    <rPh sb="27" eb="28">
      <t>コ</t>
    </rPh>
    <rPh sb="39" eb="41">
      <t>カクジュウ</t>
    </rPh>
    <rPh sb="49" eb="50">
      <t>スデ</t>
    </rPh>
    <rPh sb="61" eb="63">
      <t>ジッセキ</t>
    </rPh>
    <rPh sb="66" eb="69">
      <t>ショガイコク</t>
    </rPh>
    <rPh sb="71" eb="73">
      <t>レンケイ</t>
    </rPh>
    <rPh sb="74" eb="75">
      <t>ミツ</t>
    </rPh>
    <rPh sb="81" eb="83">
      <t>ホウト</t>
    </rPh>
    <rPh sb="84" eb="87">
      <t>ホウコウセイ</t>
    </rPh>
    <rPh sb="92" eb="93">
      <t>シメ</t>
    </rPh>
    <rPh sb="97" eb="98">
      <t>ツト</t>
    </rPh>
    <phoneticPr fontId="1"/>
  </si>
  <si>
    <t>外部有識者の見解を踏まえ、当該事業の必要性について説明するとともに、平成31年度の事業による成果の活用用途及び事業終了後における当事業の成果の活用について説明すること。</t>
    <rPh sb="0" eb="2">
      <t>ガイブ</t>
    </rPh>
    <rPh sb="2" eb="5">
      <t>ユウシキシャ</t>
    </rPh>
    <rPh sb="6" eb="8">
      <t>ケンカイ</t>
    </rPh>
    <rPh sb="9" eb="10">
      <t>フ</t>
    </rPh>
    <rPh sb="13" eb="15">
      <t>トウガイ</t>
    </rPh>
    <rPh sb="15" eb="17">
      <t>ジギョウ</t>
    </rPh>
    <rPh sb="18" eb="21">
      <t>ヒツヨウセイ</t>
    </rPh>
    <rPh sb="25" eb="27">
      <t>セツメイ</t>
    </rPh>
    <rPh sb="34" eb="36">
      <t>ヘイセイ</t>
    </rPh>
    <rPh sb="38" eb="40">
      <t>ネンド</t>
    </rPh>
    <rPh sb="41" eb="43">
      <t>ジギョウ</t>
    </rPh>
    <rPh sb="46" eb="48">
      <t>セイカ</t>
    </rPh>
    <rPh sb="49" eb="51">
      <t>カツヨウ</t>
    </rPh>
    <rPh sb="51" eb="53">
      <t>ヨウト</t>
    </rPh>
    <rPh sb="53" eb="54">
      <t>オヨ</t>
    </rPh>
    <rPh sb="55" eb="57">
      <t>ジギョウ</t>
    </rPh>
    <rPh sb="57" eb="59">
      <t>シュウリョウ</t>
    </rPh>
    <rPh sb="59" eb="60">
      <t>ゴ</t>
    </rPh>
    <rPh sb="64" eb="65">
      <t>トウ</t>
    </rPh>
    <rPh sb="65" eb="67">
      <t>ジギョウ</t>
    </rPh>
    <rPh sb="68" eb="70">
      <t>セイカ</t>
    </rPh>
    <rPh sb="71" eb="73">
      <t>カツヨウ</t>
    </rPh>
    <rPh sb="77" eb="79">
      <t>セツメイ</t>
    </rPh>
    <phoneticPr fontId="1"/>
  </si>
  <si>
    <t>外部有識者の見解を踏まえ、二国間クレジットの活用拡大や低炭素技術の国際競争力の強化につなげていくための道のりと方途を明確し、説明すること。事業終了後に当事業の成果を後継事業等に活用できるよう成果実績を分析し、無駄のない予算執行に努めること。</t>
    <rPh sb="0" eb="2">
      <t>ガイブ</t>
    </rPh>
    <rPh sb="2" eb="5">
      <t>ユウシキシャ</t>
    </rPh>
    <rPh sb="6" eb="8">
      <t>ケンカイ</t>
    </rPh>
    <rPh sb="9" eb="10">
      <t>フ</t>
    </rPh>
    <rPh sb="13" eb="16">
      <t>ニコクカン</t>
    </rPh>
    <rPh sb="22" eb="24">
      <t>カツヨウ</t>
    </rPh>
    <rPh sb="24" eb="26">
      <t>カクダイ</t>
    </rPh>
    <rPh sb="27" eb="30">
      <t>テイタンソ</t>
    </rPh>
    <rPh sb="30" eb="32">
      <t>ギジュツ</t>
    </rPh>
    <rPh sb="33" eb="35">
      <t>コクサイ</t>
    </rPh>
    <rPh sb="35" eb="38">
      <t>キョウソウリョク</t>
    </rPh>
    <rPh sb="39" eb="41">
      <t>キョウカ</t>
    </rPh>
    <rPh sb="51" eb="52">
      <t>ミチ</t>
    </rPh>
    <rPh sb="55" eb="57">
      <t>ホウト</t>
    </rPh>
    <rPh sb="58" eb="60">
      <t>メイカク</t>
    </rPh>
    <rPh sb="62" eb="64">
      <t>セツメイ</t>
    </rPh>
    <rPh sb="69" eb="71">
      <t>ジギョウ</t>
    </rPh>
    <rPh sb="71" eb="73">
      <t>シュウリョウ</t>
    </rPh>
    <rPh sb="73" eb="74">
      <t>ゴ</t>
    </rPh>
    <rPh sb="75" eb="76">
      <t>トウ</t>
    </rPh>
    <rPh sb="76" eb="78">
      <t>ジギョウ</t>
    </rPh>
    <rPh sb="79" eb="81">
      <t>セイカ</t>
    </rPh>
    <rPh sb="82" eb="84">
      <t>コウケイ</t>
    </rPh>
    <rPh sb="84" eb="86">
      <t>ジギョウ</t>
    </rPh>
    <rPh sb="86" eb="87">
      <t>トウ</t>
    </rPh>
    <rPh sb="88" eb="90">
      <t>カツヨウ</t>
    </rPh>
    <rPh sb="95" eb="97">
      <t>セイカ</t>
    </rPh>
    <rPh sb="97" eb="99">
      <t>ジッセキ</t>
    </rPh>
    <rPh sb="100" eb="102">
      <t>ブンセキ</t>
    </rPh>
    <rPh sb="104" eb="106">
      <t>ムダ</t>
    </rPh>
    <rPh sb="109" eb="111">
      <t>ヨサン</t>
    </rPh>
    <rPh sb="111" eb="113">
      <t>シッコウ</t>
    </rPh>
    <rPh sb="114" eb="115">
      <t>ツト</t>
    </rPh>
    <phoneticPr fontId="1"/>
  </si>
  <si>
    <t>公害健康被害認定患者の方々が速やかに認定され、補償給付が受けられるよう引き続き迅速な手続きが実施されるよう要望する。
ただし、常に事務の見直しを実施し、業務の効率化及び無駄な経費の削減を実施する必要がある。</t>
    <phoneticPr fontId="1"/>
  </si>
  <si>
    <t>石綿健康被害救済に関する法律に基づき確実かつ迅速な被害者救済を図っていくうえで必要な事業であると思われる。
成果目標として処理日数を120日以内とするとしているが、迅速な救済が求められることと実績の数値も踏まえれば、目標値を見直すことも検討すべきではないか。
一者応札の状況改善については引き続き努力が望まれる。</t>
    <phoneticPr fontId="1"/>
  </si>
  <si>
    <t>CO2削減コストは省エネルギーでコスト削減される分を除いたネットになっているのか？１㌧当たり26円は安すぎないか。</t>
    <phoneticPr fontId="1"/>
  </si>
  <si>
    <t>予定どおり平成２９年度で終了すること。
本事業で得た知見や成果を自然環境に配慮した再エネの円滑な導入に有効に利用すること。</t>
    <phoneticPr fontId="1"/>
  </si>
  <si>
    <t>外部有識者の所見を踏まえ、成果指標を環境面だけではなく、環境・社会面の両面で最大限の効果が得れるよう見直しを検討すること。</t>
    <phoneticPr fontId="1"/>
  </si>
  <si>
    <t>予定どおり平成２９年度で終了すること。
本事業で得た知見や成果を事業者の適地選定を効率化させるため、有効に利用すること。</t>
    <phoneticPr fontId="1"/>
  </si>
  <si>
    <t>外部有識者の所見を踏まえ、使途や効果について、継続的な把握し、日本として国際的な議論をリードするよう努めること</t>
    <phoneticPr fontId="1"/>
  </si>
  <si>
    <t>外部有識者の所見を踏まえ、事業内容の見直し・検討を定期的に実施し、適切な予算執行に努めること。また、調達手法の改善（一者応札の抑制の取組等）を図ること。</t>
    <phoneticPr fontId="1"/>
  </si>
  <si>
    <t>公開プロセスの結果を踏まえ、得られたデータの活用状況や各国・機関の取組状況が把握できるような成果指標の見直しをすること。また、人材の確保も含め事業が将来的に継続できる仕組み、体制について、国全体で検討すること。</t>
    <phoneticPr fontId="1"/>
  </si>
  <si>
    <t>外部有識者の所見を踏まえ、英語版での提供についても検討すること。また、適切な予算執行に努めること。</t>
    <rPh sb="13" eb="15">
      <t>エイゴ</t>
    </rPh>
    <rPh sb="15" eb="16">
      <t>バン</t>
    </rPh>
    <rPh sb="18" eb="20">
      <t>テイキョウ</t>
    </rPh>
    <rPh sb="25" eb="27">
      <t>ケントウ</t>
    </rPh>
    <rPh sb="35" eb="37">
      <t>テキセツ</t>
    </rPh>
    <rPh sb="38" eb="40">
      <t>ヨサン</t>
    </rPh>
    <rPh sb="40" eb="42">
      <t>シッコウ</t>
    </rPh>
    <rPh sb="43" eb="44">
      <t>ツト</t>
    </rPh>
    <phoneticPr fontId="1"/>
  </si>
  <si>
    <t>放射線による自然生態系へ影響を把握し、科学的知見による分析評価等に基づいた長期観測を行うため、効率的かつ効果的な観測の方針を検討すること。また、より一層の調達手法の改善（一者応札の抑制の取組等）に努めること。</t>
    <rPh sb="0" eb="3">
      <t>ホウシャセン</t>
    </rPh>
    <rPh sb="15" eb="17">
      <t>ハアク</t>
    </rPh>
    <rPh sb="19" eb="21">
      <t>カガク</t>
    </rPh>
    <rPh sb="21" eb="22">
      <t>テキ</t>
    </rPh>
    <rPh sb="22" eb="24">
      <t>チケン</t>
    </rPh>
    <rPh sb="27" eb="29">
      <t>ブンセキ</t>
    </rPh>
    <rPh sb="31" eb="32">
      <t>トウ</t>
    </rPh>
    <rPh sb="33" eb="34">
      <t>モト</t>
    </rPh>
    <rPh sb="37" eb="39">
      <t>チョウキ</t>
    </rPh>
    <rPh sb="39" eb="41">
      <t>カンソク</t>
    </rPh>
    <rPh sb="42" eb="43">
      <t>オコナ</t>
    </rPh>
    <rPh sb="47" eb="49">
      <t>コウリツ</t>
    </rPh>
    <rPh sb="49" eb="50">
      <t>テキ</t>
    </rPh>
    <rPh sb="52" eb="55">
      <t>コウカテキ</t>
    </rPh>
    <rPh sb="56" eb="58">
      <t>カンソク</t>
    </rPh>
    <rPh sb="59" eb="61">
      <t>ホウシン</t>
    </rPh>
    <rPh sb="62" eb="64">
      <t>ケントウ</t>
    </rPh>
    <phoneticPr fontId="1"/>
  </si>
  <si>
    <t>国家戦略計画の実施状況等の評価や取組を加速し、次期国家戦略等に盛り込めるように事業の効率性を検討し、予算の効率的な執行に努めること。また、調達手法の改善（一者応札の抑制の取組等）に努めること。</t>
    <rPh sb="0" eb="2">
      <t>コッカ</t>
    </rPh>
    <rPh sb="2" eb="4">
      <t>センリャク</t>
    </rPh>
    <rPh sb="4" eb="6">
      <t>ケイカク</t>
    </rPh>
    <rPh sb="7" eb="9">
      <t>ジッシ</t>
    </rPh>
    <rPh sb="9" eb="11">
      <t>ジョウキョウ</t>
    </rPh>
    <rPh sb="11" eb="12">
      <t>トウ</t>
    </rPh>
    <rPh sb="13" eb="15">
      <t>ヒョウカ</t>
    </rPh>
    <rPh sb="16" eb="18">
      <t>トリクミ</t>
    </rPh>
    <rPh sb="19" eb="21">
      <t>カソク</t>
    </rPh>
    <rPh sb="39" eb="41">
      <t>ジギョウ</t>
    </rPh>
    <rPh sb="42" eb="44">
      <t>コウリツ</t>
    </rPh>
    <rPh sb="44" eb="45">
      <t>セイ</t>
    </rPh>
    <rPh sb="46" eb="48">
      <t>ケントウ</t>
    </rPh>
    <rPh sb="50" eb="52">
      <t>ヨサン</t>
    </rPh>
    <rPh sb="53" eb="55">
      <t>コウリツ</t>
    </rPh>
    <rPh sb="55" eb="56">
      <t>テキ</t>
    </rPh>
    <rPh sb="57" eb="59">
      <t>シッコウ</t>
    </rPh>
    <rPh sb="60" eb="61">
      <t>ツト</t>
    </rPh>
    <phoneticPr fontId="1"/>
  </si>
  <si>
    <t>愛知目標の達成に向けて重点的に生物多様性の保全等に取り組むため、事業を効率的に実施し、促進に努めること。また、調達手法の改善（一者応札の抑制の取組等）に努めること。</t>
    <rPh sb="0" eb="2">
      <t>アイチ</t>
    </rPh>
    <rPh sb="2" eb="4">
      <t>モクヒョウ</t>
    </rPh>
    <rPh sb="5" eb="7">
      <t>タッセイ</t>
    </rPh>
    <rPh sb="8" eb="9">
      <t>ム</t>
    </rPh>
    <rPh sb="11" eb="13">
      <t>ジュウテン</t>
    </rPh>
    <rPh sb="13" eb="14">
      <t>テキ</t>
    </rPh>
    <rPh sb="15" eb="17">
      <t>セイブツ</t>
    </rPh>
    <rPh sb="17" eb="20">
      <t>タヨウセイ</t>
    </rPh>
    <rPh sb="21" eb="23">
      <t>ホゼン</t>
    </rPh>
    <rPh sb="23" eb="24">
      <t>トウ</t>
    </rPh>
    <rPh sb="25" eb="26">
      <t>ト</t>
    </rPh>
    <rPh sb="27" eb="28">
      <t>ク</t>
    </rPh>
    <rPh sb="32" eb="34">
      <t>ジギョウ</t>
    </rPh>
    <rPh sb="35" eb="37">
      <t>コウリツ</t>
    </rPh>
    <rPh sb="37" eb="38">
      <t>テキ</t>
    </rPh>
    <rPh sb="39" eb="41">
      <t>ジッシ</t>
    </rPh>
    <rPh sb="43" eb="45">
      <t>ソクシン</t>
    </rPh>
    <rPh sb="46" eb="47">
      <t>ツト</t>
    </rPh>
    <phoneticPr fontId="1"/>
  </si>
  <si>
    <t>愛知目標の中間評価を踏まえ、国内の施策を加速化される等のため、事業の実効性を検討した上で計画的な実施に努めること。</t>
    <rPh sb="0" eb="2">
      <t>アイチ</t>
    </rPh>
    <rPh sb="5" eb="7">
      <t>チュウカン</t>
    </rPh>
    <rPh sb="7" eb="9">
      <t>ヒョウカ</t>
    </rPh>
    <rPh sb="10" eb="11">
      <t>フ</t>
    </rPh>
    <rPh sb="14" eb="16">
      <t>コクナイ</t>
    </rPh>
    <rPh sb="17" eb="19">
      <t>セサク</t>
    </rPh>
    <rPh sb="20" eb="23">
      <t>カソクカ</t>
    </rPh>
    <rPh sb="26" eb="27">
      <t>トウ</t>
    </rPh>
    <rPh sb="31" eb="33">
      <t>ジギョウ</t>
    </rPh>
    <rPh sb="34" eb="37">
      <t>ジッコウセイ</t>
    </rPh>
    <rPh sb="38" eb="40">
      <t>ケントウ</t>
    </rPh>
    <rPh sb="42" eb="43">
      <t>ウエ</t>
    </rPh>
    <rPh sb="44" eb="47">
      <t>ケイカクテキ</t>
    </rPh>
    <rPh sb="48" eb="50">
      <t>ジッシ</t>
    </rPh>
    <rPh sb="51" eb="52">
      <t>ツト</t>
    </rPh>
    <phoneticPr fontId="1"/>
  </si>
  <si>
    <t>愛知目標の達成に向けて、保護地域の管理水準の向上のため、事業の効率性を検討した上で、適切な予算執行に努めること。また、調達手法の改善（一者応札の抑制の取組等）に努めること。</t>
    <rPh sb="0" eb="2">
      <t>アイチ</t>
    </rPh>
    <rPh sb="2" eb="4">
      <t>モクヒョウ</t>
    </rPh>
    <rPh sb="19" eb="21">
      <t>スイジュン</t>
    </rPh>
    <rPh sb="22" eb="24">
      <t>コウジョウ</t>
    </rPh>
    <rPh sb="39" eb="40">
      <t>ウエ</t>
    </rPh>
    <rPh sb="42" eb="44">
      <t>テキセツ</t>
    </rPh>
    <rPh sb="45" eb="47">
      <t>ヨサン</t>
    </rPh>
    <rPh sb="47" eb="49">
      <t>シッコウ</t>
    </rPh>
    <rPh sb="50" eb="51">
      <t>ツト</t>
    </rPh>
    <phoneticPr fontId="1"/>
  </si>
  <si>
    <t>外部有識者の所見を踏まえ、長期間状況把握がされるように長期的なビジョンを検討し、効率的かつ効果的に事業を実施すること。生物多様性モニタリング調査との関係についても整理すること。</t>
    <rPh sb="36" eb="38">
      <t>ケントウ</t>
    </rPh>
    <rPh sb="40" eb="43">
      <t>コウリツテキ</t>
    </rPh>
    <rPh sb="45" eb="47">
      <t>コウカ</t>
    </rPh>
    <rPh sb="47" eb="48">
      <t>テキ</t>
    </rPh>
    <rPh sb="49" eb="51">
      <t>ジギョウ</t>
    </rPh>
    <rPh sb="52" eb="54">
      <t>ジッシ</t>
    </rPh>
    <rPh sb="59" eb="61">
      <t>セイブツ</t>
    </rPh>
    <rPh sb="61" eb="64">
      <t>タヨウセイ</t>
    </rPh>
    <rPh sb="70" eb="72">
      <t>チョウサ</t>
    </rPh>
    <rPh sb="74" eb="76">
      <t>カンケイ</t>
    </rPh>
    <rPh sb="81" eb="83">
      <t>セイリ</t>
    </rPh>
    <phoneticPr fontId="1"/>
  </si>
  <si>
    <t>サンゴ礁生態系の保全を促進するため、事業を効率的かつ計画的に実施し、適切な予算執行に努めること。</t>
    <rPh sb="3" eb="4">
      <t>ショウ</t>
    </rPh>
    <rPh sb="4" eb="7">
      <t>セイタイケイ</t>
    </rPh>
    <rPh sb="8" eb="10">
      <t>ホゼン</t>
    </rPh>
    <rPh sb="11" eb="13">
      <t>ソクシン</t>
    </rPh>
    <rPh sb="18" eb="20">
      <t>ジギョウ</t>
    </rPh>
    <rPh sb="21" eb="24">
      <t>コウリツテキ</t>
    </rPh>
    <rPh sb="26" eb="29">
      <t>ケイカクテキ</t>
    </rPh>
    <rPh sb="30" eb="32">
      <t>ジッシ</t>
    </rPh>
    <phoneticPr fontId="1"/>
  </si>
  <si>
    <t>予定どおり平成２９年度で終了すること。
本事業で得た知見や成果を広域的な鳥獣対策に有効に利用すること。</t>
    <rPh sb="0" eb="2">
      <t>ヨテイ</t>
    </rPh>
    <rPh sb="5" eb="7">
      <t>ヘイセイ</t>
    </rPh>
    <rPh sb="9" eb="11">
      <t>ネンド</t>
    </rPh>
    <rPh sb="12" eb="14">
      <t>シュウリョウ</t>
    </rPh>
    <rPh sb="20" eb="21">
      <t>ホン</t>
    </rPh>
    <rPh sb="21" eb="23">
      <t>ジギョウ</t>
    </rPh>
    <rPh sb="24" eb="25">
      <t>エ</t>
    </rPh>
    <rPh sb="26" eb="28">
      <t>チケン</t>
    </rPh>
    <rPh sb="29" eb="31">
      <t>セイカ</t>
    </rPh>
    <rPh sb="32" eb="34">
      <t>コウイキ</t>
    </rPh>
    <rPh sb="34" eb="35">
      <t>テキ</t>
    </rPh>
    <rPh sb="36" eb="38">
      <t>チョウジュウ</t>
    </rPh>
    <rPh sb="38" eb="40">
      <t>タイサク</t>
    </rPh>
    <rPh sb="41" eb="43">
      <t>ユウコウ</t>
    </rPh>
    <rPh sb="44" eb="46">
      <t>リヨウ</t>
    </rPh>
    <phoneticPr fontId="1"/>
  </si>
  <si>
    <t>湿地生態系の保全及び渡り鳥の保全等を推進するため、事業の必要性を検討した上で、効率的かつ計画的に実施し、適切な予算執行に努めること。</t>
    <rPh sb="0" eb="2">
      <t>シッチ</t>
    </rPh>
    <rPh sb="2" eb="5">
      <t>セイタイケイ</t>
    </rPh>
    <rPh sb="6" eb="8">
      <t>ホゼン</t>
    </rPh>
    <rPh sb="8" eb="9">
      <t>オヨ</t>
    </rPh>
    <rPh sb="10" eb="11">
      <t>ワタ</t>
    </rPh>
    <rPh sb="12" eb="13">
      <t>ドリ</t>
    </rPh>
    <rPh sb="14" eb="16">
      <t>ホゼン</t>
    </rPh>
    <rPh sb="16" eb="17">
      <t>トウ</t>
    </rPh>
    <rPh sb="18" eb="20">
      <t>スイシン</t>
    </rPh>
    <rPh sb="25" eb="27">
      <t>ジギョウ</t>
    </rPh>
    <rPh sb="28" eb="31">
      <t>ヒツヨウセイ</t>
    </rPh>
    <rPh sb="32" eb="34">
      <t>ケントウ</t>
    </rPh>
    <rPh sb="36" eb="37">
      <t>ウエ</t>
    </rPh>
    <phoneticPr fontId="1"/>
  </si>
  <si>
    <t>外部有識者の所見を踏まえ、中間達成目標を設定する等のアウトカムの見直しを検討すること。また、モンゴルへの支援については出口戦略を明確にし、南極の件は、測定指標について事業内容とマッチするように見直しを図ること。</t>
    <rPh sb="24" eb="25">
      <t>トウ</t>
    </rPh>
    <rPh sb="32" eb="34">
      <t>ミナオ</t>
    </rPh>
    <rPh sb="36" eb="38">
      <t>ケントウ</t>
    </rPh>
    <rPh sb="52" eb="54">
      <t>シエン</t>
    </rPh>
    <rPh sb="59" eb="61">
      <t>デグチ</t>
    </rPh>
    <rPh sb="61" eb="63">
      <t>センリャク</t>
    </rPh>
    <rPh sb="64" eb="66">
      <t>メイカク</t>
    </rPh>
    <rPh sb="69" eb="71">
      <t>ナンキョク</t>
    </rPh>
    <rPh sb="72" eb="73">
      <t>ケン</t>
    </rPh>
    <rPh sb="75" eb="77">
      <t>ソクテイ</t>
    </rPh>
    <rPh sb="77" eb="79">
      <t>シリョウ</t>
    </rPh>
    <rPh sb="83" eb="85">
      <t>ジギョウ</t>
    </rPh>
    <rPh sb="85" eb="87">
      <t>ナイヨウ</t>
    </rPh>
    <rPh sb="96" eb="98">
      <t>ミナヲ</t>
    </rPh>
    <rPh sb="100" eb="101">
      <t>ハカ</t>
    </rPh>
    <phoneticPr fontId="1"/>
  </si>
  <si>
    <t>本事業で得られた知見等で政策立案に活用するため、効率的かつ効果的に情報発信等を行い、国際的な議論にも貢献するように努めること。また、より一層の調達手法の改善（一者応札の抑制の取組等）に努めること。</t>
    <rPh sb="0" eb="1">
      <t>ホン</t>
    </rPh>
    <rPh sb="1" eb="3">
      <t>ジギョウ</t>
    </rPh>
    <rPh sb="10" eb="11">
      <t>トウ</t>
    </rPh>
    <rPh sb="12" eb="14">
      <t>セイサク</t>
    </rPh>
    <rPh sb="14" eb="16">
      <t>リツアン</t>
    </rPh>
    <rPh sb="17" eb="19">
      <t>カツヨウ</t>
    </rPh>
    <rPh sb="24" eb="26">
      <t>コウリツ</t>
    </rPh>
    <rPh sb="26" eb="27">
      <t>テキ</t>
    </rPh>
    <rPh sb="29" eb="31">
      <t>コウカ</t>
    </rPh>
    <rPh sb="31" eb="32">
      <t>テキ</t>
    </rPh>
    <rPh sb="33" eb="35">
      <t>ジョウホウ</t>
    </rPh>
    <rPh sb="35" eb="37">
      <t>ハッシン</t>
    </rPh>
    <rPh sb="37" eb="38">
      <t>トウ</t>
    </rPh>
    <rPh sb="39" eb="40">
      <t>オコナ</t>
    </rPh>
    <rPh sb="50" eb="52">
      <t>コウケン</t>
    </rPh>
    <rPh sb="57" eb="58">
      <t>ツト</t>
    </rPh>
    <phoneticPr fontId="1"/>
  </si>
  <si>
    <t>外部有識者の所見を踏まえ、最終目標を明記する等、アウトカムの見直しを検討するとともに、指摘に対する説明をすること。事業の成果を把握検証し、事業の見直し等を検討した上で効率的かつ効果的に予算執行に努めること。</t>
    <rPh sb="13" eb="15">
      <t>サイシュウ</t>
    </rPh>
    <rPh sb="15" eb="17">
      <t>モクヒョウ</t>
    </rPh>
    <rPh sb="18" eb="20">
      <t>メイキ</t>
    </rPh>
    <rPh sb="22" eb="23">
      <t>トウ</t>
    </rPh>
    <rPh sb="30" eb="32">
      <t>ミナオ</t>
    </rPh>
    <rPh sb="34" eb="36">
      <t>ケントウ</t>
    </rPh>
    <rPh sb="43" eb="45">
      <t>シテキ</t>
    </rPh>
    <rPh sb="46" eb="47">
      <t>タイ</t>
    </rPh>
    <rPh sb="49" eb="51">
      <t>セツメイ</t>
    </rPh>
    <rPh sb="57" eb="59">
      <t>ジギョウ</t>
    </rPh>
    <rPh sb="60" eb="62">
      <t>セイカ</t>
    </rPh>
    <rPh sb="63" eb="65">
      <t>ハアアク</t>
    </rPh>
    <rPh sb="65" eb="67">
      <t>ケンショウ</t>
    </rPh>
    <rPh sb="69" eb="71">
      <t>ジギョウ</t>
    </rPh>
    <rPh sb="72" eb="74">
      <t>ミナヲ</t>
    </rPh>
    <rPh sb="75" eb="76">
      <t>トウ</t>
    </rPh>
    <rPh sb="77" eb="79">
      <t>ケントウ</t>
    </rPh>
    <rPh sb="81" eb="82">
      <t>ウエ</t>
    </rPh>
    <rPh sb="83" eb="85">
      <t>コウリツ</t>
    </rPh>
    <rPh sb="85" eb="86">
      <t>テキ</t>
    </rPh>
    <rPh sb="88" eb="90">
      <t>コウカ</t>
    </rPh>
    <rPh sb="90" eb="91">
      <t>テキ</t>
    </rPh>
    <rPh sb="92" eb="94">
      <t>ヨサン</t>
    </rPh>
    <rPh sb="94" eb="96">
      <t>シッコウ</t>
    </rPh>
    <rPh sb="97" eb="98">
      <t>ツト</t>
    </rPh>
    <phoneticPr fontId="1"/>
  </si>
  <si>
    <t>自然再生の技術的課題の解決等の支援を行い、地域の自然再生の取組を推進するため、事業の必要性や効果を検討した上で、効率的な予算執行に努めること。</t>
    <rPh sb="0" eb="2">
      <t>シゼン</t>
    </rPh>
    <rPh sb="2" eb="4">
      <t>サイセイ</t>
    </rPh>
    <rPh sb="5" eb="7">
      <t>ギジュツ</t>
    </rPh>
    <rPh sb="7" eb="8">
      <t>テキ</t>
    </rPh>
    <rPh sb="8" eb="10">
      <t>カダイ</t>
    </rPh>
    <rPh sb="11" eb="13">
      <t>カイケツ</t>
    </rPh>
    <rPh sb="13" eb="14">
      <t>トウ</t>
    </rPh>
    <rPh sb="15" eb="17">
      <t>シエン</t>
    </rPh>
    <rPh sb="18" eb="19">
      <t>オコナ</t>
    </rPh>
    <rPh sb="21" eb="23">
      <t>チイキ</t>
    </rPh>
    <rPh sb="24" eb="26">
      <t>シゼン</t>
    </rPh>
    <rPh sb="26" eb="28">
      <t>サイセイ</t>
    </rPh>
    <rPh sb="29" eb="31">
      <t>トリクミ</t>
    </rPh>
    <rPh sb="32" eb="34">
      <t>スイシン</t>
    </rPh>
    <rPh sb="39" eb="41">
      <t>ジギョウ</t>
    </rPh>
    <rPh sb="42" eb="45">
      <t>ヒツヨウセイ</t>
    </rPh>
    <rPh sb="46" eb="48">
      <t>コウカ</t>
    </rPh>
    <rPh sb="49" eb="51">
      <t>ケントウ</t>
    </rPh>
    <rPh sb="53" eb="54">
      <t>ウエ</t>
    </rPh>
    <rPh sb="56" eb="58">
      <t>コウリツ</t>
    </rPh>
    <rPh sb="58" eb="59">
      <t>テキ</t>
    </rPh>
    <rPh sb="60" eb="62">
      <t>ヨサン</t>
    </rPh>
    <rPh sb="62" eb="64">
      <t>シッコウ</t>
    </rPh>
    <rPh sb="65" eb="66">
      <t>ツト</t>
    </rPh>
    <phoneticPr fontId="1"/>
  </si>
  <si>
    <t>国立・国定公園の区域の見直しや保護地域の設定等、愛知目標の達成に向けて着実に実施するとともに、事業の効率性を検討し、効率的かつ効果的な予算執行に努めること。</t>
    <rPh sb="15" eb="17">
      <t>ホゴ</t>
    </rPh>
    <rPh sb="17" eb="19">
      <t>チイキ</t>
    </rPh>
    <rPh sb="20" eb="22">
      <t>セッテイ</t>
    </rPh>
    <rPh sb="22" eb="23">
      <t>トウ</t>
    </rPh>
    <rPh sb="24" eb="26">
      <t>アイチ</t>
    </rPh>
    <rPh sb="26" eb="28">
      <t>モクヒョウ</t>
    </rPh>
    <rPh sb="29" eb="31">
      <t>タッセイ</t>
    </rPh>
    <rPh sb="32" eb="33">
      <t>ム</t>
    </rPh>
    <rPh sb="38" eb="40">
      <t>ジッシ</t>
    </rPh>
    <rPh sb="47" eb="49">
      <t>ジギョウ</t>
    </rPh>
    <rPh sb="50" eb="52">
      <t>コウリツ</t>
    </rPh>
    <rPh sb="52" eb="53">
      <t>セイ</t>
    </rPh>
    <rPh sb="54" eb="56">
      <t>ケントウ</t>
    </rPh>
    <rPh sb="63" eb="65">
      <t>コウカ</t>
    </rPh>
    <rPh sb="65" eb="66">
      <t>テキ</t>
    </rPh>
    <rPh sb="67" eb="69">
      <t>ヨサン</t>
    </rPh>
    <rPh sb="69" eb="71">
      <t>シッコウ</t>
    </rPh>
    <rPh sb="72" eb="73">
      <t>ツト</t>
    </rPh>
    <phoneticPr fontId="1"/>
  </si>
  <si>
    <t>国立公園等における生物多様性の保全強化等を推進していくため、引き続き、地方環境事務所との連携・協力を行い、効果的・効率的な予算執行に努めること。</t>
    <rPh sb="0" eb="2">
      <t>コクリツ</t>
    </rPh>
    <rPh sb="2" eb="4">
      <t>コウエン</t>
    </rPh>
    <rPh sb="4" eb="5">
      <t>トウ</t>
    </rPh>
    <rPh sb="17" eb="19">
      <t>キョウカ</t>
    </rPh>
    <rPh sb="19" eb="20">
      <t>トウ</t>
    </rPh>
    <rPh sb="21" eb="23">
      <t>スイシン</t>
    </rPh>
    <rPh sb="30" eb="31">
      <t>ヒ</t>
    </rPh>
    <rPh sb="32" eb="33">
      <t>ツヅ</t>
    </rPh>
    <rPh sb="35" eb="37">
      <t>チホウ</t>
    </rPh>
    <rPh sb="50" eb="51">
      <t>オコナ</t>
    </rPh>
    <rPh sb="61" eb="63">
      <t>ヨサン</t>
    </rPh>
    <phoneticPr fontId="1"/>
  </si>
  <si>
    <t>自然体験活動を通して、自然に直接ふれあう場として活用していくため、事業の評価見直し等、効果性を検討した上で、引き続き適切な予算執行に努めること。</t>
    <rPh sb="0" eb="2">
      <t>シゼン</t>
    </rPh>
    <rPh sb="2" eb="4">
      <t>タイケン</t>
    </rPh>
    <rPh sb="4" eb="6">
      <t>カツドウ</t>
    </rPh>
    <rPh sb="7" eb="8">
      <t>ツウ</t>
    </rPh>
    <rPh sb="11" eb="13">
      <t>シゼン</t>
    </rPh>
    <rPh sb="14" eb="16">
      <t>チョクセツ</t>
    </rPh>
    <rPh sb="20" eb="21">
      <t>バ</t>
    </rPh>
    <rPh sb="24" eb="26">
      <t>カツヨウ</t>
    </rPh>
    <rPh sb="33" eb="35">
      <t>ジギョウ</t>
    </rPh>
    <rPh sb="36" eb="38">
      <t>ヒョウカ</t>
    </rPh>
    <rPh sb="38" eb="40">
      <t>ミナオ</t>
    </rPh>
    <rPh sb="41" eb="42">
      <t>トウ</t>
    </rPh>
    <rPh sb="43" eb="45">
      <t>コウカ</t>
    </rPh>
    <rPh sb="45" eb="46">
      <t>セイ</t>
    </rPh>
    <rPh sb="47" eb="49">
      <t>ケントウ</t>
    </rPh>
    <rPh sb="51" eb="52">
      <t>ウエ</t>
    </rPh>
    <rPh sb="54" eb="55">
      <t>ヒ</t>
    </rPh>
    <rPh sb="56" eb="57">
      <t>ツヅ</t>
    </rPh>
    <rPh sb="58" eb="60">
      <t>テキセツ</t>
    </rPh>
    <rPh sb="61" eb="63">
      <t>ヨサン</t>
    </rPh>
    <rPh sb="63" eb="65">
      <t>シッコウ</t>
    </rPh>
    <rPh sb="66" eb="67">
      <t>ツト</t>
    </rPh>
    <phoneticPr fontId="1"/>
  </si>
  <si>
    <t>山小屋トイレ等の整備を行い、山岳地域の自然保全を推進するため、事業の効率性等を検討した上で、都道府県等の関係機関との連携強化を図りつつ、計画的な実施に努めること。また適切な予算執行に努めること。</t>
    <rPh sb="0" eb="3">
      <t>ヤマゴヤ</t>
    </rPh>
    <rPh sb="6" eb="7">
      <t>トウ</t>
    </rPh>
    <rPh sb="8" eb="10">
      <t>セイビ</t>
    </rPh>
    <rPh sb="11" eb="12">
      <t>オコナ</t>
    </rPh>
    <rPh sb="24" eb="26">
      <t>スイシン</t>
    </rPh>
    <rPh sb="31" eb="33">
      <t>ジギョウ</t>
    </rPh>
    <rPh sb="34" eb="37">
      <t>コウリツセイ</t>
    </rPh>
    <rPh sb="37" eb="38">
      <t>トウ</t>
    </rPh>
    <rPh sb="39" eb="41">
      <t>ケントウ</t>
    </rPh>
    <rPh sb="43" eb="44">
      <t>ウエ</t>
    </rPh>
    <rPh sb="46" eb="50">
      <t>トドウフケン</t>
    </rPh>
    <rPh sb="68" eb="71">
      <t>ケイカクテキ</t>
    </rPh>
    <rPh sb="72" eb="74">
      <t>ジッシ</t>
    </rPh>
    <rPh sb="75" eb="76">
      <t>ツト</t>
    </rPh>
    <rPh sb="83" eb="85">
      <t>テキセツ</t>
    </rPh>
    <rPh sb="86" eb="88">
      <t>ヨサン</t>
    </rPh>
    <rPh sb="88" eb="90">
      <t>シッコウ</t>
    </rPh>
    <rPh sb="91" eb="92">
      <t>ツト</t>
    </rPh>
    <phoneticPr fontId="1"/>
  </si>
  <si>
    <t>貴重な自然環境の保護管理や国立公園等の自然資源を活かし、地域の活性化を推進していくため、事業の効率性・効果を検討し、引き続き、適切な予算執行に努めること。</t>
    <rPh sb="0" eb="2">
      <t>キチョウ</t>
    </rPh>
    <rPh sb="3" eb="5">
      <t>シゼン</t>
    </rPh>
    <rPh sb="5" eb="7">
      <t>カンキョウ</t>
    </rPh>
    <rPh sb="8" eb="10">
      <t>ホゴ</t>
    </rPh>
    <rPh sb="10" eb="12">
      <t>カンリ</t>
    </rPh>
    <rPh sb="13" eb="15">
      <t>コクリツ</t>
    </rPh>
    <rPh sb="15" eb="17">
      <t>コウエン</t>
    </rPh>
    <rPh sb="17" eb="18">
      <t>トウ</t>
    </rPh>
    <rPh sb="19" eb="21">
      <t>シゼン</t>
    </rPh>
    <rPh sb="21" eb="23">
      <t>シゲン</t>
    </rPh>
    <rPh sb="24" eb="25">
      <t>イ</t>
    </rPh>
    <rPh sb="28" eb="30">
      <t>チイキ</t>
    </rPh>
    <rPh sb="31" eb="34">
      <t>カッセイカ</t>
    </rPh>
    <rPh sb="35" eb="37">
      <t>スイシン</t>
    </rPh>
    <rPh sb="44" eb="46">
      <t>ジギョウ</t>
    </rPh>
    <rPh sb="47" eb="50">
      <t>コウリツセイ</t>
    </rPh>
    <rPh sb="51" eb="53">
      <t>コウカ</t>
    </rPh>
    <rPh sb="54" eb="56">
      <t>ケントウ</t>
    </rPh>
    <rPh sb="58" eb="59">
      <t>ヒ</t>
    </rPh>
    <rPh sb="60" eb="61">
      <t>ツヅ</t>
    </rPh>
    <rPh sb="63" eb="65">
      <t>テキセツ</t>
    </rPh>
    <rPh sb="66" eb="68">
      <t>ヨサン</t>
    </rPh>
    <rPh sb="68" eb="70">
      <t>シッコウ</t>
    </rPh>
    <rPh sb="71" eb="72">
      <t>ツト</t>
    </rPh>
    <phoneticPr fontId="1"/>
  </si>
  <si>
    <t>国立公園満喫プロジェクト全体の中間評価等を踏まえて、事業等の見直しを検討し、より効率的かつ効果的な利用推進を図るための先行的・集中的な取組の実施に努めること。</t>
    <rPh sb="0" eb="2">
      <t>コクリツ</t>
    </rPh>
    <rPh sb="2" eb="4">
      <t>コウエン</t>
    </rPh>
    <rPh sb="4" eb="6">
      <t>マンキツ</t>
    </rPh>
    <rPh sb="12" eb="14">
      <t>ゼンタイ</t>
    </rPh>
    <rPh sb="15" eb="17">
      <t>チュウカン</t>
    </rPh>
    <rPh sb="17" eb="19">
      <t>ヒョウカ</t>
    </rPh>
    <rPh sb="19" eb="20">
      <t>トウ</t>
    </rPh>
    <rPh sb="26" eb="28">
      <t>ジギョウ</t>
    </rPh>
    <rPh sb="28" eb="29">
      <t>トウ</t>
    </rPh>
    <rPh sb="30" eb="32">
      <t>ミナオ</t>
    </rPh>
    <rPh sb="34" eb="36">
      <t>ケントウ</t>
    </rPh>
    <rPh sb="40" eb="43">
      <t>コウリツテキ</t>
    </rPh>
    <rPh sb="45" eb="47">
      <t>コウカ</t>
    </rPh>
    <rPh sb="47" eb="48">
      <t>テキ</t>
    </rPh>
    <rPh sb="49" eb="51">
      <t>リヨウ</t>
    </rPh>
    <rPh sb="70" eb="72">
      <t>ジッシ</t>
    </rPh>
    <rPh sb="73" eb="74">
      <t>ツト</t>
    </rPh>
    <phoneticPr fontId="1"/>
  </si>
  <si>
    <t>外部有識者の所見を踏まえ、活動指標と成果指標との関係性について説明するとともに、特定民有地買上事業を着実に実施すること、</t>
    <rPh sb="13" eb="15">
      <t>カツドウ</t>
    </rPh>
    <rPh sb="24" eb="27">
      <t>カンケイセイ</t>
    </rPh>
    <rPh sb="31" eb="33">
      <t>セツメイ</t>
    </rPh>
    <rPh sb="50" eb="52">
      <t>チャクジツ</t>
    </rPh>
    <rPh sb="53" eb="55">
      <t>ジッシ</t>
    </rPh>
    <phoneticPr fontId="1"/>
  </si>
  <si>
    <t>外部有識者の所見を踏まえ、捕獲状況について説明をするとともに、事業の見直し等を検討し、効率的かつ効果的に実施に努めること。また、調達手法の改善（一者応札の抑制の取組等）を図ること。</t>
    <rPh sb="13" eb="15">
      <t>ホカク</t>
    </rPh>
    <rPh sb="15" eb="17">
      <t>ジョウキョウ</t>
    </rPh>
    <rPh sb="21" eb="23">
      <t>セツメイ</t>
    </rPh>
    <rPh sb="31" eb="33">
      <t>ジギョウ</t>
    </rPh>
    <rPh sb="34" eb="36">
      <t>ミナヲ</t>
    </rPh>
    <rPh sb="37" eb="38">
      <t>トウ</t>
    </rPh>
    <rPh sb="39" eb="41">
      <t>ケントウ</t>
    </rPh>
    <rPh sb="43" eb="45">
      <t>コウリツ</t>
    </rPh>
    <rPh sb="45" eb="46">
      <t>テキ</t>
    </rPh>
    <rPh sb="48" eb="50">
      <t>コウカ</t>
    </rPh>
    <rPh sb="50" eb="51">
      <t>テキ</t>
    </rPh>
    <rPh sb="52" eb="54">
      <t>ジッシ</t>
    </rPh>
    <rPh sb="55" eb="56">
      <t>ツト</t>
    </rPh>
    <phoneticPr fontId="1"/>
  </si>
  <si>
    <t>引き続き、世界自然遺産地域等の適正な管理・モニタリングを行い、自然環境保全に努めること。</t>
    <phoneticPr fontId="1"/>
  </si>
  <si>
    <t>外部有識者の所見を踏まえ、状況をしっかり把握し、計画的かつ効率的な整備管理を行うとともに地元等との相乗効果が生まれるようにより連携を図ること。また適切な予算執行に努めること。</t>
    <rPh sb="13" eb="15">
      <t>ジョウキョウ</t>
    </rPh>
    <rPh sb="20" eb="22">
      <t>ハアク</t>
    </rPh>
    <rPh sb="24" eb="26">
      <t>ケイカク</t>
    </rPh>
    <rPh sb="26" eb="27">
      <t>テキ</t>
    </rPh>
    <rPh sb="29" eb="31">
      <t>コウリツ</t>
    </rPh>
    <rPh sb="31" eb="32">
      <t>テキ</t>
    </rPh>
    <rPh sb="33" eb="35">
      <t>セイビ</t>
    </rPh>
    <rPh sb="35" eb="37">
      <t>カンリ</t>
    </rPh>
    <rPh sb="38" eb="39">
      <t>オコナ</t>
    </rPh>
    <rPh sb="44" eb="46">
      <t>ジモト</t>
    </rPh>
    <rPh sb="46" eb="47">
      <t>トウ</t>
    </rPh>
    <rPh sb="49" eb="51">
      <t>ソウジョウ</t>
    </rPh>
    <rPh sb="51" eb="53">
      <t>コウカ</t>
    </rPh>
    <rPh sb="54" eb="55">
      <t>ウ</t>
    </rPh>
    <rPh sb="63" eb="65">
      <t>レンケイ</t>
    </rPh>
    <rPh sb="66" eb="67">
      <t>ハカ</t>
    </rPh>
    <rPh sb="73" eb="75">
      <t>テキセツ</t>
    </rPh>
    <rPh sb="76" eb="78">
      <t>ヨサン</t>
    </rPh>
    <rPh sb="78" eb="80">
      <t>シッコウ</t>
    </rPh>
    <rPh sb="81" eb="82">
      <t>ツト</t>
    </rPh>
    <phoneticPr fontId="1"/>
  </si>
  <si>
    <t>外部有識者の所見を踏まえ、アウトプットとアウトカムの関連性の説明をすること。また、事業の見直しを検討するとともに調達手法の改善（一者応札の抑制の取組等）に努めること。</t>
    <rPh sb="26" eb="28">
      <t>カンレン</t>
    </rPh>
    <rPh sb="28" eb="29">
      <t>セイ</t>
    </rPh>
    <rPh sb="30" eb="32">
      <t>セツメイ</t>
    </rPh>
    <rPh sb="41" eb="43">
      <t>ジギョウ</t>
    </rPh>
    <rPh sb="44" eb="46">
      <t>ミナオ</t>
    </rPh>
    <rPh sb="48" eb="50">
      <t>ケントウ</t>
    </rPh>
    <phoneticPr fontId="1"/>
  </si>
  <si>
    <t>地域の実情に対応した自然環境保全活動等を着実に推進していくため、地方環境事務所等との連携協力を行うとともに地域の状況を把握し、事業の効率的かつ効果的な実施を図ること。また適切な予算執行に努めること。</t>
    <rPh sb="18" eb="19">
      <t>トウ</t>
    </rPh>
    <rPh sb="39" eb="40">
      <t>トウ</t>
    </rPh>
    <rPh sb="47" eb="48">
      <t>オコナ</t>
    </rPh>
    <rPh sb="53" eb="55">
      <t>チイキ</t>
    </rPh>
    <rPh sb="56" eb="58">
      <t>ジョウキョウ</t>
    </rPh>
    <rPh sb="59" eb="61">
      <t>ハアク</t>
    </rPh>
    <rPh sb="63" eb="65">
      <t>ジギョウ</t>
    </rPh>
    <rPh sb="66" eb="68">
      <t>コウリツ</t>
    </rPh>
    <rPh sb="68" eb="69">
      <t>テキ</t>
    </rPh>
    <rPh sb="71" eb="74">
      <t>コウカテキ</t>
    </rPh>
    <rPh sb="75" eb="77">
      <t>ジッシ</t>
    </rPh>
    <rPh sb="78" eb="79">
      <t>ハカ</t>
    </rPh>
    <rPh sb="85" eb="87">
      <t>テキセツ</t>
    </rPh>
    <rPh sb="88" eb="90">
      <t>ヨサン</t>
    </rPh>
    <rPh sb="90" eb="92">
      <t>シッコウ</t>
    </rPh>
    <rPh sb="93" eb="94">
      <t>ツト</t>
    </rPh>
    <phoneticPr fontId="1"/>
  </si>
  <si>
    <t>予定どおり平成２９年度で終了すること。
今後、総合的な防除対策の推進のため、本事業で得たものを有効に活用すること。</t>
    <rPh sb="0" eb="2">
      <t>ヨテイ</t>
    </rPh>
    <rPh sb="5" eb="7">
      <t>ヘイセイ</t>
    </rPh>
    <rPh sb="9" eb="11">
      <t>ネンド</t>
    </rPh>
    <rPh sb="12" eb="14">
      <t>シュウリョウ</t>
    </rPh>
    <rPh sb="20" eb="22">
      <t>コンゴ</t>
    </rPh>
    <rPh sb="23" eb="25">
      <t>ソウゴウ</t>
    </rPh>
    <rPh sb="25" eb="26">
      <t>テキ</t>
    </rPh>
    <rPh sb="27" eb="29">
      <t>ボウジョ</t>
    </rPh>
    <rPh sb="29" eb="31">
      <t>タイサク</t>
    </rPh>
    <rPh sb="32" eb="34">
      <t>スイシン</t>
    </rPh>
    <rPh sb="38" eb="39">
      <t>ホン</t>
    </rPh>
    <rPh sb="39" eb="41">
      <t>ジギョウ</t>
    </rPh>
    <rPh sb="42" eb="43">
      <t>エ</t>
    </rPh>
    <rPh sb="47" eb="49">
      <t>ユウコウ</t>
    </rPh>
    <rPh sb="50" eb="52">
      <t>カツヨウ</t>
    </rPh>
    <phoneticPr fontId="1"/>
  </si>
  <si>
    <t>外部有識者の所見を踏まえ、複数の活動指標にする等の見直しの検討を行うこと。また、調達手法の改善（一者応札の抑制の取組等）に努めること。</t>
    <rPh sb="13" eb="15">
      <t>フクスウ</t>
    </rPh>
    <rPh sb="16" eb="18">
      <t>カツドウ</t>
    </rPh>
    <rPh sb="18" eb="20">
      <t>シヒョウ</t>
    </rPh>
    <rPh sb="23" eb="24">
      <t>トウ</t>
    </rPh>
    <rPh sb="25" eb="27">
      <t>ミナヲ</t>
    </rPh>
    <rPh sb="29" eb="31">
      <t>ケントウ</t>
    </rPh>
    <rPh sb="32" eb="33">
      <t>オコナ</t>
    </rPh>
    <phoneticPr fontId="1"/>
  </si>
  <si>
    <t>日中のトキ保護協力に関する基本的枠組みに基づき、技術協力を着実に実施し、得られた知見を今後のトキ保護事業等に役立てること。</t>
    <rPh sb="0" eb="2">
      <t>ニッチュウ</t>
    </rPh>
    <rPh sb="5" eb="7">
      <t>ホゴ</t>
    </rPh>
    <rPh sb="7" eb="9">
      <t>キョウリョク</t>
    </rPh>
    <rPh sb="10" eb="11">
      <t>カン</t>
    </rPh>
    <rPh sb="13" eb="15">
      <t>キホン</t>
    </rPh>
    <rPh sb="15" eb="16">
      <t>テキ</t>
    </rPh>
    <rPh sb="16" eb="18">
      <t>ワクグ</t>
    </rPh>
    <rPh sb="20" eb="21">
      <t>モト</t>
    </rPh>
    <rPh sb="24" eb="26">
      <t>ギジュツ</t>
    </rPh>
    <rPh sb="26" eb="28">
      <t>キョウリョク</t>
    </rPh>
    <rPh sb="29" eb="31">
      <t>チャクジツ</t>
    </rPh>
    <rPh sb="32" eb="34">
      <t>ジッシ</t>
    </rPh>
    <rPh sb="36" eb="37">
      <t>エ</t>
    </rPh>
    <rPh sb="40" eb="42">
      <t>チケン</t>
    </rPh>
    <rPh sb="43" eb="45">
      <t>コンゴ</t>
    </rPh>
    <rPh sb="48" eb="50">
      <t>ホゴ</t>
    </rPh>
    <rPh sb="50" eb="52">
      <t>ジギョウ</t>
    </rPh>
    <rPh sb="52" eb="53">
      <t>トウ</t>
    </rPh>
    <rPh sb="54" eb="56">
      <t>ヤクダ</t>
    </rPh>
    <phoneticPr fontId="1"/>
  </si>
  <si>
    <t>鳥獣保護管理を適切に推進していくため、事業の効率性・効果を検討し、適切な予算執行に努めること。</t>
    <rPh sb="0" eb="2">
      <t>チョウジュウ</t>
    </rPh>
    <rPh sb="2" eb="4">
      <t>ホゴ</t>
    </rPh>
    <rPh sb="4" eb="6">
      <t>カンリ</t>
    </rPh>
    <rPh sb="7" eb="9">
      <t>テキセツ</t>
    </rPh>
    <rPh sb="10" eb="12">
      <t>スイシン</t>
    </rPh>
    <rPh sb="19" eb="21">
      <t>ジギョウ</t>
    </rPh>
    <phoneticPr fontId="1"/>
  </si>
  <si>
    <t>希少種の保全・保護等を着実に実施するため、事業の見直し等を検討し、効率的かつ効果的な実施、予算執行に努めること。また、調達手法の改善（一者応札の抑制の取組等）を図ること。</t>
    <rPh sb="0" eb="3">
      <t>キショウシュ</t>
    </rPh>
    <rPh sb="4" eb="6">
      <t>ホゼン</t>
    </rPh>
    <rPh sb="7" eb="9">
      <t>ホゴ</t>
    </rPh>
    <rPh sb="9" eb="10">
      <t>トウ</t>
    </rPh>
    <rPh sb="11" eb="13">
      <t>チャクジツ</t>
    </rPh>
    <rPh sb="14" eb="16">
      <t>ジッシ</t>
    </rPh>
    <rPh sb="21" eb="23">
      <t>ジギョウ</t>
    </rPh>
    <rPh sb="27" eb="28">
      <t>トウ</t>
    </rPh>
    <rPh sb="29" eb="31">
      <t>ケントウ</t>
    </rPh>
    <rPh sb="45" eb="47">
      <t>ヨサン</t>
    </rPh>
    <rPh sb="47" eb="49">
      <t>シッコウ</t>
    </rPh>
    <phoneticPr fontId="1"/>
  </si>
  <si>
    <t>侵略的外来種の意図的・非意図的な導入を防止、防除を推進するため、事業の必要性等を検討した上で、効果的かつ効率的に着実な実施を図ること。得られた知見が有効に活用されるよう努めること。また、調達手法の改善（一者応札の抑制の取組等）を図ること。</t>
    <rPh sb="0" eb="2">
      <t>シンリャク</t>
    </rPh>
    <rPh sb="2" eb="3">
      <t>テキ</t>
    </rPh>
    <rPh sb="3" eb="6">
      <t>ガイライシュ</t>
    </rPh>
    <rPh sb="7" eb="10">
      <t>イトテキ</t>
    </rPh>
    <rPh sb="11" eb="12">
      <t>ヒ</t>
    </rPh>
    <rPh sb="12" eb="15">
      <t>イトテキ</t>
    </rPh>
    <rPh sb="16" eb="18">
      <t>ドウニュウ</t>
    </rPh>
    <rPh sb="19" eb="21">
      <t>ボウシ</t>
    </rPh>
    <rPh sb="22" eb="24">
      <t>ボウジョ</t>
    </rPh>
    <rPh sb="25" eb="27">
      <t>スイシン</t>
    </rPh>
    <rPh sb="32" eb="34">
      <t>ジギョウ</t>
    </rPh>
    <rPh sb="35" eb="37">
      <t>ヒツヨウ</t>
    </rPh>
    <rPh sb="37" eb="38">
      <t>セイ</t>
    </rPh>
    <rPh sb="38" eb="39">
      <t>トウ</t>
    </rPh>
    <rPh sb="40" eb="42">
      <t>ケントウ</t>
    </rPh>
    <rPh sb="44" eb="45">
      <t>ウエ</t>
    </rPh>
    <rPh sb="47" eb="50">
      <t>コウカテキ</t>
    </rPh>
    <rPh sb="52" eb="55">
      <t>コウリツテキ</t>
    </rPh>
    <rPh sb="56" eb="58">
      <t>チャクジツ</t>
    </rPh>
    <rPh sb="59" eb="61">
      <t>ジッシ</t>
    </rPh>
    <rPh sb="62" eb="63">
      <t>ハカ</t>
    </rPh>
    <rPh sb="67" eb="68">
      <t>エ</t>
    </rPh>
    <rPh sb="71" eb="73">
      <t>チケン</t>
    </rPh>
    <rPh sb="84" eb="85">
      <t>ツト</t>
    </rPh>
    <phoneticPr fontId="1"/>
  </si>
  <si>
    <t>野生鳥獣の感染症対策を着実に実施していくため、引き続き関係省庁との連携を取りつつ、事業の効率性を検討し、適切な予算執行に努めること。</t>
    <rPh sb="0" eb="2">
      <t>ヤセイ</t>
    </rPh>
    <rPh sb="2" eb="4">
      <t>チョウジュウ</t>
    </rPh>
    <rPh sb="5" eb="8">
      <t>カンセンショウ</t>
    </rPh>
    <rPh sb="8" eb="10">
      <t>タイサク</t>
    </rPh>
    <rPh sb="11" eb="13">
      <t>チャクジツ</t>
    </rPh>
    <rPh sb="14" eb="16">
      <t>ジッシ</t>
    </rPh>
    <rPh sb="36" eb="37">
      <t>ト</t>
    </rPh>
    <phoneticPr fontId="1"/>
  </si>
  <si>
    <t>カルタヘナ法に基づき、遺伝子組替え生物の使用等の規制を推進していくため、事業の効率性を検討し、適切な予算執行に努めること。</t>
    <rPh sb="5" eb="6">
      <t>ホウ</t>
    </rPh>
    <rPh sb="7" eb="8">
      <t>モト</t>
    </rPh>
    <rPh sb="11" eb="14">
      <t>イデンシ</t>
    </rPh>
    <rPh sb="14" eb="15">
      <t>ク</t>
    </rPh>
    <rPh sb="15" eb="16">
      <t>カ</t>
    </rPh>
    <rPh sb="17" eb="19">
      <t>セイブツ</t>
    </rPh>
    <rPh sb="20" eb="22">
      <t>シヨウ</t>
    </rPh>
    <rPh sb="22" eb="23">
      <t>トウ</t>
    </rPh>
    <rPh sb="24" eb="26">
      <t>キセイ</t>
    </rPh>
    <rPh sb="27" eb="29">
      <t>スイシン</t>
    </rPh>
    <rPh sb="36" eb="38">
      <t>ジギョウ</t>
    </rPh>
    <rPh sb="39" eb="42">
      <t>コウリツセイ</t>
    </rPh>
    <rPh sb="43" eb="45">
      <t>ケントウ</t>
    </rPh>
    <rPh sb="47" eb="49">
      <t>テキセツ</t>
    </rPh>
    <rPh sb="50" eb="52">
      <t>ヨサン</t>
    </rPh>
    <rPh sb="52" eb="54">
      <t>シッコウ</t>
    </rPh>
    <rPh sb="55" eb="56">
      <t>ツト</t>
    </rPh>
    <phoneticPr fontId="1"/>
  </si>
  <si>
    <t>適正な指定管理鳥獣の管理を推進するため、関係機関等と連携しつつ、事業の効率性等を検討し、捕獲目標の達成に向けて着実に実施すること。</t>
    <rPh sb="0" eb="2">
      <t>テキセイ</t>
    </rPh>
    <rPh sb="3" eb="5">
      <t>シテイ</t>
    </rPh>
    <rPh sb="5" eb="7">
      <t>カンリ</t>
    </rPh>
    <rPh sb="7" eb="9">
      <t>チョウジュウ</t>
    </rPh>
    <rPh sb="10" eb="12">
      <t>カンリ</t>
    </rPh>
    <rPh sb="13" eb="15">
      <t>スイシン</t>
    </rPh>
    <rPh sb="20" eb="22">
      <t>カンケイ</t>
    </rPh>
    <rPh sb="22" eb="24">
      <t>キカン</t>
    </rPh>
    <rPh sb="24" eb="25">
      <t>トウ</t>
    </rPh>
    <rPh sb="26" eb="28">
      <t>レンケイ</t>
    </rPh>
    <rPh sb="32" eb="34">
      <t>ジギョウ</t>
    </rPh>
    <rPh sb="44" eb="46">
      <t>ホカク</t>
    </rPh>
    <rPh sb="46" eb="48">
      <t>モクヒョウ</t>
    </rPh>
    <rPh sb="49" eb="51">
      <t>タッセイ</t>
    </rPh>
    <rPh sb="52" eb="53">
      <t>ム</t>
    </rPh>
    <rPh sb="55" eb="57">
      <t>チャクジツ</t>
    </rPh>
    <rPh sb="58" eb="60">
      <t>ジッシ</t>
    </rPh>
    <phoneticPr fontId="1"/>
  </si>
  <si>
    <t>野生生物保護センター等の整備・維持管理を着実に実施していくため、事業の必要性を検討した上で、計画的かつ効率的な予算執行に努めること。</t>
    <rPh sb="0" eb="2">
      <t>ヤセイ</t>
    </rPh>
    <rPh sb="2" eb="4">
      <t>セイブツ</t>
    </rPh>
    <rPh sb="4" eb="6">
      <t>ホゴ</t>
    </rPh>
    <rPh sb="10" eb="11">
      <t>トウ</t>
    </rPh>
    <rPh sb="12" eb="14">
      <t>セイビ</t>
    </rPh>
    <rPh sb="15" eb="17">
      <t>イジ</t>
    </rPh>
    <rPh sb="17" eb="19">
      <t>カンリ</t>
    </rPh>
    <rPh sb="20" eb="22">
      <t>チャクジツ</t>
    </rPh>
    <rPh sb="23" eb="25">
      <t>ジッシ</t>
    </rPh>
    <rPh sb="32" eb="34">
      <t>ジギョウ</t>
    </rPh>
    <rPh sb="35" eb="37">
      <t>ヒツヨウ</t>
    </rPh>
    <rPh sb="37" eb="38">
      <t>セイ</t>
    </rPh>
    <rPh sb="39" eb="41">
      <t>ケントウ</t>
    </rPh>
    <rPh sb="43" eb="44">
      <t>ウエ</t>
    </rPh>
    <rPh sb="46" eb="48">
      <t>ケイカク</t>
    </rPh>
    <rPh sb="48" eb="49">
      <t>テキ</t>
    </rPh>
    <rPh sb="51" eb="53">
      <t>コウリツ</t>
    </rPh>
    <rPh sb="53" eb="54">
      <t>テキ</t>
    </rPh>
    <rPh sb="55" eb="57">
      <t>ヨサン</t>
    </rPh>
    <rPh sb="57" eb="59">
      <t>シッコウ</t>
    </rPh>
    <rPh sb="60" eb="61">
      <t>ツト</t>
    </rPh>
    <phoneticPr fontId="1"/>
  </si>
  <si>
    <t>生息地等保護区の適切な保護管理を推進していくため、引き続き、効率的な予算執行に努めること。</t>
    <rPh sb="0" eb="2">
      <t>セイソク</t>
    </rPh>
    <rPh sb="2" eb="3">
      <t>チ</t>
    </rPh>
    <rPh sb="3" eb="4">
      <t>トウ</t>
    </rPh>
    <rPh sb="4" eb="7">
      <t>ホゴク</t>
    </rPh>
    <rPh sb="8" eb="10">
      <t>テキセツ</t>
    </rPh>
    <rPh sb="11" eb="13">
      <t>ホゴ</t>
    </rPh>
    <rPh sb="13" eb="15">
      <t>カンリ</t>
    </rPh>
    <rPh sb="16" eb="18">
      <t>スイシン</t>
    </rPh>
    <rPh sb="25" eb="26">
      <t>ヒ</t>
    </rPh>
    <rPh sb="27" eb="28">
      <t>ツヅ</t>
    </rPh>
    <phoneticPr fontId="1"/>
  </si>
  <si>
    <t>国指定鳥獣保護区の管理やラムサール条約登録湿地の保全活用推進対策を着実に実施するため、事業の効率性等を検討した上で、効率的かつ効果的な予算執行に努めること。</t>
    <rPh sb="0" eb="1">
      <t>クニ</t>
    </rPh>
    <rPh sb="1" eb="3">
      <t>シテイ</t>
    </rPh>
    <rPh sb="3" eb="5">
      <t>チョウジュウ</t>
    </rPh>
    <rPh sb="5" eb="8">
      <t>ホゴク</t>
    </rPh>
    <rPh sb="9" eb="11">
      <t>カンリ</t>
    </rPh>
    <rPh sb="17" eb="19">
      <t>ジョウヤク</t>
    </rPh>
    <rPh sb="19" eb="21">
      <t>トウロク</t>
    </rPh>
    <rPh sb="21" eb="23">
      <t>シッチ</t>
    </rPh>
    <rPh sb="24" eb="26">
      <t>ホゼン</t>
    </rPh>
    <rPh sb="26" eb="28">
      <t>カツヨウ</t>
    </rPh>
    <rPh sb="28" eb="30">
      <t>スイシン</t>
    </rPh>
    <rPh sb="30" eb="32">
      <t>タイサク</t>
    </rPh>
    <rPh sb="33" eb="35">
      <t>チャクジツ</t>
    </rPh>
    <rPh sb="36" eb="38">
      <t>ジッシ</t>
    </rPh>
    <rPh sb="43" eb="45">
      <t>ジギョウ</t>
    </rPh>
    <rPh sb="46" eb="48">
      <t>コウリツ</t>
    </rPh>
    <rPh sb="48" eb="49">
      <t>セイ</t>
    </rPh>
    <rPh sb="49" eb="50">
      <t>トウ</t>
    </rPh>
    <rPh sb="51" eb="53">
      <t>ケントウ</t>
    </rPh>
    <rPh sb="55" eb="56">
      <t>ウエ</t>
    </rPh>
    <rPh sb="58" eb="60">
      <t>コウリツ</t>
    </rPh>
    <rPh sb="60" eb="61">
      <t>テキ</t>
    </rPh>
    <rPh sb="63" eb="65">
      <t>コウカ</t>
    </rPh>
    <rPh sb="65" eb="66">
      <t>テキ</t>
    </rPh>
    <rPh sb="67" eb="69">
      <t>ヨサン</t>
    </rPh>
    <rPh sb="69" eb="71">
      <t>シッコウ</t>
    </rPh>
    <rPh sb="72" eb="73">
      <t>ツト</t>
    </rPh>
    <phoneticPr fontId="1"/>
  </si>
  <si>
    <t>各事務所の執行状況、事業の進捗状況を随時把握し、事業の実効性を検討した上で、予算の効率的な執行に努めること。</t>
    <rPh sb="24" eb="26">
      <t>ジギョウ</t>
    </rPh>
    <rPh sb="27" eb="29">
      <t>ジッコウ</t>
    </rPh>
    <rPh sb="29" eb="30">
      <t>セイ</t>
    </rPh>
    <rPh sb="31" eb="33">
      <t>ケントウ</t>
    </rPh>
    <rPh sb="35" eb="36">
      <t>ウエ</t>
    </rPh>
    <rPh sb="38" eb="40">
      <t>ヨサン</t>
    </rPh>
    <rPh sb="41" eb="43">
      <t>コウリツ</t>
    </rPh>
    <rPh sb="43" eb="44">
      <t>テキ</t>
    </rPh>
    <rPh sb="45" eb="47">
      <t>シッコウ</t>
    </rPh>
    <rPh sb="48" eb="49">
      <t>ツト</t>
    </rPh>
    <phoneticPr fontId="1"/>
  </si>
  <si>
    <t>特定外来生物の防除の加速化を推進するため、事業を効率的かつ効果的に着実に実施すること。また、得られた知見等を有効に活用するよう努めること。</t>
    <rPh sb="21" eb="23">
      <t>ジギョウ</t>
    </rPh>
    <rPh sb="24" eb="26">
      <t>コウリツ</t>
    </rPh>
    <rPh sb="26" eb="27">
      <t>テキ</t>
    </rPh>
    <rPh sb="29" eb="32">
      <t>コウカテキ</t>
    </rPh>
    <rPh sb="33" eb="35">
      <t>チャクジツ</t>
    </rPh>
    <rPh sb="36" eb="38">
      <t>ジッシ</t>
    </rPh>
    <rPh sb="46" eb="47">
      <t>エ</t>
    </rPh>
    <rPh sb="50" eb="52">
      <t>チケン</t>
    </rPh>
    <rPh sb="52" eb="53">
      <t>トウ</t>
    </rPh>
    <rPh sb="54" eb="56">
      <t>ユウコウ</t>
    </rPh>
    <rPh sb="57" eb="59">
      <t>カツヨウ</t>
    </rPh>
    <rPh sb="63" eb="64">
      <t>ツト</t>
    </rPh>
    <phoneticPr fontId="1"/>
  </si>
  <si>
    <t>希少種等の保護増殖等を着実に実施するため、引き続き、専門家の知識を活かし、効率的かつ効果的に事業を実施し、成果等についても有効に活用するよう努めること。</t>
    <rPh sb="0" eb="3">
      <t>キショウシュ</t>
    </rPh>
    <rPh sb="3" eb="4">
      <t>トウ</t>
    </rPh>
    <rPh sb="5" eb="7">
      <t>ホゴ</t>
    </rPh>
    <rPh sb="7" eb="9">
      <t>ゾウショク</t>
    </rPh>
    <rPh sb="9" eb="10">
      <t>トウ</t>
    </rPh>
    <rPh sb="11" eb="13">
      <t>チャクジツ</t>
    </rPh>
    <rPh sb="14" eb="16">
      <t>ジッシ</t>
    </rPh>
    <rPh sb="21" eb="22">
      <t>ヒ</t>
    </rPh>
    <rPh sb="23" eb="24">
      <t>ツヅ</t>
    </rPh>
    <rPh sb="33" eb="34">
      <t>イ</t>
    </rPh>
    <rPh sb="42" eb="44">
      <t>コウカ</t>
    </rPh>
    <rPh sb="44" eb="45">
      <t>テキ</t>
    </rPh>
    <rPh sb="53" eb="55">
      <t>セイカ</t>
    </rPh>
    <rPh sb="55" eb="56">
      <t>トウ</t>
    </rPh>
    <rPh sb="61" eb="63">
      <t>ユウコウ</t>
    </rPh>
    <rPh sb="64" eb="66">
      <t>カツヨウ</t>
    </rPh>
    <rPh sb="70" eb="71">
      <t>ツト</t>
    </rPh>
    <phoneticPr fontId="1"/>
  </si>
  <si>
    <t>動物愛護管理施策を推進していくため、事業の必要性を検討した上で、効率的かつ効果的に実施し、適切な予算執行に努めること。また、調達手法の改善（一者応札の抑制の取組等）を図ること。</t>
    <rPh sb="0" eb="2">
      <t>ドウブツ</t>
    </rPh>
    <rPh sb="2" eb="4">
      <t>アイゴ</t>
    </rPh>
    <rPh sb="4" eb="6">
      <t>カンリ</t>
    </rPh>
    <rPh sb="6" eb="8">
      <t>セサク</t>
    </rPh>
    <rPh sb="9" eb="11">
      <t>スイシン</t>
    </rPh>
    <rPh sb="37" eb="39">
      <t>コウカ</t>
    </rPh>
    <rPh sb="39" eb="40">
      <t>テキ</t>
    </rPh>
    <phoneticPr fontId="1"/>
  </si>
  <si>
    <t>アウトカムについて見直しを検討するとともに、補助金の支出にあたっては、施設の必要性等を精査した上で効率的に実施し、適正な執行に努めること。</t>
    <rPh sb="9" eb="11">
      <t>ミナオ</t>
    </rPh>
    <rPh sb="13" eb="15">
      <t>ケントウ</t>
    </rPh>
    <rPh sb="47" eb="48">
      <t>ウエ</t>
    </rPh>
    <rPh sb="49" eb="51">
      <t>コウリツ</t>
    </rPh>
    <rPh sb="51" eb="52">
      <t>テキ</t>
    </rPh>
    <rPh sb="53" eb="55">
      <t>ジッシ</t>
    </rPh>
    <phoneticPr fontId="1"/>
  </si>
  <si>
    <t>自立発展的な取組に繋げていくため、事業の必要性等を検討した上で、効率かつ計画的に実施し、適切な予算執行に努めること。</t>
    <rPh sb="0" eb="2">
      <t>ジリツ</t>
    </rPh>
    <rPh sb="2" eb="4">
      <t>ハッテン</t>
    </rPh>
    <rPh sb="4" eb="5">
      <t>テキ</t>
    </rPh>
    <rPh sb="6" eb="8">
      <t>トリクミ</t>
    </rPh>
    <rPh sb="9" eb="10">
      <t>ツナ</t>
    </rPh>
    <rPh sb="17" eb="19">
      <t>ジギョウ</t>
    </rPh>
    <rPh sb="20" eb="23">
      <t>ヒツヨウセイ</t>
    </rPh>
    <rPh sb="23" eb="24">
      <t>トウ</t>
    </rPh>
    <rPh sb="25" eb="27">
      <t>ケントウ</t>
    </rPh>
    <rPh sb="29" eb="30">
      <t>ウエ</t>
    </rPh>
    <rPh sb="32" eb="34">
      <t>コウリツ</t>
    </rPh>
    <rPh sb="36" eb="39">
      <t>ケイカクテキ</t>
    </rPh>
    <rPh sb="40" eb="42">
      <t>ジッシ</t>
    </rPh>
    <rPh sb="44" eb="46">
      <t>テキセツ</t>
    </rPh>
    <rPh sb="47" eb="49">
      <t>ヨサン</t>
    </rPh>
    <rPh sb="49" eb="51">
      <t>シッコウ</t>
    </rPh>
    <rPh sb="52" eb="53">
      <t>ツト</t>
    </rPh>
    <phoneticPr fontId="1"/>
  </si>
  <si>
    <t>外部有識者の所見を踏まえ、予算執行率について説明をするとともに、適切な予算執行に努めること。</t>
    <rPh sb="13" eb="15">
      <t>ヨサン</t>
    </rPh>
    <rPh sb="15" eb="17">
      <t>シッコウ</t>
    </rPh>
    <rPh sb="17" eb="18">
      <t>リツ</t>
    </rPh>
    <rPh sb="22" eb="24">
      <t>セツメイ</t>
    </rPh>
    <rPh sb="32" eb="34">
      <t>テキセツ</t>
    </rPh>
    <rPh sb="35" eb="37">
      <t>ヨサン</t>
    </rPh>
    <rPh sb="37" eb="39">
      <t>シッコウ</t>
    </rPh>
    <rPh sb="40" eb="41">
      <t>ツト</t>
    </rPh>
    <phoneticPr fontId="1"/>
  </si>
  <si>
    <t>外部有識者の所見を踏まえ、業務の必要性を事前に検証評価を行い、状況等の管理体制の強化に努めること。また、より効果的かつ効率的な予算施行に努めること。</t>
    <rPh sb="0" eb="2">
      <t>ガイブ</t>
    </rPh>
    <rPh sb="2" eb="5">
      <t>ユウシキシャ</t>
    </rPh>
    <rPh sb="6" eb="8">
      <t>ショケン</t>
    </rPh>
    <rPh sb="9" eb="10">
      <t>フ</t>
    </rPh>
    <rPh sb="13" eb="15">
      <t>ギョウム</t>
    </rPh>
    <rPh sb="16" eb="18">
      <t>ヒツヨウ</t>
    </rPh>
    <rPh sb="18" eb="19">
      <t>セイ</t>
    </rPh>
    <rPh sb="20" eb="22">
      <t>ジゼン</t>
    </rPh>
    <rPh sb="23" eb="25">
      <t>ケンショウ</t>
    </rPh>
    <rPh sb="25" eb="27">
      <t>ヒョウカ</t>
    </rPh>
    <rPh sb="28" eb="29">
      <t>オコナ</t>
    </rPh>
    <rPh sb="31" eb="33">
      <t>ジョウキョウ</t>
    </rPh>
    <rPh sb="33" eb="34">
      <t>トウ</t>
    </rPh>
    <rPh sb="35" eb="37">
      <t>カンリ</t>
    </rPh>
    <rPh sb="37" eb="39">
      <t>タイセイ</t>
    </rPh>
    <rPh sb="40" eb="42">
      <t>キョウカ</t>
    </rPh>
    <rPh sb="43" eb="44">
      <t>ツト</t>
    </rPh>
    <rPh sb="63" eb="65">
      <t>ヨサン</t>
    </rPh>
    <rPh sb="65" eb="67">
      <t>シコウ</t>
    </rPh>
    <rPh sb="68" eb="69">
      <t>ツト</t>
    </rPh>
    <phoneticPr fontId="1"/>
  </si>
  <si>
    <t>自然環境保全への意欲の増進させていくため、事業の見直し等を検討し、よりニーズに合った活動等を実施すること。また適切な予算執行に努めること。</t>
    <rPh sb="0" eb="2">
      <t>シゼン</t>
    </rPh>
    <rPh sb="2" eb="4">
      <t>カンキョウ</t>
    </rPh>
    <rPh sb="4" eb="6">
      <t>ホゼン</t>
    </rPh>
    <rPh sb="8" eb="10">
      <t>イヨク</t>
    </rPh>
    <rPh sb="11" eb="13">
      <t>ゾウシン</t>
    </rPh>
    <rPh sb="21" eb="23">
      <t>ジギョウ</t>
    </rPh>
    <rPh sb="24" eb="26">
      <t>ミナオ</t>
    </rPh>
    <rPh sb="27" eb="28">
      <t>トウ</t>
    </rPh>
    <rPh sb="29" eb="31">
      <t>ケントウ</t>
    </rPh>
    <rPh sb="39" eb="40">
      <t>ア</t>
    </rPh>
    <rPh sb="42" eb="44">
      <t>カツドウ</t>
    </rPh>
    <rPh sb="44" eb="45">
      <t>トウ</t>
    </rPh>
    <rPh sb="46" eb="48">
      <t>ジッシ</t>
    </rPh>
    <rPh sb="55" eb="57">
      <t>テキセツ</t>
    </rPh>
    <rPh sb="58" eb="60">
      <t>ヨサン</t>
    </rPh>
    <rPh sb="60" eb="62">
      <t>シッコウ</t>
    </rPh>
    <rPh sb="63" eb="64">
      <t>ツト</t>
    </rPh>
    <phoneticPr fontId="1"/>
  </si>
  <si>
    <t>三陸復興国立公園の利用者を増加させていくため、関係機関等と連携し、事業を効果的に実施し、着実に目標達成に向けて努めること。
また、調達手法の改善（一者応札の抑制の取組等）に引き続き努めること。</t>
    <rPh sb="0" eb="2">
      <t>サンリク</t>
    </rPh>
    <rPh sb="2" eb="4">
      <t>フッコウ</t>
    </rPh>
    <rPh sb="4" eb="6">
      <t>コクリツ</t>
    </rPh>
    <rPh sb="6" eb="8">
      <t>コウエン</t>
    </rPh>
    <rPh sb="9" eb="12">
      <t>リヨウシャ</t>
    </rPh>
    <rPh sb="13" eb="15">
      <t>ゾウカ</t>
    </rPh>
    <rPh sb="23" eb="25">
      <t>カンケイ</t>
    </rPh>
    <rPh sb="25" eb="27">
      <t>キカン</t>
    </rPh>
    <rPh sb="27" eb="28">
      <t>トウ</t>
    </rPh>
    <rPh sb="29" eb="31">
      <t>レンケイ</t>
    </rPh>
    <rPh sb="33" eb="35">
      <t>ジギョウ</t>
    </rPh>
    <rPh sb="36" eb="39">
      <t>コウカテキ</t>
    </rPh>
    <rPh sb="40" eb="42">
      <t>ジッシ</t>
    </rPh>
    <rPh sb="44" eb="46">
      <t>チャクジツ</t>
    </rPh>
    <rPh sb="47" eb="49">
      <t>モクヒョウ</t>
    </rPh>
    <rPh sb="49" eb="51">
      <t>タッセイ</t>
    </rPh>
    <rPh sb="52" eb="53">
      <t>ム</t>
    </rPh>
    <rPh sb="55" eb="56">
      <t>ツト</t>
    </rPh>
    <phoneticPr fontId="1"/>
  </si>
  <si>
    <t>予定どおり平成３０年度で終了すること。
着実に被災施設の復旧を図ること。</t>
    <rPh sb="31" eb="32">
      <t>ハカ</t>
    </rPh>
    <phoneticPr fontId="1"/>
  </si>
  <si>
    <t>・本事業のアウトカムが事業目的とずれているため国民の理解が得られない。
・多額の予算をつぎ込んでいるにも関わらず、エビデンスに基づく効果測定が明確になっておらず、相手国の国民及び納税者である日本の国民に成果が理解されていない。
・事業の目的に則したアウトカムについて、国民の理解を得られるようなエビデンスを示せるように抜本的改善とする。</t>
    <phoneticPr fontId="1"/>
  </si>
  <si>
    <t>・現状のアウトカムはページビュー件数、参加国・機関数だが、アウトカム目標としてふさわしくない。
・本事業で得られた貴重なデータが、どのように活用されているか把握・PRできるようなアウトカムや各国・機関の取組状況が把握できるようなアウトカムの設定が必要。
・人材の確保も含め事業が将来的に継続できる仕組みについて、生物多様性センターだけではなく国全体で検討が必要。</t>
    <phoneticPr fontId="1"/>
  </si>
  <si>
    <t>・本事業が目指す省エネ推進は、他事業や税制で十分にカバーできる。
・CO2削減という政策目的に対して、有効かどうか判定できない。
・利子補給の成果が見えない。
・事業のアウトカムとして、CO2の削減をどう測定するかについて明確な手法を示すべき。
・本事業を活用した企業だけでなく、本事業を活用していない企業についてもデータを取得して分析しなければ、本事業が効率的かどうかの検証を行っていることにはならない。
・大幅削減を可能とする企業の革新的な取組を促すものに見直すべき。
・本事業（利子補給という方法）が効果的であるという判断ができない今のやり方は、廃止を含めて抜本的に見直すべき。</t>
    <phoneticPr fontId="1"/>
  </si>
  <si>
    <t>補助金交付状況、事業費等の報告を踏まえ、「リース」という手法が低炭素機器の普及・CO2削減に効果的であるか等を検討し、適正な事業実施に努めること。</t>
    <rPh sb="28" eb="30">
      <t>シュホウ</t>
    </rPh>
    <rPh sb="31" eb="34">
      <t>テイタンソ</t>
    </rPh>
    <rPh sb="34" eb="36">
      <t>キキ</t>
    </rPh>
    <rPh sb="37" eb="39">
      <t>フキュウ</t>
    </rPh>
    <rPh sb="43" eb="45">
      <t>サクゲン</t>
    </rPh>
    <rPh sb="46" eb="48">
      <t>コウカ</t>
    </rPh>
    <rPh sb="48" eb="49">
      <t>テキ</t>
    </rPh>
    <rPh sb="53" eb="54">
      <t>トウ</t>
    </rPh>
    <rPh sb="55" eb="57">
      <t>ケントウ</t>
    </rPh>
    <rPh sb="62" eb="64">
      <t>ジギョウ</t>
    </rPh>
    <rPh sb="64" eb="66">
      <t>ジッシ</t>
    </rPh>
    <phoneticPr fontId="1"/>
  </si>
  <si>
    <t>平成２９年度で終了した事業。
本事業で得た環境影響評価に係る基礎的な情報を風力発電等の早期導入に有効に利用すること。</t>
    <rPh sb="11" eb="13">
      <t>ジギョウ</t>
    </rPh>
    <rPh sb="21" eb="23">
      <t>カンキョウ</t>
    </rPh>
    <rPh sb="23" eb="25">
      <t>エイキョウ</t>
    </rPh>
    <rPh sb="25" eb="27">
      <t>ヒョウカ</t>
    </rPh>
    <rPh sb="28" eb="29">
      <t>カカ</t>
    </rPh>
    <rPh sb="30" eb="33">
      <t>キソテキ</t>
    </rPh>
    <rPh sb="34" eb="36">
      <t>ジョウホウ</t>
    </rPh>
    <rPh sb="37" eb="39">
      <t>フウリョク</t>
    </rPh>
    <rPh sb="39" eb="41">
      <t>ハツデン</t>
    </rPh>
    <rPh sb="41" eb="42">
      <t>トウ</t>
    </rPh>
    <rPh sb="43" eb="45">
      <t>ソウキ</t>
    </rPh>
    <rPh sb="45" eb="47">
      <t>ドウニュウ</t>
    </rPh>
    <phoneticPr fontId="1"/>
  </si>
  <si>
    <t>民間資金による低炭素投融資を促進するため、補助金交付状況・事業費等の報告を踏まえ、適正な事業実施に努めること。</t>
    <rPh sb="0" eb="2">
      <t>ミンカン</t>
    </rPh>
    <rPh sb="2" eb="4">
      <t>シキン</t>
    </rPh>
    <rPh sb="7" eb="10">
      <t>テイタンソ</t>
    </rPh>
    <rPh sb="10" eb="13">
      <t>トウユウシ</t>
    </rPh>
    <rPh sb="14" eb="16">
      <t>ソクシン</t>
    </rPh>
    <rPh sb="21" eb="24">
      <t>ホジョキン</t>
    </rPh>
    <rPh sb="24" eb="26">
      <t>コウフ</t>
    </rPh>
    <rPh sb="26" eb="28">
      <t>ジョウキョウ</t>
    </rPh>
    <rPh sb="29" eb="31">
      <t>ジギョウ</t>
    </rPh>
    <rPh sb="31" eb="32">
      <t>ヒ</t>
    </rPh>
    <rPh sb="32" eb="33">
      <t>トウ</t>
    </rPh>
    <rPh sb="34" eb="36">
      <t>ホウコク</t>
    </rPh>
    <rPh sb="37" eb="38">
      <t>フ</t>
    </rPh>
    <rPh sb="44" eb="46">
      <t>ジギョウ</t>
    </rPh>
    <rPh sb="46" eb="48">
      <t>ジッシ</t>
    </rPh>
    <phoneticPr fontId="1"/>
  </si>
  <si>
    <t>公開プロセスの結果を踏まえ、本事業がCO2削減という目的に有効かどうか、効率的に活用されているか等の成果がわかるよう、廃止を含む抜本的改善を行うこと。</t>
    <rPh sb="0" eb="2">
      <t>コウカイ</t>
    </rPh>
    <rPh sb="7" eb="9">
      <t>ケッカ</t>
    </rPh>
    <rPh sb="10" eb="11">
      <t>フ</t>
    </rPh>
    <rPh sb="14" eb="15">
      <t>ホン</t>
    </rPh>
    <rPh sb="15" eb="17">
      <t>ジギョウ</t>
    </rPh>
    <rPh sb="21" eb="23">
      <t>サクゲン</t>
    </rPh>
    <rPh sb="26" eb="28">
      <t>モクテキ</t>
    </rPh>
    <rPh sb="29" eb="31">
      <t>ユウコウ</t>
    </rPh>
    <rPh sb="36" eb="38">
      <t>コウリツ</t>
    </rPh>
    <rPh sb="38" eb="39">
      <t>テキ</t>
    </rPh>
    <rPh sb="40" eb="42">
      <t>カツヨウ</t>
    </rPh>
    <rPh sb="48" eb="49">
      <t>トウ</t>
    </rPh>
    <rPh sb="50" eb="52">
      <t>セイカ</t>
    </rPh>
    <rPh sb="59" eb="61">
      <t>ハイシ</t>
    </rPh>
    <rPh sb="62" eb="63">
      <t>フク</t>
    </rPh>
    <rPh sb="64" eb="67">
      <t>バッポンテキ</t>
    </rPh>
    <rPh sb="67" eb="69">
      <t>カイゼン</t>
    </rPh>
    <rPh sb="70" eb="71">
      <t>オコナ</t>
    </rPh>
    <phoneticPr fontId="1"/>
  </si>
  <si>
    <t>実行計画のPDCA体制の整備・強化や地域の温室効果ガス排出量の推計等、実行計画策定及び実行性を高める支援の拡充措置地域の低炭素化に向けたノウハウ形成について、引き続き実施していくこと。また、より一層の予算執行効率化・事業効率化の観点から一者応札の抑制等の取組を行うこと。</t>
    <rPh sb="0" eb="2">
      <t>ジッコウ</t>
    </rPh>
    <rPh sb="2" eb="4">
      <t>ケイカク</t>
    </rPh>
    <rPh sb="35" eb="37">
      <t>ジッコウ</t>
    </rPh>
    <rPh sb="37" eb="39">
      <t>ケイカク</t>
    </rPh>
    <rPh sb="39" eb="41">
      <t>サクテイ</t>
    </rPh>
    <rPh sb="41" eb="42">
      <t>オヨ</t>
    </rPh>
    <rPh sb="43" eb="46">
      <t>ジッコウセイ</t>
    </rPh>
    <rPh sb="47" eb="48">
      <t>タカ</t>
    </rPh>
    <rPh sb="50" eb="52">
      <t>シエン</t>
    </rPh>
    <rPh sb="53" eb="57">
      <t>カクジュウソチ</t>
    </rPh>
    <rPh sb="57" eb="59">
      <t>チイキ</t>
    </rPh>
    <rPh sb="60" eb="63">
      <t>テイタンソ</t>
    </rPh>
    <rPh sb="63" eb="64">
      <t>カ</t>
    </rPh>
    <rPh sb="65" eb="66">
      <t>ム</t>
    </rPh>
    <rPh sb="72" eb="74">
      <t>ケイセイ</t>
    </rPh>
    <rPh sb="79" eb="80">
      <t>ヒ</t>
    </rPh>
    <rPh sb="81" eb="82">
      <t>ツヅ</t>
    </rPh>
    <rPh sb="83" eb="85">
      <t>ジッシ</t>
    </rPh>
    <phoneticPr fontId="1"/>
  </si>
  <si>
    <t>平成２９年度で終了した事業。
本事業で得た知見等を環境配慮と両立した再生可能エネルギーの導入に有効に利用すること。</t>
    <rPh sb="15" eb="16">
      <t>ホン</t>
    </rPh>
    <rPh sb="16" eb="18">
      <t>ジギョウ</t>
    </rPh>
    <rPh sb="19" eb="20">
      <t>エ</t>
    </rPh>
    <rPh sb="21" eb="23">
      <t>チケン</t>
    </rPh>
    <rPh sb="23" eb="24">
      <t>トウ</t>
    </rPh>
    <rPh sb="25" eb="27">
      <t>カンキョウ</t>
    </rPh>
    <rPh sb="27" eb="29">
      <t>ハイリョ</t>
    </rPh>
    <rPh sb="30" eb="32">
      <t>リョウリツ</t>
    </rPh>
    <rPh sb="34" eb="36">
      <t>サイセイ</t>
    </rPh>
    <rPh sb="36" eb="38">
      <t>カノウ</t>
    </rPh>
    <rPh sb="44" eb="46">
      <t>ドウニュウ</t>
    </rPh>
    <rPh sb="47" eb="49">
      <t>ユウコウ</t>
    </rPh>
    <rPh sb="50" eb="52">
      <t>リヨウ</t>
    </rPh>
    <phoneticPr fontId="1"/>
  </si>
  <si>
    <t>再生可能エネルギーの自律的普及を促進するため、引き続き経済産業省、農林水産省と連携するなどして事業の周知徹底し、効果的な事業実施と執行率の向上・不用額の減少に努めること。</t>
    <rPh sb="10" eb="13">
      <t>ジリツテキ</t>
    </rPh>
    <rPh sb="13" eb="15">
      <t>フキュウ</t>
    </rPh>
    <rPh sb="16" eb="18">
      <t>ソクシン</t>
    </rPh>
    <rPh sb="27" eb="29">
      <t>ケイザイ</t>
    </rPh>
    <rPh sb="29" eb="32">
      <t>サンギョウショウ</t>
    </rPh>
    <rPh sb="33" eb="35">
      <t>ノウリン</t>
    </rPh>
    <rPh sb="35" eb="37">
      <t>スイサン</t>
    </rPh>
    <rPh sb="37" eb="38">
      <t>ショウ</t>
    </rPh>
    <rPh sb="39" eb="41">
      <t>レンケイ</t>
    </rPh>
    <rPh sb="47" eb="49">
      <t>ジギョウ</t>
    </rPh>
    <rPh sb="50" eb="52">
      <t>シュウチ</t>
    </rPh>
    <rPh sb="52" eb="54">
      <t>テッテイ</t>
    </rPh>
    <rPh sb="56" eb="59">
      <t>コウカテキ</t>
    </rPh>
    <rPh sb="60" eb="62">
      <t>ジギョウ</t>
    </rPh>
    <rPh sb="62" eb="64">
      <t>ジッシ</t>
    </rPh>
    <rPh sb="65" eb="67">
      <t>シッコウ</t>
    </rPh>
    <rPh sb="67" eb="68">
      <t>リツ</t>
    </rPh>
    <rPh sb="69" eb="71">
      <t>コウジョウ</t>
    </rPh>
    <rPh sb="72" eb="74">
      <t>フヨウ</t>
    </rPh>
    <rPh sb="74" eb="75">
      <t>ガク</t>
    </rPh>
    <rPh sb="76" eb="78">
      <t>ゲンショウ</t>
    </rPh>
    <rPh sb="79" eb="80">
      <t>ツト</t>
    </rPh>
    <phoneticPr fontId="1"/>
  </si>
  <si>
    <t>事業中・事業後の効果検証に加えて、進捗を定期的に確認し、計画的かつ適切な事業実施に努めること。</t>
    <rPh sb="0" eb="2">
      <t>ジギョウ</t>
    </rPh>
    <rPh sb="2" eb="3">
      <t>チュウ</t>
    </rPh>
    <rPh sb="4" eb="6">
      <t>ジギョウ</t>
    </rPh>
    <rPh sb="6" eb="7">
      <t>ゴ</t>
    </rPh>
    <rPh sb="8" eb="10">
      <t>コウカ</t>
    </rPh>
    <rPh sb="10" eb="12">
      <t>ケンショウ</t>
    </rPh>
    <rPh sb="13" eb="14">
      <t>クワ</t>
    </rPh>
    <rPh sb="17" eb="19">
      <t>シンチョク</t>
    </rPh>
    <rPh sb="20" eb="22">
      <t>テイキ</t>
    </rPh>
    <rPh sb="22" eb="23">
      <t>テキ</t>
    </rPh>
    <rPh sb="24" eb="26">
      <t>カクニン</t>
    </rPh>
    <rPh sb="28" eb="31">
      <t>ケイカクテキ</t>
    </rPh>
    <rPh sb="33" eb="35">
      <t>テキセツ</t>
    </rPh>
    <rPh sb="36" eb="38">
      <t>ジギョウ</t>
    </rPh>
    <rPh sb="38" eb="40">
      <t>ジッシ</t>
    </rPh>
    <rPh sb="41" eb="42">
      <t>ツト</t>
    </rPh>
    <phoneticPr fontId="1"/>
  </si>
  <si>
    <t>平成２９年度で終了した事業。
自立分散型エネルギーシステムを備えていないこうした防災拠点等に補助金を導入して得られた成果を、後継事業等に生かすこと。</t>
    <rPh sb="46" eb="49">
      <t>ホジョキン</t>
    </rPh>
    <rPh sb="50" eb="52">
      <t>ドウニュウ</t>
    </rPh>
    <rPh sb="54" eb="55">
      <t>エ</t>
    </rPh>
    <rPh sb="58" eb="60">
      <t>セイカ</t>
    </rPh>
    <rPh sb="62" eb="64">
      <t>コウケイ</t>
    </rPh>
    <rPh sb="64" eb="66">
      <t>ジギョウ</t>
    </rPh>
    <rPh sb="66" eb="67">
      <t>トウ</t>
    </rPh>
    <rPh sb="68" eb="69">
      <t>イ</t>
    </rPh>
    <phoneticPr fontId="1"/>
  </si>
  <si>
    <t>外部有識者の所見を踏まえ、アウトカムの指標設定について、エビデンスに基づいたものとなっているか見直しを検討すること。</t>
    <rPh sb="0" eb="2">
      <t>ガイブ</t>
    </rPh>
    <rPh sb="2" eb="5">
      <t>ユウシキシャ</t>
    </rPh>
    <rPh sb="6" eb="8">
      <t>ショケン</t>
    </rPh>
    <rPh sb="9" eb="10">
      <t>フ</t>
    </rPh>
    <rPh sb="19" eb="21">
      <t>シヒョウ</t>
    </rPh>
    <rPh sb="21" eb="23">
      <t>セッテイ</t>
    </rPh>
    <rPh sb="34" eb="35">
      <t>モト</t>
    </rPh>
    <rPh sb="47" eb="49">
      <t>ミナオ</t>
    </rPh>
    <rPh sb="51" eb="53">
      <t>ケントウ</t>
    </rPh>
    <phoneticPr fontId="1"/>
  </si>
  <si>
    <t>PRTRデータの集計・好評の着実な実施及びPRTR制度見直しに向けた対応のため、引き続き効果的・効率的な執行に努めること。また、国民への情報提供と化学物質に係る理解の増進というPRTR制度の意義を踏まえ、アウトカム指標に国民の化学物質に対する理解度に関するものとする等の検討を行うこと。</t>
    <rPh sb="8" eb="10">
      <t>シュウケイ</t>
    </rPh>
    <rPh sb="11" eb="13">
      <t>コウヒョウ</t>
    </rPh>
    <rPh sb="14" eb="16">
      <t>チャクジツ</t>
    </rPh>
    <rPh sb="17" eb="19">
      <t>ジッシ</t>
    </rPh>
    <rPh sb="19" eb="20">
      <t>オヨ</t>
    </rPh>
    <rPh sb="25" eb="27">
      <t>セイド</t>
    </rPh>
    <rPh sb="27" eb="29">
      <t>ミナオ</t>
    </rPh>
    <rPh sb="31" eb="32">
      <t>ム</t>
    </rPh>
    <rPh sb="34" eb="36">
      <t>タイオウ</t>
    </rPh>
    <rPh sb="40" eb="41">
      <t>ヒ</t>
    </rPh>
    <rPh sb="42" eb="43">
      <t>ツヅ</t>
    </rPh>
    <rPh sb="44" eb="47">
      <t>コウカテキ</t>
    </rPh>
    <rPh sb="48" eb="50">
      <t>コウリツ</t>
    </rPh>
    <rPh sb="50" eb="51">
      <t>テキ</t>
    </rPh>
    <rPh sb="52" eb="54">
      <t>シッコウ</t>
    </rPh>
    <rPh sb="55" eb="56">
      <t>ツト</t>
    </rPh>
    <rPh sb="64" eb="66">
      <t>コクミン</t>
    </rPh>
    <rPh sb="68" eb="70">
      <t>ジョウホウ</t>
    </rPh>
    <rPh sb="70" eb="72">
      <t>テイキョウ</t>
    </rPh>
    <rPh sb="73" eb="75">
      <t>カガク</t>
    </rPh>
    <rPh sb="75" eb="77">
      <t>ブッシツ</t>
    </rPh>
    <rPh sb="78" eb="79">
      <t>カカ</t>
    </rPh>
    <rPh sb="80" eb="82">
      <t>リカイ</t>
    </rPh>
    <rPh sb="83" eb="85">
      <t>ゾウシン</t>
    </rPh>
    <rPh sb="92" eb="94">
      <t>セイド</t>
    </rPh>
    <rPh sb="95" eb="97">
      <t>イギ</t>
    </rPh>
    <rPh sb="98" eb="99">
      <t>フ</t>
    </rPh>
    <rPh sb="107" eb="109">
      <t>シヒョウ</t>
    </rPh>
    <rPh sb="110" eb="112">
      <t>コクミン</t>
    </rPh>
    <rPh sb="113" eb="115">
      <t>カガク</t>
    </rPh>
    <rPh sb="115" eb="117">
      <t>ブッシツ</t>
    </rPh>
    <rPh sb="118" eb="119">
      <t>タイ</t>
    </rPh>
    <rPh sb="121" eb="123">
      <t>リカイ</t>
    </rPh>
    <rPh sb="123" eb="124">
      <t>ド</t>
    </rPh>
    <rPh sb="125" eb="126">
      <t>カン</t>
    </rPh>
    <rPh sb="133" eb="134">
      <t>トウ</t>
    </rPh>
    <rPh sb="135" eb="137">
      <t>ケントウ</t>
    </rPh>
    <rPh sb="138" eb="139">
      <t>オコナ</t>
    </rPh>
    <phoneticPr fontId="1"/>
  </si>
  <si>
    <t>リスク評価を着実に進めていくために、得られた技術的課題の施行に必要な評価スキームの精緻化及び改善を検討すること。また、より一層の予算執行効率化・事業効率化の観点から一者応札の抑制等の取組を行うこと。</t>
    <rPh sb="3" eb="5">
      <t>ヒョウカ</t>
    </rPh>
    <rPh sb="6" eb="8">
      <t>チャクジツ</t>
    </rPh>
    <rPh sb="9" eb="10">
      <t>スス</t>
    </rPh>
    <rPh sb="18" eb="19">
      <t>エ</t>
    </rPh>
    <rPh sb="22" eb="24">
      <t>ギジュツ</t>
    </rPh>
    <rPh sb="24" eb="25">
      <t>テキ</t>
    </rPh>
    <rPh sb="25" eb="27">
      <t>カダイ</t>
    </rPh>
    <rPh sb="28" eb="30">
      <t>セコウ</t>
    </rPh>
    <rPh sb="31" eb="33">
      <t>ヒツヨウ</t>
    </rPh>
    <rPh sb="34" eb="36">
      <t>ヒョウカ</t>
    </rPh>
    <rPh sb="41" eb="44">
      <t>セイチカ</t>
    </rPh>
    <rPh sb="44" eb="45">
      <t>オヨ</t>
    </rPh>
    <rPh sb="46" eb="48">
      <t>カイゼン</t>
    </rPh>
    <rPh sb="49" eb="51">
      <t>ケントウ</t>
    </rPh>
    <phoneticPr fontId="1"/>
  </si>
  <si>
    <t>一般化学物質等のスクリーニング調査の実施をさらに加速化する必要があるため、より一層の効率的及び効果的な予算執行に努めること。</t>
    <rPh sb="0" eb="2">
      <t>イッパン</t>
    </rPh>
    <rPh sb="2" eb="4">
      <t>カガク</t>
    </rPh>
    <rPh sb="4" eb="6">
      <t>ブッシツ</t>
    </rPh>
    <rPh sb="6" eb="7">
      <t>トウ</t>
    </rPh>
    <rPh sb="15" eb="17">
      <t>チョウサ</t>
    </rPh>
    <rPh sb="18" eb="20">
      <t>ジッシ</t>
    </rPh>
    <rPh sb="24" eb="27">
      <t>カソクカ</t>
    </rPh>
    <rPh sb="29" eb="31">
      <t>ヒツヨウ</t>
    </rPh>
    <rPh sb="39" eb="41">
      <t>イッソウ</t>
    </rPh>
    <rPh sb="42" eb="45">
      <t>コウリツテキ</t>
    </rPh>
    <rPh sb="45" eb="46">
      <t>オヨ</t>
    </rPh>
    <rPh sb="47" eb="50">
      <t>コウカテキ</t>
    </rPh>
    <rPh sb="51" eb="53">
      <t>ヨサン</t>
    </rPh>
    <rPh sb="53" eb="55">
      <t>シッコウ</t>
    </rPh>
    <rPh sb="56" eb="57">
      <t>ツト</t>
    </rPh>
    <phoneticPr fontId="1"/>
  </si>
  <si>
    <t>地球環境保全に関する国際的貢献と連携の確保に資するため、引き続き事業の実施に努める。また、不用額が多額とならないよう必要額をより精査した上で予算要求をすること。</t>
    <rPh sb="0" eb="2">
      <t>チキュウ</t>
    </rPh>
    <rPh sb="2" eb="4">
      <t>カンキョウ</t>
    </rPh>
    <rPh sb="4" eb="6">
      <t>ホゼン</t>
    </rPh>
    <rPh sb="7" eb="8">
      <t>カン</t>
    </rPh>
    <rPh sb="10" eb="12">
      <t>コクサイ</t>
    </rPh>
    <rPh sb="12" eb="13">
      <t>テキ</t>
    </rPh>
    <rPh sb="13" eb="15">
      <t>コウケン</t>
    </rPh>
    <rPh sb="16" eb="18">
      <t>レンケイ</t>
    </rPh>
    <rPh sb="19" eb="21">
      <t>カクホ</t>
    </rPh>
    <rPh sb="22" eb="23">
      <t>シ</t>
    </rPh>
    <rPh sb="28" eb="29">
      <t>ヒ</t>
    </rPh>
    <rPh sb="30" eb="31">
      <t>ツヅ</t>
    </rPh>
    <rPh sb="32" eb="34">
      <t>ジギョウ</t>
    </rPh>
    <rPh sb="35" eb="37">
      <t>ジッシ</t>
    </rPh>
    <rPh sb="38" eb="39">
      <t>ツト</t>
    </rPh>
    <rPh sb="45" eb="48">
      <t>フヨウガク</t>
    </rPh>
    <rPh sb="49" eb="51">
      <t>タガク</t>
    </rPh>
    <rPh sb="58" eb="61">
      <t>ヒツヨウガク</t>
    </rPh>
    <rPh sb="64" eb="66">
      <t>セイサ</t>
    </rPh>
    <rPh sb="68" eb="69">
      <t>ウエ</t>
    </rPh>
    <rPh sb="70" eb="72">
      <t>ヨサン</t>
    </rPh>
    <rPh sb="72" eb="74">
      <t>ヨウキュウ</t>
    </rPh>
    <phoneticPr fontId="1"/>
  </si>
  <si>
    <t>POPs条約を遵守するため、引き続き効率的にモニタリング調査を実施すること。また、より一層の予算執行効率化・事業効率化の観点から一者応札の抑制等の取組を行うこと。</t>
    <rPh sb="4" eb="6">
      <t>ジョウヤク</t>
    </rPh>
    <rPh sb="7" eb="9">
      <t>ジュンシュ</t>
    </rPh>
    <rPh sb="14" eb="15">
      <t>ヒ</t>
    </rPh>
    <rPh sb="16" eb="17">
      <t>ツヅ</t>
    </rPh>
    <rPh sb="18" eb="21">
      <t>コウリツテキ</t>
    </rPh>
    <rPh sb="28" eb="30">
      <t>チョウサ</t>
    </rPh>
    <rPh sb="31" eb="33">
      <t>ジッシ</t>
    </rPh>
    <phoneticPr fontId="1"/>
  </si>
  <si>
    <t>有識者の知見を聴取し活用するとともに関連する分野との協力・連携を取って効率的に事業を実施すること。また、より一層の予算執行効率化・事業効率化の観点から一者応札の抑制等の取組を行うこと。</t>
    <rPh sb="0" eb="3">
      <t>ユウシキシャ</t>
    </rPh>
    <rPh sb="4" eb="6">
      <t>チケン</t>
    </rPh>
    <rPh sb="7" eb="9">
      <t>チョウシュ</t>
    </rPh>
    <rPh sb="10" eb="12">
      <t>カツヨウ</t>
    </rPh>
    <rPh sb="18" eb="20">
      <t>カンレン</t>
    </rPh>
    <rPh sb="22" eb="24">
      <t>ブンヤ</t>
    </rPh>
    <rPh sb="26" eb="28">
      <t>キョウリョク</t>
    </rPh>
    <rPh sb="29" eb="31">
      <t>レンケイ</t>
    </rPh>
    <rPh sb="32" eb="33">
      <t>ト</t>
    </rPh>
    <rPh sb="35" eb="38">
      <t>コウリツテキ</t>
    </rPh>
    <rPh sb="39" eb="41">
      <t>ジギョウ</t>
    </rPh>
    <rPh sb="42" eb="44">
      <t>ジッシ</t>
    </rPh>
    <rPh sb="54" eb="56">
      <t>イッソウ</t>
    </rPh>
    <rPh sb="57" eb="59">
      <t>ヨサン</t>
    </rPh>
    <rPh sb="59" eb="61">
      <t>シッコウ</t>
    </rPh>
    <rPh sb="61" eb="64">
      <t>コウリツカ</t>
    </rPh>
    <rPh sb="65" eb="67">
      <t>ジギョウ</t>
    </rPh>
    <rPh sb="67" eb="70">
      <t>コウリツカ</t>
    </rPh>
    <rPh sb="71" eb="73">
      <t>カンテン</t>
    </rPh>
    <rPh sb="75" eb="77">
      <t>イチシャ</t>
    </rPh>
    <rPh sb="77" eb="79">
      <t>オウサツ</t>
    </rPh>
    <rPh sb="80" eb="82">
      <t>ヨクセイ</t>
    </rPh>
    <rPh sb="82" eb="83">
      <t>トウ</t>
    </rPh>
    <rPh sb="84" eb="86">
      <t>トリクミ</t>
    </rPh>
    <rPh sb="87" eb="88">
      <t>オコナ</t>
    </rPh>
    <phoneticPr fontId="1"/>
  </si>
  <si>
    <t>水銀対策に係る国内外の取組を着実に推進していくため、有識者の知見を聴取し活用するとともに関連する分野との協力・連携を取って効率的に事業を実施すること。また、より一層の予算執行効率化・事業効率化の観点から一者応札の抑制等の取組を行うこと。</t>
    <rPh sb="0" eb="2">
      <t>スイギン</t>
    </rPh>
    <rPh sb="2" eb="4">
      <t>タイサク</t>
    </rPh>
    <rPh sb="5" eb="6">
      <t>カカ</t>
    </rPh>
    <rPh sb="7" eb="9">
      <t>コクナイ</t>
    </rPh>
    <rPh sb="9" eb="10">
      <t>ガイ</t>
    </rPh>
    <rPh sb="11" eb="13">
      <t>トリクミ</t>
    </rPh>
    <rPh sb="14" eb="16">
      <t>チャクジツ</t>
    </rPh>
    <rPh sb="17" eb="19">
      <t>スイシン</t>
    </rPh>
    <rPh sb="26" eb="29">
      <t>ユウシキシャ</t>
    </rPh>
    <rPh sb="30" eb="32">
      <t>チケン</t>
    </rPh>
    <rPh sb="33" eb="35">
      <t>チョウシュ</t>
    </rPh>
    <rPh sb="36" eb="38">
      <t>カツヨウ</t>
    </rPh>
    <rPh sb="44" eb="46">
      <t>カンレン</t>
    </rPh>
    <rPh sb="48" eb="50">
      <t>ブンヤ</t>
    </rPh>
    <rPh sb="52" eb="54">
      <t>キョウリョク</t>
    </rPh>
    <rPh sb="55" eb="57">
      <t>レンケイ</t>
    </rPh>
    <rPh sb="58" eb="59">
      <t>ト</t>
    </rPh>
    <rPh sb="61" eb="64">
      <t>コウリツテキ</t>
    </rPh>
    <rPh sb="65" eb="67">
      <t>ジギョウ</t>
    </rPh>
    <rPh sb="68" eb="70">
      <t>ジッシ</t>
    </rPh>
    <phoneticPr fontId="1"/>
  </si>
  <si>
    <t>医療状況、補償給付関係事項等を集計または更新整理し、効率的に総合的な分析が実施できるように努めること。また、より一層の予算執行効率化・事業効率化の観点から一者応札の抑制等の取組を行うこと。</t>
    <rPh sb="0" eb="2">
      <t>イリョウ</t>
    </rPh>
    <rPh sb="2" eb="4">
      <t>ジョウキョウ</t>
    </rPh>
    <rPh sb="5" eb="7">
      <t>ホショウ</t>
    </rPh>
    <rPh sb="7" eb="9">
      <t>キュウフ</t>
    </rPh>
    <rPh sb="9" eb="11">
      <t>カンケイ</t>
    </rPh>
    <rPh sb="11" eb="13">
      <t>ジコウ</t>
    </rPh>
    <rPh sb="13" eb="14">
      <t>トウ</t>
    </rPh>
    <rPh sb="15" eb="17">
      <t>シュウケイ</t>
    </rPh>
    <rPh sb="20" eb="22">
      <t>コウシン</t>
    </rPh>
    <rPh sb="22" eb="24">
      <t>セイリ</t>
    </rPh>
    <rPh sb="26" eb="29">
      <t>コウリツテキ</t>
    </rPh>
    <rPh sb="30" eb="32">
      <t>ソウゴウ</t>
    </rPh>
    <rPh sb="32" eb="33">
      <t>テキ</t>
    </rPh>
    <rPh sb="34" eb="36">
      <t>ブンセキ</t>
    </rPh>
    <rPh sb="37" eb="39">
      <t>ジッシ</t>
    </rPh>
    <rPh sb="45" eb="46">
      <t>ツト</t>
    </rPh>
    <phoneticPr fontId="1"/>
  </si>
  <si>
    <t>３歳児、６歳児の健康調査を着実に実施するため、引き続き、事業の効率性を検討の上、より一層の効率的及び効果的な予算執行に努めること。</t>
    <rPh sb="1" eb="2">
      <t>サイ</t>
    </rPh>
    <rPh sb="2" eb="3">
      <t>ジ</t>
    </rPh>
    <rPh sb="5" eb="6">
      <t>サイ</t>
    </rPh>
    <rPh sb="6" eb="7">
      <t>ジ</t>
    </rPh>
    <rPh sb="8" eb="10">
      <t>ケンコウ</t>
    </rPh>
    <rPh sb="10" eb="12">
      <t>チョウサ</t>
    </rPh>
    <rPh sb="13" eb="15">
      <t>チャクジツ</t>
    </rPh>
    <rPh sb="16" eb="18">
      <t>ジッシ</t>
    </rPh>
    <rPh sb="23" eb="24">
      <t>ヒ</t>
    </rPh>
    <rPh sb="25" eb="26">
      <t>ツヅ</t>
    </rPh>
    <rPh sb="28" eb="30">
      <t>ジギョウ</t>
    </rPh>
    <rPh sb="31" eb="34">
      <t>コウリツセイ</t>
    </rPh>
    <rPh sb="35" eb="37">
      <t>ケントウ</t>
    </rPh>
    <rPh sb="38" eb="39">
      <t>ウエ</t>
    </rPh>
    <rPh sb="42" eb="44">
      <t>イッソウ</t>
    </rPh>
    <rPh sb="48" eb="49">
      <t>オヨ</t>
    </rPh>
    <phoneticPr fontId="1"/>
  </si>
  <si>
    <t>外部有識者の所見を踏まえ、引き続き保障給付業務の円滑な実施に努めること。また、業務の効率化及び無駄な経費の削減の観点から、事業の見直しの検討も行うこと。</t>
    <rPh sb="0" eb="2">
      <t>ガイブ</t>
    </rPh>
    <rPh sb="2" eb="5">
      <t>ユウシキシャ</t>
    </rPh>
    <rPh sb="13" eb="14">
      <t>ヒ</t>
    </rPh>
    <rPh sb="15" eb="16">
      <t>ツヅ</t>
    </rPh>
    <rPh sb="17" eb="19">
      <t>ホショウ</t>
    </rPh>
    <rPh sb="19" eb="21">
      <t>キュウフ</t>
    </rPh>
    <rPh sb="21" eb="23">
      <t>ギョウム</t>
    </rPh>
    <rPh sb="24" eb="26">
      <t>エンカツ</t>
    </rPh>
    <rPh sb="27" eb="29">
      <t>ジッシ</t>
    </rPh>
    <rPh sb="30" eb="31">
      <t>ツト</t>
    </rPh>
    <rPh sb="56" eb="58">
      <t>カンテン</t>
    </rPh>
    <rPh sb="61" eb="63">
      <t>ジギョウ</t>
    </rPh>
    <rPh sb="64" eb="66">
      <t>ミナオ</t>
    </rPh>
    <rPh sb="68" eb="70">
      <t>ケントウ</t>
    </rPh>
    <rPh sb="71" eb="72">
      <t>オコナ</t>
    </rPh>
    <phoneticPr fontId="1"/>
  </si>
  <si>
    <t>被認定者の高齢化を踏まえ、より実態に即した事業運営を行い、事業も効果的な実施に努めること。</t>
    <rPh sb="0" eb="1">
      <t>ヒ</t>
    </rPh>
    <rPh sb="1" eb="4">
      <t>ニンテイシャ</t>
    </rPh>
    <rPh sb="5" eb="8">
      <t>コウレイカ</t>
    </rPh>
    <rPh sb="9" eb="10">
      <t>フ</t>
    </rPh>
    <rPh sb="15" eb="17">
      <t>ジッタイ</t>
    </rPh>
    <rPh sb="18" eb="19">
      <t>ソク</t>
    </rPh>
    <rPh sb="21" eb="23">
      <t>ジギョウ</t>
    </rPh>
    <rPh sb="23" eb="25">
      <t>ウンエイ</t>
    </rPh>
    <rPh sb="26" eb="27">
      <t>オコナ</t>
    </rPh>
    <rPh sb="29" eb="31">
      <t>ジギョウ</t>
    </rPh>
    <rPh sb="32" eb="35">
      <t>コウカテキ</t>
    </rPh>
    <rPh sb="36" eb="38">
      <t>ジッシ</t>
    </rPh>
    <rPh sb="39" eb="40">
      <t>ツト</t>
    </rPh>
    <phoneticPr fontId="1"/>
  </si>
  <si>
    <t>公害医療について、引き続き、療養給付等の実態把握や審査状況の点検等を実施し手続きの適正化を図るとともに、より一層の効率的及び効果的な予算執行に努めること。</t>
    <rPh sb="0" eb="2">
      <t>コウガイ</t>
    </rPh>
    <rPh sb="2" eb="4">
      <t>イリョウ</t>
    </rPh>
    <rPh sb="14" eb="16">
      <t>リョウヨウ</t>
    </rPh>
    <rPh sb="16" eb="18">
      <t>キュウフ</t>
    </rPh>
    <rPh sb="18" eb="19">
      <t>トウ</t>
    </rPh>
    <rPh sb="20" eb="22">
      <t>ジッタイ</t>
    </rPh>
    <rPh sb="22" eb="24">
      <t>ハアク</t>
    </rPh>
    <rPh sb="25" eb="27">
      <t>シンサ</t>
    </rPh>
    <rPh sb="27" eb="29">
      <t>ジョウキョウ</t>
    </rPh>
    <rPh sb="30" eb="32">
      <t>テンケン</t>
    </rPh>
    <rPh sb="32" eb="33">
      <t>トウ</t>
    </rPh>
    <rPh sb="34" eb="36">
      <t>ジッシ</t>
    </rPh>
    <rPh sb="37" eb="39">
      <t>テツヅ</t>
    </rPh>
    <rPh sb="41" eb="43">
      <t>テキセイ</t>
    </rPh>
    <rPh sb="43" eb="44">
      <t>カ</t>
    </rPh>
    <rPh sb="45" eb="46">
      <t>ハカ</t>
    </rPh>
    <rPh sb="54" eb="56">
      <t>イッソウ</t>
    </rPh>
    <rPh sb="60" eb="61">
      <t>オヨ</t>
    </rPh>
    <phoneticPr fontId="1"/>
  </si>
  <si>
    <t>事業実施効果を的確に把握するための調査を継続的に実施し、より一層の事業効果の向上を目指すこと。また、優良事例の横展開等を行い、事業全体での効果向上についても検討すること。</t>
    <rPh sb="0" eb="2">
      <t>ジギョウ</t>
    </rPh>
    <rPh sb="2" eb="4">
      <t>ジッシ</t>
    </rPh>
    <rPh sb="4" eb="6">
      <t>コウカ</t>
    </rPh>
    <rPh sb="7" eb="9">
      <t>テキカク</t>
    </rPh>
    <rPh sb="10" eb="12">
      <t>ハアク</t>
    </rPh>
    <rPh sb="17" eb="19">
      <t>チョウサ</t>
    </rPh>
    <rPh sb="20" eb="23">
      <t>ケイゾクテキ</t>
    </rPh>
    <rPh sb="24" eb="26">
      <t>ジッシ</t>
    </rPh>
    <rPh sb="30" eb="32">
      <t>イッソウ</t>
    </rPh>
    <rPh sb="33" eb="35">
      <t>ジギョウ</t>
    </rPh>
    <rPh sb="35" eb="37">
      <t>コウカ</t>
    </rPh>
    <rPh sb="38" eb="40">
      <t>コウジョウ</t>
    </rPh>
    <rPh sb="41" eb="43">
      <t>メザ</t>
    </rPh>
    <rPh sb="50" eb="52">
      <t>ユウリョウ</t>
    </rPh>
    <rPh sb="52" eb="54">
      <t>ジレイ</t>
    </rPh>
    <rPh sb="55" eb="56">
      <t>ヨコ</t>
    </rPh>
    <rPh sb="56" eb="58">
      <t>テンカイ</t>
    </rPh>
    <rPh sb="58" eb="59">
      <t>トウ</t>
    </rPh>
    <rPh sb="60" eb="61">
      <t>オコナ</t>
    </rPh>
    <rPh sb="63" eb="65">
      <t>ジギョウ</t>
    </rPh>
    <rPh sb="65" eb="67">
      <t>ゼンタイ</t>
    </rPh>
    <rPh sb="69" eb="71">
      <t>コウカ</t>
    </rPh>
    <rPh sb="71" eb="73">
      <t>コウジョウ</t>
    </rPh>
    <rPh sb="78" eb="80">
      <t>ケントウ</t>
    </rPh>
    <phoneticPr fontId="1"/>
  </si>
  <si>
    <t>公健法に基づく補償給付に必要な額を確実に交付するため、定期的に交付状況を確認し、適正な予算執行に努めること。また、給付実績等を踏まえた予算規模の要求をすること。</t>
    <rPh sb="0" eb="3">
      <t>コウケンホウ</t>
    </rPh>
    <rPh sb="4" eb="5">
      <t>モト</t>
    </rPh>
    <rPh sb="7" eb="9">
      <t>ホショウ</t>
    </rPh>
    <rPh sb="9" eb="11">
      <t>キュウフ</t>
    </rPh>
    <rPh sb="12" eb="14">
      <t>ヒツヨウ</t>
    </rPh>
    <rPh sb="15" eb="16">
      <t>ガク</t>
    </rPh>
    <rPh sb="17" eb="19">
      <t>カクジツ</t>
    </rPh>
    <rPh sb="20" eb="22">
      <t>コウフ</t>
    </rPh>
    <rPh sb="57" eb="59">
      <t>キュウフ</t>
    </rPh>
    <phoneticPr fontId="1"/>
  </si>
  <si>
    <t>水俣病問題解決のため、事業対象者に対する療養費等の支給や地域振興等の加速化を着実に実施し、効率的な予算執行に努めること。</t>
    <rPh sb="0" eb="2">
      <t>ミナマタ</t>
    </rPh>
    <rPh sb="2" eb="3">
      <t>ビョウ</t>
    </rPh>
    <rPh sb="3" eb="5">
      <t>モンダイ</t>
    </rPh>
    <rPh sb="5" eb="7">
      <t>カイケツ</t>
    </rPh>
    <rPh sb="17" eb="18">
      <t>タイ</t>
    </rPh>
    <rPh sb="20" eb="22">
      <t>リョウヨウ</t>
    </rPh>
    <rPh sb="22" eb="23">
      <t>ヒ</t>
    </rPh>
    <rPh sb="23" eb="24">
      <t>トウ</t>
    </rPh>
    <rPh sb="25" eb="27">
      <t>シキュウ</t>
    </rPh>
    <rPh sb="28" eb="30">
      <t>チイキ</t>
    </rPh>
    <rPh sb="30" eb="32">
      <t>シンコウ</t>
    </rPh>
    <rPh sb="32" eb="33">
      <t>トウ</t>
    </rPh>
    <rPh sb="34" eb="37">
      <t>カソクカ</t>
    </rPh>
    <rPh sb="38" eb="40">
      <t>チャクジツ</t>
    </rPh>
    <rPh sb="41" eb="43">
      <t>ジッシ</t>
    </rPh>
    <rPh sb="54" eb="55">
      <t>ツト</t>
    </rPh>
    <phoneticPr fontId="1"/>
  </si>
  <si>
    <t>引き続きチッソ株式会社の返済計画等の状況を見極め、適切な金額を算出し、予算要求へ反映すること。</t>
    <rPh sb="0" eb="1">
      <t>ヒ</t>
    </rPh>
    <rPh sb="2" eb="3">
      <t>ツヅ</t>
    </rPh>
    <rPh sb="7" eb="11">
      <t>カブシキガイシャ</t>
    </rPh>
    <rPh sb="12" eb="14">
      <t>ヘンサイ</t>
    </rPh>
    <rPh sb="14" eb="16">
      <t>ケイカク</t>
    </rPh>
    <rPh sb="16" eb="17">
      <t>トウ</t>
    </rPh>
    <rPh sb="18" eb="20">
      <t>ジョウキョウ</t>
    </rPh>
    <rPh sb="21" eb="23">
      <t>ミキワ</t>
    </rPh>
    <rPh sb="25" eb="27">
      <t>テキセツ</t>
    </rPh>
    <rPh sb="28" eb="30">
      <t>キンガク</t>
    </rPh>
    <rPh sb="31" eb="33">
      <t>サンシュツ</t>
    </rPh>
    <rPh sb="35" eb="37">
      <t>ヨサン</t>
    </rPh>
    <rPh sb="37" eb="39">
      <t>ヨウキュウ</t>
    </rPh>
    <rPh sb="40" eb="42">
      <t>ハンエイ</t>
    </rPh>
    <phoneticPr fontId="1"/>
  </si>
  <si>
    <t>外部有識者の所見を踏まえ、引き続き石綿健康被害救済業務の円滑な実施に努めること。実施に当たっては、成果目標となっている処理日数の見直しの検討も行うこと。また、より一層の予算執行効率化・事業効率化の観点から一者応札の抑制等の取組を行うこと。</t>
    <rPh sb="17" eb="19">
      <t>イシワタ</t>
    </rPh>
    <rPh sb="19" eb="21">
      <t>ケンコウ</t>
    </rPh>
    <rPh sb="21" eb="23">
      <t>ヒガイ</t>
    </rPh>
    <rPh sb="23" eb="25">
      <t>キュウサイ</t>
    </rPh>
    <rPh sb="25" eb="27">
      <t>ギョウム</t>
    </rPh>
    <rPh sb="40" eb="42">
      <t>ジッシ</t>
    </rPh>
    <rPh sb="43" eb="44">
      <t>ア</t>
    </rPh>
    <rPh sb="49" eb="51">
      <t>セイカ</t>
    </rPh>
    <rPh sb="51" eb="53">
      <t>モクヒョウ</t>
    </rPh>
    <rPh sb="59" eb="61">
      <t>ショリ</t>
    </rPh>
    <rPh sb="61" eb="63">
      <t>ニッスウ</t>
    </rPh>
    <rPh sb="64" eb="66">
      <t>ミナオ</t>
    </rPh>
    <rPh sb="68" eb="70">
      <t>ケントウ</t>
    </rPh>
    <rPh sb="71" eb="72">
      <t>オコナ</t>
    </rPh>
    <phoneticPr fontId="1"/>
  </si>
  <si>
    <t>スギ花粉の花粉飛散量等の情報発信や、黄砂による健康影響についての知見収集・疫学調査等について、効率的・効果的に実施し、適正な予算執行に努めること。また、より一層の予算執行効率化・事業効率化の観点から一者応札の抑制等の取組を行うこと。</t>
  </si>
  <si>
    <t>グリーン購入法に基づき、環境物品等への需要の転換を促進し、環境負荷の少ない持続的発展が可能な社会を構築するため、引き続き事業の効率的・効果的な執行に努めること。また、より一層の予算執行効率化・事業効率化の観点から一者応札の抑制等の取組を行うこと。</t>
    <rPh sb="4" eb="6">
      <t>コウニュウ</t>
    </rPh>
    <rPh sb="6" eb="7">
      <t>ホウ</t>
    </rPh>
    <rPh sb="8" eb="9">
      <t>モト</t>
    </rPh>
    <rPh sb="12" eb="14">
      <t>カンキョウ</t>
    </rPh>
    <rPh sb="29" eb="31">
      <t>カンキョウ</t>
    </rPh>
    <rPh sb="31" eb="33">
      <t>フカ</t>
    </rPh>
    <rPh sb="34" eb="35">
      <t>スク</t>
    </rPh>
    <rPh sb="37" eb="40">
      <t>ジゾクテキ</t>
    </rPh>
    <rPh sb="40" eb="42">
      <t>ハッテン</t>
    </rPh>
    <rPh sb="43" eb="45">
      <t>カノウ</t>
    </rPh>
    <rPh sb="46" eb="48">
      <t>シャカイ</t>
    </rPh>
    <rPh sb="49" eb="51">
      <t>コウチク</t>
    </rPh>
    <rPh sb="56" eb="57">
      <t>ヒ</t>
    </rPh>
    <rPh sb="58" eb="59">
      <t>ツヅ</t>
    </rPh>
    <rPh sb="60" eb="62">
      <t>ジギョウ</t>
    </rPh>
    <rPh sb="63" eb="65">
      <t>コウリツ</t>
    </rPh>
    <rPh sb="71" eb="73">
      <t>シッコウ</t>
    </rPh>
    <rPh sb="74" eb="75">
      <t>ツト</t>
    </rPh>
    <phoneticPr fontId="1"/>
  </si>
  <si>
    <t>外部有識者の所見を踏まえ、地球温暖化対策関係のアウトカム指標について、適切な数値となっているかどうか見直しも含めて検討すること。また、より一層の予算執行効率化・事業効率化の観点から一者応札の抑制等の取組を行うこと。</t>
    <rPh sb="13" eb="15">
      <t>チキュウ</t>
    </rPh>
    <rPh sb="15" eb="18">
      <t>オンダンカ</t>
    </rPh>
    <rPh sb="18" eb="20">
      <t>タイサク</t>
    </rPh>
    <rPh sb="20" eb="22">
      <t>カンケイ</t>
    </rPh>
    <rPh sb="28" eb="30">
      <t>シヒョウ</t>
    </rPh>
    <rPh sb="35" eb="37">
      <t>テキセツ</t>
    </rPh>
    <rPh sb="38" eb="40">
      <t>スウチ</t>
    </rPh>
    <rPh sb="50" eb="52">
      <t>ミナオ</t>
    </rPh>
    <rPh sb="54" eb="55">
      <t>フク</t>
    </rPh>
    <rPh sb="57" eb="59">
      <t>ケントウ</t>
    </rPh>
    <phoneticPr fontId="1"/>
  </si>
  <si>
    <t>環境配慮契約について国・地方公共団体への取組を推進していくため、引き続き事業の効果的・効率的な実施に努めること。また、より一層の予算執行効率化・事業効率化の観点から一者応札の抑制等の取組を行うこと。</t>
    <rPh sb="0" eb="2">
      <t>カンキョウ</t>
    </rPh>
    <rPh sb="2" eb="4">
      <t>ハイリョ</t>
    </rPh>
    <rPh sb="4" eb="6">
      <t>ケイヤク</t>
    </rPh>
    <rPh sb="10" eb="11">
      <t>クニ</t>
    </rPh>
    <rPh sb="12" eb="14">
      <t>チホウ</t>
    </rPh>
    <rPh sb="14" eb="16">
      <t>コウキョウ</t>
    </rPh>
    <rPh sb="16" eb="18">
      <t>ダンタイ</t>
    </rPh>
    <rPh sb="20" eb="22">
      <t>トリクミ</t>
    </rPh>
    <rPh sb="23" eb="25">
      <t>スイシン</t>
    </rPh>
    <rPh sb="32" eb="33">
      <t>ヒ</t>
    </rPh>
    <rPh sb="34" eb="35">
      <t>ツヅ</t>
    </rPh>
    <rPh sb="39" eb="42">
      <t>コウカテキ</t>
    </rPh>
    <rPh sb="43" eb="46">
      <t>コウリツテキ</t>
    </rPh>
    <rPh sb="47" eb="49">
      <t>ジッシ</t>
    </rPh>
    <rPh sb="50" eb="51">
      <t>ツト</t>
    </rPh>
    <phoneticPr fontId="1"/>
  </si>
  <si>
    <t>エネルギー課税、車体課税等の環境関連税制等のグリーン化を推進するため、引き続き、事業の必要性及び効率性を検討した上で、適切な執行に努めること。また、より一層の予算執行効率化・事業効率化の観点から一者応札の抑制等の取組を行うこと。　　</t>
    <rPh sb="5" eb="7">
      <t>カゼイ</t>
    </rPh>
    <rPh sb="8" eb="10">
      <t>シャタイ</t>
    </rPh>
    <rPh sb="10" eb="12">
      <t>カゼイ</t>
    </rPh>
    <rPh sb="12" eb="13">
      <t>トウ</t>
    </rPh>
    <rPh sb="14" eb="16">
      <t>カンキョウ</t>
    </rPh>
    <rPh sb="16" eb="18">
      <t>カンレン</t>
    </rPh>
    <rPh sb="18" eb="20">
      <t>ゼイセイ</t>
    </rPh>
    <rPh sb="20" eb="21">
      <t>トウ</t>
    </rPh>
    <rPh sb="26" eb="27">
      <t>カ</t>
    </rPh>
    <rPh sb="28" eb="30">
      <t>スイシン</t>
    </rPh>
    <rPh sb="35" eb="36">
      <t>ヒ</t>
    </rPh>
    <rPh sb="37" eb="38">
      <t>ツヅ</t>
    </rPh>
    <rPh sb="59" eb="61">
      <t>テキセツ</t>
    </rPh>
    <rPh sb="62" eb="64">
      <t>シッコウ</t>
    </rPh>
    <rPh sb="65" eb="66">
      <t>ツト</t>
    </rPh>
    <phoneticPr fontId="1"/>
  </si>
  <si>
    <t>企業数に対するエコアクション21の認証登録数が僅少であることを踏まえ、引き続き登録事業者数の増加に努めること。また、より一層の予算執行効率化・事業効率化の観点から一者応札の抑制等の取組を行うこと。　　</t>
    <rPh sb="0" eb="3">
      <t>キギョウスウ</t>
    </rPh>
    <rPh sb="4" eb="5">
      <t>タイ</t>
    </rPh>
    <rPh sb="17" eb="19">
      <t>ニンショウ</t>
    </rPh>
    <rPh sb="19" eb="21">
      <t>トウロク</t>
    </rPh>
    <rPh sb="21" eb="22">
      <t>スウ</t>
    </rPh>
    <rPh sb="23" eb="25">
      <t>キンショウ</t>
    </rPh>
    <rPh sb="31" eb="32">
      <t>フ</t>
    </rPh>
    <rPh sb="35" eb="36">
      <t>ヒ</t>
    </rPh>
    <rPh sb="37" eb="38">
      <t>ツヅ</t>
    </rPh>
    <rPh sb="46" eb="48">
      <t>ゾウカ</t>
    </rPh>
    <rPh sb="49" eb="50">
      <t>ツト</t>
    </rPh>
    <phoneticPr fontId="1"/>
  </si>
  <si>
    <t>公害防止対策事業計画の実施状況等を把握するため、引き続き事業の効率的・効果的な執行に努めること。</t>
    <rPh sb="0" eb="2">
      <t>コウガイ</t>
    </rPh>
    <rPh sb="2" eb="4">
      <t>ボウシ</t>
    </rPh>
    <rPh sb="4" eb="6">
      <t>タイサク</t>
    </rPh>
    <rPh sb="6" eb="8">
      <t>ジギョウ</t>
    </rPh>
    <rPh sb="8" eb="10">
      <t>ケイカク</t>
    </rPh>
    <rPh sb="11" eb="13">
      <t>ジッシ</t>
    </rPh>
    <rPh sb="13" eb="15">
      <t>ジョウキョウ</t>
    </rPh>
    <rPh sb="15" eb="16">
      <t>トウ</t>
    </rPh>
    <rPh sb="17" eb="19">
      <t>ハアク</t>
    </rPh>
    <rPh sb="24" eb="25">
      <t>ヒ</t>
    </rPh>
    <rPh sb="26" eb="27">
      <t>ツヅ</t>
    </rPh>
    <phoneticPr fontId="1"/>
  </si>
  <si>
    <t>様々なステークホルダーから構成される各種運営委員会で、事業の必要性・効率性を検討し、より適切な事業実施に努めること。また、アウトカムに設定している対話の場づくり件数が目標値に達していない原因を分析し、改善を図ること。</t>
    <rPh sb="0" eb="2">
      <t>サマザマ</t>
    </rPh>
    <rPh sb="13" eb="15">
      <t>コウセイ</t>
    </rPh>
    <rPh sb="18" eb="20">
      <t>カクシュ</t>
    </rPh>
    <rPh sb="20" eb="22">
      <t>ウンエイ</t>
    </rPh>
    <rPh sb="22" eb="25">
      <t>イインカイ</t>
    </rPh>
    <rPh sb="27" eb="29">
      <t>ジギョウ</t>
    </rPh>
    <rPh sb="30" eb="32">
      <t>ヒツヨウ</t>
    </rPh>
    <rPh sb="32" eb="33">
      <t>セイ</t>
    </rPh>
    <rPh sb="34" eb="36">
      <t>コウリツ</t>
    </rPh>
    <rPh sb="36" eb="37">
      <t>セイ</t>
    </rPh>
    <rPh sb="38" eb="40">
      <t>ケントウ</t>
    </rPh>
    <rPh sb="44" eb="46">
      <t>テキセツ</t>
    </rPh>
    <rPh sb="47" eb="49">
      <t>ジギョウ</t>
    </rPh>
    <rPh sb="49" eb="51">
      <t>ジッシ</t>
    </rPh>
    <rPh sb="52" eb="53">
      <t>ツト</t>
    </rPh>
    <rPh sb="67" eb="69">
      <t>セッテイ</t>
    </rPh>
    <rPh sb="73" eb="75">
      <t>タイワ</t>
    </rPh>
    <rPh sb="76" eb="77">
      <t>バ</t>
    </rPh>
    <rPh sb="80" eb="82">
      <t>ケンスウ</t>
    </rPh>
    <rPh sb="83" eb="86">
      <t>モクヒョウチ</t>
    </rPh>
    <rPh sb="87" eb="88">
      <t>タッ</t>
    </rPh>
    <rPh sb="96" eb="98">
      <t>ブンセキ</t>
    </rPh>
    <rPh sb="100" eb="102">
      <t>カイゼン</t>
    </rPh>
    <rPh sb="103" eb="104">
      <t>ハカ</t>
    </rPh>
    <phoneticPr fontId="1"/>
  </si>
  <si>
    <t>様々なステークホルダーから構成される運営委員会で、事業の必要性・効率性を検討し、より適切な事業実施に努めること。また、より一層の予算執行効率化・事業効率化の観点から一者応札の抑制等の取組を行うこと。</t>
    <phoneticPr fontId="1"/>
  </si>
  <si>
    <t>本拠出金の事業目的に即した必要額を確認し、予算要求に反映させること。</t>
    <rPh sb="0" eb="1">
      <t>ホン</t>
    </rPh>
    <rPh sb="1" eb="3">
      <t>キョシュツ</t>
    </rPh>
    <rPh sb="3" eb="4">
      <t>キン</t>
    </rPh>
    <rPh sb="5" eb="7">
      <t>ジギョウ</t>
    </rPh>
    <rPh sb="7" eb="9">
      <t>モクテキ</t>
    </rPh>
    <rPh sb="10" eb="11">
      <t>ソク</t>
    </rPh>
    <rPh sb="13" eb="16">
      <t>ヒツヨウガク</t>
    </rPh>
    <rPh sb="17" eb="19">
      <t>カクニン</t>
    </rPh>
    <rPh sb="21" eb="23">
      <t>ヨサン</t>
    </rPh>
    <rPh sb="23" eb="25">
      <t>ヨウキュウ</t>
    </rPh>
    <rPh sb="26" eb="28">
      <t>ハンエイ</t>
    </rPh>
    <phoneticPr fontId="1"/>
  </si>
  <si>
    <t>国民の環境教育・ESDへの関心を高めるべく、引き続き事業の効果的な実施に努めること。また、より一層の予算執行効率化・事業効率化の観点から一者応札の抑制等の取組を行うこと。</t>
    <rPh sb="0" eb="2">
      <t>コクミン</t>
    </rPh>
    <rPh sb="3" eb="5">
      <t>カンキョウ</t>
    </rPh>
    <rPh sb="5" eb="7">
      <t>キョウイク</t>
    </rPh>
    <rPh sb="13" eb="15">
      <t>カンシン</t>
    </rPh>
    <rPh sb="16" eb="17">
      <t>タカ</t>
    </rPh>
    <rPh sb="22" eb="23">
      <t>ヒ</t>
    </rPh>
    <rPh sb="24" eb="25">
      <t>ツヅ</t>
    </rPh>
    <rPh sb="26" eb="28">
      <t>ジギョウ</t>
    </rPh>
    <rPh sb="29" eb="32">
      <t>コウカテキ</t>
    </rPh>
    <rPh sb="33" eb="35">
      <t>ジッシ</t>
    </rPh>
    <rPh sb="36" eb="37">
      <t>ツト</t>
    </rPh>
    <phoneticPr fontId="1"/>
  </si>
  <si>
    <t>ESD活動への参画を促進、活性化に努めるため、引き続き事業の必要性及び効率性を検討した上で、適切な執行に努めること。また、より一層の予算執行効率化・事業効率化の観点から一者応札の抑制等の取組を行うこと。</t>
    <rPh sb="3" eb="5">
      <t>カツドウ</t>
    </rPh>
    <rPh sb="7" eb="9">
      <t>サンカク</t>
    </rPh>
    <rPh sb="10" eb="12">
      <t>ソクシン</t>
    </rPh>
    <rPh sb="13" eb="16">
      <t>カッセイカ</t>
    </rPh>
    <rPh sb="17" eb="18">
      <t>ツト</t>
    </rPh>
    <rPh sb="23" eb="24">
      <t>ヒ</t>
    </rPh>
    <rPh sb="25" eb="26">
      <t>ツヅ</t>
    </rPh>
    <phoneticPr fontId="1"/>
  </si>
  <si>
    <t>環境白書の内容を普及させていくため、引き続き、効率的・効果的に事業を実施し、普及啓発に努めること。</t>
    <rPh sb="0" eb="2">
      <t>カンキョウ</t>
    </rPh>
    <rPh sb="2" eb="4">
      <t>ハクショ</t>
    </rPh>
    <rPh sb="5" eb="7">
      <t>ナイヨウ</t>
    </rPh>
    <rPh sb="8" eb="10">
      <t>フキュウ</t>
    </rPh>
    <rPh sb="18" eb="19">
      <t>ヒ</t>
    </rPh>
    <rPh sb="20" eb="21">
      <t>ツヅ</t>
    </rPh>
    <phoneticPr fontId="1"/>
  </si>
  <si>
    <t>環境保全経費の見積り方針の調整や取りまとめを着実に実施し国会に報告するために、さらなるコスト削減のための工夫を行い、効率的な予算執行に努めること。</t>
    <rPh sb="0" eb="2">
      <t>カンキョウ</t>
    </rPh>
    <rPh sb="2" eb="4">
      <t>ホゼン</t>
    </rPh>
    <rPh sb="4" eb="6">
      <t>ケイヒ</t>
    </rPh>
    <rPh sb="7" eb="9">
      <t>ミツ</t>
    </rPh>
    <rPh sb="10" eb="12">
      <t>ホウシン</t>
    </rPh>
    <rPh sb="13" eb="15">
      <t>チョウセイ</t>
    </rPh>
    <rPh sb="16" eb="17">
      <t>ト</t>
    </rPh>
    <rPh sb="22" eb="24">
      <t>チャクジツ</t>
    </rPh>
    <rPh sb="25" eb="27">
      <t>ジッシ</t>
    </rPh>
    <rPh sb="28" eb="30">
      <t>コッカイ</t>
    </rPh>
    <rPh sb="31" eb="33">
      <t>ホウコク</t>
    </rPh>
    <rPh sb="46" eb="48">
      <t>サクゲン</t>
    </rPh>
    <rPh sb="52" eb="54">
      <t>クフウ</t>
    </rPh>
    <rPh sb="55" eb="56">
      <t>オコナ</t>
    </rPh>
    <rPh sb="58" eb="60">
      <t>コウリツ</t>
    </rPh>
    <rPh sb="60" eb="61">
      <t>テキ</t>
    </rPh>
    <rPh sb="62" eb="64">
      <t>ヨサン</t>
    </rPh>
    <rPh sb="64" eb="66">
      <t>シッコウ</t>
    </rPh>
    <rPh sb="67" eb="68">
      <t>ツト</t>
    </rPh>
    <phoneticPr fontId="1"/>
  </si>
  <si>
    <t>環境データの整備・見える化・利活用に関する検討等の実施にあたっては、予算執行効率化・事業効率化の観点から一者応札の抑制等の取組を行うこと。</t>
    <rPh sb="0" eb="2">
      <t>カンキョウ</t>
    </rPh>
    <rPh sb="6" eb="8">
      <t>セイビ</t>
    </rPh>
    <rPh sb="9" eb="10">
      <t>ミ</t>
    </rPh>
    <rPh sb="12" eb="13">
      <t>カ</t>
    </rPh>
    <rPh sb="14" eb="17">
      <t>リカツヨウ</t>
    </rPh>
    <rPh sb="18" eb="19">
      <t>カン</t>
    </rPh>
    <rPh sb="21" eb="23">
      <t>ケントウ</t>
    </rPh>
    <rPh sb="23" eb="24">
      <t>トウ</t>
    </rPh>
    <rPh sb="25" eb="27">
      <t>ジッシ</t>
    </rPh>
    <phoneticPr fontId="1"/>
  </si>
  <si>
    <t>環境政策のあり方に関する検討や環境基本計画の実行性を確保するべく、引き続き、事業の効率的・効果的な執行に努めること。</t>
    <rPh sb="0" eb="2">
      <t>カンキョウ</t>
    </rPh>
    <rPh sb="2" eb="4">
      <t>セイサク</t>
    </rPh>
    <rPh sb="7" eb="8">
      <t>カタ</t>
    </rPh>
    <rPh sb="9" eb="10">
      <t>カン</t>
    </rPh>
    <rPh sb="12" eb="14">
      <t>ケントウ</t>
    </rPh>
    <rPh sb="15" eb="17">
      <t>カンキョウ</t>
    </rPh>
    <rPh sb="17" eb="19">
      <t>キホン</t>
    </rPh>
    <rPh sb="19" eb="21">
      <t>ケイカク</t>
    </rPh>
    <rPh sb="22" eb="24">
      <t>ジッコウ</t>
    </rPh>
    <rPh sb="24" eb="25">
      <t>セイ</t>
    </rPh>
    <rPh sb="26" eb="28">
      <t>カクホ</t>
    </rPh>
    <phoneticPr fontId="1"/>
  </si>
  <si>
    <t>環境影響評価法の適切な施行、環境影響評価制度の円滑な実施に向けた課題の検討のため、より一層の予算執行効率化・事業効率化の観点から一者応札の抑制等の取組を行うこと。</t>
    <rPh sb="0" eb="2">
      <t>カンキョウ</t>
    </rPh>
    <rPh sb="2" eb="4">
      <t>エイキョウ</t>
    </rPh>
    <rPh sb="4" eb="6">
      <t>ヒョウカ</t>
    </rPh>
    <rPh sb="8" eb="10">
      <t>テキセツ</t>
    </rPh>
    <rPh sb="11" eb="13">
      <t>シコウ</t>
    </rPh>
    <rPh sb="14" eb="16">
      <t>カンキョウ</t>
    </rPh>
    <rPh sb="16" eb="18">
      <t>エイキョウ</t>
    </rPh>
    <rPh sb="18" eb="20">
      <t>ヒョウカ</t>
    </rPh>
    <rPh sb="20" eb="22">
      <t>セイド</t>
    </rPh>
    <rPh sb="23" eb="25">
      <t>エンカツ</t>
    </rPh>
    <rPh sb="26" eb="28">
      <t>ジッシ</t>
    </rPh>
    <rPh sb="29" eb="30">
      <t>ム</t>
    </rPh>
    <rPh sb="32" eb="34">
      <t>カダイ</t>
    </rPh>
    <rPh sb="35" eb="37">
      <t>ケントウ</t>
    </rPh>
    <phoneticPr fontId="1"/>
  </si>
  <si>
    <t>事業者における適切な環境影響評価の実施が確保されるよう、環境影響評価の技術的手法を開発し、成果を技術ガイド等として作成するため、効率的・効果的に事業を実施し適切な執行に努めること。</t>
    <rPh sb="0" eb="3">
      <t>ジギョウシャ</t>
    </rPh>
    <rPh sb="7" eb="9">
      <t>テキセツ</t>
    </rPh>
    <rPh sb="10" eb="12">
      <t>カンキョウ</t>
    </rPh>
    <rPh sb="12" eb="14">
      <t>エイキョウ</t>
    </rPh>
    <rPh sb="14" eb="16">
      <t>ヒョウカ</t>
    </rPh>
    <rPh sb="17" eb="19">
      <t>ジッシ</t>
    </rPh>
    <rPh sb="20" eb="22">
      <t>カクホ</t>
    </rPh>
    <rPh sb="28" eb="30">
      <t>カンキョウ</t>
    </rPh>
    <rPh sb="30" eb="32">
      <t>エイキョウ</t>
    </rPh>
    <rPh sb="32" eb="34">
      <t>ヒョウカ</t>
    </rPh>
    <rPh sb="35" eb="37">
      <t>ギジュツ</t>
    </rPh>
    <rPh sb="37" eb="38">
      <t>テキ</t>
    </rPh>
    <rPh sb="38" eb="40">
      <t>シュホウ</t>
    </rPh>
    <rPh sb="41" eb="43">
      <t>カイハツ</t>
    </rPh>
    <rPh sb="45" eb="47">
      <t>セイカ</t>
    </rPh>
    <rPh sb="48" eb="50">
      <t>ギジュツ</t>
    </rPh>
    <rPh sb="53" eb="54">
      <t>トウ</t>
    </rPh>
    <rPh sb="57" eb="59">
      <t>サクセイ</t>
    </rPh>
    <phoneticPr fontId="1"/>
  </si>
  <si>
    <t>入札残による大きな不用が生じている現状を踏まえ、発注時の仕様書をより精緻に作成する等、執行率の改善に努めること。また、より一層の予算執行効率化・事業効率化の観点から一者応札の抑制等の取組を行うこと。</t>
    <rPh sb="0" eb="2">
      <t>ニュウサツ</t>
    </rPh>
    <rPh sb="2" eb="3">
      <t>ザン</t>
    </rPh>
    <rPh sb="6" eb="7">
      <t>オオ</t>
    </rPh>
    <rPh sb="9" eb="11">
      <t>フヨウ</t>
    </rPh>
    <rPh sb="12" eb="13">
      <t>ショウ</t>
    </rPh>
    <rPh sb="17" eb="19">
      <t>ゲンジョウ</t>
    </rPh>
    <rPh sb="20" eb="21">
      <t>フ</t>
    </rPh>
    <rPh sb="24" eb="27">
      <t>ハッチュウジ</t>
    </rPh>
    <rPh sb="28" eb="31">
      <t>シヨウショ</t>
    </rPh>
    <rPh sb="34" eb="36">
      <t>セイチ</t>
    </rPh>
    <rPh sb="37" eb="39">
      <t>サクセイ</t>
    </rPh>
    <rPh sb="41" eb="42">
      <t>トウ</t>
    </rPh>
    <rPh sb="43" eb="45">
      <t>シッコウ</t>
    </rPh>
    <rPh sb="45" eb="46">
      <t>リツ</t>
    </rPh>
    <rPh sb="47" eb="49">
      <t>カイゼン</t>
    </rPh>
    <rPh sb="50" eb="51">
      <t>ツト</t>
    </rPh>
    <phoneticPr fontId="1"/>
  </si>
  <si>
    <t>地域特性に応じた環境影響評価の審査等を効率的に実施していくため、引き続き、効率的・効果的に事業を実施し、適切な執行に努めること。</t>
    <rPh sb="0" eb="2">
      <t>チイキ</t>
    </rPh>
    <rPh sb="2" eb="4">
      <t>トクセイ</t>
    </rPh>
    <rPh sb="5" eb="6">
      <t>オウ</t>
    </rPh>
    <rPh sb="8" eb="10">
      <t>カンキョウ</t>
    </rPh>
    <rPh sb="10" eb="12">
      <t>エイキョウ</t>
    </rPh>
    <rPh sb="12" eb="14">
      <t>ヒョウカ</t>
    </rPh>
    <rPh sb="15" eb="17">
      <t>シンサ</t>
    </rPh>
    <rPh sb="17" eb="18">
      <t>トウ</t>
    </rPh>
    <rPh sb="19" eb="21">
      <t>コウリツ</t>
    </rPh>
    <rPh sb="21" eb="22">
      <t>テキ</t>
    </rPh>
    <rPh sb="23" eb="25">
      <t>ジッシ</t>
    </rPh>
    <rPh sb="37" eb="39">
      <t>コウリツ</t>
    </rPh>
    <phoneticPr fontId="1"/>
  </si>
  <si>
    <t>環境影響評価手続き中の件数が増加していることを踏まえ、円滑な審査等が実施できるよう、引き続き審査体制の強化等に努めること。</t>
    <rPh sb="0" eb="2">
      <t>カンキョウ</t>
    </rPh>
    <rPh sb="2" eb="4">
      <t>エイキョウ</t>
    </rPh>
    <rPh sb="4" eb="6">
      <t>ヒョウカ</t>
    </rPh>
    <rPh sb="6" eb="8">
      <t>テツヅ</t>
    </rPh>
    <rPh sb="9" eb="10">
      <t>チュウ</t>
    </rPh>
    <rPh sb="11" eb="13">
      <t>ケンスウ</t>
    </rPh>
    <rPh sb="14" eb="16">
      <t>ゾウカ</t>
    </rPh>
    <rPh sb="23" eb="24">
      <t>フ</t>
    </rPh>
    <rPh sb="27" eb="29">
      <t>エンカツ</t>
    </rPh>
    <rPh sb="30" eb="32">
      <t>シンサ</t>
    </rPh>
    <rPh sb="32" eb="33">
      <t>トウ</t>
    </rPh>
    <rPh sb="34" eb="36">
      <t>ジッシ</t>
    </rPh>
    <rPh sb="42" eb="43">
      <t>ヒ</t>
    </rPh>
    <rPh sb="44" eb="45">
      <t>ツヅ</t>
    </rPh>
    <rPh sb="46" eb="48">
      <t>シンサ</t>
    </rPh>
    <rPh sb="48" eb="50">
      <t>タイセイ</t>
    </rPh>
    <rPh sb="51" eb="53">
      <t>キョウカ</t>
    </rPh>
    <rPh sb="53" eb="54">
      <t>トウ</t>
    </rPh>
    <rPh sb="55" eb="56">
      <t>ツト</t>
    </rPh>
    <phoneticPr fontId="1"/>
  </si>
  <si>
    <t>行政ニーズを踏まえた環境研究・環境技術開発に関する動向・施策の実施状況を的確に把握できるよう、引き続き事業の必要性や効率性、成果の普及方策等を見直し、適切な事業実施に努めること。</t>
    <rPh sb="0" eb="2">
      <t>ギョウセイ</t>
    </rPh>
    <rPh sb="6" eb="7">
      <t>フ</t>
    </rPh>
    <rPh sb="10" eb="12">
      <t>カンキョウ</t>
    </rPh>
    <rPh sb="12" eb="14">
      <t>ケンキュウ</t>
    </rPh>
    <rPh sb="15" eb="17">
      <t>カンキョウ</t>
    </rPh>
    <rPh sb="17" eb="19">
      <t>ギジュツ</t>
    </rPh>
    <rPh sb="19" eb="21">
      <t>カイハツ</t>
    </rPh>
    <rPh sb="22" eb="23">
      <t>カン</t>
    </rPh>
    <rPh sb="25" eb="27">
      <t>ドウコウ</t>
    </rPh>
    <rPh sb="28" eb="30">
      <t>セサク</t>
    </rPh>
    <rPh sb="31" eb="33">
      <t>ジッシ</t>
    </rPh>
    <rPh sb="33" eb="35">
      <t>ジョウキョウ</t>
    </rPh>
    <rPh sb="36" eb="38">
      <t>テキカク</t>
    </rPh>
    <rPh sb="39" eb="41">
      <t>ハアク</t>
    </rPh>
    <rPh sb="47" eb="48">
      <t>ヒ</t>
    </rPh>
    <rPh sb="49" eb="50">
      <t>ツヅ</t>
    </rPh>
    <rPh sb="51" eb="53">
      <t>ジギョウ</t>
    </rPh>
    <rPh sb="54" eb="57">
      <t>ヒツヨウセイ</t>
    </rPh>
    <rPh sb="58" eb="61">
      <t>コウリツセイ</t>
    </rPh>
    <rPh sb="62" eb="64">
      <t>セイカ</t>
    </rPh>
    <rPh sb="65" eb="67">
      <t>フキュウ</t>
    </rPh>
    <rPh sb="67" eb="69">
      <t>ホウサク</t>
    </rPh>
    <rPh sb="69" eb="70">
      <t>トウ</t>
    </rPh>
    <rPh sb="71" eb="73">
      <t>ミナオ</t>
    </rPh>
    <rPh sb="75" eb="77">
      <t>テキセツ</t>
    </rPh>
    <rPh sb="78" eb="80">
      <t>ジギョウ</t>
    </rPh>
    <rPh sb="80" eb="82">
      <t>ジッシ</t>
    </rPh>
    <rPh sb="83" eb="84">
      <t>ツト</t>
    </rPh>
    <phoneticPr fontId="1"/>
  </si>
  <si>
    <t>外部有識者の所見を踏まえ、研究成果が政策に生かされたことが国民にもわかるよう工夫し、研究結果の議論活性化を生むような仕組みを検討すること。</t>
    <rPh sb="0" eb="2">
      <t>ガイブ</t>
    </rPh>
    <rPh sb="2" eb="5">
      <t>ユウシキシャ</t>
    </rPh>
    <rPh sb="6" eb="8">
      <t>ショケン</t>
    </rPh>
    <rPh sb="9" eb="10">
      <t>フ</t>
    </rPh>
    <rPh sb="13" eb="15">
      <t>ケンキュウ</t>
    </rPh>
    <rPh sb="15" eb="17">
      <t>セイカ</t>
    </rPh>
    <rPh sb="18" eb="20">
      <t>セイサク</t>
    </rPh>
    <rPh sb="21" eb="22">
      <t>イ</t>
    </rPh>
    <rPh sb="29" eb="31">
      <t>コクミン</t>
    </rPh>
    <rPh sb="38" eb="40">
      <t>クフウ</t>
    </rPh>
    <rPh sb="42" eb="44">
      <t>ケンキュウ</t>
    </rPh>
    <rPh sb="44" eb="46">
      <t>ケッカ</t>
    </rPh>
    <rPh sb="47" eb="49">
      <t>ギロン</t>
    </rPh>
    <rPh sb="49" eb="52">
      <t>カッセイカ</t>
    </rPh>
    <rPh sb="53" eb="54">
      <t>ウ</t>
    </rPh>
    <rPh sb="58" eb="60">
      <t>シク</t>
    </rPh>
    <rPh sb="62" eb="64">
      <t>ケントウ</t>
    </rPh>
    <phoneticPr fontId="1"/>
  </si>
  <si>
    <t>社会のニーズを実証分野に反映した技術実証を行い、優れた環境技術の普及を支援するため、過去の行政事業レビューの指摘を踏まえた事業の実施に努めること。</t>
    <rPh sb="0" eb="2">
      <t>シャカイ</t>
    </rPh>
    <rPh sb="7" eb="9">
      <t>ジッショウ</t>
    </rPh>
    <rPh sb="9" eb="11">
      <t>ブンヤ</t>
    </rPh>
    <rPh sb="12" eb="14">
      <t>ハンエイ</t>
    </rPh>
    <rPh sb="16" eb="18">
      <t>ギジュツ</t>
    </rPh>
    <rPh sb="18" eb="20">
      <t>ジッショウ</t>
    </rPh>
    <rPh sb="21" eb="22">
      <t>オコナ</t>
    </rPh>
    <rPh sb="24" eb="25">
      <t>スグ</t>
    </rPh>
    <rPh sb="27" eb="29">
      <t>カンキョウ</t>
    </rPh>
    <rPh sb="29" eb="31">
      <t>ギジュツ</t>
    </rPh>
    <rPh sb="32" eb="34">
      <t>フキュウ</t>
    </rPh>
    <rPh sb="35" eb="37">
      <t>シエン</t>
    </rPh>
    <rPh sb="42" eb="44">
      <t>カコ</t>
    </rPh>
    <rPh sb="45" eb="47">
      <t>ギョウセイ</t>
    </rPh>
    <rPh sb="47" eb="49">
      <t>ジギョウ</t>
    </rPh>
    <rPh sb="54" eb="56">
      <t>シテキ</t>
    </rPh>
    <rPh sb="57" eb="58">
      <t>フ</t>
    </rPh>
    <rPh sb="61" eb="63">
      <t>ジギョウ</t>
    </rPh>
    <rPh sb="64" eb="66">
      <t>ジッシ</t>
    </rPh>
    <rPh sb="67" eb="68">
      <t>ツト</t>
    </rPh>
    <phoneticPr fontId="1"/>
  </si>
  <si>
    <t>多くの参加者の協力から成り立つエコチル調査について、分析結果等を社会に還元していくことが本事業の目的の１つでもあることから、引き続き検討企画評価委員会の構成や事業成果等の利活用等についても見直しを検討し、今後の取りまとめ等に有効的に活用できるように努めること。また、事業成果の情報発信にあたっては適切なアウトカム指標を設定し、実施すること。</t>
    <rPh sb="0" eb="1">
      <t>オオ</t>
    </rPh>
    <rPh sb="3" eb="6">
      <t>サンカシャ</t>
    </rPh>
    <rPh sb="7" eb="9">
      <t>キョウリョク</t>
    </rPh>
    <rPh sb="11" eb="12">
      <t>ナ</t>
    </rPh>
    <rPh sb="13" eb="14">
      <t>タ</t>
    </rPh>
    <rPh sb="44" eb="45">
      <t>ホン</t>
    </rPh>
    <rPh sb="45" eb="47">
      <t>ジギョウ</t>
    </rPh>
    <rPh sb="48" eb="50">
      <t>モクテキ</t>
    </rPh>
    <rPh sb="62" eb="63">
      <t>ヒ</t>
    </rPh>
    <rPh sb="64" eb="65">
      <t>ツヅ</t>
    </rPh>
    <rPh sb="66" eb="68">
      <t>ケントウ</t>
    </rPh>
    <rPh sb="68" eb="70">
      <t>キカク</t>
    </rPh>
    <rPh sb="79" eb="81">
      <t>ジギョウ</t>
    </rPh>
    <rPh sb="81" eb="83">
      <t>セイカ</t>
    </rPh>
    <rPh sb="83" eb="84">
      <t>トウ</t>
    </rPh>
    <rPh sb="85" eb="88">
      <t>リカツヨウ</t>
    </rPh>
    <rPh sb="88" eb="89">
      <t>トウ</t>
    </rPh>
    <rPh sb="94" eb="96">
      <t>ミナオ</t>
    </rPh>
    <rPh sb="98" eb="100">
      <t>ケントウ</t>
    </rPh>
    <rPh sb="102" eb="104">
      <t>コンゴ</t>
    </rPh>
    <rPh sb="105" eb="106">
      <t>ト</t>
    </rPh>
    <rPh sb="110" eb="111">
      <t>トウ</t>
    </rPh>
    <rPh sb="112" eb="114">
      <t>ユウコウ</t>
    </rPh>
    <rPh sb="114" eb="115">
      <t>テキ</t>
    </rPh>
    <rPh sb="116" eb="118">
      <t>カツヨウ</t>
    </rPh>
    <rPh sb="124" eb="125">
      <t>ツト</t>
    </rPh>
    <rPh sb="133" eb="135">
      <t>ジギョウ</t>
    </rPh>
    <rPh sb="135" eb="137">
      <t>セイカ</t>
    </rPh>
    <rPh sb="138" eb="140">
      <t>ジョウホウ</t>
    </rPh>
    <rPh sb="140" eb="142">
      <t>ハッシン</t>
    </rPh>
    <rPh sb="148" eb="150">
      <t>テキセツ</t>
    </rPh>
    <rPh sb="156" eb="158">
      <t>シヒョウ</t>
    </rPh>
    <rPh sb="159" eb="161">
      <t>セッテイ</t>
    </rPh>
    <rPh sb="163" eb="165">
      <t>ジッシ</t>
    </rPh>
    <phoneticPr fontId="1"/>
  </si>
  <si>
    <t>化学物質の内分泌かく乱作用について、確実にリスク評価・情報提供ができるよう、引き続き効率性等を加味して研究・試験等を実施すること。また、予算執行効率化・事業効率化の観点から一者応札の抑制等の取組を行うこと。</t>
    <rPh sb="0" eb="2">
      <t>カガク</t>
    </rPh>
    <rPh sb="2" eb="4">
      <t>ブッシツ</t>
    </rPh>
    <rPh sb="5" eb="8">
      <t>ナイブンピ</t>
    </rPh>
    <rPh sb="6" eb="8">
      <t>ブンピツ</t>
    </rPh>
    <rPh sb="10" eb="11">
      <t>ラン</t>
    </rPh>
    <rPh sb="11" eb="13">
      <t>サヨウ</t>
    </rPh>
    <rPh sb="18" eb="20">
      <t>カクジツ</t>
    </rPh>
    <rPh sb="24" eb="26">
      <t>ヒョウカ</t>
    </rPh>
    <rPh sb="27" eb="29">
      <t>ジョウホウ</t>
    </rPh>
    <rPh sb="29" eb="31">
      <t>テイキョウ</t>
    </rPh>
    <rPh sb="38" eb="39">
      <t>ヒ</t>
    </rPh>
    <rPh sb="40" eb="41">
      <t>ツヅ</t>
    </rPh>
    <rPh sb="42" eb="45">
      <t>コウリツセイ</t>
    </rPh>
    <rPh sb="45" eb="46">
      <t>トウ</t>
    </rPh>
    <rPh sb="51" eb="53">
      <t>ケンキュウ</t>
    </rPh>
    <rPh sb="58" eb="60">
      <t>ジッシ</t>
    </rPh>
    <phoneticPr fontId="1"/>
  </si>
  <si>
    <t>外部有識者の所見を踏まえ、引き続き一般環境中の化学物質の残留状況を把握し、環境リスク評価へ反映する調査を行うこと。得られた調査結果の社会への共有方法についても検討を行うこと。</t>
    <rPh sb="0" eb="2">
      <t>ガイブ</t>
    </rPh>
    <rPh sb="2" eb="5">
      <t>ユウシキシャ</t>
    </rPh>
    <rPh sb="6" eb="8">
      <t>ショケン</t>
    </rPh>
    <rPh sb="9" eb="10">
      <t>フ</t>
    </rPh>
    <rPh sb="13" eb="14">
      <t>ヒ</t>
    </rPh>
    <rPh sb="15" eb="16">
      <t>ツヅ</t>
    </rPh>
    <rPh sb="17" eb="19">
      <t>イッパン</t>
    </rPh>
    <rPh sb="19" eb="22">
      <t>カンキョウチュウ</t>
    </rPh>
    <rPh sb="23" eb="25">
      <t>カガク</t>
    </rPh>
    <rPh sb="25" eb="27">
      <t>ブッシツ</t>
    </rPh>
    <rPh sb="28" eb="30">
      <t>ザンリュウ</t>
    </rPh>
    <rPh sb="30" eb="32">
      <t>ジョウキョウ</t>
    </rPh>
    <rPh sb="33" eb="35">
      <t>ハアク</t>
    </rPh>
    <rPh sb="37" eb="39">
      <t>カンキョウ</t>
    </rPh>
    <rPh sb="42" eb="44">
      <t>ヒョウカ</t>
    </rPh>
    <rPh sb="45" eb="47">
      <t>ハンエイ</t>
    </rPh>
    <rPh sb="49" eb="51">
      <t>チョウサ</t>
    </rPh>
    <rPh sb="52" eb="53">
      <t>オコナ</t>
    </rPh>
    <rPh sb="57" eb="58">
      <t>エ</t>
    </rPh>
    <rPh sb="61" eb="63">
      <t>チョウサ</t>
    </rPh>
    <rPh sb="63" eb="65">
      <t>ケッカ</t>
    </rPh>
    <rPh sb="66" eb="68">
      <t>シャカイ</t>
    </rPh>
    <rPh sb="70" eb="72">
      <t>キョウユウ</t>
    </rPh>
    <rPh sb="72" eb="74">
      <t>ホウホウ</t>
    </rPh>
    <rPh sb="79" eb="81">
      <t>ケントウ</t>
    </rPh>
    <rPh sb="82" eb="83">
      <t>オコナ</t>
    </rPh>
    <phoneticPr fontId="1"/>
  </si>
  <si>
    <t>環境から人体に取り込まれて健康に影響を及ぼす可能性がある化学物質について、そのばく露状況を把握しリスク評価等のための基礎情報を得るために、引き続き調査の合理化を図り、効率的な事業の実施に努めること。</t>
    <rPh sb="0" eb="2">
      <t>カンキョウ</t>
    </rPh>
    <rPh sb="4" eb="6">
      <t>ジンタイ</t>
    </rPh>
    <rPh sb="7" eb="8">
      <t>ト</t>
    </rPh>
    <rPh sb="9" eb="10">
      <t>コ</t>
    </rPh>
    <rPh sb="13" eb="15">
      <t>ケンコウ</t>
    </rPh>
    <rPh sb="16" eb="18">
      <t>エイキョウ</t>
    </rPh>
    <rPh sb="19" eb="20">
      <t>オヨ</t>
    </rPh>
    <rPh sb="22" eb="25">
      <t>カノウセイ</t>
    </rPh>
    <rPh sb="28" eb="30">
      <t>カガク</t>
    </rPh>
    <rPh sb="30" eb="32">
      <t>ブッシツ</t>
    </rPh>
    <rPh sb="83" eb="85">
      <t>コウリツ</t>
    </rPh>
    <rPh sb="85" eb="86">
      <t>テキ</t>
    </rPh>
    <rPh sb="87" eb="89">
      <t>ジギョウ</t>
    </rPh>
    <rPh sb="90" eb="92">
      <t>ジッシ</t>
    </rPh>
    <rPh sb="93" eb="94">
      <t>ツト</t>
    </rPh>
    <phoneticPr fontId="1"/>
  </si>
  <si>
    <t>メチル水銀による健康影響という課題について、引き続き外部委員による評価を受け、研究成果がニーズを満たすものとなるよう努めること。また、予算執行効率化・事業効率化の観点から一者応札の抑制等の取組を行うこと。</t>
    <rPh sb="22" eb="23">
      <t>ヒ</t>
    </rPh>
    <rPh sb="24" eb="25">
      <t>ツヅ</t>
    </rPh>
    <rPh sb="26" eb="28">
      <t>ガイブ</t>
    </rPh>
    <rPh sb="36" eb="37">
      <t>ウ</t>
    </rPh>
    <rPh sb="39" eb="43">
      <t>ケンキュウセイカ</t>
    </rPh>
    <rPh sb="48" eb="49">
      <t>ミ</t>
    </rPh>
    <phoneticPr fontId="1"/>
  </si>
  <si>
    <t>唯一の水銀に特化した研究機関であることから、引き続き、研究、地域・国際貢献、情報収集・発信等の面で社会ニーズを満たす取組みを実施していくこと。また、予算執行効率化・事業効率化の観点から一者応札の抑制等の取組を行うこと。</t>
    <rPh sb="0" eb="2">
      <t>ユイイツ</t>
    </rPh>
    <rPh sb="3" eb="5">
      <t>スイギン</t>
    </rPh>
    <rPh sb="6" eb="8">
      <t>トッカ</t>
    </rPh>
    <rPh sb="10" eb="12">
      <t>ケンキュウ</t>
    </rPh>
    <rPh sb="12" eb="14">
      <t>キカン</t>
    </rPh>
    <rPh sb="22" eb="23">
      <t>ヒ</t>
    </rPh>
    <rPh sb="24" eb="25">
      <t>ツヅ</t>
    </rPh>
    <rPh sb="27" eb="29">
      <t>ケンキュウ</t>
    </rPh>
    <rPh sb="30" eb="32">
      <t>チイキ</t>
    </rPh>
    <rPh sb="33" eb="35">
      <t>コクサイ</t>
    </rPh>
    <rPh sb="35" eb="37">
      <t>コウケン</t>
    </rPh>
    <rPh sb="38" eb="40">
      <t>ジョウホウ</t>
    </rPh>
    <rPh sb="40" eb="42">
      <t>シュウシュウ</t>
    </rPh>
    <rPh sb="43" eb="45">
      <t>ハッシン</t>
    </rPh>
    <rPh sb="45" eb="46">
      <t>トウ</t>
    </rPh>
    <rPh sb="47" eb="48">
      <t>メン</t>
    </rPh>
    <rPh sb="49" eb="51">
      <t>シャカイ</t>
    </rPh>
    <rPh sb="55" eb="56">
      <t>ミ</t>
    </rPh>
    <rPh sb="58" eb="60">
      <t>トリクミ</t>
    </rPh>
    <rPh sb="62" eb="64">
      <t>ジッシ</t>
    </rPh>
    <phoneticPr fontId="1"/>
  </si>
  <si>
    <t>イタイイタイ病及び慢性カドミウム中毒等に関する総合的な研究を通して、カドミウム曝露との因果関係等を解明していくため、引き続き外部評価委員会で事業の必要性及び効率性を検討した上で、効果的な事業の実施に努めること。</t>
    <rPh sb="6" eb="7">
      <t>ビョウ</t>
    </rPh>
    <rPh sb="7" eb="8">
      <t>オヨ</t>
    </rPh>
    <rPh sb="9" eb="11">
      <t>マンセイ</t>
    </rPh>
    <rPh sb="16" eb="18">
      <t>チュウドク</t>
    </rPh>
    <rPh sb="18" eb="19">
      <t>トウ</t>
    </rPh>
    <rPh sb="20" eb="21">
      <t>カン</t>
    </rPh>
    <rPh sb="23" eb="26">
      <t>ソウゴウテキ</t>
    </rPh>
    <rPh sb="27" eb="29">
      <t>ケンキュウ</t>
    </rPh>
    <rPh sb="30" eb="31">
      <t>トオ</t>
    </rPh>
    <rPh sb="39" eb="41">
      <t>バクロ</t>
    </rPh>
    <rPh sb="43" eb="45">
      <t>インガ</t>
    </rPh>
    <rPh sb="45" eb="47">
      <t>カンケイ</t>
    </rPh>
    <rPh sb="47" eb="48">
      <t>トウ</t>
    </rPh>
    <rPh sb="49" eb="51">
      <t>カイメイ</t>
    </rPh>
    <rPh sb="58" eb="59">
      <t>ヒ</t>
    </rPh>
    <rPh sb="60" eb="61">
      <t>ツヅ</t>
    </rPh>
    <rPh sb="62" eb="64">
      <t>ガイブ</t>
    </rPh>
    <rPh sb="64" eb="66">
      <t>ヒョウカ</t>
    </rPh>
    <rPh sb="66" eb="69">
      <t>イインカイ</t>
    </rPh>
    <rPh sb="70" eb="72">
      <t>ジギョウ</t>
    </rPh>
    <rPh sb="89" eb="91">
      <t>コウカ</t>
    </rPh>
    <rPh sb="91" eb="92">
      <t>テキ</t>
    </rPh>
    <rPh sb="93" eb="95">
      <t>ジギョウ</t>
    </rPh>
    <rPh sb="96" eb="98">
      <t>ジッシ</t>
    </rPh>
    <phoneticPr fontId="1"/>
  </si>
  <si>
    <t>関係自治体と協力し、引き続き必要な受診が行われるよう適切な予算措置を行うとともに、より効率的・効果的に事業を実施すること。</t>
    <rPh sb="0" eb="2">
      <t>カンケイ</t>
    </rPh>
    <rPh sb="2" eb="5">
      <t>ジチタイ</t>
    </rPh>
    <rPh sb="6" eb="8">
      <t>キョウリョク</t>
    </rPh>
    <rPh sb="10" eb="11">
      <t>ヒ</t>
    </rPh>
    <rPh sb="12" eb="13">
      <t>ツヅ</t>
    </rPh>
    <rPh sb="14" eb="16">
      <t>ヒツヨウ</t>
    </rPh>
    <rPh sb="17" eb="19">
      <t>ジュシン</t>
    </rPh>
    <rPh sb="20" eb="21">
      <t>オコナ</t>
    </rPh>
    <rPh sb="26" eb="28">
      <t>テキセツ</t>
    </rPh>
    <phoneticPr fontId="1"/>
  </si>
  <si>
    <t>外部有識者の所見を踏まえ、引き続き熱中症対策の普及に努めること。また、熱中症対策の普及の結果として、正しく熱中症対策を理解したかどうかをアウトカム指標にできないか検討すること。加えて、より一層の予算執行効率化・事業効率化の観点から一者応札の抑制等の取組を行うこと。</t>
    <rPh sb="0" eb="2">
      <t>ガイブ</t>
    </rPh>
    <rPh sb="2" eb="5">
      <t>ユウシキシャ</t>
    </rPh>
    <rPh sb="6" eb="8">
      <t>ショケン</t>
    </rPh>
    <rPh sb="9" eb="10">
      <t>フ</t>
    </rPh>
    <rPh sb="13" eb="14">
      <t>ヒ</t>
    </rPh>
    <rPh sb="15" eb="16">
      <t>ツヅ</t>
    </rPh>
    <rPh sb="23" eb="25">
      <t>フキュウ</t>
    </rPh>
    <rPh sb="26" eb="27">
      <t>ツト</t>
    </rPh>
    <rPh sb="35" eb="37">
      <t>ネッチュウ</t>
    </rPh>
    <rPh sb="37" eb="38">
      <t>ショウ</t>
    </rPh>
    <rPh sb="38" eb="40">
      <t>タイサク</t>
    </rPh>
    <rPh sb="41" eb="43">
      <t>フキュウ</t>
    </rPh>
    <rPh sb="44" eb="46">
      <t>ケッカ</t>
    </rPh>
    <rPh sb="50" eb="51">
      <t>タダ</t>
    </rPh>
    <rPh sb="53" eb="55">
      <t>ネッチュウ</t>
    </rPh>
    <rPh sb="55" eb="56">
      <t>ショウ</t>
    </rPh>
    <rPh sb="56" eb="58">
      <t>タイサク</t>
    </rPh>
    <rPh sb="59" eb="61">
      <t>リカイ</t>
    </rPh>
    <rPh sb="73" eb="75">
      <t>シヒョウ</t>
    </rPh>
    <rPh sb="81" eb="83">
      <t>ケントウ</t>
    </rPh>
    <rPh sb="88" eb="89">
      <t>クワ</t>
    </rPh>
    <phoneticPr fontId="1"/>
  </si>
  <si>
    <t>外部有識者の所見を踏まえ、アウトカム指標の設定について、研修がその後の職務遂行に役立つものとなったかどうかがわかる指標を設けられないか検討を行うこと。また、より一層の予算執行効率化・事業効率化の観点から一者応札の抑制等の取組を行うこと。</t>
    <rPh sb="0" eb="2">
      <t>ガイブ</t>
    </rPh>
    <rPh sb="2" eb="5">
      <t>ユウシキシャ</t>
    </rPh>
    <rPh sb="6" eb="8">
      <t>ショケン</t>
    </rPh>
    <rPh sb="9" eb="10">
      <t>フ</t>
    </rPh>
    <rPh sb="18" eb="20">
      <t>シヒョウ</t>
    </rPh>
    <rPh sb="21" eb="23">
      <t>セッテイ</t>
    </rPh>
    <rPh sb="28" eb="30">
      <t>ケンシュウ</t>
    </rPh>
    <rPh sb="33" eb="34">
      <t>ゴ</t>
    </rPh>
    <rPh sb="35" eb="37">
      <t>ショクム</t>
    </rPh>
    <rPh sb="37" eb="39">
      <t>スイコウ</t>
    </rPh>
    <rPh sb="40" eb="42">
      <t>ヤクダ</t>
    </rPh>
    <rPh sb="57" eb="59">
      <t>シヒョウ</t>
    </rPh>
    <rPh sb="60" eb="61">
      <t>モウ</t>
    </rPh>
    <rPh sb="67" eb="69">
      <t>ケントウ</t>
    </rPh>
    <rPh sb="70" eb="71">
      <t>オコナ</t>
    </rPh>
    <phoneticPr fontId="1"/>
  </si>
  <si>
    <t>諸外国の環境法制等を情報収集、分析し、環境政策の展開に資するため、引き続き、事業の効率的・効果的な執行に努めること。また、より一層の予算執行効率化・事業効率化の観点から一者応札の抑制等の取組を行うこと。</t>
    <rPh sb="0" eb="3">
      <t>ショガイコク</t>
    </rPh>
    <rPh sb="4" eb="6">
      <t>カンキョウ</t>
    </rPh>
    <rPh sb="6" eb="8">
      <t>ホウセイ</t>
    </rPh>
    <rPh sb="8" eb="9">
      <t>トウ</t>
    </rPh>
    <rPh sb="10" eb="12">
      <t>ジョウホウ</t>
    </rPh>
    <rPh sb="12" eb="14">
      <t>シュウシュウ</t>
    </rPh>
    <rPh sb="15" eb="17">
      <t>ブンセキ</t>
    </rPh>
    <rPh sb="19" eb="21">
      <t>カンキョウ</t>
    </rPh>
    <rPh sb="21" eb="23">
      <t>セイサク</t>
    </rPh>
    <rPh sb="24" eb="26">
      <t>テンカイ</t>
    </rPh>
    <rPh sb="27" eb="28">
      <t>シ</t>
    </rPh>
    <rPh sb="33" eb="34">
      <t>ヒ</t>
    </rPh>
    <rPh sb="35" eb="36">
      <t>ツヅ</t>
    </rPh>
    <phoneticPr fontId="1"/>
  </si>
  <si>
    <t>福島県民の健康を確保するために、調査研究・安心リスクコミュニケーション等を引き続き実施する。
執行率が低調に終わった事業については、その原因を精査し、翌年度以降の実施方法を見直す等により、適切な予算執行に努めること。</t>
    <rPh sb="0" eb="2">
      <t>フクシマ</t>
    </rPh>
    <rPh sb="5" eb="7">
      <t>ケンコウ</t>
    </rPh>
    <rPh sb="8" eb="10">
      <t>カクホ</t>
    </rPh>
    <rPh sb="16" eb="18">
      <t>チョウサ</t>
    </rPh>
    <rPh sb="18" eb="20">
      <t>ケンキュウ</t>
    </rPh>
    <rPh sb="21" eb="23">
      <t>アンシン</t>
    </rPh>
    <rPh sb="35" eb="36">
      <t>トウ</t>
    </rPh>
    <rPh sb="37" eb="38">
      <t>ヒ</t>
    </rPh>
    <rPh sb="39" eb="40">
      <t>ツヅ</t>
    </rPh>
    <rPh sb="41" eb="43">
      <t>ジッシ</t>
    </rPh>
    <rPh sb="47" eb="50">
      <t>シッコウリツ</t>
    </rPh>
    <rPh sb="51" eb="53">
      <t>テイチョウ</t>
    </rPh>
    <rPh sb="54" eb="55">
      <t>オ</t>
    </rPh>
    <rPh sb="58" eb="60">
      <t>ジギョウ</t>
    </rPh>
    <rPh sb="68" eb="70">
      <t>ゲンイン</t>
    </rPh>
    <rPh sb="71" eb="73">
      <t>セイサ</t>
    </rPh>
    <rPh sb="75" eb="78">
      <t>ヨクネンド</t>
    </rPh>
    <rPh sb="78" eb="80">
      <t>イコウ</t>
    </rPh>
    <rPh sb="81" eb="83">
      <t>ジッシ</t>
    </rPh>
    <rPh sb="83" eb="85">
      <t>ホウホウ</t>
    </rPh>
    <rPh sb="86" eb="88">
      <t>ミナオ</t>
    </rPh>
    <rPh sb="89" eb="90">
      <t>トウ</t>
    </rPh>
    <rPh sb="94" eb="96">
      <t>テキセツ</t>
    </rPh>
    <rPh sb="97" eb="99">
      <t>ヨサン</t>
    </rPh>
    <rPh sb="99" eb="101">
      <t>シッコウ</t>
    </rPh>
    <rPh sb="102" eb="103">
      <t>ツト</t>
    </rPh>
    <phoneticPr fontId="1"/>
  </si>
  <si>
    <t>中長期計画に沿った事業計画について、事業の必要性、効率性、実施体制等を検討した上で実施すること。また、契約監視委員会等の第三者によるチェックを十分に機能させ、適切な予算執行に努めること。</t>
    <rPh sb="9" eb="11">
      <t>ジギョウ</t>
    </rPh>
    <rPh sb="11" eb="13">
      <t>ケイカク</t>
    </rPh>
    <rPh sb="18" eb="20">
      <t>ジギョウ</t>
    </rPh>
    <rPh sb="21" eb="23">
      <t>ヒツヨウ</t>
    </rPh>
    <rPh sb="23" eb="24">
      <t>セイ</t>
    </rPh>
    <rPh sb="25" eb="27">
      <t>コウリツ</t>
    </rPh>
    <rPh sb="27" eb="28">
      <t>セイ</t>
    </rPh>
    <rPh sb="29" eb="31">
      <t>ジッシ</t>
    </rPh>
    <rPh sb="31" eb="33">
      <t>タイセイ</t>
    </rPh>
    <rPh sb="33" eb="34">
      <t>トウ</t>
    </rPh>
    <rPh sb="35" eb="37">
      <t>ケントウ</t>
    </rPh>
    <rPh sb="39" eb="40">
      <t>ウエ</t>
    </rPh>
    <rPh sb="41" eb="43">
      <t>ジッシ</t>
    </rPh>
    <rPh sb="53" eb="55">
      <t>カンシ</t>
    </rPh>
    <phoneticPr fontId="1"/>
  </si>
  <si>
    <t>施設及び設備の老朽化対策等の必要性を検討し、長期的な施設整備全体に係る計画を策定した上で効率的に実施すること。</t>
    <rPh sb="0" eb="2">
      <t>シセツ</t>
    </rPh>
    <rPh sb="2" eb="3">
      <t>オヨ</t>
    </rPh>
    <rPh sb="4" eb="6">
      <t>セツビ</t>
    </rPh>
    <rPh sb="7" eb="10">
      <t>ロウキュウカ</t>
    </rPh>
    <rPh sb="10" eb="12">
      <t>タイサク</t>
    </rPh>
    <rPh sb="12" eb="13">
      <t>トウ</t>
    </rPh>
    <rPh sb="14" eb="16">
      <t>ヒツヨウ</t>
    </rPh>
    <rPh sb="16" eb="17">
      <t>セイ</t>
    </rPh>
    <rPh sb="18" eb="20">
      <t>ケントウ</t>
    </rPh>
    <rPh sb="22" eb="24">
      <t>チョウキ</t>
    </rPh>
    <rPh sb="24" eb="25">
      <t>テキ</t>
    </rPh>
    <rPh sb="26" eb="28">
      <t>シセツ</t>
    </rPh>
    <rPh sb="28" eb="30">
      <t>セイビ</t>
    </rPh>
    <rPh sb="30" eb="32">
      <t>ゼンタイ</t>
    </rPh>
    <rPh sb="33" eb="34">
      <t>カカ</t>
    </rPh>
    <rPh sb="35" eb="37">
      <t>ケイカク</t>
    </rPh>
    <rPh sb="38" eb="40">
      <t>サクテイ</t>
    </rPh>
    <rPh sb="42" eb="43">
      <t>ウエ</t>
    </rPh>
    <rPh sb="44" eb="46">
      <t>コウリツ</t>
    </rPh>
    <rPh sb="46" eb="47">
      <t>テキ</t>
    </rPh>
    <rPh sb="48" eb="50">
      <t>ジッシ</t>
    </rPh>
    <phoneticPr fontId="1"/>
  </si>
  <si>
    <t>平成30年４月に閣議決定された第５次環境基本計画を受け、地域循環共生圏の取組について、省全体で検討し、2019年度要求に繋げるようにすること。</t>
    <rPh sb="0" eb="2">
      <t>ヘイセイ</t>
    </rPh>
    <rPh sb="4" eb="5">
      <t>ネン</t>
    </rPh>
    <rPh sb="6" eb="7">
      <t>ガツ</t>
    </rPh>
    <rPh sb="8" eb="10">
      <t>カクギ</t>
    </rPh>
    <rPh sb="10" eb="12">
      <t>ケッテイ</t>
    </rPh>
    <rPh sb="15" eb="16">
      <t>ダイ</t>
    </rPh>
    <rPh sb="17" eb="18">
      <t>ジ</t>
    </rPh>
    <rPh sb="18" eb="20">
      <t>カンキョウ</t>
    </rPh>
    <rPh sb="20" eb="22">
      <t>キホン</t>
    </rPh>
    <rPh sb="22" eb="24">
      <t>ケイカク</t>
    </rPh>
    <rPh sb="25" eb="26">
      <t>ウ</t>
    </rPh>
    <rPh sb="28" eb="30">
      <t>チイキ</t>
    </rPh>
    <rPh sb="30" eb="32">
      <t>ジュンカン</t>
    </rPh>
    <rPh sb="32" eb="35">
      <t>キョウセイケン</t>
    </rPh>
    <rPh sb="36" eb="38">
      <t>トリクミ</t>
    </rPh>
    <rPh sb="43" eb="44">
      <t>ショウ</t>
    </rPh>
    <rPh sb="44" eb="46">
      <t>ゼンタイ</t>
    </rPh>
    <rPh sb="47" eb="49">
      <t>ケントウ</t>
    </rPh>
    <rPh sb="55" eb="56">
      <t>ネン</t>
    </rPh>
    <rPh sb="56" eb="57">
      <t>ド</t>
    </rPh>
    <rPh sb="57" eb="59">
      <t>ヨウキュウ</t>
    </rPh>
    <rPh sb="60" eb="61">
      <t>ツナ</t>
    </rPh>
    <phoneticPr fontId="1"/>
  </si>
  <si>
    <t>平成30年４月に閣議決定された第５次環境基本計画を受け、地域循環共生圏の取組について省全体で検討し、2019年度要求に繋げるようにすること。</t>
    <rPh sb="0" eb="2">
      <t>ヘイセイ</t>
    </rPh>
    <rPh sb="4" eb="5">
      <t>ネン</t>
    </rPh>
    <rPh sb="6" eb="7">
      <t>ガツ</t>
    </rPh>
    <rPh sb="8" eb="10">
      <t>カクギ</t>
    </rPh>
    <rPh sb="10" eb="12">
      <t>ケッテイ</t>
    </rPh>
    <rPh sb="15" eb="16">
      <t>ダイ</t>
    </rPh>
    <rPh sb="17" eb="18">
      <t>ジ</t>
    </rPh>
    <rPh sb="18" eb="20">
      <t>カンキョウ</t>
    </rPh>
    <rPh sb="20" eb="22">
      <t>キホン</t>
    </rPh>
    <rPh sb="22" eb="24">
      <t>ケイカク</t>
    </rPh>
    <rPh sb="25" eb="26">
      <t>ウ</t>
    </rPh>
    <rPh sb="28" eb="30">
      <t>チイキ</t>
    </rPh>
    <rPh sb="30" eb="32">
      <t>ジュンカン</t>
    </rPh>
    <rPh sb="32" eb="34">
      <t>キョウセイ</t>
    </rPh>
    <rPh sb="34" eb="35">
      <t>ケン</t>
    </rPh>
    <rPh sb="36" eb="38">
      <t>トリクミ</t>
    </rPh>
    <rPh sb="42" eb="43">
      <t>ショウ</t>
    </rPh>
    <rPh sb="43" eb="45">
      <t>ゼンタイ</t>
    </rPh>
    <rPh sb="46" eb="48">
      <t>ケントウ</t>
    </rPh>
    <rPh sb="54" eb="56">
      <t>ネンド</t>
    </rPh>
    <rPh sb="56" eb="58">
      <t>ヨウキュウ</t>
    </rPh>
    <rPh sb="59" eb="60">
      <t>ツナ</t>
    </rPh>
    <phoneticPr fontId="1"/>
  </si>
  <si>
    <t>外部有識者の所見を踏まえ、５年間にわたる事業の総合的な評価、今後にむけて生かすべき点などを明確化したうえで、段階的なアウトカムの設定を検討すること。</t>
    <rPh sb="47" eb="48">
      <t>カ</t>
    </rPh>
    <rPh sb="54" eb="57">
      <t>ダンカイテキ</t>
    </rPh>
    <rPh sb="64" eb="66">
      <t>セッテイ</t>
    </rPh>
    <rPh sb="67" eb="69">
      <t>ケントウ</t>
    </rPh>
    <phoneticPr fontId="1"/>
  </si>
  <si>
    <t>廃棄物処理施設からの余熱を最大限活用する等によりエネルギー起源二酸化炭素の排出削減を図るため、廃棄物処理施設への先進的設備の導入を加速させること。</t>
    <rPh sb="0" eb="3">
      <t>ハイキブツ</t>
    </rPh>
    <rPh sb="3" eb="5">
      <t>ショリ</t>
    </rPh>
    <rPh sb="5" eb="7">
      <t>シセツ</t>
    </rPh>
    <rPh sb="10" eb="12">
      <t>ヨネツ</t>
    </rPh>
    <rPh sb="13" eb="16">
      <t>サイダイゲン</t>
    </rPh>
    <rPh sb="16" eb="18">
      <t>カツヨウ</t>
    </rPh>
    <rPh sb="20" eb="21">
      <t>トウ</t>
    </rPh>
    <rPh sb="29" eb="31">
      <t>キゲン</t>
    </rPh>
    <rPh sb="31" eb="34">
      <t>ニサンカ</t>
    </rPh>
    <rPh sb="34" eb="36">
      <t>タンソ</t>
    </rPh>
    <rPh sb="37" eb="39">
      <t>ハイシュツ</t>
    </rPh>
    <rPh sb="39" eb="41">
      <t>サクゲン</t>
    </rPh>
    <rPh sb="42" eb="43">
      <t>ハカ</t>
    </rPh>
    <rPh sb="48" eb="49">
      <t>キ</t>
    </rPh>
    <rPh sb="49" eb="50">
      <t>ブツ</t>
    </rPh>
    <rPh sb="50" eb="52">
      <t>ショリ</t>
    </rPh>
    <phoneticPr fontId="1"/>
  </si>
  <si>
    <t>中国が行ったプラスチックの輸入規制に伴い、早急に国内での資源循環体制を確保するため、高効率かつエネルギー起源二酸化炭素の削減にも貢献するリサイクル設備導入の推進を図ること。</t>
    <rPh sb="0" eb="2">
      <t>チュウゴク</t>
    </rPh>
    <rPh sb="3" eb="4">
      <t>オコナ</t>
    </rPh>
    <rPh sb="13" eb="15">
      <t>ユニュウ</t>
    </rPh>
    <rPh sb="15" eb="17">
      <t>キセイ</t>
    </rPh>
    <rPh sb="18" eb="19">
      <t>トモナ</t>
    </rPh>
    <rPh sb="21" eb="23">
      <t>ソウキュウ</t>
    </rPh>
    <rPh sb="24" eb="26">
      <t>コクナイ</t>
    </rPh>
    <rPh sb="28" eb="30">
      <t>シゲン</t>
    </rPh>
    <rPh sb="30" eb="32">
      <t>ジュンカン</t>
    </rPh>
    <rPh sb="32" eb="34">
      <t>タイセイ</t>
    </rPh>
    <rPh sb="35" eb="37">
      <t>カクホ</t>
    </rPh>
    <rPh sb="42" eb="45">
      <t>コウコウリツ</t>
    </rPh>
    <rPh sb="52" eb="54">
      <t>キゲン</t>
    </rPh>
    <rPh sb="54" eb="57">
      <t>ニサンカ</t>
    </rPh>
    <rPh sb="57" eb="59">
      <t>タンソ</t>
    </rPh>
    <rPh sb="60" eb="62">
      <t>サクゲン</t>
    </rPh>
    <rPh sb="64" eb="66">
      <t>コウケン</t>
    </rPh>
    <rPh sb="73" eb="75">
      <t>セツビ</t>
    </rPh>
    <rPh sb="75" eb="77">
      <t>ドウニュウ</t>
    </rPh>
    <rPh sb="78" eb="80">
      <t>スイシン</t>
    </rPh>
    <rPh sb="81" eb="82">
      <t>ハカ</t>
    </rPh>
    <phoneticPr fontId="1"/>
  </si>
  <si>
    <t>引き続き効率的な執行に務め、「省CO2型リサイクル等高度化設備導入促進事業」の対象につながる技術の選定に努めること。</t>
    <rPh sb="0" eb="1">
      <t>ヒ</t>
    </rPh>
    <rPh sb="2" eb="3">
      <t>ツヅ</t>
    </rPh>
    <rPh sb="4" eb="7">
      <t>コウリツテキ</t>
    </rPh>
    <rPh sb="8" eb="10">
      <t>シッコウ</t>
    </rPh>
    <rPh sb="11" eb="12">
      <t>ツト</t>
    </rPh>
    <rPh sb="15" eb="16">
      <t>ショウ</t>
    </rPh>
    <rPh sb="19" eb="20">
      <t>ガタ</t>
    </rPh>
    <rPh sb="25" eb="26">
      <t>トウ</t>
    </rPh>
    <rPh sb="26" eb="29">
      <t>コウドカ</t>
    </rPh>
    <rPh sb="29" eb="31">
      <t>セツビ</t>
    </rPh>
    <rPh sb="31" eb="33">
      <t>ドウニュウ</t>
    </rPh>
    <rPh sb="33" eb="35">
      <t>ソクシン</t>
    </rPh>
    <rPh sb="35" eb="37">
      <t>ジギョウ</t>
    </rPh>
    <rPh sb="39" eb="41">
      <t>タイショウ</t>
    </rPh>
    <rPh sb="46" eb="48">
      <t>ギジュツ</t>
    </rPh>
    <rPh sb="49" eb="51">
      <t>センテイ</t>
    </rPh>
    <rPh sb="52" eb="53">
      <t>ツト</t>
    </rPh>
    <phoneticPr fontId="1"/>
  </si>
  <si>
    <t>予定どおり平成29年度限りの事業とする。
本事業で得た知見や成果を広く周知し、廃棄物焼却施設における未利用エネルギーの活用の普及に努めること。</t>
    <rPh sb="0" eb="2">
      <t>ヨテイ</t>
    </rPh>
    <rPh sb="5" eb="7">
      <t>ヘイセイ</t>
    </rPh>
    <rPh sb="9" eb="11">
      <t>ネンド</t>
    </rPh>
    <rPh sb="11" eb="12">
      <t>カギ</t>
    </rPh>
    <rPh sb="14" eb="16">
      <t>ジギョウ</t>
    </rPh>
    <rPh sb="33" eb="34">
      <t>ヒロ</t>
    </rPh>
    <rPh sb="35" eb="37">
      <t>シュウチ</t>
    </rPh>
    <rPh sb="39" eb="42">
      <t>ハイキブツ</t>
    </rPh>
    <rPh sb="42" eb="44">
      <t>ショウキャク</t>
    </rPh>
    <rPh sb="44" eb="46">
      <t>シセツ</t>
    </rPh>
    <rPh sb="50" eb="53">
      <t>ミリヨウ</t>
    </rPh>
    <rPh sb="59" eb="61">
      <t>カツヨウ</t>
    </rPh>
    <rPh sb="62" eb="64">
      <t>フキュウ</t>
    </rPh>
    <rPh sb="65" eb="66">
      <t>ツト</t>
    </rPh>
    <phoneticPr fontId="1"/>
  </si>
  <si>
    <t>関係者との調整を効率的に実施すること等により不用率の改善に努め、廃棄物処理施設における廃棄物発電等のエネルギー回収を進めること。</t>
    <rPh sb="0" eb="3">
      <t>カンケイシャ</t>
    </rPh>
    <rPh sb="5" eb="7">
      <t>チョウセイ</t>
    </rPh>
    <rPh sb="8" eb="10">
      <t>コウリツ</t>
    </rPh>
    <rPh sb="10" eb="11">
      <t>テキ</t>
    </rPh>
    <rPh sb="12" eb="14">
      <t>ジッシ</t>
    </rPh>
    <rPh sb="18" eb="19">
      <t>トウ</t>
    </rPh>
    <rPh sb="22" eb="24">
      <t>フヨウ</t>
    </rPh>
    <rPh sb="24" eb="25">
      <t>リツ</t>
    </rPh>
    <rPh sb="26" eb="28">
      <t>カイゼン</t>
    </rPh>
    <rPh sb="29" eb="30">
      <t>ツト</t>
    </rPh>
    <rPh sb="32" eb="35">
      <t>ハイキブツ</t>
    </rPh>
    <rPh sb="35" eb="37">
      <t>ショリ</t>
    </rPh>
    <rPh sb="37" eb="39">
      <t>シセツ</t>
    </rPh>
    <rPh sb="43" eb="46">
      <t>ハイキブツ</t>
    </rPh>
    <rPh sb="46" eb="48">
      <t>ハツデン</t>
    </rPh>
    <rPh sb="48" eb="49">
      <t>トウ</t>
    </rPh>
    <rPh sb="55" eb="57">
      <t>カイシュウ</t>
    </rPh>
    <rPh sb="58" eb="59">
      <t>スス</t>
    </rPh>
    <phoneticPr fontId="1"/>
  </si>
  <si>
    <t>廃熱の有効活用、廃棄物処理施設の省エネ化や廃棄物収集運搬車の低炭素化を加速化させエネルギー起源二酸化炭素の削減コストの低減を図り、成果目標の達成に努めること。</t>
    <rPh sb="0" eb="2">
      <t>ハイネツ</t>
    </rPh>
    <rPh sb="3" eb="5">
      <t>ユウコウ</t>
    </rPh>
    <rPh sb="5" eb="7">
      <t>カツヨウ</t>
    </rPh>
    <rPh sb="8" eb="11">
      <t>ハイキブツ</t>
    </rPh>
    <rPh sb="11" eb="13">
      <t>ショリ</t>
    </rPh>
    <rPh sb="13" eb="15">
      <t>シセツ</t>
    </rPh>
    <rPh sb="16" eb="17">
      <t>ショウ</t>
    </rPh>
    <rPh sb="19" eb="20">
      <t>カ</t>
    </rPh>
    <rPh sb="21" eb="24">
      <t>ハイキブツ</t>
    </rPh>
    <rPh sb="24" eb="26">
      <t>シュウシュウ</t>
    </rPh>
    <rPh sb="26" eb="29">
      <t>ウンパンシャ</t>
    </rPh>
    <rPh sb="30" eb="34">
      <t>テイタンソカ</t>
    </rPh>
    <rPh sb="35" eb="38">
      <t>カソクカ</t>
    </rPh>
    <rPh sb="65" eb="67">
      <t>セイカ</t>
    </rPh>
    <rPh sb="67" eb="69">
      <t>モクヒョウ</t>
    </rPh>
    <rPh sb="70" eb="72">
      <t>タッセイ</t>
    </rPh>
    <rPh sb="73" eb="74">
      <t>ツト</t>
    </rPh>
    <phoneticPr fontId="1"/>
  </si>
  <si>
    <t>外部有識者の所見を踏まえ、執行率の今後の改善見込みを説明すること。また、CO2削減コストの算出（予算／削減量）方法について、コストの過大見積もりになっていないか確認のうえ、見直しを検討すること。</t>
    <rPh sb="0" eb="2">
      <t>ガイブ</t>
    </rPh>
    <rPh sb="2" eb="5">
      <t>ユウシキシャ</t>
    </rPh>
    <rPh sb="6" eb="8">
      <t>ショケン</t>
    </rPh>
    <rPh sb="9" eb="10">
      <t>フ</t>
    </rPh>
    <rPh sb="13" eb="16">
      <t>シッコウリツ</t>
    </rPh>
    <rPh sb="17" eb="19">
      <t>コンゴ</t>
    </rPh>
    <rPh sb="20" eb="22">
      <t>カイゼン</t>
    </rPh>
    <rPh sb="22" eb="24">
      <t>ミコ</t>
    </rPh>
    <rPh sb="26" eb="28">
      <t>セツメイ</t>
    </rPh>
    <rPh sb="55" eb="57">
      <t>ホウホウ</t>
    </rPh>
    <rPh sb="80" eb="82">
      <t>カクニン</t>
    </rPh>
    <rPh sb="86" eb="88">
      <t>ミナオ</t>
    </rPh>
    <rPh sb="90" eb="92">
      <t>ケントウ</t>
    </rPh>
    <phoneticPr fontId="1"/>
  </si>
  <si>
    <t>外部有識者の所見を踏まえ、成果目標の達成年限の達成に向けた工程を説明すること。</t>
    <rPh sb="0" eb="2">
      <t>ガイブ</t>
    </rPh>
    <rPh sb="2" eb="5">
      <t>ユウシキシャ</t>
    </rPh>
    <rPh sb="6" eb="8">
      <t>ショケン</t>
    </rPh>
    <rPh sb="9" eb="10">
      <t>フ</t>
    </rPh>
    <rPh sb="13" eb="15">
      <t>セイカ</t>
    </rPh>
    <rPh sb="15" eb="17">
      <t>モクヒョウ</t>
    </rPh>
    <rPh sb="18" eb="20">
      <t>タッセイ</t>
    </rPh>
    <rPh sb="20" eb="22">
      <t>ネンゲン</t>
    </rPh>
    <rPh sb="23" eb="25">
      <t>タッセイ</t>
    </rPh>
    <rPh sb="26" eb="27">
      <t>ム</t>
    </rPh>
    <rPh sb="29" eb="31">
      <t>コウテイ</t>
    </rPh>
    <rPh sb="32" eb="34">
      <t>セツメイ</t>
    </rPh>
    <phoneticPr fontId="1"/>
  </si>
  <si>
    <t>外部有識者の所見を踏まえ、「地域の循環物質に応じた地域循環共生圏の形成促進に向けた検討や地域の実情に応じたモデル事業の実施、取組みが遅れている２Rの促進に向けた検討等」について、活動指標の設定を検討すること。また、引き続き一者応札の改善に努めること。</t>
    <rPh sb="94" eb="96">
      <t>セッテイ</t>
    </rPh>
    <rPh sb="97" eb="99">
      <t>ケントウ</t>
    </rPh>
    <rPh sb="107" eb="108">
      <t>ヒ</t>
    </rPh>
    <rPh sb="109" eb="110">
      <t>ツヅ</t>
    </rPh>
    <rPh sb="111" eb="112">
      <t>イッ</t>
    </rPh>
    <rPh sb="112" eb="113">
      <t>シャ</t>
    </rPh>
    <rPh sb="113" eb="115">
      <t>オウサツ</t>
    </rPh>
    <rPh sb="116" eb="118">
      <t>カイゼン</t>
    </rPh>
    <rPh sb="119" eb="120">
      <t>ツト</t>
    </rPh>
    <phoneticPr fontId="1"/>
  </si>
  <si>
    <t>外部有識者の所見を踏まえ、2017年度の報告書の参照数が激減している要因を分析のうえ説明すること。</t>
    <rPh sb="0" eb="2">
      <t>ガイブ</t>
    </rPh>
    <rPh sb="2" eb="5">
      <t>ユウシキシャ</t>
    </rPh>
    <rPh sb="6" eb="8">
      <t>ショケン</t>
    </rPh>
    <rPh sb="9" eb="10">
      <t>フ</t>
    </rPh>
    <rPh sb="37" eb="39">
      <t>ブンセキ</t>
    </rPh>
    <rPh sb="42" eb="44">
      <t>セツメイ</t>
    </rPh>
    <phoneticPr fontId="1"/>
  </si>
  <si>
    <t>拠出金の使途や事業実施状況の把握に努めるとともに、拠出額を必要最低限とすること。</t>
    <phoneticPr fontId="1"/>
  </si>
  <si>
    <t>国際展開につながる事業選定に努め、更なる海外展開を進めることにより、成果目標の達成に努めること。</t>
    <rPh sb="0" eb="2">
      <t>コクサイ</t>
    </rPh>
    <rPh sb="2" eb="4">
      <t>テンカイ</t>
    </rPh>
    <rPh sb="9" eb="11">
      <t>ジギョウ</t>
    </rPh>
    <rPh sb="11" eb="13">
      <t>センテイ</t>
    </rPh>
    <rPh sb="14" eb="15">
      <t>ツト</t>
    </rPh>
    <rPh sb="17" eb="18">
      <t>サラ</t>
    </rPh>
    <rPh sb="20" eb="22">
      <t>カイガイ</t>
    </rPh>
    <rPh sb="22" eb="24">
      <t>テンカイ</t>
    </rPh>
    <rPh sb="25" eb="26">
      <t>スス</t>
    </rPh>
    <rPh sb="34" eb="36">
      <t>セイカ</t>
    </rPh>
    <rPh sb="36" eb="38">
      <t>モクヒョウ</t>
    </rPh>
    <rPh sb="39" eb="41">
      <t>タッセイ</t>
    </rPh>
    <rPh sb="42" eb="43">
      <t>ツト</t>
    </rPh>
    <phoneticPr fontId="1"/>
  </si>
  <si>
    <t>外部有識者の所見を踏まえ、循環型社会の俯瞰的、戦略的な検討にどれだけ役立ったのか、その成果を説明すること。</t>
    <rPh sb="0" eb="2">
      <t>ガイブ</t>
    </rPh>
    <rPh sb="2" eb="5">
      <t>ユウシキシャ</t>
    </rPh>
    <rPh sb="6" eb="8">
      <t>ショケン</t>
    </rPh>
    <rPh sb="9" eb="10">
      <t>フ</t>
    </rPh>
    <rPh sb="46" eb="48">
      <t>セツメイ</t>
    </rPh>
    <phoneticPr fontId="1"/>
  </si>
  <si>
    <t>欧州におけるプラスチックの規制や中国が行ったプラスチックの輸入規制などの国際動向を踏まえ、国内でのプラスチック資源循環に係る事業の実施を検討すること。</t>
    <rPh sb="0" eb="2">
      <t>オウシュウ</t>
    </rPh>
    <rPh sb="13" eb="15">
      <t>キセイ</t>
    </rPh>
    <rPh sb="16" eb="18">
      <t>チュウゴク</t>
    </rPh>
    <rPh sb="19" eb="20">
      <t>オコナ</t>
    </rPh>
    <rPh sb="29" eb="31">
      <t>ユニュウ</t>
    </rPh>
    <rPh sb="31" eb="33">
      <t>キセイ</t>
    </rPh>
    <rPh sb="36" eb="38">
      <t>コクサイ</t>
    </rPh>
    <rPh sb="38" eb="40">
      <t>ドウコウ</t>
    </rPh>
    <rPh sb="41" eb="42">
      <t>フ</t>
    </rPh>
    <rPh sb="45" eb="47">
      <t>コクナイ</t>
    </rPh>
    <rPh sb="55" eb="57">
      <t>シゲン</t>
    </rPh>
    <rPh sb="57" eb="59">
      <t>ジュンカン</t>
    </rPh>
    <rPh sb="60" eb="61">
      <t>カカ</t>
    </rPh>
    <rPh sb="62" eb="64">
      <t>ジギョウ</t>
    </rPh>
    <rPh sb="65" eb="67">
      <t>ジッシ</t>
    </rPh>
    <rPh sb="68" eb="70">
      <t>ケントウ</t>
    </rPh>
    <phoneticPr fontId="1"/>
  </si>
  <si>
    <t>小型家電リサイクル法に基づく基本方針の目標に対し回収量が目標値の半分程度にとどまっていることを踏まえ、小型家電のリサイクルの更なる促進に向けた取組を検討すること。</t>
    <rPh sb="0" eb="2">
      <t>コガタ</t>
    </rPh>
    <rPh sb="2" eb="4">
      <t>カデン</t>
    </rPh>
    <rPh sb="9" eb="10">
      <t>ホウ</t>
    </rPh>
    <rPh sb="11" eb="12">
      <t>モト</t>
    </rPh>
    <rPh sb="14" eb="16">
      <t>キホン</t>
    </rPh>
    <rPh sb="16" eb="18">
      <t>ホウシン</t>
    </rPh>
    <rPh sb="19" eb="21">
      <t>モクヒョウ</t>
    </rPh>
    <rPh sb="22" eb="23">
      <t>タイ</t>
    </rPh>
    <rPh sb="24" eb="27">
      <t>カイシュウリョウ</t>
    </rPh>
    <rPh sb="28" eb="31">
      <t>モクヒョウチ</t>
    </rPh>
    <rPh sb="32" eb="34">
      <t>ハンブン</t>
    </rPh>
    <rPh sb="34" eb="36">
      <t>テイド</t>
    </rPh>
    <rPh sb="47" eb="48">
      <t>フ</t>
    </rPh>
    <rPh sb="51" eb="53">
      <t>コガタ</t>
    </rPh>
    <rPh sb="53" eb="55">
      <t>カデン</t>
    </rPh>
    <rPh sb="62" eb="63">
      <t>サラ</t>
    </rPh>
    <rPh sb="65" eb="67">
      <t>ソクシン</t>
    </rPh>
    <rPh sb="68" eb="69">
      <t>ム</t>
    </rPh>
    <rPh sb="71" eb="73">
      <t>トリクミ</t>
    </rPh>
    <rPh sb="74" eb="76">
      <t>ケントウ</t>
    </rPh>
    <phoneticPr fontId="1"/>
  </si>
  <si>
    <t>外部有識者の所見を踏まえ、マッチングの啓発セミナー等の対策によるリサイクル率の向上に亜賀得る効果を説明すること。</t>
    <rPh sb="0" eb="2">
      <t>ガイブ</t>
    </rPh>
    <rPh sb="2" eb="5">
      <t>ユウシキシャ</t>
    </rPh>
    <rPh sb="6" eb="8">
      <t>ショケン</t>
    </rPh>
    <rPh sb="9" eb="10">
      <t>フ</t>
    </rPh>
    <rPh sb="19" eb="21">
      <t>ケイハツ</t>
    </rPh>
    <rPh sb="25" eb="26">
      <t>トウ</t>
    </rPh>
    <rPh sb="27" eb="29">
      <t>タイサク</t>
    </rPh>
    <rPh sb="37" eb="38">
      <t>リツ</t>
    </rPh>
    <rPh sb="39" eb="41">
      <t>コウジョウ</t>
    </rPh>
    <rPh sb="42" eb="43">
      <t>ア</t>
    </rPh>
    <rPh sb="43" eb="44">
      <t>ガ</t>
    </rPh>
    <rPh sb="44" eb="45">
      <t>エ</t>
    </rPh>
    <rPh sb="46" eb="48">
      <t>コウカ</t>
    </rPh>
    <rPh sb="49" eb="51">
      <t>セツメイ</t>
    </rPh>
    <phoneticPr fontId="1"/>
  </si>
  <si>
    <t>自動車リサイクル法における自動車破砕残さの最終処分量の低減に向けた取組を引き続き実施し、成果目標の達成に着実に努めること。</t>
    <rPh sb="0" eb="3">
      <t>ジドウシャ</t>
    </rPh>
    <rPh sb="8" eb="9">
      <t>ホウ</t>
    </rPh>
    <rPh sb="13" eb="16">
      <t>ジドウシャ</t>
    </rPh>
    <rPh sb="16" eb="18">
      <t>ハサイ</t>
    </rPh>
    <rPh sb="18" eb="19">
      <t>ザン</t>
    </rPh>
    <rPh sb="21" eb="23">
      <t>サイシュウ</t>
    </rPh>
    <rPh sb="23" eb="26">
      <t>ショブンリョウ</t>
    </rPh>
    <rPh sb="27" eb="29">
      <t>テイゲン</t>
    </rPh>
    <rPh sb="30" eb="31">
      <t>ム</t>
    </rPh>
    <rPh sb="33" eb="35">
      <t>トリクミ</t>
    </rPh>
    <rPh sb="36" eb="37">
      <t>ヒ</t>
    </rPh>
    <rPh sb="38" eb="39">
      <t>ツヅ</t>
    </rPh>
    <rPh sb="40" eb="42">
      <t>ジッシ</t>
    </rPh>
    <rPh sb="44" eb="46">
      <t>セイカ</t>
    </rPh>
    <rPh sb="46" eb="48">
      <t>モクヒョウ</t>
    </rPh>
    <rPh sb="49" eb="51">
      <t>タッセイ</t>
    </rPh>
    <rPh sb="52" eb="54">
      <t>チャクジツ</t>
    </rPh>
    <rPh sb="55" eb="56">
      <t>ツト</t>
    </rPh>
    <phoneticPr fontId="1"/>
  </si>
  <si>
    <t>外部有識者の所見を踏まえ、小型家電リサイクルに取り組む市町村の割合を平成30年度までに80％までに増加させる目標の達成方策・状況を説明すること。また、一者応札の改善に向けた取組を引き続き実施すること。</t>
    <rPh sb="0" eb="2">
      <t>ガイブ</t>
    </rPh>
    <rPh sb="2" eb="5">
      <t>ユウシキシャ</t>
    </rPh>
    <rPh sb="6" eb="8">
      <t>ショケン</t>
    </rPh>
    <rPh sb="9" eb="10">
      <t>フ</t>
    </rPh>
    <rPh sb="54" eb="56">
      <t>モクヒョウ</t>
    </rPh>
    <rPh sb="65" eb="67">
      <t>セツメイ</t>
    </rPh>
    <rPh sb="75" eb="76">
      <t>イッ</t>
    </rPh>
    <rPh sb="76" eb="77">
      <t>シャ</t>
    </rPh>
    <rPh sb="77" eb="79">
      <t>オウサツ</t>
    </rPh>
    <rPh sb="80" eb="82">
      <t>カイゼン</t>
    </rPh>
    <rPh sb="83" eb="84">
      <t>ム</t>
    </rPh>
    <rPh sb="86" eb="88">
      <t>トリクミ</t>
    </rPh>
    <rPh sb="89" eb="90">
      <t>ヒ</t>
    </rPh>
    <rPh sb="91" eb="92">
      <t>ツヅ</t>
    </rPh>
    <rPh sb="93" eb="95">
      <t>ジッシ</t>
    </rPh>
    <phoneticPr fontId="1"/>
  </si>
  <si>
    <t>外部有識者の所見を踏まえ、固定価格買取制度の終了後、太陽光パネルの大量廃棄時代に対応可能か説明すること。</t>
    <rPh sb="0" eb="2">
      <t>ガイブ</t>
    </rPh>
    <rPh sb="2" eb="5">
      <t>ユウシキシャ</t>
    </rPh>
    <rPh sb="6" eb="8">
      <t>ショケン</t>
    </rPh>
    <rPh sb="9" eb="10">
      <t>フ</t>
    </rPh>
    <rPh sb="13" eb="15">
      <t>コテイ</t>
    </rPh>
    <rPh sb="15" eb="17">
      <t>カカク</t>
    </rPh>
    <rPh sb="17" eb="19">
      <t>カイトリ</t>
    </rPh>
    <rPh sb="19" eb="21">
      <t>セイド</t>
    </rPh>
    <rPh sb="22" eb="25">
      <t>シュウリョウゴ</t>
    </rPh>
    <rPh sb="45" eb="47">
      <t>セツメイ</t>
    </rPh>
    <phoneticPr fontId="1"/>
  </si>
  <si>
    <t>成果目標の達成に向けて、廃棄物処理施設からのダイオキシン類の削減に向けた適切な維持管理方法等の講習会参加者が減少した要因を分析し、事業実施に反映すること。</t>
    <rPh sb="12" eb="15">
      <t>ハイキブツ</t>
    </rPh>
    <rPh sb="15" eb="17">
      <t>ショリ</t>
    </rPh>
    <rPh sb="17" eb="19">
      <t>シセツ</t>
    </rPh>
    <rPh sb="28" eb="29">
      <t>ルイ</t>
    </rPh>
    <rPh sb="30" eb="32">
      <t>サクゲン</t>
    </rPh>
    <rPh sb="33" eb="34">
      <t>ム</t>
    </rPh>
    <rPh sb="36" eb="38">
      <t>テキセツ</t>
    </rPh>
    <rPh sb="39" eb="41">
      <t>イジ</t>
    </rPh>
    <rPh sb="41" eb="43">
      <t>カンリ</t>
    </rPh>
    <rPh sb="43" eb="45">
      <t>ホウホウ</t>
    </rPh>
    <rPh sb="45" eb="46">
      <t>トウ</t>
    </rPh>
    <rPh sb="47" eb="50">
      <t>コウシュウカイ</t>
    </rPh>
    <rPh sb="50" eb="53">
      <t>サンカシャ</t>
    </rPh>
    <rPh sb="54" eb="56">
      <t>ゲンショウ</t>
    </rPh>
    <rPh sb="58" eb="60">
      <t>ヨウイン</t>
    </rPh>
    <rPh sb="61" eb="63">
      <t>ブンセキ</t>
    </rPh>
    <rPh sb="65" eb="67">
      <t>ジギョウ</t>
    </rPh>
    <rPh sb="67" eb="69">
      <t>ジッシ</t>
    </rPh>
    <rPh sb="70" eb="72">
      <t>ハンエイ</t>
    </rPh>
    <phoneticPr fontId="1"/>
  </si>
  <si>
    <t>災害等により発生した廃棄物の適正処理に向けて、より効果的・効率的な事業の実施に努めること。</t>
    <phoneticPr fontId="1"/>
  </si>
  <si>
    <t>PCB廃棄物の処理期限までの処理達成に向けて、より効率的かつ効果的に事業を実施すること。</t>
    <phoneticPr fontId="1"/>
  </si>
  <si>
    <t>効率的かつ効果的な事業の実施のため、必要に応じて市町村等に対して適切な予算執行の指導・監督を実施すること。</t>
    <rPh sb="0" eb="3">
      <t>コウリツテキ</t>
    </rPh>
    <rPh sb="5" eb="8">
      <t>コウカテキ</t>
    </rPh>
    <rPh sb="9" eb="11">
      <t>ジギョウ</t>
    </rPh>
    <rPh sb="12" eb="14">
      <t>ジッシ</t>
    </rPh>
    <rPh sb="18" eb="20">
      <t>ヒツヨウ</t>
    </rPh>
    <rPh sb="21" eb="22">
      <t>オウ</t>
    </rPh>
    <rPh sb="24" eb="27">
      <t>シチョウソン</t>
    </rPh>
    <rPh sb="27" eb="28">
      <t>トウ</t>
    </rPh>
    <rPh sb="29" eb="30">
      <t>タイ</t>
    </rPh>
    <rPh sb="40" eb="42">
      <t>シドウ</t>
    </rPh>
    <rPh sb="43" eb="45">
      <t>カントク</t>
    </rPh>
    <rPh sb="46" eb="48">
      <t>ジッシ</t>
    </rPh>
    <phoneticPr fontId="1"/>
  </si>
  <si>
    <t>外部有識者の所見を踏まえ、代表指標と活動指標の関係性（レビューシート記載の数値）について説明すること。また、補助率の妥当性を検討すること。</t>
    <rPh sb="0" eb="2">
      <t>ガイブ</t>
    </rPh>
    <rPh sb="2" eb="5">
      <t>ユウシキシャ</t>
    </rPh>
    <rPh sb="6" eb="8">
      <t>ショケン</t>
    </rPh>
    <rPh sb="9" eb="10">
      <t>フ</t>
    </rPh>
    <rPh sb="44" eb="46">
      <t>セツメイ</t>
    </rPh>
    <rPh sb="54" eb="57">
      <t>ホジョリツ</t>
    </rPh>
    <rPh sb="58" eb="61">
      <t>ダトウセイ</t>
    </rPh>
    <rPh sb="62" eb="64">
      <t>ケントウ</t>
    </rPh>
    <phoneticPr fontId="1"/>
  </si>
  <si>
    <t>第４次循環型社会形成推進基本計画における災害廃棄物処理に関する計画策定率の目標達成に向け、更なる取組の加速化のための取組を検討すること。</t>
    <rPh sb="0" eb="1">
      <t>ダイ</t>
    </rPh>
    <rPh sb="2" eb="3">
      <t>ツギ</t>
    </rPh>
    <rPh sb="3" eb="5">
      <t>ジュンカン</t>
    </rPh>
    <rPh sb="5" eb="6">
      <t>ガタ</t>
    </rPh>
    <rPh sb="6" eb="8">
      <t>シャカイ</t>
    </rPh>
    <rPh sb="8" eb="10">
      <t>ケイセイ</t>
    </rPh>
    <rPh sb="10" eb="12">
      <t>スイシン</t>
    </rPh>
    <rPh sb="12" eb="14">
      <t>キホン</t>
    </rPh>
    <rPh sb="14" eb="16">
      <t>ケイカク</t>
    </rPh>
    <rPh sb="20" eb="22">
      <t>サイガイ</t>
    </rPh>
    <rPh sb="22" eb="25">
      <t>ハイキブツ</t>
    </rPh>
    <rPh sb="25" eb="27">
      <t>ショリ</t>
    </rPh>
    <rPh sb="28" eb="29">
      <t>カン</t>
    </rPh>
    <rPh sb="31" eb="33">
      <t>ケイカク</t>
    </rPh>
    <rPh sb="33" eb="35">
      <t>サクテイ</t>
    </rPh>
    <rPh sb="35" eb="36">
      <t>リツ</t>
    </rPh>
    <rPh sb="37" eb="39">
      <t>モクヒョウ</t>
    </rPh>
    <rPh sb="39" eb="41">
      <t>タッセイ</t>
    </rPh>
    <rPh sb="42" eb="43">
      <t>ム</t>
    </rPh>
    <rPh sb="45" eb="46">
      <t>サラ</t>
    </rPh>
    <rPh sb="48" eb="50">
      <t>トリクミ</t>
    </rPh>
    <rPh sb="51" eb="54">
      <t>カソクカ</t>
    </rPh>
    <rPh sb="58" eb="60">
      <t>トリクミ</t>
    </rPh>
    <rPh sb="61" eb="63">
      <t>ケントウ</t>
    </rPh>
    <phoneticPr fontId="1"/>
  </si>
  <si>
    <t>予定どおり平成29年度限りの事業とする。
本事業で作成したガイドラインを東京オリンピック・パラリンピックに大会にとどまらずその他の国際イベント等にも活用されるよう周知を図ること。</t>
    <rPh sb="0" eb="2">
      <t>ヨテイ</t>
    </rPh>
    <rPh sb="5" eb="7">
      <t>ヘイセイ</t>
    </rPh>
    <rPh sb="9" eb="11">
      <t>ネンド</t>
    </rPh>
    <rPh sb="11" eb="12">
      <t>カギ</t>
    </rPh>
    <rPh sb="14" eb="16">
      <t>ジギョウ</t>
    </rPh>
    <rPh sb="25" eb="27">
      <t>サクセイ</t>
    </rPh>
    <rPh sb="36" eb="38">
      <t>トウキョウ</t>
    </rPh>
    <rPh sb="53" eb="55">
      <t>タイカイ</t>
    </rPh>
    <rPh sb="74" eb="76">
      <t>カツヨウ</t>
    </rPh>
    <rPh sb="81" eb="83">
      <t>シュウチ</t>
    </rPh>
    <rPh sb="84" eb="85">
      <t>ハカ</t>
    </rPh>
    <phoneticPr fontId="1"/>
  </si>
  <si>
    <t>外部有識者の所見を踏まえ、レビューシート上の事業目的や概要について気候変動影響のポイントを記載する等の見直しを検討すること。</t>
    <rPh sb="0" eb="2">
      <t>ガイブ</t>
    </rPh>
    <rPh sb="2" eb="5">
      <t>ユウシキシャ</t>
    </rPh>
    <rPh sb="6" eb="8">
      <t>ショケン</t>
    </rPh>
    <rPh sb="9" eb="10">
      <t>フ</t>
    </rPh>
    <rPh sb="20" eb="21">
      <t>ジョウ</t>
    </rPh>
    <rPh sb="33" eb="35">
      <t>キコウ</t>
    </rPh>
    <rPh sb="35" eb="37">
      <t>ヘンドウ</t>
    </rPh>
    <rPh sb="37" eb="39">
      <t>エイキョウ</t>
    </rPh>
    <rPh sb="45" eb="47">
      <t>キサイ</t>
    </rPh>
    <rPh sb="49" eb="50">
      <t>トウ</t>
    </rPh>
    <rPh sb="51" eb="53">
      <t>ミナオ</t>
    </rPh>
    <rPh sb="55" eb="57">
      <t>ケントウ</t>
    </rPh>
    <phoneticPr fontId="1"/>
  </si>
  <si>
    <t>爆発性・有害性を有する有害廃棄物の処理に係る事業者間の情報伝達の徹底に向けた取組を検討すること。</t>
    <rPh sb="0" eb="2">
      <t>バクハツ</t>
    </rPh>
    <rPh sb="2" eb="3">
      <t>セイ</t>
    </rPh>
    <rPh sb="4" eb="7">
      <t>ユウガイセイ</t>
    </rPh>
    <rPh sb="8" eb="9">
      <t>ユウ</t>
    </rPh>
    <rPh sb="11" eb="13">
      <t>ユウガイ</t>
    </rPh>
    <rPh sb="13" eb="16">
      <t>ハイキブツ</t>
    </rPh>
    <rPh sb="17" eb="19">
      <t>ショリ</t>
    </rPh>
    <rPh sb="20" eb="21">
      <t>カカ</t>
    </rPh>
    <rPh sb="22" eb="25">
      <t>ジギョウシャ</t>
    </rPh>
    <rPh sb="25" eb="26">
      <t>カン</t>
    </rPh>
    <rPh sb="27" eb="29">
      <t>ジョウホウ</t>
    </rPh>
    <rPh sb="29" eb="31">
      <t>デンタツ</t>
    </rPh>
    <rPh sb="32" eb="34">
      <t>テッテイ</t>
    </rPh>
    <rPh sb="35" eb="36">
      <t>ム</t>
    </rPh>
    <rPh sb="38" eb="40">
      <t>トリクミ</t>
    </rPh>
    <rPh sb="41" eb="43">
      <t>ケントウ</t>
    </rPh>
    <phoneticPr fontId="1"/>
  </si>
  <si>
    <t>引き続き効率的な事業実施に努め、信頼度の高い統計データを取りまとめ、政策立案における基礎データとして最大限活用すること。</t>
    <rPh sb="0" eb="1">
      <t>ヒ</t>
    </rPh>
    <rPh sb="2" eb="3">
      <t>ツヅ</t>
    </rPh>
    <rPh sb="4" eb="7">
      <t>コウリツテキ</t>
    </rPh>
    <rPh sb="8" eb="10">
      <t>ジギョウ</t>
    </rPh>
    <rPh sb="10" eb="12">
      <t>ジッシ</t>
    </rPh>
    <rPh sb="13" eb="14">
      <t>ツト</t>
    </rPh>
    <rPh sb="16" eb="19">
      <t>シンライド</t>
    </rPh>
    <rPh sb="20" eb="21">
      <t>タカ</t>
    </rPh>
    <rPh sb="22" eb="24">
      <t>トウケイ</t>
    </rPh>
    <rPh sb="28" eb="29">
      <t>ト</t>
    </rPh>
    <rPh sb="34" eb="36">
      <t>セイサク</t>
    </rPh>
    <rPh sb="36" eb="38">
      <t>リツアン</t>
    </rPh>
    <rPh sb="42" eb="44">
      <t>キソ</t>
    </rPh>
    <rPh sb="50" eb="53">
      <t>サイダイゲン</t>
    </rPh>
    <rPh sb="53" eb="55">
      <t>カツヨウ</t>
    </rPh>
    <phoneticPr fontId="1"/>
  </si>
  <si>
    <t>事業者や自治体職員を対象に実施する講習会は過年度の参加者数を踏まえ、適切な規模に見直しを検討すること。</t>
    <rPh sb="0" eb="3">
      <t>ジギョウシャ</t>
    </rPh>
    <rPh sb="4" eb="7">
      <t>ジチタイ</t>
    </rPh>
    <rPh sb="7" eb="9">
      <t>ショクイン</t>
    </rPh>
    <rPh sb="10" eb="12">
      <t>タイショウ</t>
    </rPh>
    <rPh sb="13" eb="15">
      <t>ジッシ</t>
    </rPh>
    <rPh sb="17" eb="20">
      <t>コウシュウカイ</t>
    </rPh>
    <rPh sb="21" eb="24">
      <t>カネンド</t>
    </rPh>
    <rPh sb="25" eb="28">
      <t>サンカシャ</t>
    </rPh>
    <rPh sb="28" eb="29">
      <t>スウ</t>
    </rPh>
    <rPh sb="30" eb="31">
      <t>フ</t>
    </rPh>
    <rPh sb="34" eb="36">
      <t>テキセツ</t>
    </rPh>
    <rPh sb="37" eb="39">
      <t>キボ</t>
    </rPh>
    <rPh sb="40" eb="42">
      <t>ミナオ</t>
    </rPh>
    <rPh sb="44" eb="46">
      <t>ケントウ</t>
    </rPh>
    <phoneticPr fontId="1"/>
  </si>
  <si>
    <t>成果目標の達成に向け、石綿廃棄物の無害化処理能力を有する事業者に対し効果的な取組を検討すること。</t>
    <rPh sb="0" eb="2">
      <t>セイカ</t>
    </rPh>
    <rPh sb="2" eb="4">
      <t>モクヒョウ</t>
    </rPh>
    <rPh sb="5" eb="7">
      <t>タッセイ</t>
    </rPh>
    <rPh sb="8" eb="9">
      <t>ム</t>
    </rPh>
    <rPh sb="11" eb="13">
      <t>イシワタ</t>
    </rPh>
    <rPh sb="13" eb="16">
      <t>ハイキブツ</t>
    </rPh>
    <rPh sb="17" eb="20">
      <t>ムガイカ</t>
    </rPh>
    <rPh sb="20" eb="22">
      <t>ショリ</t>
    </rPh>
    <rPh sb="22" eb="24">
      <t>ノウリョク</t>
    </rPh>
    <rPh sb="25" eb="26">
      <t>ユウ</t>
    </rPh>
    <rPh sb="28" eb="31">
      <t>ジギョウシャ</t>
    </rPh>
    <rPh sb="32" eb="33">
      <t>タイ</t>
    </rPh>
    <rPh sb="34" eb="37">
      <t>コウカテキ</t>
    </rPh>
    <rPh sb="38" eb="40">
      <t>トリクミ</t>
    </rPh>
    <rPh sb="41" eb="43">
      <t>ケントウ</t>
    </rPh>
    <phoneticPr fontId="1"/>
  </si>
  <si>
    <t>効率的かつ効果的な事業を実施することで処理期限内でのＰＣＢ廃棄物の早期処理完了に努めるとともに、低濃度PCB廃棄物の実態把握に向けた取組を検討すること。</t>
    <rPh sb="19" eb="21">
      <t>ショリ</t>
    </rPh>
    <rPh sb="48" eb="51">
      <t>テイノウド</t>
    </rPh>
    <rPh sb="54" eb="57">
      <t>ハイキブツ</t>
    </rPh>
    <rPh sb="58" eb="60">
      <t>ジッタイ</t>
    </rPh>
    <rPh sb="60" eb="62">
      <t>ハアク</t>
    </rPh>
    <rPh sb="63" eb="64">
      <t>ム</t>
    </rPh>
    <rPh sb="66" eb="68">
      <t>トリクミ</t>
    </rPh>
    <rPh sb="69" eb="71">
      <t>ケントウ</t>
    </rPh>
    <phoneticPr fontId="1"/>
  </si>
  <si>
    <t>処理期限内でのＰＣＢ廃棄物の早期処理完了に向け、引き続き効率的かつ効果的に事業を実施すること。</t>
    <rPh sb="21" eb="22">
      <t>ム</t>
    </rPh>
    <rPh sb="24" eb="25">
      <t>ヒ</t>
    </rPh>
    <rPh sb="26" eb="27">
      <t>ツヅ</t>
    </rPh>
    <rPh sb="28" eb="31">
      <t>コウリツテキ</t>
    </rPh>
    <rPh sb="33" eb="36">
      <t>コウカテキ</t>
    </rPh>
    <rPh sb="37" eb="39">
      <t>ジギョウ</t>
    </rPh>
    <rPh sb="40" eb="42">
      <t>ジッシ</t>
    </rPh>
    <phoneticPr fontId="1"/>
  </si>
  <si>
    <t>引き続き効率的な事業実施に努めるとともに、我が国が有する水銀廃棄物の処理技術・体制等に関する知見を各国に提供するなどを通じて今後の水銀廃棄物の議論を主導すること。</t>
    <rPh sb="0" eb="1">
      <t>ヒ</t>
    </rPh>
    <rPh sb="2" eb="3">
      <t>ツヅ</t>
    </rPh>
    <rPh sb="4" eb="7">
      <t>コウリツテキ</t>
    </rPh>
    <rPh sb="8" eb="10">
      <t>ジギョウ</t>
    </rPh>
    <rPh sb="10" eb="12">
      <t>ジッシ</t>
    </rPh>
    <rPh sb="13" eb="14">
      <t>ツト</t>
    </rPh>
    <rPh sb="21" eb="22">
      <t>ワ</t>
    </rPh>
    <rPh sb="23" eb="24">
      <t>クニ</t>
    </rPh>
    <rPh sb="25" eb="26">
      <t>ユウ</t>
    </rPh>
    <rPh sb="28" eb="30">
      <t>スイギン</t>
    </rPh>
    <rPh sb="30" eb="33">
      <t>ハイキブツ</t>
    </rPh>
    <rPh sb="34" eb="36">
      <t>ショリ</t>
    </rPh>
    <rPh sb="36" eb="38">
      <t>ギジュツ</t>
    </rPh>
    <rPh sb="39" eb="41">
      <t>タイセイ</t>
    </rPh>
    <rPh sb="41" eb="42">
      <t>トウ</t>
    </rPh>
    <rPh sb="43" eb="44">
      <t>カン</t>
    </rPh>
    <rPh sb="46" eb="48">
      <t>チケン</t>
    </rPh>
    <rPh sb="49" eb="51">
      <t>カクコク</t>
    </rPh>
    <rPh sb="52" eb="54">
      <t>テイキョウ</t>
    </rPh>
    <rPh sb="59" eb="60">
      <t>ツウ</t>
    </rPh>
    <rPh sb="62" eb="64">
      <t>コンゴ</t>
    </rPh>
    <rPh sb="65" eb="67">
      <t>スイギン</t>
    </rPh>
    <rPh sb="67" eb="70">
      <t>ハイキブツ</t>
    </rPh>
    <rPh sb="71" eb="73">
      <t>ギロン</t>
    </rPh>
    <rPh sb="74" eb="76">
      <t>シュドウ</t>
    </rPh>
    <phoneticPr fontId="1"/>
  </si>
  <si>
    <t>産業廃棄物処理業のグリーン成長を進めることと併せて、今後の産業廃棄物業の担い手確保に向けた取組の強化を検討すること。</t>
    <rPh sb="16" eb="17">
      <t>スス</t>
    </rPh>
    <rPh sb="22" eb="23">
      <t>アワ</t>
    </rPh>
    <rPh sb="26" eb="28">
      <t>コンゴ</t>
    </rPh>
    <rPh sb="29" eb="31">
      <t>サンギョウ</t>
    </rPh>
    <rPh sb="31" eb="34">
      <t>ハイキブツ</t>
    </rPh>
    <rPh sb="34" eb="35">
      <t>ギョウ</t>
    </rPh>
    <rPh sb="36" eb="37">
      <t>ニナ</t>
    </rPh>
    <rPh sb="38" eb="39">
      <t>テ</t>
    </rPh>
    <rPh sb="39" eb="41">
      <t>カクホ</t>
    </rPh>
    <rPh sb="42" eb="43">
      <t>ム</t>
    </rPh>
    <rPh sb="45" eb="47">
      <t>トリクミ</t>
    </rPh>
    <rPh sb="48" eb="50">
      <t>キョウカ</t>
    </rPh>
    <rPh sb="51" eb="53">
      <t>ケントウ</t>
    </rPh>
    <phoneticPr fontId="1"/>
  </si>
  <si>
    <t>自治体における許可に係る情報の登録率100%に引き上げる成果目標の達成に向け、引き続き効率的な事業の実施に努めること。</t>
    <rPh sb="0" eb="3">
      <t>ジチタイ</t>
    </rPh>
    <rPh sb="7" eb="9">
      <t>キョカ</t>
    </rPh>
    <rPh sb="10" eb="11">
      <t>カカ</t>
    </rPh>
    <rPh sb="12" eb="14">
      <t>ジョウホウ</t>
    </rPh>
    <rPh sb="15" eb="17">
      <t>トウロク</t>
    </rPh>
    <rPh sb="17" eb="18">
      <t>リツ</t>
    </rPh>
    <rPh sb="23" eb="24">
      <t>ヒ</t>
    </rPh>
    <rPh sb="25" eb="26">
      <t>ア</t>
    </rPh>
    <rPh sb="28" eb="30">
      <t>セイカ</t>
    </rPh>
    <rPh sb="30" eb="32">
      <t>モクヒョウ</t>
    </rPh>
    <rPh sb="33" eb="35">
      <t>タッセイ</t>
    </rPh>
    <rPh sb="36" eb="37">
      <t>ム</t>
    </rPh>
    <rPh sb="39" eb="40">
      <t>ヒ</t>
    </rPh>
    <rPh sb="41" eb="42">
      <t>ツヅ</t>
    </rPh>
    <rPh sb="43" eb="46">
      <t>コウリツテキ</t>
    </rPh>
    <rPh sb="47" eb="49">
      <t>ジギョウ</t>
    </rPh>
    <rPh sb="50" eb="52">
      <t>ジッシ</t>
    </rPh>
    <rPh sb="53" eb="54">
      <t>ツト</t>
    </rPh>
    <phoneticPr fontId="1"/>
  </si>
  <si>
    <t>成果目標の達成に向け、不法投棄の新規発生の抑制に向けた取組を効果的に実施すること。</t>
    <rPh sb="0" eb="2">
      <t>セイカ</t>
    </rPh>
    <rPh sb="2" eb="4">
      <t>モクヒョウ</t>
    </rPh>
    <rPh sb="5" eb="7">
      <t>タッセイ</t>
    </rPh>
    <rPh sb="8" eb="9">
      <t>ム</t>
    </rPh>
    <rPh sb="11" eb="13">
      <t>フホウ</t>
    </rPh>
    <rPh sb="13" eb="15">
      <t>トウキ</t>
    </rPh>
    <rPh sb="16" eb="18">
      <t>シンキ</t>
    </rPh>
    <rPh sb="18" eb="20">
      <t>ハッセイ</t>
    </rPh>
    <rPh sb="21" eb="23">
      <t>ヨクセイ</t>
    </rPh>
    <rPh sb="24" eb="25">
      <t>ム</t>
    </rPh>
    <rPh sb="27" eb="29">
      <t>トリクミ</t>
    </rPh>
    <rPh sb="30" eb="33">
      <t>コウカテキ</t>
    </rPh>
    <rPh sb="34" eb="36">
      <t>ジッシ</t>
    </rPh>
    <phoneticPr fontId="1"/>
  </si>
  <si>
    <t>引き続き、より効果的・効率的な事業の実施に努め、クリアランス制度の厳格な運用に努めること。</t>
    <phoneticPr fontId="1"/>
  </si>
  <si>
    <t>輸出入業者等への関連法令による規制に関する周知徹底を図り、バーゼル条約の適切な実施と成果目標の達成に努めること。</t>
    <rPh sb="26" eb="27">
      <t>ハカ</t>
    </rPh>
    <rPh sb="42" eb="44">
      <t>セイカ</t>
    </rPh>
    <rPh sb="44" eb="46">
      <t>モクヒョウ</t>
    </rPh>
    <rPh sb="47" eb="49">
      <t>タッセイ</t>
    </rPh>
    <phoneticPr fontId="1"/>
  </si>
  <si>
    <t>関連事業である181　産業廃棄物適正処理推進費とあわせて平成29年公開プロセス結果の反映に向け引き続き効率的かつ効果的に事業を実施すること。</t>
    <rPh sb="0" eb="2">
      <t>カンレン</t>
    </rPh>
    <rPh sb="2" eb="4">
      <t>ジギョウ</t>
    </rPh>
    <rPh sb="28" eb="30">
      <t>ヘイセイ</t>
    </rPh>
    <rPh sb="32" eb="33">
      <t>ネン</t>
    </rPh>
    <rPh sb="33" eb="35">
      <t>コウカイ</t>
    </rPh>
    <rPh sb="39" eb="41">
      <t>ケッカ</t>
    </rPh>
    <rPh sb="42" eb="44">
      <t>ハンエイ</t>
    </rPh>
    <rPh sb="45" eb="46">
      <t>ム</t>
    </rPh>
    <rPh sb="47" eb="48">
      <t>ヒ</t>
    </rPh>
    <rPh sb="49" eb="50">
      <t>ツヅ</t>
    </rPh>
    <rPh sb="51" eb="54">
      <t>コウリツテキ</t>
    </rPh>
    <rPh sb="56" eb="59">
      <t>コウカテキ</t>
    </rPh>
    <rPh sb="60" eb="62">
      <t>ジギョウ</t>
    </rPh>
    <rPh sb="63" eb="65">
      <t>ジッシ</t>
    </rPh>
    <phoneticPr fontId="1"/>
  </si>
  <si>
    <t>バーゼル条約違反の輸出について輸入国から通報を受領した件数を平成30年度は０件とする成果目標の達成に向け、バーゼル法の運用の運用における課題の整理・分析の実施を検討すること。</t>
    <rPh sb="4" eb="6">
      <t>ジョウヤク</t>
    </rPh>
    <rPh sb="6" eb="8">
      <t>イハン</t>
    </rPh>
    <rPh sb="9" eb="11">
      <t>ユシュツ</t>
    </rPh>
    <rPh sb="15" eb="18">
      <t>ユニュウコク</t>
    </rPh>
    <rPh sb="20" eb="22">
      <t>ツウホウ</t>
    </rPh>
    <rPh sb="23" eb="25">
      <t>ジュリョウ</t>
    </rPh>
    <rPh sb="27" eb="29">
      <t>ケンスウ</t>
    </rPh>
    <rPh sb="30" eb="32">
      <t>ヘイセイ</t>
    </rPh>
    <rPh sb="34" eb="36">
      <t>ネンド</t>
    </rPh>
    <rPh sb="38" eb="39">
      <t>ケン</t>
    </rPh>
    <rPh sb="42" eb="44">
      <t>セイカ</t>
    </rPh>
    <rPh sb="44" eb="46">
      <t>モクヒョウ</t>
    </rPh>
    <rPh sb="47" eb="49">
      <t>タッセイ</t>
    </rPh>
    <rPh sb="50" eb="51">
      <t>ム</t>
    </rPh>
    <rPh sb="57" eb="58">
      <t>ホウ</t>
    </rPh>
    <rPh sb="59" eb="61">
      <t>ウンヨウ</t>
    </rPh>
    <rPh sb="62" eb="64">
      <t>ウンヨウ</t>
    </rPh>
    <rPh sb="68" eb="70">
      <t>カダイ</t>
    </rPh>
    <rPh sb="71" eb="73">
      <t>セイリ</t>
    </rPh>
    <rPh sb="74" eb="76">
      <t>ブンセキ</t>
    </rPh>
    <rPh sb="77" eb="79">
      <t>ジッシ</t>
    </rPh>
    <rPh sb="80" eb="82">
      <t>ケントウ</t>
    </rPh>
    <phoneticPr fontId="1"/>
  </si>
  <si>
    <t>外部有識者の所見を踏まえ、「交付金で整備した施設数」と「それにより明らかになった課題対応策の関係」について、課題対応の数などを明らかにするよう検討すること。
また、「産廃処理施設に維持管理などに関する課題抽出調査」における落札率が低率であるが、事業が適正に実施されているのか、十分に検証のうえ、次年度以降の入札方式の見直し等の検討をすること。</t>
    <rPh sb="0" eb="2">
      <t>ガイブ</t>
    </rPh>
    <rPh sb="2" eb="5">
      <t>ユウシキシャ</t>
    </rPh>
    <rPh sb="6" eb="8">
      <t>ショケン</t>
    </rPh>
    <rPh sb="9" eb="10">
      <t>フ</t>
    </rPh>
    <rPh sb="54" eb="56">
      <t>カダイ</t>
    </rPh>
    <rPh sb="56" eb="58">
      <t>タイオウ</t>
    </rPh>
    <rPh sb="59" eb="60">
      <t>カズ</t>
    </rPh>
    <rPh sb="71" eb="73">
      <t>ケントウ</t>
    </rPh>
    <rPh sb="153" eb="155">
      <t>ニュウサツ</t>
    </rPh>
    <rPh sb="155" eb="157">
      <t>ホウシキ</t>
    </rPh>
    <rPh sb="158" eb="160">
      <t>ミナオ</t>
    </rPh>
    <rPh sb="161" eb="162">
      <t>トウ</t>
    </rPh>
    <phoneticPr fontId="1"/>
  </si>
  <si>
    <t>浄化槽運営の持続可能な体制を確保し、合併浄化槽のへの転換を加速度的に進めるよう務めること。</t>
    <rPh sb="0" eb="3">
      <t>ジョウカソウ</t>
    </rPh>
    <rPh sb="3" eb="5">
      <t>ウンエイ</t>
    </rPh>
    <rPh sb="6" eb="8">
      <t>ジゾク</t>
    </rPh>
    <rPh sb="8" eb="10">
      <t>カノウ</t>
    </rPh>
    <rPh sb="11" eb="13">
      <t>タイセイ</t>
    </rPh>
    <rPh sb="14" eb="16">
      <t>カクホ</t>
    </rPh>
    <rPh sb="18" eb="20">
      <t>ガッペイ</t>
    </rPh>
    <rPh sb="20" eb="23">
      <t>ジョウカソウ</t>
    </rPh>
    <rPh sb="26" eb="28">
      <t>テンカン</t>
    </rPh>
    <rPh sb="29" eb="32">
      <t>カソクド</t>
    </rPh>
    <rPh sb="32" eb="33">
      <t>テキ</t>
    </rPh>
    <rPh sb="34" eb="35">
      <t>スス</t>
    </rPh>
    <rPh sb="39" eb="40">
      <t>ツト</t>
    </rPh>
    <phoneticPr fontId="1"/>
  </si>
  <si>
    <t>外部有識者の所見を踏まえ、ワークショップの開催と浄化槽導入量の関係がアジア諸国の経済水準の向上に伴い、導入量が増加している要因が考慮されているのか説明すること。</t>
    <rPh sb="0" eb="2">
      <t>ガイブ</t>
    </rPh>
    <rPh sb="2" eb="5">
      <t>ユウシキシャ</t>
    </rPh>
    <rPh sb="6" eb="8">
      <t>ショケン</t>
    </rPh>
    <rPh sb="9" eb="10">
      <t>フ</t>
    </rPh>
    <rPh sb="73" eb="75">
      <t>セツメイ</t>
    </rPh>
    <phoneticPr fontId="1"/>
  </si>
  <si>
    <t>予定どおり平成29年度限りの事業とする。
本事業で得た知見や成果を浄化槽の適正な維持管理や単独処理浄化槽対策に活用すること。</t>
    <rPh sb="0" eb="2">
      <t>ヨテイ</t>
    </rPh>
    <rPh sb="5" eb="7">
      <t>ヘイセイ</t>
    </rPh>
    <rPh sb="9" eb="11">
      <t>ネンド</t>
    </rPh>
    <rPh sb="11" eb="12">
      <t>カギ</t>
    </rPh>
    <rPh sb="14" eb="16">
      <t>ジギョウ</t>
    </rPh>
    <rPh sb="33" eb="36">
      <t>ジョウカソウ</t>
    </rPh>
    <rPh sb="37" eb="39">
      <t>テキセイ</t>
    </rPh>
    <rPh sb="40" eb="42">
      <t>イジ</t>
    </rPh>
    <rPh sb="42" eb="44">
      <t>カンリ</t>
    </rPh>
    <rPh sb="45" eb="47">
      <t>タンドク</t>
    </rPh>
    <rPh sb="47" eb="49">
      <t>ショリ</t>
    </rPh>
    <rPh sb="49" eb="52">
      <t>ジョウカソウ</t>
    </rPh>
    <rPh sb="52" eb="54">
      <t>タイサク</t>
    </rPh>
    <rPh sb="55" eb="57">
      <t>カツヨウ</t>
    </rPh>
    <phoneticPr fontId="1"/>
  </si>
  <si>
    <t>外部有識者点検対象外</t>
    <phoneticPr fontId="1"/>
  </si>
  <si>
    <t>外部有識者点検対象外</t>
    <phoneticPr fontId="1"/>
  </si>
  <si>
    <t>成果目標の達成に向け、引き続き各国や国際機関等と連携し、事業を効率的かつ効果的に実施すること。</t>
    <phoneticPr fontId="1"/>
  </si>
  <si>
    <t>平成28年度公開プロセスでの議論を踏まえた対応状況を記載するとともに、電子マニフェストの利用割合の更なる向上に向けた取組の強化を検討すること。</t>
    <rPh sb="0" eb="2">
      <t>ヘイセイ</t>
    </rPh>
    <rPh sb="6" eb="8">
      <t>コウカイ</t>
    </rPh>
    <rPh sb="14" eb="16">
      <t>ギロン</t>
    </rPh>
    <rPh sb="17" eb="18">
      <t>フ</t>
    </rPh>
    <rPh sb="21" eb="23">
      <t>タイオウ</t>
    </rPh>
    <rPh sb="23" eb="25">
      <t>ジョウキョウ</t>
    </rPh>
    <rPh sb="26" eb="28">
      <t>キサイ</t>
    </rPh>
    <rPh sb="35" eb="37">
      <t>デンシ</t>
    </rPh>
    <rPh sb="44" eb="46">
      <t>リヨウ</t>
    </rPh>
    <rPh sb="46" eb="48">
      <t>ワリアイ</t>
    </rPh>
    <rPh sb="49" eb="50">
      <t>サラ</t>
    </rPh>
    <rPh sb="52" eb="54">
      <t>コウジョウ</t>
    </rPh>
    <rPh sb="55" eb="56">
      <t>ム</t>
    </rPh>
    <rPh sb="58" eb="60">
      <t>トリクミ</t>
    </rPh>
    <rPh sb="61" eb="63">
      <t>キョウカ</t>
    </rPh>
    <rPh sb="64" eb="66">
      <t>ケントウ</t>
    </rPh>
    <phoneticPr fontId="1"/>
  </si>
  <si>
    <t>外部有識者点検対象外</t>
    <rPh sb="0" eb="2">
      <t>ガイブ</t>
    </rPh>
    <rPh sb="2" eb="5">
      <t>ユウシキシャ</t>
    </rPh>
    <rPh sb="5" eb="7">
      <t>テンケン</t>
    </rPh>
    <rPh sb="7" eb="10">
      <t>タイショウガイ</t>
    </rPh>
    <phoneticPr fontId="1"/>
  </si>
  <si>
    <t>　本事業を通じて得られた知見については、統合後の事業においても有効に活用すること。</t>
    <rPh sb="1" eb="2">
      <t>ホン</t>
    </rPh>
    <rPh sb="2" eb="4">
      <t>ジギョウ</t>
    </rPh>
    <rPh sb="5" eb="6">
      <t>ツウ</t>
    </rPh>
    <rPh sb="8" eb="9">
      <t>エ</t>
    </rPh>
    <rPh sb="12" eb="14">
      <t>チケン</t>
    </rPh>
    <rPh sb="20" eb="23">
      <t>トウゴウゴ</t>
    </rPh>
    <rPh sb="24" eb="26">
      <t>ジギョウ</t>
    </rPh>
    <rPh sb="31" eb="33">
      <t>ユウコウ</t>
    </rPh>
    <rPh sb="34" eb="36">
      <t>カツヨウ</t>
    </rPh>
    <phoneticPr fontId="1"/>
  </si>
  <si>
    <t>　執行率は高いが、成果目標を達成するためには、より効果的な事業実施が必要と考えられる。
　外部有識者からなる委員会の意見等だけではなく、再度、自己点検を行い、現状の問題点を把握すること。</t>
    <rPh sb="1" eb="4">
      <t>シッコウリツ</t>
    </rPh>
    <rPh sb="5" eb="6">
      <t>タカ</t>
    </rPh>
    <rPh sb="9" eb="11">
      <t>セイカ</t>
    </rPh>
    <rPh sb="11" eb="13">
      <t>モクヒョウ</t>
    </rPh>
    <rPh sb="14" eb="16">
      <t>タッセイ</t>
    </rPh>
    <rPh sb="25" eb="28">
      <t>コウカテキ</t>
    </rPh>
    <rPh sb="29" eb="31">
      <t>ジギョウ</t>
    </rPh>
    <rPh sb="31" eb="33">
      <t>ジッシ</t>
    </rPh>
    <rPh sb="34" eb="36">
      <t>ヒツヨウ</t>
    </rPh>
    <rPh sb="37" eb="38">
      <t>カンガ</t>
    </rPh>
    <rPh sb="45" eb="47">
      <t>ガイブ</t>
    </rPh>
    <rPh sb="47" eb="50">
      <t>ユウシキシャ</t>
    </rPh>
    <rPh sb="54" eb="57">
      <t>イインカイ</t>
    </rPh>
    <rPh sb="58" eb="60">
      <t>イケン</t>
    </rPh>
    <rPh sb="60" eb="61">
      <t>トウ</t>
    </rPh>
    <rPh sb="68" eb="70">
      <t>サイド</t>
    </rPh>
    <rPh sb="71" eb="73">
      <t>ジコ</t>
    </rPh>
    <rPh sb="73" eb="75">
      <t>テンケン</t>
    </rPh>
    <rPh sb="76" eb="77">
      <t>オコナ</t>
    </rPh>
    <rPh sb="79" eb="81">
      <t>ゲンジョウ</t>
    </rPh>
    <rPh sb="82" eb="85">
      <t>モンダイテン</t>
    </rPh>
    <rPh sb="86" eb="88">
      <t>ハアク</t>
    </rPh>
    <phoneticPr fontId="1"/>
  </si>
  <si>
    <t>・事業レビューシートによれば当該事業の実施期間は平成２８年度～３０年度となっている。一方、別添参考資料によれば、（１）海底下ＣＣＳ事業に係るモニタリング調査は平成２８年度～３０年度、（２）海底下ＣＣＳ事業に係るモニタリング技術の確立に向けた調査は平成３０年度～３２年度となっている。この点を明確にしておく必要がある。
・当該事業は国民の期待も大きい事業であり、国民の関心も高い事業である。
そのような中で、アウトカム、アウトプットともモニタリング技術数のみとなっているが、国民の理解を得るためには少なくともどちらかは、具体的な技術名などを明らかにすべきである。
・一者応札の改善対策が記載されているが、結果が出せるような対策を是非講じていただきたい。そのためには、民間事業者の育成などを実施する必要がある。</t>
  </si>
  <si>
    <t>　外部有識者の所見を踏まえて、事業レビューシートの記載について、見直しを行うこと。
　１契約当たりの支出額は大きく、積極的に競争性を確保に努めるべきであるため、引き続き、一者応札の改善を図ること。</t>
    <rPh sb="15" eb="17">
      <t>ジギョウ</t>
    </rPh>
    <rPh sb="25" eb="27">
      <t>キサイ</t>
    </rPh>
    <rPh sb="32" eb="34">
      <t>ミナオ</t>
    </rPh>
    <rPh sb="36" eb="37">
      <t>オコナ</t>
    </rPh>
    <rPh sb="45" eb="47">
      <t>ケイヤク</t>
    </rPh>
    <rPh sb="47" eb="48">
      <t>ア</t>
    </rPh>
    <rPh sb="51" eb="54">
      <t>シシュツガク</t>
    </rPh>
    <rPh sb="55" eb="56">
      <t>オオ</t>
    </rPh>
    <rPh sb="59" eb="62">
      <t>セッキョクテキ</t>
    </rPh>
    <rPh sb="63" eb="66">
      <t>キョウソウセイ</t>
    </rPh>
    <rPh sb="67" eb="69">
      <t>カクホ</t>
    </rPh>
    <rPh sb="70" eb="71">
      <t>ツト</t>
    </rPh>
    <rPh sb="81" eb="82">
      <t>ヒ</t>
    </rPh>
    <rPh sb="83" eb="84">
      <t>ツヅ</t>
    </rPh>
    <rPh sb="86" eb="88">
      <t>イチシャ</t>
    </rPh>
    <rPh sb="88" eb="90">
      <t>オウサツ</t>
    </rPh>
    <rPh sb="91" eb="93">
      <t>カイゼン</t>
    </rPh>
    <rPh sb="94" eb="95">
      <t>ハカ</t>
    </rPh>
    <phoneticPr fontId="1"/>
  </si>
  <si>
    <t>・単位当たりコストの算出結果が、平成２９年度は４８０，０４０円／台（2,874百万円／5,987台）、平成30年度は５２，２３８円／台（2,859百万円／5,473台）となっているが、平成30年度は522,382円／台の誤りではないか。
　仮に誤りであれば、単位当たりコストが上昇することとなるが、その点は問題ないのか。
・アウトカムにおいて低炭素型車両の比率が本事業導入前は３６％であるのに対し、本事業導入後の平成32年度末においては39％となっている。この事業の効果としてはこの程度が妥当なのか、事業の妥当性を明確にする必要がある。
・補助事業の成果を担保するためにも、導入された低炭素型車両の活用実績やエコドライブの実施状況などを報告させる体制（数年間）を構築する必要がある。</t>
  </si>
  <si>
    <t>　外部有識者の所見を踏まえて、事業レビューシートの記載について、見直しを行うこと。
　また、事業効果についても、再度検証を行い、本事業の有効性を示すこと。
　執行率は高いため、引き続き、適切な執行に努めること。</t>
    <rPh sb="47" eb="49">
      <t>ジギョウ</t>
    </rPh>
    <rPh sb="49" eb="51">
      <t>コウカ</t>
    </rPh>
    <rPh sb="57" eb="59">
      <t>サイド</t>
    </rPh>
    <rPh sb="59" eb="61">
      <t>ケンショウ</t>
    </rPh>
    <rPh sb="62" eb="63">
      <t>オコナ</t>
    </rPh>
    <rPh sb="65" eb="66">
      <t>ホン</t>
    </rPh>
    <rPh sb="66" eb="68">
      <t>ジギョウ</t>
    </rPh>
    <rPh sb="69" eb="72">
      <t>ユウコウセイ</t>
    </rPh>
    <rPh sb="73" eb="74">
      <t>シメ</t>
    </rPh>
    <rPh sb="81" eb="84">
      <t>シッコウリツ</t>
    </rPh>
    <rPh sb="85" eb="86">
      <t>タカ</t>
    </rPh>
    <rPh sb="90" eb="91">
      <t>ヒ</t>
    </rPh>
    <rPh sb="92" eb="93">
      <t>ツヅ</t>
    </rPh>
    <rPh sb="95" eb="97">
      <t>テキセツ</t>
    </rPh>
    <rPh sb="98" eb="100">
      <t>シッコウ</t>
    </rPh>
    <rPh sb="101" eb="102">
      <t>ツト</t>
    </rPh>
    <phoneticPr fontId="1"/>
  </si>
  <si>
    <t>　一者応札の改善に向けた取組を着実に実施し、更なる効率化を図ること。
　また、拠出金については、ワークショップ等で得られた成果等を把握し、引き続き、その必要性を確認しておくこと。</t>
    <rPh sb="1" eb="2">
      <t>イッ</t>
    </rPh>
    <rPh sb="2" eb="3">
      <t>シャ</t>
    </rPh>
    <rPh sb="3" eb="5">
      <t>オウサツ</t>
    </rPh>
    <rPh sb="6" eb="8">
      <t>カイゼン</t>
    </rPh>
    <rPh sb="9" eb="10">
      <t>ム</t>
    </rPh>
    <rPh sb="12" eb="14">
      <t>トリクミ</t>
    </rPh>
    <rPh sb="15" eb="17">
      <t>チャクジツ</t>
    </rPh>
    <rPh sb="18" eb="20">
      <t>ジッシ</t>
    </rPh>
    <rPh sb="22" eb="23">
      <t>サラ</t>
    </rPh>
    <rPh sb="25" eb="28">
      <t>コウリツカ</t>
    </rPh>
    <rPh sb="29" eb="30">
      <t>ハカ</t>
    </rPh>
    <rPh sb="39" eb="42">
      <t>キョシュツキン</t>
    </rPh>
    <rPh sb="55" eb="56">
      <t>トウ</t>
    </rPh>
    <rPh sb="57" eb="58">
      <t>エ</t>
    </rPh>
    <rPh sb="61" eb="63">
      <t>セイカ</t>
    </rPh>
    <rPh sb="63" eb="64">
      <t>トウ</t>
    </rPh>
    <rPh sb="65" eb="67">
      <t>ハアク</t>
    </rPh>
    <rPh sb="69" eb="70">
      <t>ヒ</t>
    </rPh>
    <rPh sb="71" eb="72">
      <t>ツヅ</t>
    </rPh>
    <rPh sb="76" eb="79">
      <t>ヒツヨウセイ</t>
    </rPh>
    <rPh sb="80" eb="82">
      <t>カクニン</t>
    </rPh>
    <phoneticPr fontId="1"/>
  </si>
  <si>
    <t>　本事業の性質から難しい面もあるが、成果実績が環境基準等の設定等にどのようにつながったか、成果がわかりやすく示せるとなお良い。
　執行率は、改善傾向にあるため、引き続き、一者応札の改善を含め、適切な執行に努めること。</t>
    <rPh sb="1" eb="2">
      <t>ホン</t>
    </rPh>
    <rPh sb="2" eb="4">
      <t>ジギョウ</t>
    </rPh>
    <rPh sb="5" eb="7">
      <t>セイシツ</t>
    </rPh>
    <rPh sb="9" eb="10">
      <t>ムズカ</t>
    </rPh>
    <rPh sb="12" eb="13">
      <t>メン</t>
    </rPh>
    <rPh sb="18" eb="20">
      <t>セイカ</t>
    </rPh>
    <rPh sb="20" eb="22">
      <t>ジッセキ</t>
    </rPh>
    <rPh sb="23" eb="25">
      <t>カンキョウ</t>
    </rPh>
    <rPh sb="25" eb="27">
      <t>キジュン</t>
    </rPh>
    <rPh sb="27" eb="28">
      <t>トウ</t>
    </rPh>
    <rPh sb="29" eb="31">
      <t>セッテイ</t>
    </rPh>
    <rPh sb="31" eb="32">
      <t>トウ</t>
    </rPh>
    <rPh sb="45" eb="47">
      <t>セイカ</t>
    </rPh>
    <rPh sb="54" eb="55">
      <t>シメ</t>
    </rPh>
    <rPh sb="60" eb="61">
      <t>ヨ</t>
    </rPh>
    <rPh sb="65" eb="67">
      <t>シッコウ</t>
    </rPh>
    <rPh sb="67" eb="68">
      <t>リツ</t>
    </rPh>
    <rPh sb="70" eb="72">
      <t>カイゼン</t>
    </rPh>
    <rPh sb="72" eb="74">
      <t>ケイコウ</t>
    </rPh>
    <rPh sb="80" eb="81">
      <t>ヒ</t>
    </rPh>
    <rPh sb="82" eb="83">
      <t>ツヅ</t>
    </rPh>
    <rPh sb="87" eb="89">
      <t>オウサツ</t>
    </rPh>
    <rPh sb="90" eb="92">
      <t>カイゼン</t>
    </rPh>
    <rPh sb="93" eb="94">
      <t>フク</t>
    </rPh>
    <rPh sb="96" eb="98">
      <t>テキセツ</t>
    </rPh>
    <rPh sb="99" eb="101">
      <t>シッコウ</t>
    </rPh>
    <rPh sb="102" eb="103">
      <t>ツト</t>
    </rPh>
    <phoneticPr fontId="1"/>
  </si>
  <si>
    <t>大気汚染防止法に基づく必要な事業であり、引き続き測定の精度の確保を図りつつ、測定結果に関する国民への情報提供がなされていくことが求められている。
国設大気環境測定所の機器修理等の維持管理については、地方公共団体設置のものと併せて、より効率的かつ費用対効果の高い実施方法がないのか模索する余地があるのではないか。</t>
  </si>
  <si>
    <t>　外部有識者の所見にもあるとおり、測定結果については積極的な活用を図ること。
　また、予定価格の算定等について再度見直しを行い、落札率が適正であるかどうか検証すること。</t>
    <rPh sb="1" eb="3">
      <t>ガイブ</t>
    </rPh>
    <rPh sb="3" eb="6">
      <t>ユウシキシャ</t>
    </rPh>
    <rPh sb="7" eb="9">
      <t>ショケン</t>
    </rPh>
    <rPh sb="17" eb="19">
      <t>ソクテイ</t>
    </rPh>
    <rPh sb="19" eb="21">
      <t>ケッカ</t>
    </rPh>
    <rPh sb="26" eb="29">
      <t>セッキョクテキ</t>
    </rPh>
    <rPh sb="30" eb="32">
      <t>カツヨウ</t>
    </rPh>
    <rPh sb="33" eb="34">
      <t>ハカ</t>
    </rPh>
    <rPh sb="43" eb="45">
      <t>ヨテイ</t>
    </rPh>
    <rPh sb="45" eb="47">
      <t>カカク</t>
    </rPh>
    <rPh sb="48" eb="50">
      <t>サンテイ</t>
    </rPh>
    <rPh sb="50" eb="51">
      <t>トウ</t>
    </rPh>
    <rPh sb="55" eb="57">
      <t>サイド</t>
    </rPh>
    <rPh sb="57" eb="59">
      <t>ミナオ</t>
    </rPh>
    <rPh sb="61" eb="62">
      <t>オコナ</t>
    </rPh>
    <rPh sb="64" eb="66">
      <t>ラクサツ</t>
    </rPh>
    <rPh sb="66" eb="67">
      <t>リツ</t>
    </rPh>
    <rPh sb="68" eb="70">
      <t>テキセイ</t>
    </rPh>
    <rPh sb="77" eb="79">
      <t>ケンショウ</t>
    </rPh>
    <phoneticPr fontId="1"/>
  </si>
  <si>
    <t>　予算額が減額したことも一因と考えられるが、執行率は改善が見られた。
　引き続き、一者応札の改善を含め、適切な執行に努めること。</t>
    <rPh sb="1" eb="4">
      <t>ヨサンガク</t>
    </rPh>
    <rPh sb="5" eb="7">
      <t>ゲンガク</t>
    </rPh>
    <rPh sb="12" eb="14">
      <t>イチイン</t>
    </rPh>
    <rPh sb="15" eb="16">
      <t>カンガ</t>
    </rPh>
    <rPh sb="22" eb="24">
      <t>シッコウ</t>
    </rPh>
    <rPh sb="24" eb="25">
      <t>リツ</t>
    </rPh>
    <rPh sb="26" eb="28">
      <t>カイゼン</t>
    </rPh>
    <rPh sb="29" eb="30">
      <t>ミ</t>
    </rPh>
    <rPh sb="36" eb="37">
      <t>ヒ</t>
    </rPh>
    <rPh sb="38" eb="39">
      <t>ツヅ</t>
    </rPh>
    <rPh sb="41" eb="42">
      <t>イチ</t>
    </rPh>
    <rPh sb="42" eb="43">
      <t>シャ</t>
    </rPh>
    <rPh sb="43" eb="45">
      <t>オウサツ</t>
    </rPh>
    <rPh sb="46" eb="48">
      <t>カイゼン</t>
    </rPh>
    <rPh sb="49" eb="50">
      <t>フク</t>
    </rPh>
    <rPh sb="52" eb="54">
      <t>テキセツ</t>
    </rPh>
    <rPh sb="55" eb="57">
      <t>シッコウ</t>
    </rPh>
    <rPh sb="58" eb="59">
      <t>ツト</t>
    </rPh>
    <phoneticPr fontId="1"/>
  </si>
  <si>
    <t>　成果実績を踏まえ、酸化エチレンの排出抑制対策について、検討を進めること。
　執行率は高いものの、一部契約については、落札率が低いため、予定価格算定等の見直しを行い、原因を解明するよう努めること。</t>
    <rPh sb="1" eb="3">
      <t>セイカ</t>
    </rPh>
    <rPh sb="3" eb="5">
      <t>ジッセキ</t>
    </rPh>
    <rPh sb="6" eb="7">
      <t>フ</t>
    </rPh>
    <rPh sb="10" eb="12">
      <t>サンカ</t>
    </rPh>
    <rPh sb="17" eb="19">
      <t>ハイシュツ</t>
    </rPh>
    <rPh sb="19" eb="21">
      <t>ヨクセイ</t>
    </rPh>
    <rPh sb="21" eb="23">
      <t>タイサク</t>
    </rPh>
    <rPh sb="28" eb="30">
      <t>ケントウ</t>
    </rPh>
    <rPh sb="31" eb="32">
      <t>スス</t>
    </rPh>
    <rPh sb="39" eb="41">
      <t>シッコウ</t>
    </rPh>
    <rPh sb="41" eb="42">
      <t>リツ</t>
    </rPh>
    <rPh sb="43" eb="44">
      <t>タカ</t>
    </rPh>
    <rPh sb="49" eb="51">
      <t>イチブ</t>
    </rPh>
    <rPh sb="51" eb="53">
      <t>ケイヤク</t>
    </rPh>
    <rPh sb="59" eb="61">
      <t>ラクサツ</t>
    </rPh>
    <rPh sb="61" eb="62">
      <t>リツ</t>
    </rPh>
    <rPh sb="63" eb="64">
      <t>ヒク</t>
    </rPh>
    <rPh sb="68" eb="70">
      <t>ヨテイ</t>
    </rPh>
    <rPh sb="70" eb="72">
      <t>カカク</t>
    </rPh>
    <rPh sb="72" eb="74">
      <t>サンテイ</t>
    </rPh>
    <rPh sb="74" eb="75">
      <t>トウ</t>
    </rPh>
    <rPh sb="76" eb="78">
      <t>ミナオ</t>
    </rPh>
    <rPh sb="80" eb="81">
      <t>オコナ</t>
    </rPh>
    <rPh sb="83" eb="85">
      <t>ゲンイン</t>
    </rPh>
    <rPh sb="86" eb="88">
      <t>カイメイ</t>
    </rPh>
    <rPh sb="92" eb="93">
      <t>ツト</t>
    </rPh>
    <phoneticPr fontId="1"/>
  </si>
  <si>
    <t>　平成29年度に改訂したマニュアルを有効活用して、アスベスト対策を進めること。
　また、総務省の勧告を踏まえたレベル３建材への対策強化等についても引き続き行うこと。</t>
    <rPh sb="1" eb="3">
      <t>ヘイセイ</t>
    </rPh>
    <rPh sb="5" eb="7">
      <t>ネンド</t>
    </rPh>
    <rPh sb="8" eb="10">
      <t>カイテイ</t>
    </rPh>
    <rPh sb="18" eb="20">
      <t>ユウコウ</t>
    </rPh>
    <rPh sb="20" eb="22">
      <t>カツヨウ</t>
    </rPh>
    <rPh sb="30" eb="32">
      <t>タイサク</t>
    </rPh>
    <rPh sb="33" eb="34">
      <t>スス</t>
    </rPh>
    <rPh sb="44" eb="47">
      <t>ソウムショウ</t>
    </rPh>
    <rPh sb="48" eb="50">
      <t>カンコク</t>
    </rPh>
    <rPh sb="51" eb="52">
      <t>フ</t>
    </rPh>
    <rPh sb="59" eb="61">
      <t>ケンザイ</t>
    </rPh>
    <rPh sb="63" eb="65">
      <t>タイサク</t>
    </rPh>
    <rPh sb="65" eb="67">
      <t>キョウカ</t>
    </rPh>
    <rPh sb="67" eb="68">
      <t>トウ</t>
    </rPh>
    <rPh sb="73" eb="74">
      <t>ヒ</t>
    </rPh>
    <rPh sb="75" eb="76">
      <t>ツヅ</t>
    </rPh>
    <rPh sb="77" eb="78">
      <t>オコナ</t>
    </rPh>
    <phoneticPr fontId="1"/>
  </si>
  <si>
    <t>　調達については、複数者からの応札があり、競争性は確保されているが、執行率は改善の余地があると考えられる。
　予定価格の算定、仕様書の記載等の見直しを行い、引き続き、適切な執行に努めること。</t>
    <rPh sb="1" eb="3">
      <t>チョウタツ</t>
    </rPh>
    <rPh sb="9" eb="11">
      <t>フクスウ</t>
    </rPh>
    <rPh sb="11" eb="12">
      <t>シャ</t>
    </rPh>
    <rPh sb="15" eb="17">
      <t>オウサツ</t>
    </rPh>
    <rPh sb="21" eb="24">
      <t>キョウソウセイ</t>
    </rPh>
    <rPh sb="25" eb="27">
      <t>カクホ</t>
    </rPh>
    <rPh sb="34" eb="36">
      <t>シッコウ</t>
    </rPh>
    <rPh sb="36" eb="37">
      <t>リツ</t>
    </rPh>
    <rPh sb="38" eb="40">
      <t>カイゼン</t>
    </rPh>
    <rPh sb="41" eb="43">
      <t>ヨチ</t>
    </rPh>
    <rPh sb="47" eb="48">
      <t>カンガ</t>
    </rPh>
    <rPh sb="55" eb="57">
      <t>ヨテイ</t>
    </rPh>
    <rPh sb="57" eb="59">
      <t>カカク</t>
    </rPh>
    <rPh sb="60" eb="62">
      <t>サンテイ</t>
    </rPh>
    <rPh sb="63" eb="66">
      <t>シヨウショ</t>
    </rPh>
    <rPh sb="67" eb="69">
      <t>キサイ</t>
    </rPh>
    <rPh sb="69" eb="70">
      <t>トウ</t>
    </rPh>
    <rPh sb="71" eb="73">
      <t>ミナオ</t>
    </rPh>
    <rPh sb="75" eb="76">
      <t>オコナ</t>
    </rPh>
    <rPh sb="78" eb="79">
      <t>ヒ</t>
    </rPh>
    <rPh sb="80" eb="81">
      <t>ツヅ</t>
    </rPh>
    <rPh sb="83" eb="85">
      <t>テキセツ</t>
    </rPh>
    <rPh sb="86" eb="88">
      <t>シッコウ</t>
    </rPh>
    <rPh sb="89" eb="90">
      <t>ツト</t>
    </rPh>
    <phoneticPr fontId="1"/>
  </si>
  <si>
    <t>終了予定はなしになっているが、33年度が目標最終年度になっている。そもそもの事業計画全体がわかりにくい。コベネフィット。パートナー・シップへの参加団体数はアウトプットで、キャパシティ・ビルディングをした結果、参加国の温暖化問題への取り組みがどのように改善したのかが、アウトカムではないか。</t>
  </si>
  <si>
    <t>　外部有識者の所見を踏まえて、成果目標の見直しを行うこと。</t>
    <rPh sb="1" eb="3">
      <t>ガイブ</t>
    </rPh>
    <rPh sb="3" eb="6">
      <t>ユウシキシャ</t>
    </rPh>
    <rPh sb="7" eb="9">
      <t>ショケン</t>
    </rPh>
    <rPh sb="10" eb="11">
      <t>フ</t>
    </rPh>
    <rPh sb="15" eb="17">
      <t>セイカ</t>
    </rPh>
    <rPh sb="17" eb="19">
      <t>モクヒョウ</t>
    </rPh>
    <rPh sb="20" eb="22">
      <t>ミナオ</t>
    </rPh>
    <rPh sb="24" eb="25">
      <t>オコナ</t>
    </rPh>
    <phoneticPr fontId="1"/>
  </si>
  <si>
    <t>　執行については、限られた予算範囲において、適切に実施されている。
　疑義照会事例の整理等、成果実績を有効に活用し、公害防止体制の実態を踏まえた事業展開を図ること。</t>
    <rPh sb="1" eb="3">
      <t>シッコウ</t>
    </rPh>
    <rPh sb="9" eb="10">
      <t>カギ</t>
    </rPh>
    <rPh sb="13" eb="15">
      <t>ヨサン</t>
    </rPh>
    <rPh sb="15" eb="17">
      <t>ハンイ</t>
    </rPh>
    <rPh sb="22" eb="24">
      <t>テキセツ</t>
    </rPh>
    <rPh sb="25" eb="27">
      <t>ジッシ</t>
    </rPh>
    <rPh sb="35" eb="37">
      <t>ギギ</t>
    </rPh>
    <rPh sb="37" eb="39">
      <t>ショウカイ</t>
    </rPh>
    <rPh sb="39" eb="41">
      <t>ジレイ</t>
    </rPh>
    <rPh sb="42" eb="44">
      <t>セイリ</t>
    </rPh>
    <rPh sb="44" eb="45">
      <t>トウ</t>
    </rPh>
    <rPh sb="46" eb="48">
      <t>セイカ</t>
    </rPh>
    <rPh sb="48" eb="50">
      <t>ジッセキ</t>
    </rPh>
    <rPh sb="51" eb="53">
      <t>ユウコウ</t>
    </rPh>
    <rPh sb="54" eb="56">
      <t>カツヨウ</t>
    </rPh>
    <rPh sb="58" eb="60">
      <t>コウガイ</t>
    </rPh>
    <rPh sb="60" eb="62">
      <t>ボウシ</t>
    </rPh>
    <rPh sb="62" eb="64">
      <t>タイセイ</t>
    </rPh>
    <rPh sb="65" eb="67">
      <t>ジッタイ</t>
    </rPh>
    <rPh sb="68" eb="69">
      <t>フ</t>
    </rPh>
    <rPh sb="72" eb="74">
      <t>ジギョウ</t>
    </rPh>
    <rPh sb="74" eb="76">
      <t>テンカイ</t>
    </rPh>
    <rPh sb="77" eb="78">
      <t>ハカ</t>
    </rPh>
    <phoneticPr fontId="1"/>
  </si>
  <si>
    <t>　「そらまめ君」等へのアクセス数については、着実に増加しており、国民への情報提供機能を果たしていると考えられる。
　一者応札の改善については引き続き検討を行い、より一層、観測データが有効に活用されるようにと努めること。</t>
    <rPh sb="6" eb="7">
      <t>クン</t>
    </rPh>
    <rPh sb="8" eb="9">
      <t>トウ</t>
    </rPh>
    <rPh sb="15" eb="16">
      <t>スウ</t>
    </rPh>
    <rPh sb="22" eb="24">
      <t>チャクジツ</t>
    </rPh>
    <rPh sb="25" eb="27">
      <t>ゾウカ</t>
    </rPh>
    <rPh sb="32" eb="34">
      <t>コクミン</t>
    </rPh>
    <rPh sb="36" eb="38">
      <t>ジョウホウ</t>
    </rPh>
    <rPh sb="38" eb="40">
      <t>テイキョウ</t>
    </rPh>
    <rPh sb="40" eb="42">
      <t>キノウ</t>
    </rPh>
    <rPh sb="43" eb="44">
      <t>ハ</t>
    </rPh>
    <rPh sb="50" eb="51">
      <t>カンガ</t>
    </rPh>
    <rPh sb="103" eb="104">
      <t>ツト</t>
    </rPh>
    <phoneticPr fontId="1"/>
  </si>
  <si>
    <t>１契約当たりの契約額（支出額）は大きいため、競争性の確保を検討し、一者応札の改善を図ること。</t>
    <rPh sb="1" eb="3">
      <t>ケイヤク</t>
    </rPh>
    <rPh sb="3" eb="4">
      <t>ア</t>
    </rPh>
    <rPh sb="7" eb="9">
      <t>ケイヤク</t>
    </rPh>
    <rPh sb="9" eb="10">
      <t>ガク</t>
    </rPh>
    <rPh sb="11" eb="14">
      <t>シシュツガク</t>
    </rPh>
    <rPh sb="16" eb="17">
      <t>オオ</t>
    </rPh>
    <rPh sb="22" eb="25">
      <t>キョウソウセイ</t>
    </rPh>
    <rPh sb="26" eb="28">
      <t>カクホ</t>
    </rPh>
    <rPh sb="29" eb="31">
      <t>ケントウ</t>
    </rPh>
    <rPh sb="33" eb="35">
      <t>イッシャ</t>
    </rPh>
    <rPh sb="35" eb="37">
      <t>オウサツ</t>
    </rPh>
    <rPh sb="38" eb="40">
      <t>カイゼン</t>
    </rPh>
    <rPh sb="41" eb="42">
      <t>ハカ</t>
    </rPh>
    <phoneticPr fontId="1"/>
  </si>
  <si>
    <t>　特定特殊自動車に係る環境基準の達成に向け、引き続き、効果的な取組を行うこと。
　また、低調な執行率ではなくなったが、改善の余地が認められるため、執行率の改善に努めること。</t>
    <rPh sb="1" eb="3">
      <t>トクテイ</t>
    </rPh>
    <rPh sb="3" eb="5">
      <t>トクシュ</t>
    </rPh>
    <rPh sb="5" eb="8">
      <t>ジドウシャ</t>
    </rPh>
    <rPh sb="9" eb="10">
      <t>カカ</t>
    </rPh>
    <rPh sb="11" eb="13">
      <t>カンキョウ</t>
    </rPh>
    <rPh sb="13" eb="15">
      <t>キジュン</t>
    </rPh>
    <rPh sb="16" eb="18">
      <t>タッセイ</t>
    </rPh>
    <rPh sb="19" eb="20">
      <t>ム</t>
    </rPh>
    <rPh sb="22" eb="23">
      <t>ヒ</t>
    </rPh>
    <rPh sb="24" eb="25">
      <t>ツヅ</t>
    </rPh>
    <rPh sb="27" eb="30">
      <t>コウカテキ</t>
    </rPh>
    <rPh sb="31" eb="33">
      <t>トリクミ</t>
    </rPh>
    <rPh sb="34" eb="35">
      <t>オコナ</t>
    </rPh>
    <rPh sb="44" eb="46">
      <t>テイチョウ</t>
    </rPh>
    <rPh sb="47" eb="49">
      <t>シッコウ</t>
    </rPh>
    <rPh sb="49" eb="50">
      <t>リツ</t>
    </rPh>
    <rPh sb="59" eb="61">
      <t>カイゼン</t>
    </rPh>
    <rPh sb="62" eb="64">
      <t>ヨチ</t>
    </rPh>
    <rPh sb="65" eb="66">
      <t>ミト</t>
    </rPh>
    <rPh sb="73" eb="75">
      <t>シッコウ</t>
    </rPh>
    <rPh sb="75" eb="76">
      <t>リツ</t>
    </rPh>
    <rPh sb="77" eb="79">
      <t>カイゼン</t>
    </rPh>
    <rPh sb="80" eb="81">
      <t>ツト</t>
    </rPh>
    <phoneticPr fontId="1"/>
  </si>
  <si>
    <t>・　当該事業は、「船舶・航空機から排出される大気汚染物質の実態、現在及び将来における環境影響を明らかにした上で、これらから排出される環境負荷の軽減を図るための規制・対策を講ずる基礎資料を得る。」ことを目的としている事業であるにもかかわらず、アウトカムが工場や自動車など他の発生源からの影響が大きい大気汚染物質の環境基準の達成率の経年変化としている。大気汚染物質の環境基準の達成率の経年変化を確認することも大きな目的ではあるが、当該事業の目的が評価できる成果指標、例えば船舶・航空機からの排出量などを目標とすることも検討する必要がある。
・　当該事業は平成19年度から開始され，事業終了年度は定められていないが、船舶・航空機から排出される大気汚染物質の実測・シミュレーション等が実施されていることから、我が国におけるすべての大気汚染物質排出量のうち船舶・航空機からの排出割合や影響割合等は把握されていると理解できる。また、国際動向についても把握されていると理解できることから、一度、調査終了年度を設定し、現在の事業の見直しをすることも必要と考えられる。
・　一者応札となっているが、複数応札となるよう入札方法の見直し、改善が必要である。</t>
  </si>
  <si>
    <t>　外部有識者の所見を踏まえて、成果指標・終期設定について見直しを行うこと。
　また、一者応札の改善を図り、適切な執行に努めること。</t>
    <rPh sb="20" eb="22">
      <t>シュウキ</t>
    </rPh>
    <rPh sb="22" eb="24">
      <t>セッテイ</t>
    </rPh>
    <phoneticPr fontId="1"/>
  </si>
  <si>
    <t>　国際基準調和を考慮しながら、騒音規制等に向けた検討を着実に行うこと。
　執行率は高いが、一者応札の改善を図り、競争性の確保に努めること。</t>
    <rPh sb="1" eb="3">
      <t>コクサイ</t>
    </rPh>
    <rPh sb="3" eb="5">
      <t>キジュン</t>
    </rPh>
    <rPh sb="5" eb="7">
      <t>チョウワ</t>
    </rPh>
    <rPh sb="8" eb="10">
      <t>コウリョ</t>
    </rPh>
    <rPh sb="15" eb="17">
      <t>ソウオン</t>
    </rPh>
    <rPh sb="17" eb="19">
      <t>キセイ</t>
    </rPh>
    <rPh sb="19" eb="20">
      <t>トウ</t>
    </rPh>
    <rPh sb="21" eb="22">
      <t>ム</t>
    </rPh>
    <rPh sb="24" eb="26">
      <t>ケントウ</t>
    </rPh>
    <rPh sb="27" eb="29">
      <t>チャクジツ</t>
    </rPh>
    <rPh sb="30" eb="31">
      <t>オコナ</t>
    </rPh>
    <rPh sb="37" eb="39">
      <t>シッコウ</t>
    </rPh>
    <rPh sb="39" eb="40">
      <t>リツ</t>
    </rPh>
    <rPh sb="41" eb="42">
      <t>タカ</t>
    </rPh>
    <rPh sb="45" eb="47">
      <t>イッシャ</t>
    </rPh>
    <rPh sb="47" eb="49">
      <t>オウサツ</t>
    </rPh>
    <rPh sb="50" eb="52">
      <t>カイゼン</t>
    </rPh>
    <rPh sb="53" eb="54">
      <t>ハカ</t>
    </rPh>
    <rPh sb="56" eb="59">
      <t>キョウソウセイ</t>
    </rPh>
    <rPh sb="60" eb="62">
      <t>カクホ</t>
    </rPh>
    <rPh sb="63" eb="64">
      <t>ツト</t>
    </rPh>
    <phoneticPr fontId="1"/>
  </si>
  <si>
    <t>　観測機器等を適切に管理し、窒素酸化物等の基礎データを収集・公表が滞りなく実施されている。
　ただし、低い執行率及び一者応札については、改善の取組を図ること。</t>
    <rPh sb="1" eb="3">
      <t>カンソク</t>
    </rPh>
    <rPh sb="3" eb="5">
      <t>キキ</t>
    </rPh>
    <rPh sb="5" eb="6">
      <t>トウ</t>
    </rPh>
    <rPh sb="7" eb="9">
      <t>テキセツ</t>
    </rPh>
    <rPh sb="10" eb="12">
      <t>カンリ</t>
    </rPh>
    <rPh sb="14" eb="16">
      <t>チッソ</t>
    </rPh>
    <rPh sb="16" eb="19">
      <t>サンカブツ</t>
    </rPh>
    <rPh sb="19" eb="20">
      <t>トウ</t>
    </rPh>
    <rPh sb="21" eb="23">
      <t>キソ</t>
    </rPh>
    <rPh sb="27" eb="29">
      <t>シュウシュウ</t>
    </rPh>
    <rPh sb="30" eb="32">
      <t>コウヒョウ</t>
    </rPh>
    <rPh sb="33" eb="34">
      <t>トドコオ</t>
    </rPh>
    <rPh sb="37" eb="39">
      <t>ジッシ</t>
    </rPh>
    <rPh sb="51" eb="52">
      <t>ヒク</t>
    </rPh>
    <rPh sb="53" eb="56">
      <t>シッコウリツ</t>
    </rPh>
    <rPh sb="56" eb="57">
      <t>オヨ</t>
    </rPh>
    <rPh sb="58" eb="59">
      <t>イッ</t>
    </rPh>
    <rPh sb="59" eb="60">
      <t>シャ</t>
    </rPh>
    <rPh sb="60" eb="62">
      <t>オウサツ</t>
    </rPh>
    <rPh sb="68" eb="70">
      <t>カイゼン</t>
    </rPh>
    <rPh sb="71" eb="73">
      <t>トリクミ</t>
    </rPh>
    <rPh sb="74" eb="75">
      <t>ハカ</t>
    </rPh>
    <phoneticPr fontId="1"/>
  </si>
  <si>
    <t>　引き続き、大きな波及効果が得られるよう、国際機関等との連携を進めつつ、参加国の自費参加等による予算効率化を図ること。</t>
    <rPh sb="1" eb="2">
      <t>ヒ</t>
    </rPh>
    <rPh sb="3" eb="4">
      <t>ツヅ</t>
    </rPh>
    <rPh sb="6" eb="7">
      <t>オオ</t>
    </rPh>
    <rPh sb="9" eb="13">
      <t>ハキュウコウカ</t>
    </rPh>
    <rPh sb="14" eb="15">
      <t>エ</t>
    </rPh>
    <rPh sb="21" eb="23">
      <t>コクサイ</t>
    </rPh>
    <rPh sb="23" eb="25">
      <t>キカン</t>
    </rPh>
    <rPh sb="25" eb="26">
      <t>トウ</t>
    </rPh>
    <rPh sb="28" eb="30">
      <t>レンケイ</t>
    </rPh>
    <rPh sb="31" eb="32">
      <t>スス</t>
    </rPh>
    <rPh sb="36" eb="39">
      <t>サンカコク</t>
    </rPh>
    <rPh sb="40" eb="42">
      <t>ジヒ</t>
    </rPh>
    <rPh sb="42" eb="44">
      <t>サンカ</t>
    </rPh>
    <rPh sb="44" eb="45">
      <t>トウ</t>
    </rPh>
    <rPh sb="48" eb="50">
      <t>ヨサン</t>
    </rPh>
    <rPh sb="50" eb="53">
      <t>コウリツカ</t>
    </rPh>
    <rPh sb="54" eb="55">
      <t>ハカ</t>
    </rPh>
    <phoneticPr fontId="1"/>
  </si>
  <si>
    <t>　引き続き、拠出金の使途を十分に把握し、運営経費の効率化等により投入規模見直し提言等を検討すること。</t>
    <rPh sb="1" eb="2">
      <t>ヒ</t>
    </rPh>
    <rPh sb="3" eb="4">
      <t>ツヅ</t>
    </rPh>
    <rPh sb="6" eb="9">
      <t>キョシュツキン</t>
    </rPh>
    <rPh sb="10" eb="12">
      <t>シト</t>
    </rPh>
    <rPh sb="13" eb="15">
      <t>ジュウブン</t>
    </rPh>
    <rPh sb="16" eb="18">
      <t>ハアク</t>
    </rPh>
    <rPh sb="20" eb="22">
      <t>ウンエイ</t>
    </rPh>
    <rPh sb="22" eb="24">
      <t>ケイヒ</t>
    </rPh>
    <rPh sb="25" eb="28">
      <t>コウリツカ</t>
    </rPh>
    <rPh sb="28" eb="29">
      <t>トウ</t>
    </rPh>
    <rPh sb="32" eb="34">
      <t>トウニュウ</t>
    </rPh>
    <rPh sb="34" eb="36">
      <t>キボ</t>
    </rPh>
    <rPh sb="36" eb="38">
      <t>ミナオ</t>
    </rPh>
    <rPh sb="39" eb="41">
      <t>テイゲン</t>
    </rPh>
    <rPh sb="41" eb="42">
      <t>トウ</t>
    </rPh>
    <rPh sb="43" eb="45">
      <t>ケントウ</t>
    </rPh>
    <phoneticPr fontId="1"/>
  </si>
  <si>
    <t>　長期計画に基づき、計画的に事業が実施され、事業成果も目標を達成している。
　高い執行率を維持しながら、一者応札の改善を図り、より適切な執行に努めること。</t>
    <rPh sb="1" eb="3">
      <t>チョウキ</t>
    </rPh>
    <rPh sb="3" eb="5">
      <t>ケイカク</t>
    </rPh>
    <rPh sb="6" eb="7">
      <t>モト</t>
    </rPh>
    <rPh sb="10" eb="13">
      <t>ケイカクテキ</t>
    </rPh>
    <rPh sb="14" eb="16">
      <t>ジギョウ</t>
    </rPh>
    <rPh sb="17" eb="19">
      <t>ジッシ</t>
    </rPh>
    <rPh sb="22" eb="24">
      <t>ジギョウ</t>
    </rPh>
    <rPh sb="24" eb="26">
      <t>セイカ</t>
    </rPh>
    <rPh sb="27" eb="29">
      <t>モクヒョウ</t>
    </rPh>
    <rPh sb="30" eb="32">
      <t>タッセイ</t>
    </rPh>
    <rPh sb="39" eb="40">
      <t>タカ</t>
    </rPh>
    <rPh sb="41" eb="44">
      <t>シッコウリツ</t>
    </rPh>
    <rPh sb="45" eb="47">
      <t>イジ</t>
    </rPh>
    <rPh sb="52" eb="53">
      <t>イッ</t>
    </rPh>
    <rPh sb="53" eb="54">
      <t>シャ</t>
    </rPh>
    <rPh sb="54" eb="56">
      <t>オウサツ</t>
    </rPh>
    <rPh sb="57" eb="59">
      <t>カイゼン</t>
    </rPh>
    <rPh sb="60" eb="61">
      <t>ハカ</t>
    </rPh>
    <rPh sb="65" eb="67">
      <t>テキセツ</t>
    </rPh>
    <rPh sb="68" eb="70">
      <t>シッコウ</t>
    </rPh>
    <rPh sb="71" eb="72">
      <t>ツト</t>
    </rPh>
    <phoneticPr fontId="1"/>
  </si>
  <si>
    <t>　自主的取組の規定等、水銀の排出抑制対策の推進に成果実績が有効に活用されている。
　引き続き、一者応札の改善を含め、適切な執行に努めること。</t>
    <rPh sb="1" eb="4">
      <t>ジシュテキ</t>
    </rPh>
    <rPh sb="4" eb="6">
      <t>トリクミ</t>
    </rPh>
    <rPh sb="7" eb="9">
      <t>キテイ</t>
    </rPh>
    <rPh sb="9" eb="10">
      <t>トウ</t>
    </rPh>
    <rPh sb="18" eb="20">
      <t>タイサク</t>
    </rPh>
    <rPh sb="21" eb="23">
      <t>スイシン</t>
    </rPh>
    <rPh sb="24" eb="26">
      <t>セイカ</t>
    </rPh>
    <rPh sb="26" eb="28">
      <t>ジッセキ</t>
    </rPh>
    <rPh sb="29" eb="31">
      <t>ユウコウ</t>
    </rPh>
    <rPh sb="32" eb="34">
      <t>カツヨウ</t>
    </rPh>
    <phoneticPr fontId="1"/>
  </si>
  <si>
    <t>　成果実績がより良くなるように参加者率が低い原因を分析し、成果目標を達成できるよう、自治体のニーズ調査を含め検討を行うこと。</t>
    <rPh sb="1" eb="3">
      <t>セイカ</t>
    </rPh>
    <rPh sb="3" eb="5">
      <t>ジッセキ</t>
    </rPh>
    <rPh sb="8" eb="9">
      <t>ヨ</t>
    </rPh>
    <rPh sb="15" eb="18">
      <t>サンカシャ</t>
    </rPh>
    <rPh sb="18" eb="19">
      <t>リツ</t>
    </rPh>
    <rPh sb="20" eb="21">
      <t>ヒク</t>
    </rPh>
    <rPh sb="22" eb="24">
      <t>ゲンイン</t>
    </rPh>
    <rPh sb="25" eb="27">
      <t>ブンセキ</t>
    </rPh>
    <rPh sb="29" eb="31">
      <t>セイカ</t>
    </rPh>
    <rPh sb="31" eb="33">
      <t>モクヒョウ</t>
    </rPh>
    <rPh sb="34" eb="36">
      <t>タッセイ</t>
    </rPh>
    <rPh sb="42" eb="45">
      <t>ジチタイ</t>
    </rPh>
    <rPh sb="49" eb="51">
      <t>チョウサ</t>
    </rPh>
    <rPh sb="52" eb="53">
      <t>フク</t>
    </rPh>
    <rPh sb="54" eb="56">
      <t>ケントウ</t>
    </rPh>
    <rPh sb="57" eb="58">
      <t>オコナ</t>
    </rPh>
    <phoneticPr fontId="1"/>
  </si>
  <si>
    <t>　熱中症予防情報サイトへのアクセス数からは同サイトが大いに活用されていることがわかる。地方公共団体や学校・保育施設等の機関は住民や子どもたちを守るために同サイトを活用しているものと思われるが、むしろ家庭や個人に同サイトの情報をいかに活用してもらい、自らの健康・生命を守ってもらうのかが課題であると思われる。その意味では、家庭や個人に情報を届ける役割を担う報道機関等による二次利用の拡大が重要になってくると思われる。
　サイトへのアクセス数を把握するのみならず、いかなる主体がアクセスしているのかについても把握する努力をするなかで、より広く有効に同サイトの情報が活用されていくよう工夫してもらうと良いのではないか。
一者応札の状況改善については引き続き努力されたい。</t>
  </si>
  <si>
    <t>　外部有識者の所見を踏まえ、オリンピック・パラリンピック暑熱環境測定事業と連携し、観測結果（暑さ指数を含む）が一層活用されるよう、情報発信の方法を検討すること。</t>
    <rPh sb="1" eb="3">
      <t>ガイブ</t>
    </rPh>
    <rPh sb="3" eb="6">
      <t>ユウシキシャ</t>
    </rPh>
    <rPh sb="7" eb="9">
      <t>ショケン</t>
    </rPh>
    <rPh sb="10" eb="11">
      <t>フ</t>
    </rPh>
    <rPh sb="70" eb="72">
      <t>ホウホウ</t>
    </rPh>
    <rPh sb="73" eb="75">
      <t>ケントウ</t>
    </rPh>
    <phoneticPr fontId="1"/>
  </si>
  <si>
    <t>　事業で策定したガイドライン等を有効活用し、環境基準達成に向け、引き続き効果的に事業を実施すること。
　また、執行率の向上、一者応札の改善を図り、適切な執行に努めること。</t>
    <rPh sb="1" eb="3">
      <t>ジギョウ</t>
    </rPh>
    <rPh sb="4" eb="6">
      <t>サクテイ</t>
    </rPh>
    <rPh sb="14" eb="15">
      <t>トウ</t>
    </rPh>
    <rPh sb="16" eb="18">
      <t>ユウコウ</t>
    </rPh>
    <rPh sb="18" eb="20">
      <t>カツヨウ</t>
    </rPh>
    <rPh sb="22" eb="24">
      <t>カンキョウ</t>
    </rPh>
    <rPh sb="24" eb="26">
      <t>キジュン</t>
    </rPh>
    <rPh sb="26" eb="28">
      <t>タッセイ</t>
    </rPh>
    <rPh sb="29" eb="30">
      <t>ム</t>
    </rPh>
    <rPh sb="32" eb="33">
      <t>ヒ</t>
    </rPh>
    <rPh sb="34" eb="35">
      <t>ツヅ</t>
    </rPh>
    <rPh sb="36" eb="39">
      <t>コウカテキ</t>
    </rPh>
    <rPh sb="40" eb="42">
      <t>ジギョウ</t>
    </rPh>
    <rPh sb="43" eb="45">
      <t>ジッシ</t>
    </rPh>
    <rPh sb="55" eb="58">
      <t>シッコウリツ</t>
    </rPh>
    <rPh sb="59" eb="61">
      <t>コウジョウ</t>
    </rPh>
    <rPh sb="62" eb="63">
      <t>イッ</t>
    </rPh>
    <rPh sb="63" eb="64">
      <t>シャ</t>
    </rPh>
    <rPh sb="64" eb="66">
      <t>オウサツ</t>
    </rPh>
    <rPh sb="67" eb="69">
      <t>カイゼン</t>
    </rPh>
    <rPh sb="70" eb="71">
      <t>ハカ</t>
    </rPh>
    <rPh sb="73" eb="75">
      <t>テキセツ</t>
    </rPh>
    <rPh sb="76" eb="78">
      <t>シッコウ</t>
    </rPh>
    <rPh sb="79" eb="80">
      <t>ツト</t>
    </rPh>
    <phoneticPr fontId="1"/>
  </si>
  <si>
    <t>・今年の猛暑を勘案すれば、本事業の必要性は十分理解できる。一刻も早く適正な「暑さ指数」などの確立を望む。
・　オリンピック・パラリンピックには世界各国から多くの外国人が来訪する。これらの外国人のためにも提供する指標は、日本語、英語のみならずフランス語、スペイン語、中国語などできるだけ多くの言語の提供を検討してほしい。
・アウトカムについては「情報を提供する地区数」としているが、地区数は毎年度決まった数であるので、14地区で実施している「気温、湿度などを調査し、そこから得られる熱中症予防対策に必要な「暑さ指数」の数」などを成果実績とすることも検討する必要がある。</t>
    <rPh sb="243" eb="245">
      <t>ヨボウ</t>
    </rPh>
    <phoneticPr fontId="1"/>
  </si>
  <si>
    <t>　外部有識者の所見を踏まえて、クールシティ推進事業と合わせて、観測結果（暑さ指数を含む）が一層活用されるよう、情報発信を工夫すること。</t>
    <rPh sb="21" eb="23">
      <t>スイシン</t>
    </rPh>
    <rPh sb="23" eb="25">
      <t>ジギョウ</t>
    </rPh>
    <rPh sb="26" eb="27">
      <t>ア</t>
    </rPh>
    <rPh sb="31" eb="33">
      <t>カンソク</t>
    </rPh>
    <rPh sb="33" eb="35">
      <t>ケッカ</t>
    </rPh>
    <rPh sb="36" eb="37">
      <t>アツ</t>
    </rPh>
    <rPh sb="38" eb="40">
      <t>シスウ</t>
    </rPh>
    <rPh sb="41" eb="42">
      <t>フク</t>
    </rPh>
    <rPh sb="45" eb="47">
      <t>イッソウ</t>
    </rPh>
    <rPh sb="47" eb="49">
      <t>カツヨウ</t>
    </rPh>
    <rPh sb="55" eb="57">
      <t>ジョウホウ</t>
    </rPh>
    <rPh sb="57" eb="59">
      <t>ハッシン</t>
    </rPh>
    <rPh sb="60" eb="62">
      <t>クフウ</t>
    </rPh>
    <phoneticPr fontId="1"/>
  </si>
  <si>
    <t>　レビューシートでは、事業で整備した基礎資料が有効活用されているか等、効率的な事業実施となっているかが分からない。成果目標等の設定については、検討が必要と考えられる。
　また、執行率の向上、一者応札の改善を図り、適切な執行に努めること。</t>
    <rPh sb="11" eb="13">
      <t>ジギョウ</t>
    </rPh>
    <rPh sb="14" eb="16">
      <t>セイビ</t>
    </rPh>
    <rPh sb="18" eb="20">
      <t>キソ</t>
    </rPh>
    <rPh sb="20" eb="22">
      <t>シリョウ</t>
    </rPh>
    <rPh sb="23" eb="25">
      <t>ユウコウ</t>
    </rPh>
    <rPh sb="25" eb="27">
      <t>カツヨウ</t>
    </rPh>
    <rPh sb="33" eb="34">
      <t>トウ</t>
    </rPh>
    <rPh sb="35" eb="38">
      <t>コウリツテキ</t>
    </rPh>
    <rPh sb="39" eb="41">
      <t>ジギョウ</t>
    </rPh>
    <rPh sb="41" eb="43">
      <t>ジッシ</t>
    </rPh>
    <rPh sb="51" eb="52">
      <t>ワ</t>
    </rPh>
    <rPh sb="57" eb="59">
      <t>セイカ</t>
    </rPh>
    <rPh sb="59" eb="61">
      <t>モクヒョウ</t>
    </rPh>
    <rPh sb="61" eb="62">
      <t>トウ</t>
    </rPh>
    <rPh sb="63" eb="65">
      <t>セッテイ</t>
    </rPh>
    <rPh sb="71" eb="73">
      <t>ケントウ</t>
    </rPh>
    <rPh sb="74" eb="76">
      <t>ヒツヨウ</t>
    </rPh>
    <rPh sb="77" eb="78">
      <t>カンガ</t>
    </rPh>
    <phoneticPr fontId="1"/>
  </si>
  <si>
    <t>　事業で実施した調査結果に基づき、大腸菌類に係る排出基準の見直し等、効果的な事業実施に努めること。
　また、一者応札の改善を図り、適切な執行に努めること。</t>
    <rPh sb="1" eb="3">
      <t>ジギョウ</t>
    </rPh>
    <rPh sb="4" eb="6">
      <t>ジッシ</t>
    </rPh>
    <rPh sb="8" eb="10">
      <t>チョウサ</t>
    </rPh>
    <rPh sb="10" eb="12">
      <t>ケッカ</t>
    </rPh>
    <rPh sb="13" eb="14">
      <t>モト</t>
    </rPh>
    <rPh sb="17" eb="20">
      <t>ダイチョウキン</t>
    </rPh>
    <rPh sb="20" eb="21">
      <t>ルイ</t>
    </rPh>
    <rPh sb="22" eb="23">
      <t>カカ</t>
    </rPh>
    <rPh sb="24" eb="26">
      <t>ハイシュツ</t>
    </rPh>
    <rPh sb="26" eb="28">
      <t>キジュン</t>
    </rPh>
    <rPh sb="29" eb="31">
      <t>ミナオ</t>
    </rPh>
    <rPh sb="32" eb="33">
      <t>トウ</t>
    </rPh>
    <rPh sb="34" eb="37">
      <t>コウカテキ</t>
    </rPh>
    <rPh sb="38" eb="40">
      <t>ジギョウ</t>
    </rPh>
    <rPh sb="40" eb="42">
      <t>ジッシ</t>
    </rPh>
    <rPh sb="43" eb="44">
      <t>ツト</t>
    </rPh>
    <phoneticPr fontId="1"/>
  </si>
  <si>
    <t>　水質関連システムが安定的に管理され、成果目標も達成している。国民に向けたわかりやすい発信方法等のより効果的な事業実施を図ること。
　また、一者応札の改善を図り、適切な執行に努めること。</t>
    <rPh sb="1" eb="3">
      <t>スイシツ</t>
    </rPh>
    <rPh sb="3" eb="5">
      <t>カンレン</t>
    </rPh>
    <rPh sb="10" eb="13">
      <t>アンテイテキ</t>
    </rPh>
    <rPh sb="14" eb="16">
      <t>カンリ</t>
    </rPh>
    <rPh sb="19" eb="21">
      <t>セイカ</t>
    </rPh>
    <rPh sb="21" eb="23">
      <t>モクヒョウ</t>
    </rPh>
    <rPh sb="24" eb="26">
      <t>タッセイ</t>
    </rPh>
    <rPh sb="31" eb="33">
      <t>コクミン</t>
    </rPh>
    <rPh sb="34" eb="35">
      <t>ム</t>
    </rPh>
    <rPh sb="43" eb="45">
      <t>ハッシン</t>
    </rPh>
    <rPh sb="45" eb="47">
      <t>ホウホウ</t>
    </rPh>
    <rPh sb="47" eb="48">
      <t>トウ</t>
    </rPh>
    <rPh sb="51" eb="54">
      <t>コウカテキ</t>
    </rPh>
    <rPh sb="55" eb="57">
      <t>ジギョウ</t>
    </rPh>
    <rPh sb="57" eb="59">
      <t>ジッシ</t>
    </rPh>
    <rPh sb="60" eb="61">
      <t>ハカ</t>
    </rPh>
    <phoneticPr fontId="1"/>
  </si>
  <si>
    <t>水質汚濁のモニタリング、その解析は極めて重要だが、近年CODの改善が見られず、横ばいになっているようだが、分析結果を取りまとめた資料が効果的な対策に結びついているのか。</t>
  </si>
  <si>
    <t>　外部有識者の所見を踏まえて、事業で得た調査結果がより効果的に活用できるよう見直しを行うこと。
　全体としては、競争性を確保した調達が多いので、一部の一者応札となった調達についても、これまでの知見を活かして競争性の確保に努めること。</t>
    <rPh sb="15" eb="17">
      <t>ジギョウ</t>
    </rPh>
    <rPh sb="18" eb="19">
      <t>エ</t>
    </rPh>
    <rPh sb="20" eb="22">
      <t>チョウサ</t>
    </rPh>
    <rPh sb="22" eb="24">
      <t>ケッカ</t>
    </rPh>
    <rPh sb="27" eb="30">
      <t>コウカテキ</t>
    </rPh>
    <rPh sb="31" eb="33">
      <t>カツヨウ</t>
    </rPh>
    <rPh sb="38" eb="40">
      <t>ミナオ</t>
    </rPh>
    <rPh sb="42" eb="43">
      <t>オコナ</t>
    </rPh>
    <rPh sb="49" eb="51">
      <t>ゼンタイ</t>
    </rPh>
    <rPh sb="56" eb="59">
      <t>キョウソウセイ</t>
    </rPh>
    <rPh sb="60" eb="62">
      <t>カクホ</t>
    </rPh>
    <rPh sb="64" eb="66">
      <t>チョウタツ</t>
    </rPh>
    <rPh sb="67" eb="68">
      <t>オオ</t>
    </rPh>
    <rPh sb="72" eb="74">
      <t>イチブ</t>
    </rPh>
    <rPh sb="75" eb="76">
      <t>イッ</t>
    </rPh>
    <rPh sb="76" eb="77">
      <t>シャ</t>
    </rPh>
    <rPh sb="77" eb="79">
      <t>オウサツ</t>
    </rPh>
    <rPh sb="83" eb="85">
      <t>チョウタツ</t>
    </rPh>
    <rPh sb="96" eb="98">
      <t>チケン</t>
    </rPh>
    <rPh sb="99" eb="100">
      <t>イ</t>
    </rPh>
    <rPh sb="103" eb="106">
      <t>キョウソウセイ</t>
    </rPh>
    <rPh sb="107" eb="109">
      <t>カクホ</t>
    </rPh>
    <rPh sb="110" eb="111">
      <t>ツト</t>
    </rPh>
    <phoneticPr fontId="1"/>
  </si>
  <si>
    <t>　事業実施で得られた調査結果については、評価委員会で活用され、有明海等の再生に寄与しているものと考えられる。
　しかしながら、一者応札の改善を含め、適切な執行に努めること。</t>
    <rPh sb="1" eb="3">
      <t>ジギョウ</t>
    </rPh>
    <rPh sb="3" eb="5">
      <t>ジッシ</t>
    </rPh>
    <rPh sb="6" eb="7">
      <t>エ</t>
    </rPh>
    <rPh sb="10" eb="12">
      <t>チョウサ</t>
    </rPh>
    <rPh sb="12" eb="14">
      <t>ケッカ</t>
    </rPh>
    <rPh sb="20" eb="22">
      <t>ヒョウカ</t>
    </rPh>
    <rPh sb="22" eb="25">
      <t>イインカイ</t>
    </rPh>
    <rPh sb="26" eb="28">
      <t>カツヨウ</t>
    </rPh>
    <rPh sb="31" eb="33">
      <t>アリアケ</t>
    </rPh>
    <rPh sb="33" eb="34">
      <t>カイ</t>
    </rPh>
    <rPh sb="34" eb="35">
      <t>トウ</t>
    </rPh>
    <rPh sb="36" eb="38">
      <t>サイセイ</t>
    </rPh>
    <rPh sb="39" eb="41">
      <t>キヨ</t>
    </rPh>
    <rPh sb="48" eb="49">
      <t>カンガ</t>
    </rPh>
    <phoneticPr fontId="1"/>
  </si>
  <si>
    <t>　湾・灘ごとの特性等を踏まえた総合的評価・検討について、とりまとめに向けて引き続き効果的に実施するよう努めること。
　また、一者応札の改善を図り、適切な執行に努めること。</t>
    <rPh sb="1" eb="2">
      <t>ワン</t>
    </rPh>
    <rPh sb="3" eb="4">
      <t>ナダ</t>
    </rPh>
    <rPh sb="7" eb="9">
      <t>トクセイ</t>
    </rPh>
    <rPh sb="9" eb="10">
      <t>トウ</t>
    </rPh>
    <rPh sb="11" eb="12">
      <t>フ</t>
    </rPh>
    <rPh sb="15" eb="18">
      <t>ソウゴウテキ</t>
    </rPh>
    <rPh sb="18" eb="20">
      <t>ヒョウカ</t>
    </rPh>
    <rPh sb="21" eb="23">
      <t>ケントウ</t>
    </rPh>
    <rPh sb="34" eb="35">
      <t>ム</t>
    </rPh>
    <rPh sb="37" eb="38">
      <t>ヒ</t>
    </rPh>
    <rPh sb="39" eb="40">
      <t>ツヅ</t>
    </rPh>
    <rPh sb="41" eb="44">
      <t>コウカテキ</t>
    </rPh>
    <rPh sb="45" eb="47">
      <t>ジッシ</t>
    </rPh>
    <rPh sb="51" eb="52">
      <t>ツト</t>
    </rPh>
    <phoneticPr fontId="1"/>
  </si>
  <si>
    <t>終了予定なしとのことだが、中間達成目標などを設定して計画的に遂行すべきではないか。
また、事業の目的や内容と、政策効果の測定指標とはマッチしていないと思われる。</t>
  </si>
  <si>
    <t>　外部有識者の所見を踏まえて、成果指標等について見直しを行うこと。
　執行率の改善に向け、応募辞退等がないように、事前の調整を行うこと。</t>
    <rPh sb="1" eb="3">
      <t>ガイブ</t>
    </rPh>
    <rPh sb="3" eb="6">
      <t>ユウシキシャ</t>
    </rPh>
    <rPh sb="7" eb="9">
      <t>ショケン</t>
    </rPh>
    <rPh sb="10" eb="11">
      <t>フ</t>
    </rPh>
    <rPh sb="15" eb="17">
      <t>セイカ</t>
    </rPh>
    <rPh sb="17" eb="19">
      <t>シヒョウ</t>
    </rPh>
    <rPh sb="19" eb="20">
      <t>トウ</t>
    </rPh>
    <rPh sb="24" eb="26">
      <t>ミナオ</t>
    </rPh>
    <rPh sb="28" eb="29">
      <t>オコナ</t>
    </rPh>
    <rPh sb="35" eb="38">
      <t>シッコウリツ</t>
    </rPh>
    <rPh sb="39" eb="41">
      <t>カイゼン</t>
    </rPh>
    <rPh sb="42" eb="43">
      <t>ム</t>
    </rPh>
    <rPh sb="45" eb="47">
      <t>オウボ</t>
    </rPh>
    <rPh sb="47" eb="49">
      <t>ジタイ</t>
    </rPh>
    <rPh sb="49" eb="50">
      <t>トウ</t>
    </rPh>
    <rPh sb="57" eb="59">
      <t>ジゼン</t>
    </rPh>
    <rPh sb="60" eb="62">
      <t>チョウセイ</t>
    </rPh>
    <rPh sb="63" eb="64">
      <t>オコナ</t>
    </rPh>
    <phoneticPr fontId="1"/>
  </si>
  <si>
    <t>　環境基準を超過した井戸の割合は依然として高いため、早期に環境基準を達成できるよう効果的な事業実施を図ること。
　また、一者応札の改善を図り、適切な執行に努めること。</t>
    <rPh sb="1" eb="3">
      <t>カンキョウ</t>
    </rPh>
    <rPh sb="3" eb="5">
      <t>キジュン</t>
    </rPh>
    <rPh sb="6" eb="8">
      <t>チョウカ</t>
    </rPh>
    <rPh sb="10" eb="12">
      <t>イド</t>
    </rPh>
    <rPh sb="13" eb="15">
      <t>ワリアイ</t>
    </rPh>
    <rPh sb="16" eb="18">
      <t>イゼン</t>
    </rPh>
    <rPh sb="21" eb="22">
      <t>タカ</t>
    </rPh>
    <rPh sb="26" eb="28">
      <t>ソウキ</t>
    </rPh>
    <rPh sb="29" eb="31">
      <t>カンキョウ</t>
    </rPh>
    <rPh sb="31" eb="33">
      <t>キジュン</t>
    </rPh>
    <rPh sb="34" eb="36">
      <t>タッセイ</t>
    </rPh>
    <rPh sb="41" eb="44">
      <t>コウカテキ</t>
    </rPh>
    <rPh sb="45" eb="47">
      <t>ジギョウ</t>
    </rPh>
    <rPh sb="47" eb="49">
      <t>ジッシ</t>
    </rPh>
    <rPh sb="50" eb="51">
      <t>ハカ</t>
    </rPh>
    <phoneticPr fontId="1"/>
  </si>
  <si>
    <t>公開プロセスでの意見を踏まえ、成果目標の設定を含め、事業内容を見直すこと。</t>
    <rPh sb="0" eb="2">
      <t>コウカイ</t>
    </rPh>
    <rPh sb="8" eb="10">
      <t>イケン</t>
    </rPh>
    <rPh sb="11" eb="12">
      <t>フ</t>
    </rPh>
    <rPh sb="15" eb="17">
      <t>セイカ</t>
    </rPh>
    <rPh sb="17" eb="19">
      <t>モクヒョウ</t>
    </rPh>
    <rPh sb="20" eb="22">
      <t>セッテイ</t>
    </rPh>
    <rPh sb="23" eb="24">
      <t>フク</t>
    </rPh>
    <rPh sb="26" eb="28">
      <t>ジギョウ</t>
    </rPh>
    <rPh sb="28" eb="30">
      <t>ナイヨウ</t>
    </rPh>
    <rPh sb="31" eb="33">
      <t>ミナオ</t>
    </rPh>
    <phoneticPr fontId="1"/>
  </si>
  <si>
    <t>公開プロセスでの意見を参考とし、「海外展開件数等による事業評価が適切かどうか」、また、「海外展開とはどの程度の実績を有した場合に、本事業の目標達成するのか」について、再度見直しを行うこと。</t>
    <rPh sb="11" eb="13">
      <t>サンコウ</t>
    </rPh>
    <rPh sb="17" eb="19">
      <t>カイガイ</t>
    </rPh>
    <rPh sb="19" eb="21">
      <t>テンカイ</t>
    </rPh>
    <rPh sb="21" eb="23">
      <t>ケンスウ</t>
    </rPh>
    <rPh sb="23" eb="24">
      <t>トウ</t>
    </rPh>
    <rPh sb="27" eb="29">
      <t>ジギョウ</t>
    </rPh>
    <rPh sb="29" eb="31">
      <t>ヒョウカ</t>
    </rPh>
    <rPh sb="32" eb="34">
      <t>テキセツ</t>
    </rPh>
    <rPh sb="44" eb="46">
      <t>カイガイ</t>
    </rPh>
    <rPh sb="46" eb="48">
      <t>テンカイ</t>
    </rPh>
    <rPh sb="52" eb="54">
      <t>テイド</t>
    </rPh>
    <rPh sb="55" eb="57">
      <t>ジッセキ</t>
    </rPh>
    <rPh sb="58" eb="59">
      <t>ユウ</t>
    </rPh>
    <rPh sb="61" eb="63">
      <t>バアイ</t>
    </rPh>
    <rPh sb="65" eb="66">
      <t>ホン</t>
    </rPh>
    <rPh sb="66" eb="68">
      <t>ジギョウ</t>
    </rPh>
    <rPh sb="69" eb="71">
      <t>モクヒョウ</t>
    </rPh>
    <rPh sb="71" eb="73">
      <t>タッセイ</t>
    </rPh>
    <rPh sb="83" eb="85">
      <t>サイド</t>
    </rPh>
    <rPh sb="85" eb="87">
      <t>ミナオ</t>
    </rPh>
    <rPh sb="89" eb="90">
      <t>オコナ</t>
    </rPh>
    <phoneticPr fontId="1"/>
  </si>
  <si>
    <t>　海洋投入に係る規制の適切な実施に必要なモニタリングであることから、単に国民に対する公表を行ったことをもって目的を達したこととならないよう、調査結果の公表以外の効果的な活用についても評価すること。
　また、専門性が高く一者応札が続くのであれば、一層の効率化を図り、コスト削減に努めること。</t>
    <rPh sb="1" eb="3">
      <t>カイヨウ</t>
    </rPh>
    <rPh sb="3" eb="5">
      <t>トウニュウ</t>
    </rPh>
    <rPh sb="6" eb="7">
      <t>カカ</t>
    </rPh>
    <rPh sb="8" eb="10">
      <t>キセイ</t>
    </rPh>
    <rPh sb="11" eb="13">
      <t>テキセツ</t>
    </rPh>
    <rPh sb="14" eb="16">
      <t>ジッシ</t>
    </rPh>
    <rPh sb="17" eb="19">
      <t>ヒツヨウ</t>
    </rPh>
    <rPh sb="34" eb="35">
      <t>タン</t>
    </rPh>
    <rPh sb="36" eb="38">
      <t>コクミン</t>
    </rPh>
    <rPh sb="39" eb="40">
      <t>タイ</t>
    </rPh>
    <rPh sb="42" eb="44">
      <t>コウヒョウ</t>
    </rPh>
    <rPh sb="45" eb="46">
      <t>オコナ</t>
    </rPh>
    <rPh sb="54" eb="56">
      <t>モクテキ</t>
    </rPh>
    <rPh sb="57" eb="58">
      <t>タッ</t>
    </rPh>
    <rPh sb="70" eb="72">
      <t>チョウサ</t>
    </rPh>
    <rPh sb="72" eb="74">
      <t>ケッカ</t>
    </rPh>
    <rPh sb="75" eb="77">
      <t>コウヒョウ</t>
    </rPh>
    <rPh sb="77" eb="79">
      <t>イガイ</t>
    </rPh>
    <rPh sb="80" eb="83">
      <t>コウカテキ</t>
    </rPh>
    <rPh sb="84" eb="86">
      <t>カツヨウ</t>
    </rPh>
    <rPh sb="91" eb="93">
      <t>ヒョウカ</t>
    </rPh>
    <rPh sb="103" eb="106">
      <t>センモンセイ</t>
    </rPh>
    <rPh sb="107" eb="108">
      <t>タカ</t>
    </rPh>
    <rPh sb="109" eb="111">
      <t>イッシャ</t>
    </rPh>
    <rPh sb="111" eb="113">
      <t>オウサツ</t>
    </rPh>
    <rPh sb="114" eb="115">
      <t>ツヅ</t>
    </rPh>
    <rPh sb="122" eb="124">
      <t>イッソウ</t>
    </rPh>
    <rPh sb="125" eb="128">
      <t>コウリツカ</t>
    </rPh>
    <rPh sb="129" eb="130">
      <t>ハカ</t>
    </rPh>
    <rPh sb="135" eb="137">
      <t>サクゲン</t>
    </rPh>
    <rPh sb="138" eb="139">
      <t>ツト</t>
    </rPh>
    <phoneticPr fontId="1"/>
  </si>
  <si>
    <t>　不発弾が適切に陸上処理施設で処理され、海洋環境の保全がなされるよう事業を継続すること。
　執行に当たっては、引き続き、競争性が確保されるよう調達を行うこと。</t>
    <rPh sb="1" eb="4">
      <t>フハツダン</t>
    </rPh>
    <rPh sb="5" eb="7">
      <t>テキセツ</t>
    </rPh>
    <rPh sb="8" eb="10">
      <t>リクジョウ</t>
    </rPh>
    <rPh sb="10" eb="12">
      <t>ショリ</t>
    </rPh>
    <rPh sb="12" eb="14">
      <t>シセツ</t>
    </rPh>
    <rPh sb="15" eb="17">
      <t>ショリ</t>
    </rPh>
    <rPh sb="20" eb="22">
      <t>カイヨウ</t>
    </rPh>
    <rPh sb="22" eb="24">
      <t>カンキョウ</t>
    </rPh>
    <rPh sb="25" eb="27">
      <t>ホゼン</t>
    </rPh>
    <rPh sb="34" eb="36">
      <t>ジギョウ</t>
    </rPh>
    <rPh sb="37" eb="39">
      <t>ケイゾク</t>
    </rPh>
    <rPh sb="46" eb="48">
      <t>シッコウ</t>
    </rPh>
    <rPh sb="49" eb="50">
      <t>ア</t>
    </rPh>
    <rPh sb="55" eb="56">
      <t>ヒ</t>
    </rPh>
    <rPh sb="57" eb="58">
      <t>ツヅ</t>
    </rPh>
    <rPh sb="60" eb="63">
      <t>キョウソウセイ</t>
    </rPh>
    <rPh sb="64" eb="66">
      <t>カクホ</t>
    </rPh>
    <rPh sb="71" eb="73">
      <t>チョウタツ</t>
    </rPh>
    <rPh sb="74" eb="75">
      <t>オコナ</t>
    </rPh>
    <phoneticPr fontId="1"/>
  </si>
  <si>
    <t>　発生源対策の効果が、海洋ごみの回収量低減に現れるような長期的な視点に立った事業展開ができるとなお良い。</t>
    <rPh sb="1" eb="4">
      <t>ハッセイゲン</t>
    </rPh>
    <rPh sb="4" eb="6">
      <t>タイサク</t>
    </rPh>
    <rPh sb="7" eb="9">
      <t>コウカ</t>
    </rPh>
    <rPh sb="11" eb="13">
      <t>カイヨウ</t>
    </rPh>
    <rPh sb="16" eb="18">
      <t>カイシュウ</t>
    </rPh>
    <rPh sb="18" eb="19">
      <t>リョウ</t>
    </rPh>
    <rPh sb="19" eb="21">
      <t>テイゲン</t>
    </rPh>
    <rPh sb="22" eb="23">
      <t>アラワ</t>
    </rPh>
    <rPh sb="28" eb="31">
      <t>チョウキテキ</t>
    </rPh>
    <rPh sb="32" eb="34">
      <t>シテン</t>
    </rPh>
    <rPh sb="35" eb="36">
      <t>タ</t>
    </rPh>
    <rPh sb="38" eb="40">
      <t>ジギョウ</t>
    </rPh>
    <rPh sb="40" eb="42">
      <t>テンカイ</t>
    </rPh>
    <rPh sb="49" eb="50">
      <t>ヨ</t>
    </rPh>
    <phoneticPr fontId="1"/>
  </si>
  <si>
    <t>　日本の民間企業の海外展開を促進することが主目的であれば、海外展開の「件数」をもって評価を行うことは適切ではない。
　予算規模と民間企業が得た利益等、事業の効果をより詳細に把握すること。</t>
    <rPh sb="1" eb="3">
      <t>ニホン</t>
    </rPh>
    <rPh sb="4" eb="6">
      <t>ミンカン</t>
    </rPh>
    <rPh sb="6" eb="8">
      <t>キギョウ</t>
    </rPh>
    <rPh sb="9" eb="11">
      <t>カイガイ</t>
    </rPh>
    <rPh sb="11" eb="13">
      <t>テンカイ</t>
    </rPh>
    <rPh sb="14" eb="16">
      <t>ソクシン</t>
    </rPh>
    <rPh sb="21" eb="24">
      <t>シュモクテキ</t>
    </rPh>
    <rPh sb="29" eb="31">
      <t>カイガイ</t>
    </rPh>
    <rPh sb="31" eb="33">
      <t>テンカイ</t>
    </rPh>
    <rPh sb="35" eb="37">
      <t>ケンスウ</t>
    </rPh>
    <rPh sb="42" eb="44">
      <t>ヒョウカ</t>
    </rPh>
    <rPh sb="45" eb="46">
      <t>オコナ</t>
    </rPh>
    <rPh sb="50" eb="52">
      <t>テキセツ</t>
    </rPh>
    <rPh sb="59" eb="61">
      <t>ヨサン</t>
    </rPh>
    <rPh sb="61" eb="63">
      <t>キボ</t>
    </rPh>
    <rPh sb="64" eb="66">
      <t>ミンカン</t>
    </rPh>
    <rPh sb="66" eb="68">
      <t>キギョウ</t>
    </rPh>
    <rPh sb="69" eb="70">
      <t>エ</t>
    </rPh>
    <rPh sb="71" eb="73">
      <t>リエキ</t>
    </rPh>
    <rPh sb="73" eb="74">
      <t>トウ</t>
    </rPh>
    <rPh sb="75" eb="77">
      <t>ジギョウ</t>
    </rPh>
    <rPh sb="78" eb="80">
      <t>コウカ</t>
    </rPh>
    <rPh sb="83" eb="85">
      <t>ショウサイ</t>
    </rPh>
    <rPh sb="86" eb="88">
      <t>ハアク</t>
    </rPh>
    <phoneticPr fontId="1"/>
  </si>
  <si>
    <t>　事業の進捗等は、定期的に評価を行っているが、予算規模と比較した場合の成果実績が乏しい。
　環境省が直接支援することでは得られない成果等を明確にし、環境省が積極的に拠出すべき理由を整理すること。</t>
    <rPh sb="1" eb="3">
      <t>ジギョウ</t>
    </rPh>
    <rPh sb="4" eb="6">
      <t>シンチョク</t>
    </rPh>
    <rPh sb="6" eb="7">
      <t>トウ</t>
    </rPh>
    <rPh sb="9" eb="12">
      <t>テイキテキ</t>
    </rPh>
    <rPh sb="13" eb="15">
      <t>ヒョウカ</t>
    </rPh>
    <rPh sb="16" eb="17">
      <t>オコナ</t>
    </rPh>
    <rPh sb="23" eb="25">
      <t>ヨサン</t>
    </rPh>
    <rPh sb="25" eb="27">
      <t>キボ</t>
    </rPh>
    <rPh sb="28" eb="30">
      <t>ヒカク</t>
    </rPh>
    <rPh sb="32" eb="34">
      <t>バアイ</t>
    </rPh>
    <rPh sb="35" eb="37">
      <t>セイカ</t>
    </rPh>
    <rPh sb="37" eb="39">
      <t>ジッセキ</t>
    </rPh>
    <rPh sb="40" eb="41">
      <t>トボ</t>
    </rPh>
    <rPh sb="46" eb="49">
      <t>カンキョウショウ</t>
    </rPh>
    <rPh sb="50" eb="52">
      <t>チョクセツ</t>
    </rPh>
    <rPh sb="52" eb="54">
      <t>シエン</t>
    </rPh>
    <rPh sb="60" eb="61">
      <t>エ</t>
    </rPh>
    <rPh sb="65" eb="67">
      <t>セイカ</t>
    </rPh>
    <rPh sb="67" eb="68">
      <t>トウ</t>
    </rPh>
    <rPh sb="69" eb="71">
      <t>メイカク</t>
    </rPh>
    <rPh sb="74" eb="77">
      <t>カンキョウショウ</t>
    </rPh>
    <rPh sb="78" eb="81">
      <t>セッキョクテキ</t>
    </rPh>
    <rPh sb="82" eb="84">
      <t>キョシュツ</t>
    </rPh>
    <rPh sb="87" eb="89">
      <t>リユウ</t>
    </rPh>
    <rPh sb="90" eb="92">
      <t>セイリ</t>
    </rPh>
    <phoneticPr fontId="1"/>
  </si>
  <si>
    <t>　着実にモニタリングが実施され、執行率も年々高くなっているので、一者応札の改善に向けた取組を行い、より効率的な執行に努めること。</t>
    <rPh sb="1" eb="3">
      <t>チャクジツ</t>
    </rPh>
    <rPh sb="11" eb="13">
      <t>ジッシ</t>
    </rPh>
    <rPh sb="16" eb="19">
      <t>シッコウリツ</t>
    </rPh>
    <rPh sb="20" eb="22">
      <t>ネンネン</t>
    </rPh>
    <rPh sb="22" eb="23">
      <t>タカ</t>
    </rPh>
    <rPh sb="32" eb="33">
      <t>イッ</t>
    </rPh>
    <rPh sb="33" eb="34">
      <t>シャ</t>
    </rPh>
    <rPh sb="34" eb="36">
      <t>オウサツ</t>
    </rPh>
    <rPh sb="37" eb="39">
      <t>カイゼン</t>
    </rPh>
    <rPh sb="40" eb="41">
      <t>ム</t>
    </rPh>
    <rPh sb="43" eb="45">
      <t>トリクミ</t>
    </rPh>
    <rPh sb="46" eb="47">
      <t>オコナ</t>
    </rPh>
    <rPh sb="51" eb="54">
      <t>コウリツテキ</t>
    </rPh>
    <rPh sb="55" eb="57">
      <t>シッコウ</t>
    </rPh>
    <rPh sb="58" eb="59">
      <t>ツト</t>
    </rPh>
    <phoneticPr fontId="1"/>
  </si>
  <si>
    <t>　執行率が著しく低いため、予定価格の算定に起因するものか、市場価格を逸脱した入札がなされたのか等の原因を分析した上で、効率的な執行の観点から必要な措置を検討すること。</t>
    <rPh sb="1" eb="4">
      <t>シッコウリツ</t>
    </rPh>
    <rPh sb="5" eb="6">
      <t>イチジル</t>
    </rPh>
    <rPh sb="8" eb="9">
      <t>ヒク</t>
    </rPh>
    <rPh sb="13" eb="15">
      <t>ヨテイ</t>
    </rPh>
    <rPh sb="15" eb="17">
      <t>カカク</t>
    </rPh>
    <rPh sb="18" eb="20">
      <t>サンテイ</t>
    </rPh>
    <rPh sb="21" eb="23">
      <t>キイン</t>
    </rPh>
    <rPh sb="29" eb="31">
      <t>シジョウ</t>
    </rPh>
    <rPh sb="31" eb="33">
      <t>カカク</t>
    </rPh>
    <rPh sb="34" eb="36">
      <t>イツダツ</t>
    </rPh>
    <rPh sb="38" eb="40">
      <t>ニュウサツ</t>
    </rPh>
    <rPh sb="47" eb="48">
      <t>トウ</t>
    </rPh>
    <rPh sb="49" eb="51">
      <t>ゲンイン</t>
    </rPh>
    <rPh sb="52" eb="54">
      <t>ブンセキ</t>
    </rPh>
    <rPh sb="56" eb="57">
      <t>ウエ</t>
    </rPh>
    <rPh sb="59" eb="62">
      <t>コウリツテキ</t>
    </rPh>
    <rPh sb="63" eb="65">
      <t>シッコウ</t>
    </rPh>
    <rPh sb="66" eb="68">
      <t>カンテン</t>
    </rPh>
    <rPh sb="70" eb="72">
      <t>ヒツヨウ</t>
    </rPh>
    <rPh sb="73" eb="75">
      <t>ソチ</t>
    </rPh>
    <rPh sb="76" eb="78">
      <t>ケントウ</t>
    </rPh>
    <phoneticPr fontId="1"/>
  </si>
  <si>
    <t>　外部有識者の所見を踏まえ、より事業目的に沿った成果目標を設定できるか再度検討すること。
　また、一者応札の改善を図り、適切な執行に努めること。</t>
    <rPh sb="1" eb="3">
      <t>ガイブ</t>
    </rPh>
    <rPh sb="3" eb="6">
      <t>ユウシキシャ</t>
    </rPh>
    <rPh sb="7" eb="9">
      <t>ショケン</t>
    </rPh>
    <rPh sb="10" eb="11">
      <t>フ</t>
    </rPh>
    <rPh sb="16" eb="18">
      <t>ジギョウ</t>
    </rPh>
    <rPh sb="18" eb="20">
      <t>モクテキ</t>
    </rPh>
    <rPh sb="21" eb="22">
      <t>ソ</t>
    </rPh>
    <rPh sb="24" eb="26">
      <t>セイカ</t>
    </rPh>
    <rPh sb="26" eb="28">
      <t>モクヒョウ</t>
    </rPh>
    <rPh sb="29" eb="31">
      <t>セッテイ</t>
    </rPh>
    <rPh sb="35" eb="37">
      <t>サイド</t>
    </rPh>
    <rPh sb="37" eb="39">
      <t>ケントウ</t>
    </rPh>
    <phoneticPr fontId="1"/>
  </si>
  <si>
    <t>　成果実績は着実に達成しており、また、事業実施で得られた調査結果等も法改正等に用いられている。
　また、一者応札の改善を図り、適切な執行に努めること。</t>
    <rPh sb="1" eb="3">
      <t>セイカ</t>
    </rPh>
    <rPh sb="3" eb="5">
      <t>ジッセキ</t>
    </rPh>
    <rPh sb="6" eb="8">
      <t>チャクジツ</t>
    </rPh>
    <rPh sb="9" eb="11">
      <t>タッセイ</t>
    </rPh>
    <rPh sb="19" eb="21">
      <t>ジギョウ</t>
    </rPh>
    <rPh sb="21" eb="23">
      <t>ジッシ</t>
    </rPh>
    <rPh sb="24" eb="25">
      <t>エ</t>
    </rPh>
    <rPh sb="28" eb="30">
      <t>チョウサ</t>
    </rPh>
    <rPh sb="30" eb="32">
      <t>ケッカ</t>
    </rPh>
    <rPh sb="32" eb="33">
      <t>トウ</t>
    </rPh>
    <rPh sb="34" eb="37">
      <t>ホウカイセイ</t>
    </rPh>
    <rPh sb="37" eb="38">
      <t>トウ</t>
    </rPh>
    <rPh sb="39" eb="40">
      <t>モチ</t>
    </rPh>
    <rPh sb="52" eb="53">
      <t>イチ</t>
    </rPh>
    <phoneticPr fontId="1"/>
  </si>
  <si>
    <t>　外部有識者の所見を踏まえて、成果目標の見直しについて検討すること。
　最終的な成果目標達成に向け、着実に成果が現れており、引き続き、農薬登録保留基準の設定を進めること。
　また、一者応札の改善を図り、適切な執行に努めること。</t>
    <rPh sb="27" eb="29">
      <t>ケントウ</t>
    </rPh>
    <rPh sb="36" eb="39">
      <t>サイシュウテキ</t>
    </rPh>
    <rPh sb="40" eb="42">
      <t>セイカ</t>
    </rPh>
    <rPh sb="42" eb="44">
      <t>モクヒョウ</t>
    </rPh>
    <rPh sb="44" eb="46">
      <t>タッセイ</t>
    </rPh>
    <rPh sb="47" eb="48">
      <t>ム</t>
    </rPh>
    <rPh sb="50" eb="52">
      <t>チャクジツ</t>
    </rPh>
    <rPh sb="53" eb="55">
      <t>セイカ</t>
    </rPh>
    <rPh sb="56" eb="57">
      <t>アラワ</t>
    </rPh>
    <rPh sb="62" eb="63">
      <t>ヒ</t>
    </rPh>
    <rPh sb="64" eb="65">
      <t>ツヅ</t>
    </rPh>
    <rPh sb="67" eb="69">
      <t>ノウヤク</t>
    </rPh>
    <rPh sb="69" eb="71">
      <t>トウロク</t>
    </rPh>
    <rPh sb="71" eb="73">
      <t>ホリュウ</t>
    </rPh>
    <rPh sb="73" eb="75">
      <t>キジュン</t>
    </rPh>
    <rPh sb="76" eb="78">
      <t>セッテイ</t>
    </rPh>
    <rPh sb="79" eb="80">
      <t>スス</t>
    </rPh>
    <phoneticPr fontId="1"/>
  </si>
  <si>
    <t>　ダイオキシン類の常時監視結果については、公表まで着実に実施されており、環境基準を超過した地点においては、所要の対策等が検討されていることから、常時監視の役割は十分に果たしていると考えられる。
　一者応札の改善については、公告期間の延長等を行ってはいるが改善されていないため、競争性が確保されるよう、引き続き、取組を行うこと。</t>
    <rPh sb="7" eb="8">
      <t>ルイ</t>
    </rPh>
    <rPh sb="9" eb="11">
      <t>ジョウジ</t>
    </rPh>
    <rPh sb="11" eb="13">
      <t>カンシ</t>
    </rPh>
    <rPh sb="13" eb="15">
      <t>ケッカ</t>
    </rPh>
    <rPh sb="21" eb="23">
      <t>コウヒョウ</t>
    </rPh>
    <rPh sb="25" eb="27">
      <t>チャクジツ</t>
    </rPh>
    <rPh sb="28" eb="30">
      <t>ジッシ</t>
    </rPh>
    <rPh sb="36" eb="38">
      <t>カンキョウ</t>
    </rPh>
    <rPh sb="38" eb="40">
      <t>キジュン</t>
    </rPh>
    <rPh sb="41" eb="43">
      <t>チョウカ</t>
    </rPh>
    <rPh sb="45" eb="47">
      <t>チテン</t>
    </rPh>
    <rPh sb="53" eb="55">
      <t>ショヨウ</t>
    </rPh>
    <rPh sb="56" eb="58">
      <t>タイサク</t>
    </rPh>
    <rPh sb="58" eb="59">
      <t>トウ</t>
    </rPh>
    <rPh sb="60" eb="62">
      <t>ケントウ</t>
    </rPh>
    <rPh sb="72" eb="74">
      <t>ジョウジ</t>
    </rPh>
    <rPh sb="74" eb="76">
      <t>カンシ</t>
    </rPh>
    <rPh sb="77" eb="79">
      <t>ヤクワリ</t>
    </rPh>
    <rPh sb="80" eb="82">
      <t>ジュウブン</t>
    </rPh>
    <rPh sb="83" eb="84">
      <t>ハ</t>
    </rPh>
    <rPh sb="90" eb="91">
      <t>カンガ</t>
    </rPh>
    <rPh sb="98" eb="99">
      <t>イッ</t>
    </rPh>
    <rPh sb="99" eb="100">
      <t>シャ</t>
    </rPh>
    <rPh sb="100" eb="102">
      <t>オウサツ</t>
    </rPh>
    <rPh sb="103" eb="105">
      <t>カイゼン</t>
    </rPh>
    <rPh sb="111" eb="113">
      <t>コウコク</t>
    </rPh>
    <rPh sb="113" eb="115">
      <t>キカン</t>
    </rPh>
    <rPh sb="116" eb="118">
      <t>エンチョウ</t>
    </rPh>
    <rPh sb="118" eb="119">
      <t>トウ</t>
    </rPh>
    <rPh sb="120" eb="121">
      <t>オコナ</t>
    </rPh>
    <rPh sb="127" eb="129">
      <t>カイゼン</t>
    </rPh>
    <rPh sb="138" eb="141">
      <t>キョウソウセイ</t>
    </rPh>
    <rPh sb="142" eb="144">
      <t>カクホ</t>
    </rPh>
    <rPh sb="150" eb="151">
      <t>ヒ</t>
    </rPh>
    <rPh sb="152" eb="153">
      <t>ツヅ</t>
    </rPh>
    <rPh sb="155" eb="157">
      <t>トリクミ</t>
    </rPh>
    <rPh sb="158" eb="159">
      <t>オコナ</t>
    </rPh>
    <phoneticPr fontId="1"/>
  </si>
  <si>
    <t>　PM2.5等に係る環境基準の見直しに向けた疫学調査等が着実に実施されており、結果のとりまとめについても計画的に実施すること。
　調査精度を継続的に担保するため、一部契約については随意契約が必要となる点は理解できる。一方、当該契約以外の執行については、競争性を確保するように努めること。</t>
    <rPh sb="6" eb="7">
      <t>トウ</t>
    </rPh>
    <rPh sb="8" eb="9">
      <t>カカ</t>
    </rPh>
    <rPh sb="10" eb="12">
      <t>カンキョウ</t>
    </rPh>
    <rPh sb="12" eb="14">
      <t>キジュン</t>
    </rPh>
    <rPh sb="15" eb="17">
      <t>ミナオ</t>
    </rPh>
    <rPh sb="19" eb="20">
      <t>ム</t>
    </rPh>
    <rPh sb="22" eb="24">
      <t>エキガク</t>
    </rPh>
    <rPh sb="24" eb="26">
      <t>チョウサ</t>
    </rPh>
    <rPh sb="26" eb="27">
      <t>トウ</t>
    </rPh>
    <rPh sb="28" eb="30">
      <t>チャクジツ</t>
    </rPh>
    <rPh sb="31" eb="33">
      <t>ジッシ</t>
    </rPh>
    <rPh sb="39" eb="41">
      <t>ケッカ</t>
    </rPh>
    <rPh sb="52" eb="55">
      <t>ケイカクテキ</t>
    </rPh>
    <rPh sb="56" eb="58">
      <t>ジッシ</t>
    </rPh>
    <rPh sb="65" eb="67">
      <t>チョウサ</t>
    </rPh>
    <rPh sb="67" eb="69">
      <t>セイド</t>
    </rPh>
    <rPh sb="70" eb="73">
      <t>ケイゾクテキ</t>
    </rPh>
    <rPh sb="74" eb="76">
      <t>タンポ</t>
    </rPh>
    <rPh sb="81" eb="83">
      <t>イチブ</t>
    </rPh>
    <rPh sb="83" eb="85">
      <t>ケイヤク</t>
    </rPh>
    <rPh sb="90" eb="92">
      <t>ズイイ</t>
    </rPh>
    <rPh sb="92" eb="94">
      <t>ケイヤク</t>
    </rPh>
    <rPh sb="95" eb="97">
      <t>ヒツヨウ</t>
    </rPh>
    <rPh sb="100" eb="101">
      <t>テン</t>
    </rPh>
    <rPh sb="102" eb="104">
      <t>リカイ</t>
    </rPh>
    <rPh sb="108" eb="110">
      <t>イッポウ</t>
    </rPh>
    <rPh sb="111" eb="113">
      <t>トウガイ</t>
    </rPh>
    <rPh sb="113" eb="115">
      <t>ケイヤク</t>
    </rPh>
    <rPh sb="115" eb="117">
      <t>イガイ</t>
    </rPh>
    <rPh sb="118" eb="120">
      <t>シッコウ</t>
    </rPh>
    <rPh sb="126" eb="129">
      <t>キョウソウセイ</t>
    </rPh>
    <rPh sb="130" eb="132">
      <t>カクホ</t>
    </rPh>
    <rPh sb="137" eb="138">
      <t>ツト</t>
    </rPh>
    <phoneticPr fontId="1"/>
  </si>
  <si>
    <t>　リスク管理手法の見直しに向け、着実に知見等の収集を行うこと。
　競争性を確保できている契約も多く、引き続き、一者応札が改善されるよう、適切な執行に努めること。</t>
    <rPh sb="4" eb="6">
      <t>カンリ</t>
    </rPh>
    <rPh sb="6" eb="8">
      <t>シュホウ</t>
    </rPh>
    <rPh sb="9" eb="11">
      <t>ミナオ</t>
    </rPh>
    <rPh sb="13" eb="14">
      <t>ム</t>
    </rPh>
    <rPh sb="16" eb="18">
      <t>チャクジツ</t>
    </rPh>
    <rPh sb="19" eb="21">
      <t>チケン</t>
    </rPh>
    <rPh sb="21" eb="22">
      <t>トウ</t>
    </rPh>
    <rPh sb="23" eb="25">
      <t>シュウシュウ</t>
    </rPh>
    <rPh sb="26" eb="27">
      <t>オコナ</t>
    </rPh>
    <rPh sb="33" eb="36">
      <t>キョウソウセイ</t>
    </rPh>
    <rPh sb="37" eb="39">
      <t>カクホ</t>
    </rPh>
    <rPh sb="44" eb="46">
      <t>ケイヤク</t>
    </rPh>
    <rPh sb="47" eb="48">
      <t>オオ</t>
    </rPh>
    <rPh sb="50" eb="51">
      <t>ヒ</t>
    </rPh>
    <rPh sb="52" eb="53">
      <t>ツヅ</t>
    </rPh>
    <rPh sb="55" eb="56">
      <t>イッ</t>
    </rPh>
    <rPh sb="56" eb="57">
      <t>シャ</t>
    </rPh>
    <rPh sb="57" eb="59">
      <t>オウサツ</t>
    </rPh>
    <rPh sb="60" eb="62">
      <t>カイゼン</t>
    </rPh>
    <rPh sb="68" eb="70">
      <t>テキセツ</t>
    </rPh>
    <rPh sb="71" eb="73">
      <t>シッコウ</t>
    </rPh>
    <rPh sb="74" eb="75">
      <t>ツト</t>
    </rPh>
    <phoneticPr fontId="1"/>
  </si>
  <si>
    <t>庁舎の維持管理等に必要な設備更新について、競争性を確保しつつ、適切な執行を行っている。引き続き、効率的な執行をはかること。</t>
    <rPh sb="0" eb="2">
      <t>チョウシャ</t>
    </rPh>
    <rPh sb="3" eb="5">
      <t>イジ</t>
    </rPh>
    <rPh sb="5" eb="8">
      <t>カンリトウ</t>
    </rPh>
    <rPh sb="9" eb="11">
      <t>ヒツヨウ</t>
    </rPh>
    <rPh sb="12" eb="14">
      <t>セツビ</t>
    </rPh>
    <rPh sb="14" eb="16">
      <t>コウシン</t>
    </rPh>
    <rPh sb="21" eb="24">
      <t>キョウソウセイ</t>
    </rPh>
    <rPh sb="25" eb="27">
      <t>カクホ</t>
    </rPh>
    <rPh sb="31" eb="33">
      <t>テキセツ</t>
    </rPh>
    <rPh sb="34" eb="36">
      <t>シッコウ</t>
    </rPh>
    <rPh sb="37" eb="38">
      <t>オコナ</t>
    </rPh>
    <rPh sb="43" eb="44">
      <t>ヒ</t>
    </rPh>
    <rPh sb="45" eb="46">
      <t>ツヅ</t>
    </rPh>
    <rPh sb="48" eb="51">
      <t>コウリツテキ</t>
    </rPh>
    <rPh sb="52" eb="54">
      <t>シッコウ</t>
    </rPh>
    <phoneticPr fontId="1"/>
  </si>
  <si>
    <t>成果目標の達成に当たって、引き続き効果的な事業展開を図ること。また、行政からの一方的な情報発信ではなく、双方向の通信手段の活用により、より効果的な普及啓発方法についても検討を行うこと。</t>
    <rPh sb="0" eb="2">
      <t>セイカ</t>
    </rPh>
    <rPh sb="2" eb="4">
      <t>モクヒョウ</t>
    </rPh>
    <rPh sb="5" eb="7">
      <t>タッセイ</t>
    </rPh>
    <rPh sb="8" eb="9">
      <t>ア</t>
    </rPh>
    <rPh sb="13" eb="14">
      <t>ヒ</t>
    </rPh>
    <rPh sb="15" eb="16">
      <t>ツヅ</t>
    </rPh>
    <rPh sb="17" eb="20">
      <t>コウカテキ</t>
    </rPh>
    <rPh sb="21" eb="23">
      <t>ジギョウ</t>
    </rPh>
    <rPh sb="23" eb="25">
      <t>テンカイ</t>
    </rPh>
    <rPh sb="26" eb="27">
      <t>ハカ</t>
    </rPh>
    <rPh sb="34" eb="36">
      <t>ギョウセイ</t>
    </rPh>
    <rPh sb="39" eb="42">
      <t>イッポウテキ</t>
    </rPh>
    <rPh sb="43" eb="45">
      <t>ジョウホウ</t>
    </rPh>
    <rPh sb="45" eb="47">
      <t>ハッシン</t>
    </rPh>
    <rPh sb="52" eb="55">
      <t>ソウホウコウ</t>
    </rPh>
    <rPh sb="56" eb="58">
      <t>ツウシン</t>
    </rPh>
    <rPh sb="58" eb="60">
      <t>シュダン</t>
    </rPh>
    <rPh sb="61" eb="63">
      <t>カツヨウ</t>
    </rPh>
    <rPh sb="69" eb="72">
      <t>コウカテキ</t>
    </rPh>
    <rPh sb="73" eb="75">
      <t>フキュウ</t>
    </rPh>
    <rPh sb="75" eb="77">
      <t>ケイハツ</t>
    </rPh>
    <rPh sb="77" eb="79">
      <t>ホウホウ</t>
    </rPh>
    <rPh sb="84" eb="86">
      <t>ケントウ</t>
    </rPh>
    <rPh sb="87" eb="88">
      <t>オコナ</t>
    </rPh>
    <phoneticPr fontId="1"/>
  </si>
  <si>
    <t>成果実績は着実に成果目標を達成しているため、引き続き効果的な事業展開を図ること。また、一者応札の改善等のより効率的な執行に努めること。</t>
    <rPh sb="0" eb="2">
      <t>セイカ</t>
    </rPh>
    <rPh sb="2" eb="4">
      <t>ジッセキ</t>
    </rPh>
    <rPh sb="5" eb="7">
      <t>チャクジツ</t>
    </rPh>
    <rPh sb="8" eb="10">
      <t>セイカ</t>
    </rPh>
    <rPh sb="10" eb="12">
      <t>モクヒョウ</t>
    </rPh>
    <rPh sb="13" eb="15">
      <t>タッセイ</t>
    </rPh>
    <rPh sb="22" eb="23">
      <t>ヒ</t>
    </rPh>
    <rPh sb="24" eb="25">
      <t>ツヅ</t>
    </rPh>
    <rPh sb="26" eb="29">
      <t>コウカテキ</t>
    </rPh>
    <rPh sb="30" eb="32">
      <t>ジギョウ</t>
    </rPh>
    <rPh sb="32" eb="34">
      <t>テンカイ</t>
    </rPh>
    <rPh sb="35" eb="36">
      <t>ハカ</t>
    </rPh>
    <rPh sb="43" eb="44">
      <t>イッ</t>
    </rPh>
    <rPh sb="44" eb="45">
      <t>シャ</t>
    </rPh>
    <rPh sb="45" eb="47">
      <t>オウサツ</t>
    </rPh>
    <rPh sb="48" eb="50">
      <t>カイゼン</t>
    </rPh>
    <rPh sb="50" eb="51">
      <t>トウ</t>
    </rPh>
    <rPh sb="54" eb="57">
      <t>コウリツテキ</t>
    </rPh>
    <rPh sb="58" eb="60">
      <t>シッコウ</t>
    </rPh>
    <rPh sb="61" eb="62">
      <t>ツト</t>
    </rPh>
    <phoneticPr fontId="1"/>
  </si>
  <si>
    <t>引き続き、他の代替手段と比較し、効率的な整備を図ること。また、少額随契が多く、集約できる調達も見受けられることから、競争性の確保に努めること。</t>
    <rPh sb="0" eb="1">
      <t>ヒ</t>
    </rPh>
    <rPh sb="2" eb="3">
      <t>ツヅ</t>
    </rPh>
    <rPh sb="5" eb="6">
      <t>タ</t>
    </rPh>
    <rPh sb="7" eb="9">
      <t>ダイタイ</t>
    </rPh>
    <rPh sb="9" eb="11">
      <t>シュダン</t>
    </rPh>
    <rPh sb="12" eb="14">
      <t>ヒカク</t>
    </rPh>
    <rPh sb="16" eb="19">
      <t>コウリツテキ</t>
    </rPh>
    <rPh sb="20" eb="22">
      <t>セイビ</t>
    </rPh>
    <rPh sb="23" eb="24">
      <t>ハカ</t>
    </rPh>
    <rPh sb="31" eb="33">
      <t>ショウガク</t>
    </rPh>
    <rPh sb="33" eb="35">
      <t>ズイケイ</t>
    </rPh>
    <rPh sb="36" eb="37">
      <t>オオ</t>
    </rPh>
    <rPh sb="39" eb="41">
      <t>シュウヤク</t>
    </rPh>
    <rPh sb="44" eb="46">
      <t>チョウタツ</t>
    </rPh>
    <rPh sb="47" eb="49">
      <t>ミウ</t>
    </rPh>
    <rPh sb="58" eb="61">
      <t>キョウソウセイ</t>
    </rPh>
    <rPh sb="62" eb="64">
      <t>カクホ</t>
    </rPh>
    <rPh sb="65" eb="66">
      <t>ツト</t>
    </rPh>
    <phoneticPr fontId="1"/>
  </si>
  <si>
    <t>≪公開プロセス対象≫
○評価結果
事業内容の一部改善
（事業内容の一部改善：６人）
○とりまとめコメント
・現状のアウトカムはページビュー件数、参加国・機関数だが、アウトカム目標としてふさわしくない。
・本事業で得られた貴重なデータが、どのように活用されているか把握・PRできるようなアウトカムや各国・機関の取組状況が把握できるようなアウトカムの設定が必要。
・人材の確保も含め事業が将来的に継続できる仕組みについて、生物多様性センターだけではなく国全体で検討が必要。</t>
    <phoneticPr fontId="1"/>
  </si>
  <si>
    <t>≪公開プロセス対象≫
○評価結果
廃止／抜本的改善
（廃止：２人、事業全体の抜本的改善：４人）
○とりまとめコメント
・本事業が目指す省エネ推進は、他事業や税制で十分にカバーできる。
・CO2削減という政策目的に対して、有効かどうか判定できない。
・利子補給の成果が見えない。
・事業のアウトカムとして、CO2の削減をどう測定するかについて明確な手法を示すべき。
・本事業を活用した企業だけでなく、本事業を活用していない企業についてもデータを取得して分析しなければ、本事業が効率的かどうかの検証を行っていることにはならない。
・大幅削減を可能とする企業の革新的な取組を促すものに見直すべき。
・本事業（利子補給という方法）が効果的であるという判断ができない今のやり方は、廃止を含めて抜本的に見直すべき。</t>
    <rPh sb="1" eb="3">
      <t>コウカイ</t>
    </rPh>
    <rPh sb="7" eb="9">
      <t>タイショウ</t>
    </rPh>
    <phoneticPr fontId="1"/>
  </si>
  <si>
    <t>外部有識者の所見を踏まえ、「Ａ事案区域」の説明等、読み手（国民）の理解に資することを意識した記述内容に改めること。また、事業目的に沿った成果指標、活動指標となるよう見直しを検討すること。加えて、より一層の予算執行効率化・事業効率化の観点から一者応札の抑制等の取組を行うこと。</t>
    <phoneticPr fontId="1"/>
  </si>
  <si>
    <t>≪公開プロセス対象≫
○評価結果
事業全体の抜本的改善
（廃止：２人、事業内容の一部改善：４人）
○とりまとめコメント
・本事業のアウトカムが事業目的とずれているため国民の理解が得られない。
・多額の予算をつぎ込んでいるにも関わらず、エビデンスに基づく効果測定が明確になっておらず、相手国の国民及び納税者である日本の国民に成果が理解されていない。
・事業の目的に則したアウトカムについて、国民の理解を得られるようなエビデンスを示せるように抜本的改善とする。</t>
    <rPh sb="35" eb="37">
      <t>ジギョウ</t>
    </rPh>
    <rPh sb="37" eb="39">
      <t>ナイヨウ</t>
    </rPh>
    <rPh sb="40" eb="42">
      <t>イチブ</t>
    </rPh>
    <rPh sb="42" eb="44">
      <t>カイゼン</t>
    </rPh>
    <phoneticPr fontId="1"/>
  </si>
  <si>
    <t>外部有識者点検対象外</t>
    <phoneticPr fontId="1"/>
  </si>
  <si>
    <t>・アウトカムについては「水産動植物の被害防止に係る登録保留基準の設定及び設定不要と評価した農薬有効成分数」としているが、当該調査では、「基準の実効性を検証するための環境中での農薬の残留実態調査」を行なっているので、この調査結果を踏まえ、「今後基準の見直しを行う農薬がどの程度あるのか」などが分かる数値などをアウトカムにすることも検討すべきである。
・一者応札の改善に向けて、公告期間の延長などの措置をするとしているが、それ以外にもより多くの事業者が応札に参加できるよう周知方法を改善するなどの措置を検討する必要がある。</t>
    <phoneticPr fontId="1"/>
  </si>
  <si>
    <r>
      <rPr>
        <sz val="9"/>
        <rFont val="ＭＳ Ｐゴシック"/>
        <family val="3"/>
        <charset val="128"/>
      </rPr>
      <t>　事業の意義と目的は理解できるところであるが、成果目標が「効果的な湖辺の環境修復対策手法や適切な管理手法を平成</t>
    </r>
    <r>
      <rPr>
        <sz val="9"/>
        <rFont val="Arial"/>
        <family val="2"/>
      </rPr>
      <t>33</t>
    </r>
    <r>
      <rPr>
        <sz val="9"/>
        <rFont val="ＭＳ Ｐゴシック"/>
        <family val="3"/>
        <charset val="128"/>
      </rPr>
      <t>年度までに少なくとも</t>
    </r>
    <r>
      <rPr>
        <sz val="9"/>
        <rFont val="Arial"/>
        <family val="2"/>
      </rPr>
      <t>2</t>
    </r>
    <r>
      <rPr>
        <sz val="9"/>
        <rFont val="ＭＳ Ｐゴシック"/>
        <family val="3"/>
        <charset val="128"/>
      </rPr>
      <t>件提示する」とされており、この妥当性が判断できない。</t>
    </r>
    <r>
      <rPr>
        <sz val="9"/>
        <rFont val="Arial"/>
        <family val="2"/>
      </rPr>
      <t>5</t>
    </r>
    <r>
      <rPr>
        <sz val="9"/>
        <rFont val="ＭＳ Ｐゴシック"/>
        <family val="3"/>
        <charset val="128"/>
      </rPr>
      <t>ヵ年に渡る事業の成果とそこに向けたロードマップがより明確にされると良い。
　一者応札の状況改善については引き続き努力されることが望まれる。</t>
    </r>
    <phoneticPr fontId="1"/>
  </si>
  <si>
    <t>平成29年度限りの経費とする。債権回収は適切に完了しているため、今後、同種の事業を行う場合には当事業の知見を活用すること。</t>
    <rPh sb="15" eb="17">
      <t>サイケン</t>
    </rPh>
    <rPh sb="17" eb="19">
      <t>カイシュウ</t>
    </rPh>
    <rPh sb="20" eb="22">
      <t>テキセツ</t>
    </rPh>
    <rPh sb="23" eb="25">
      <t>カンリョウ</t>
    </rPh>
    <rPh sb="32" eb="34">
      <t>コンゴ</t>
    </rPh>
    <rPh sb="35" eb="37">
      <t>ドウシュ</t>
    </rPh>
    <rPh sb="38" eb="40">
      <t>ジギョウ</t>
    </rPh>
    <rPh sb="41" eb="42">
      <t>オコナ</t>
    </rPh>
    <rPh sb="43" eb="45">
      <t>バアイ</t>
    </rPh>
    <rPh sb="47" eb="48">
      <t>トウ</t>
    </rPh>
    <rPh sb="48" eb="50">
      <t>ジギョウ</t>
    </rPh>
    <rPh sb="51" eb="53">
      <t>チケン</t>
    </rPh>
    <rPh sb="54" eb="56">
      <t>カツヨウ</t>
    </rPh>
    <phoneticPr fontId="1"/>
  </si>
  <si>
    <t>廃棄物発電の災害時の緊急電源や防災拠点機能として重要性が増している中で、熱回収を含む廃棄物発電の実証結果や調査・検討結果を広く周知し、廃棄物発電の普及につなげる必要がある。</t>
    <phoneticPr fontId="1"/>
  </si>
  <si>
    <t>当該事業は複数の事業が混在する事業であり各事業ごとに成果目標を設定しているが、複数年事業を実施して成果が上がっていないものに関しては事業を見直し、よりＣＯ２削減効果の高い事業に重点化すべきである。
予算の執行率が低いので、予算が適切に執行できるよう関係省庁などを通じ、関係団体に働きかけをする必要がある。</t>
    <phoneticPr fontId="1"/>
  </si>
  <si>
    <t>平成30年度からは公募期間及び補助単価の見直し、手続きの簡素化等により執行率が5月時点で9割とのことであるが、交付先がどこであるか確認するとともに、大手企業が占めている場合は中小事業者の選定の機会についても検討する必要がある。
活動実績について「COOL CHOICE」特設サイト開設についても記載しなければ当事業全体の予算執行の実績が把握できないので記載すること。</t>
    <phoneticPr fontId="1"/>
  </si>
  <si>
    <t>予算の執行額はほぼ満額執行のところ成果実績と活動実績が目標値を達成できていないので、目標の設定を見直すべきである。
また、成果実績と1t-CO2当たりの削減コストの実績について、成果実績（ＣＯ２排出削減量）が目標未達成であるのに対し、削減コストについては目標を達成している点について、算出方法を含めて説明すること。</t>
    <phoneticPr fontId="1"/>
  </si>
  <si>
    <t>電力部門の低炭素化は諸外国においても共通の課題であり、諸外国の取組を我が国への適応可能性等含め検証することは非常に有意義であると考える。
引き続き、諸外国における低炭素化の取組を調査を継続し、我が国における適応可能性について検証を進めること。</t>
    <phoneticPr fontId="1"/>
  </si>
  <si>
    <t>パリ協定を踏まえた目標の更新・見直しや長期低炭素ビジョンで示した将来の絵姿の実現に向けた道筋を検討することは意義のあるものである。
本事業のアウトカムとアウトプットの設定について、同様の指標が設定されているためアウトカムを適切に設定すべきである。</t>
    <phoneticPr fontId="1"/>
  </si>
  <si>
    <t>成果目標は、単に成果実績を公表した事業数とするのではなく、公表した成果がどのように活用されたかを把握し、本事業の目的である的確な注意喚起に資するものであったか等を評価できる指標とするべきではないか。
また、光化学オキシダントについては、「いつまでに」・「どのような」成果を目指しているのかを明確にするべきである。</t>
    <phoneticPr fontId="1"/>
  </si>
  <si>
    <t>本事業のうち「越境大気汚染モニタリング推進費」については、成果実績を得られていることがわかるが、「東アジア地域における越境大気汚染対策のための国際協調推進費」については、どのような成果実績を得られているのかが明確ではない。
東アジア地域における越境大気汚染問題の解決に向けた取り組みを推進することを目的としているのであれば、共有したデータがどのように活用され、どの程度取り組みが促進したのかを把握する必要があると考えられる。成果指標等を見直し、引き続き、効果的な事業展開を行うこと。</t>
    <phoneticPr fontId="1"/>
  </si>
  <si>
    <t>平成32年度までの成果目標の達成に向けて、目標が未だ達成されていない状況であるが、どのようにして成果目標を達成するのかその方法を説明すること。</t>
    <phoneticPr fontId="1"/>
  </si>
  <si>
    <t>成果実績を見ると不法投棄量の減少率も成果があがっており、建設発生木材の再資源化等の実施率も平成20年度から24年度にかけて上昇しており、着実に効果が出ていると思われる。一方、調査業務が関係各所との調整に時間を要したことにより実施できなかったとあるが、建設リサイクルの推進に向けて関係省庁や関係機関としっかりと調整をして調査・検討業務を引き続き実施する必要がある。</t>
    <phoneticPr fontId="1"/>
  </si>
  <si>
    <t>東日本大震災や熊本地震、直近では平成30年7月豪雨の発生など、大規模な災害が発生しており、それらの知見を海外に発信することは非常に重要であるが、フォーラムでの発信だけではなく、参加国の政策反映に確実に活かされるようにフォローアップすることまで検討してもらいたい。</t>
    <phoneticPr fontId="1"/>
  </si>
  <si>
    <t>アウトカムについて、年間１万５千人を目標にしているが、中間目標の目標値が低いのはなぜか。来場者数の増加に向けて、普及啓発や情報公開等の取組みにおいて、より学校や研修等の団体に活用してもらうため来場者のニーズに合わせ工夫した取組みを検討、実施すべき。</t>
    <phoneticPr fontId="1"/>
  </si>
  <si>
    <t>アウトカムについて、支障を起こさないのは当たり前のように思うが、他の内容でアウトカムの設定は出来ないのか。システムについてはスムーズに申請が行えるよう行政サービスの向上に努めること。一方で運用経費の経費削減に努めることも必要。</t>
    <phoneticPr fontId="1"/>
  </si>
  <si>
    <t>現状通り</t>
    <phoneticPr fontId="1"/>
  </si>
  <si>
    <t>外部有識者の所見を踏まえ、複数年にわたって成果が上がっていないものに関しては事業を見直すなど改善を図ること。
また、執行率が低い点についても関係省庁などと連携し、関係団体に働きかけることで予算を適切に執行すること。</t>
    <rPh sb="0" eb="2">
      <t>ガイブ</t>
    </rPh>
    <rPh sb="2" eb="5">
      <t>ユウシキシャ</t>
    </rPh>
    <rPh sb="6" eb="8">
      <t>ショケン</t>
    </rPh>
    <rPh sb="9" eb="10">
      <t>フ</t>
    </rPh>
    <rPh sb="13" eb="15">
      <t>フクスウ</t>
    </rPh>
    <rPh sb="15" eb="16">
      <t>ネン</t>
    </rPh>
    <rPh sb="21" eb="23">
      <t>セイカ</t>
    </rPh>
    <rPh sb="24" eb="25">
      <t>ア</t>
    </rPh>
    <rPh sb="34" eb="35">
      <t>カン</t>
    </rPh>
    <rPh sb="38" eb="40">
      <t>ジギョウ</t>
    </rPh>
    <rPh sb="41" eb="43">
      <t>ミナオ</t>
    </rPh>
    <rPh sb="46" eb="48">
      <t>カイゼン</t>
    </rPh>
    <rPh sb="49" eb="50">
      <t>ハカ</t>
    </rPh>
    <rPh sb="58" eb="60">
      <t>シッコウ</t>
    </rPh>
    <rPh sb="60" eb="61">
      <t>リツ</t>
    </rPh>
    <rPh sb="62" eb="63">
      <t>ヒク</t>
    </rPh>
    <rPh sb="64" eb="65">
      <t>テン</t>
    </rPh>
    <rPh sb="70" eb="72">
      <t>カンケイ</t>
    </rPh>
    <rPh sb="72" eb="74">
      <t>ショウチョウ</t>
    </rPh>
    <rPh sb="77" eb="79">
      <t>レンケイ</t>
    </rPh>
    <rPh sb="81" eb="83">
      <t>カンケイ</t>
    </rPh>
    <rPh sb="83" eb="85">
      <t>ダンタイ</t>
    </rPh>
    <rPh sb="86" eb="87">
      <t>ハタラ</t>
    </rPh>
    <rPh sb="94" eb="96">
      <t>ヨサン</t>
    </rPh>
    <rPh sb="97" eb="99">
      <t>テキセツ</t>
    </rPh>
    <rPh sb="100" eb="102">
      <t>シッコウ</t>
    </rPh>
    <phoneticPr fontId="1"/>
  </si>
  <si>
    <t>外部有識者の所見を踏まえ、予算の執行に関して交付先が大手企業が占めている場合には、中小事業者の選定についても選定の機会を検討すること。
また、活動実績についても事業全体の執行状況がわかるように特設サイト開設についても記載をすること。</t>
    <rPh sb="0" eb="2">
      <t>ガイブ</t>
    </rPh>
    <rPh sb="2" eb="5">
      <t>ユウシキシャ</t>
    </rPh>
    <rPh sb="6" eb="8">
      <t>ショケン</t>
    </rPh>
    <rPh sb="9" eb="10">
      <t>フ</t>
    </rPh>
    <rPh sb="13" eb="15">
      <t>ヨサン</t>
    </rPh>
    <rPh sb="16" eb="18">
      <t>シッコウ</t>
    </rPh>
    <rPh sb="19" eb="20">
      <t>カン</t>
    </rPh>
    <rPh sb="22" eb="24">
      <t>コウフ</t>
    </rPh>
    <rPh sb="24" eb="25">
      <t>サキ</t>
    </rPh>
    <rPh sb="26" eb="28">
      <t>オオテ</t>
    </rPh>
    <rPh sb="28" eb="30">
      <t>キギョウ</t>
    </rPh>
    <rPh sb="31" eb="32">
      <t>シ</t>
    </rPh>
    <rPh sb="36" eb="38">
      <t>バアイ</t>
    </rPh>
    <rPh sb="41" eb="43">
      <t>チュウショウ</t>
    </rPh>
    <rPh sb="43" eb="45">
      <t>ジギョウ</t>
    </rPh>
    <rPh sb="45" eb="46">
      <t>シャ</t>
    </rPh>
    <rPh sb="47" eb="49">
      <t>センテイ</t>
    </rPh>
    <rPh sb="54" eb="56">
      <t>センテイ</t>
    </rPh>
    <rPh sb="57" eb="59">
      <t>キカイ</t>
    </rPh>
    <rPh sb="60" eb="62">
      <t>ケントウ</t>
    </rPh>
    <rPh sb="71" eb="73">
      <t>カツドウ</t>
    </rPh>
    <rPh sb="73" eb="75">
      <t>ジッセキ</t>
    </rPh>
    <rPh sb="80" eb="82">
      <t>ジギョウ</t>
    </rPh>
    <rPh sb="82" eb="84">
      <t>ゼンタイ</t>
    </rPh>
    <rPh sb="85" eb="87">
      <t>シッコウ</t>
    </rPh>
    <rPh sb="87" eb="89">
      <t>ジョウキョウ</t>
    </rPh>
    <rPh sb="96" eb="98">
      <t>トクセツ</t>
    </rPh>
    <rPh sb="101" eb="103">
      <t>カイセツ</t>
    </rPh>
    <rPh sb="108" eb="110">
      <t>キサイ</t>
    </rPh>
    <phoneticPr fontId="1"/>
  </si>
  <si>
    <t>外部有識者の所見を踏まえ、成果実績と1t-CO2当たりの削減コストの実績の算出方法について説明し、必要であれば目標値を見直す等検討すること。</t>
    <rPh sb="0" eb="2">
      <t>ガイブ</t>
    </rPh>
    <rPh sb="2" eb="5">
      <t>ユウシキシャ</t>
    </rPh>
    <rPh sb="13" eb="15">
      <t>セイカ</t>
    </rPh>
    <rPh sb="15" eb="17">
      <t>ジッセキ</t>
    </rPh>
    <rPh sb="37" eb="39">
      <t>サンシュツ</t>
    </rPh>
    <rPh sb="39" eb="41">
      <t>ホウホウ</t>
    </rPh>
    <rPh sb="45" eb="47">
      <t>セツメイ</t>
    </rPh>
    <rPh sb="49" eb="51">
      <t>ヒツヨウ</t>
    </rPh>
    <rPh sb="55" eb="58">
      <t>モクヒョウチ</t>
    </rPh>
    <rPh sb="59" eb="61">
      <t>ミナオ</t>
    </rPh>
    <rPh sb="62" eb="63">
      <t>トウ</t>
    </rPh>
    <rPh sb="63" eb="65">
      <t>ケントウ</t>
    </rPh>
    <phoneticPr fontId="1"/>
  </si>
  <si>
    <t>外部有識者の所見を踏まえ、引き続き電力部門の低炭素化についての諸外国の取組の適応可能性について検証を行うこと。</t>
    <rPh sb="0" eb="2">
      <t>ガイブ</t>
    </rPh>
    <rPh sb="2" eb="5">
      <t>ユウシキシャ</t>
    </rPh>
    <rPh sb="6" eb="8">
      <t>ショケン</t>
    </rPh>
    <rPh sb="9" eb="10">
      <t>フ</t>
    </rPh>
    <rPh sb="13" eb="14">
      <t>ヒ</t>
    </rPh>
    <rPh sb="15" eb="16">
      <t>ツヅ</t>
    </rPh>
    <rPh sb="17" eb="19">
      <t>デンリョク</t>
    </rPh>
    <rPh sb="19" eb="21">
      <t>ブモン</t>
    </rPh>
    <rPh sb="22" eb="25">
      <t>テイタンソ</t>
    </rPh>
    <rPh sb="25" eb="26">
      <t>カ</t>
    </rPh>
    <rPh sb="31" eb="34">
      <t>ショガイコク</t>
    </rPh>
    <rPh sb="35" eb="37">
      <t>トリクミ</t>
    </rPh>
    <rPh sb="38" eb="40">
      <t>テキオウ</t>
    </rPh>
    <rPh sb="40" eb="43">
      <t>カノウセイ</t>
    </rPh>
    <rPh sb="47" eb="49">
      <t>ケンショウ</t>
    </rPh>
    <rPh sb="50" eb="51">
      <t>オコナ</t>
    </rPh>
    <phoneticPr fontId="1"/>
  </si>
  <si>
    <t>外部有識者の所見を踏まえ、アウトカムとアウトプットの設定について、同様もしくは同様に近い指標が設定されているため、アウトカムについて適切に設定するよう検討すること。</t>
    <rPh sb="0" eb="2">
      <t>ガイブ</t>
    </rPh>
    <rPh sb="2" eb="5">
      <t>ユウシキシャ</t>
    </rPh>
    <rPh sb="6" eb="8">
      <t>ショケン</t>
    </rPh>
    <rPh sb="9" eb="10">
      <t>フ</t>
    </rPh>
    <rPh sb="26" eb="28">
      <t>セッテイ</t>
    </rPh>
    <rPh sb="33" eb="35">
      <t>ドウヨウ</t>
    </rPh>
    <rPh sb="39" eb="41">
      <t>ドウヨウ</t>
    </rPh>
    <rPh sb="42" eb="43">
      <t>チカ</t>
    </rPh>
    <rPh sb="44" eb="46">
      <t>シヒョウ</t>
    </rPh>
    <rPh sb="47" eb="49">
      <t>セッテイ</t>
    </rPh>
    <rPh sb="66" eb="68">
      <t>テキセツ</t>
    </rPh>
    <rPh sb="69" eb="71">
      <t>セッテイ</t>
    </rPh>
    <rPh sb="75" eb="77">
      <t>ケントウ</t>
    </rPh>
    <phoneticPr fontId="1"/>
  </si>
  <si>
    <t>予定どおり平成29年度限りの事業とする。
外部有識者の所見を踏まえ、廃棄物発電の実証結果や調査・検討結果を広く周知し、廃棄物発電の普及に努めること。</t>
    <rPh sb="0" eb="2">
      <t>ヨテイ</t>
    </rPh>
    <rPh sb="5" eb="7">
      <t>ヘイセイ</t>
    </rPh>
    <rPh sb="9" eb="11">
      <t>ネンド</t>
    </rPh>
    <rPh sb="11" eb="12">
      <t>カギ</t>
    </rPh>
    <rPh sb="14" eb="16">
      <t>ジギョウ</t>
    </rPh>
    <rPh sb="21" eb="23">
      <t>ガイブ</t>
    </rPh>
    <rPh sb="23" eb="26">
      <t>ユウシキシャ</t>
    </rPh>
    <rPh sb="27" eb="29">
      <t>ショケン</t>
    </rPh>
    <rPh sb="30" eb="31">
      <t>フ</t>
    </rPh>
    <rPh sb="59" eb="62">
      <t>ハイキブツ</t>
    </rPh>
    <rPh sb="62" eb="64">
      <t>ハツデン</t>
    </rPh>
    <rPh sb="65" eb="67">
      <t>フキュウ</t>
    </rPh>
    <rPh sb="68" eb="69">
      <t>ツト</t>
    </rPh>
    <phoneticPr fontId="1"/>
  </si>
  <si>
    <t>外部有識者の所見を踏まえ、成果目標の達成方法を説明すること。</t>
    <rPh sb="0" eb="2">
      <t>ガイブ</t>
    </rPh>
    <rPh sb="2" eb="5">
      <t>ユウシキシャ</t>
    </rPh>
    <rPh sb="6" eb="8">
      <t>ショケン</t>
    </rPh>
    <rPh sb="9" eb="10">
      <t>フ</t>
    </rPh>
    <rPh sb="13" eb="15">
      <t>セイカ</t>
    </rPh>
    <rPh sb="15" eb="17">
      <t>モクヒョウ</t>
    </rPh>
    <rPh sb="18" eb="20">
      <t>タッセイ</t>
    </rPh>
    <rPh sb="20" eb="22">
      <t>ホウホウ</t>
    </rPh>
    <rPh sb="23" eb="25">
      <t>セツメイ</t>
    </rPh>
    <phoneticPr fontId="1"/>
  </si>
  <si>
    <t>外部有識者の所見を踏まえ、引き続き調査・検討を確実に実施し、成果実績の向上に努めること。</t>
    <rPh sb="0" eb="2">
      <t>ガイブ</t>
    </rPh>
    <rPh sb="2" eb="5">
      <t>ユウシキシャ</t>
    </rPh>
    <rPh sb="6" eb="8">
      <t>ショケン</t>
    </rPh>
    <rPh sb="9" eb="10">
      <t>フ</t>
    </rPh>
    <rPh sb="13" eb="14">
      <t>ヒ</t>
    </rPh>
    <rPh sb="15" eb="16">
      <t>ツヅ</t>
    </rPh>
    <rPh sb="17" eb="19">
      <t>チョウサ</t>
    </rPh>
    <rPh sb="20" eb="22">
      <t>ケントウ</t>
    </rPh>
    <rPh sb="23" eb="25">
      <t>カクジツ</t>
    </rPh>
    <rPh sb="26" eb="28">
      <t>ジッシ</t>
    </rPh>
    <rPh sb="30" eb="32">
      <t>セイカ</t>
    </rPh>
    <rPh sb="32" eb="34">
      <t>ジッセキ</t>
    </rPh>
    <rPh sb="35" eb="37">
      <t>コウジョウ</t>
    </rPh>
    <rPh sb="38" eb="39">
      <t>ツト</t>
    </rPh>
    <phoneticPr fontId="1"/>
  </si>
  <si>
    <t>外部有識者の所見を踏まえ、フォーラムの参加国の政策反映に確実に活かされるようフォローアップすることを検討すること。</t>
    <rPh sb="0" eb="2">
      <t>ガイブ</t>
    </rPh>
    <rPh sb="2" eb="5">
      <t>ユウシキシャ</t>
    </rPh>
    <rPh sb="6" eb="8">
      <t>ショケン</t>
    </rPh>
    <rPh sb="9" eb="10">
      <t>フ</t>
    </rPh>
    <rPh sb="19" eb="22">
      <t>サンカコク</t>
    </rPh>
    <rPh sb="23" eb="25">
      <t>セイサク</t>
    </rPh>
    <rPh sb="25" eb="27">
      <t>ハンエイ</t>
    </rPh>
    <rPh sb="28" eb="30">
      <t>カクジツ</t>
    </rPh>
    <rPh sb="31" eb="32">
      <t>イ</t>
    </rPh>
    <rPh sb="50" eb="52">
      <t>ケントウ</t>
    </rPh>
    <phoneticPr fontId="1"/>
  </si>
  <si>
    <t>外部有識者の所見を踏まえて、本事業に限らず、今後の事業実施方法については見直すこと。</t>
    <phoneticPr fontId="1"/>
  </si>
  <si>
    <t>成果実績が把握されておらず、事業の有効性について評価することは困難である。
また、活動実績も当初見込みの３割に満たず、事業計画がしっかりと立てられているか疑問が生じるところ。
平成30年度で終了予定となっているが、成果目標の32年度まで引き続きフォローアップを続けて、評価をする必要がある。</t>
    <phoneticPr fontId="1"/>
  </si>
  <si>
    <t>外部有識者の所見を踏まえて、成果指標等の見直しについて検討すること。
一般競争による調達を積極的に実施しているが、一者応札も見受けられるので、より効率的な執行に努めること。</t>
    <phoneticPr fontId="1"/>
  </si>
  <si>
    <t>外部有識者の所見を踏まえて、成果指標等の見直しについて検討すること。
高い専門性等が必要な契約を除き、一者応札の改善等、より効率的な執行に努めること。</t>
    <phoneticPr fontId="1"/>
  </si>
  <si>
    <t>外部有識者の所見を踏まえ、進捗状況や成果がどのように活用されているか把握するよう努めること。</t>
    <rPh sb="40" eb="41">
      <t>ツト</t>
    </rPh>
    <phoneticPr fontId="1"/>
  </si>
  <si>
    <t>外部有識者の所見を踏まえ、成果目標について説明をするとともに、より来場者が増えるようニーズに合わせて取組を検討し、事業を実施すること。</t>
    <rPh sb="0" eb="2">
      <t>ガイブ</t>
    </rPh>
    <rPh sb="2" eb="5">
      <t>ユウシキシャ</t>
    </rPh>
    <rPh sb="6" eb="8">
      <t>ショケン</t>
    </rPh>
    <rPh sb="9" eb="10">
      <t>フ</t>
    </rPh>
    <rPh sb="13" eb="15">
      <t>セイカ</t>
    </rPh>
    <rPh sb="15" eb="17">
      <t>モクヒョウ</t>
    </rPh>
    <rPh sb="21" eb="23">
      <t>セツメイ</t>
    </rPh>
    <rPh sb="33" eb="36">
      <t>ライジョウシャ</t>
    </rPh>
    <rPh sb="37" eb="38">
      <t>フ</t>
    </rPh>
    <rPh sb="46" eb="47">
      <t>ア</t>
    </rPh>
    <rPh sb="50" eb="52">
      <t>トリクミ</t>
    </rPh>
    <rPh sb="53" eb="55">
      <t>ケントウ</t>
    </rPh>
    <rPh sb="57" eb="59">
      <t>ジギョウ</t>
    </rPh>
    <rPh sb="60" eb="62">
      <t>ジッシ</t>
    </rPh>
    <phoneticPr fontId="1"/>
  </si>
  <si>
    <t>外部有識者の所見を踏まえ、アウトカムの設定について検討すること。運用経費の経費削減に努め、行政サービスの向上を図ること。</t>
    <rPh sb="0" eb="2">
      <t>ガイブ</t>
    </rPh>
    <rPh sb="2" eb="5">
      <t>ユウシキシャ</t>
    </rPh>
    <rPh sb="6" eb="8">
      <t>ショケン</t>
    </rPh>
    <rPh sb="9" eb="10">
      <t>フ</t>
    </rPh>
    <rPh sb="19" eb="21">
      <t>セッテイ</t>
    </rPh>
    <rPh sb="25" eb="27">
      <t>ケントウ</t>
    </rPh>
    <rPh sb="32" eb="34">
      <t>ウンヨウ</t>
    </rPh>
    <rPh sb="55" eb="56">
      <t>ハカ</t>
    </rPh>
    <phoneticPr fontId="1"/>
  </si>
  <si>
    <t>地域の条件に合った生体系の保全回復をしていくことは理解できる。調査等ができる体制が整っているところを選定し、進捗状況や成果がどのように活用されているか把握すること。</t>
    <phoneticPr fontId="1"/>
  </si>
  <si>
    <t>現在設定されている成果目標は「国の地球温暖化対策計画に即した地方公共団体実行計画（区域施策編）の策定率を2030年度までに100％とする」であるが、平成29年度実績で本目標を達成されている。実行計画に基づき、地域の事業者・住民が協力し、連携して再生可能エネルギーの最大限の導入を図るための新たな支援制度について検討することが必要ではないか。</t>
    <phoneticPr fontId="1"/>
  </si>
  <si>
    <t>外部有識者の所見を踏まえ、実行計画に基づき、地域の事業者・住民が協力し、連携して再生可能エネルギーの最大限の導入を図るための新たな支援制度について、平成30年４月に閣議決定された第５次環境基本計画も踏まえて検討し、2019年度要求に繋げるようにすること。</t>
    <rPh sb="0" eb="2">
      <t>ガイブ</t>
    </rPh>
    <rPh sb="2" eb="5">
      <t>ユウシキシャ</t>
    </rPh>
    <rPh sb="6" eb="8">
      <t>ショケン</t>
    </rPh>
    <rPh sb="9" eb="10">
      <t>フ</t>
    </rPh>
    <rPh sb="99" eb="100">
      <t>フ</t>
    </rPh>
    <phoneticPr fontId="1"/>
  </si>
  <si>
    <t>既存のシステムの運用等に係る経費についてはシステムの運用状況等を踏まえて必要な経費のみ要求した。また、効果的な事業展開を図るため、環境省デジタル・ガバメント中長期計画に基づき、政府情報システムのプラットフォーム改革やシステムの統廃合等の取組、価値を生み出すITガバナンス体制整備に係る経費等を要求した。さらに、専門性の高い業務について、新規参入を促すために、その専門性のレベルについて明らかにするよう工夫するとともに、履行期間・時期の平準化等に取り組むことにより、一者応札の改善を図っていく。</t>
    <phoneticPr fontId="1"/>
  </si>
  <si>
    <t>引き続き、効果的な事業展開となるよう検討を進める。また、一方的な情報発信ではなく、SNSなど双方向の通信が可能な手段を積極的に活用するなど、より効果的な普及啓発について検討する。</t>
    <phoneticPr fontId="1"/>
  </si>
  <si>
    <t>引き続き本事業で得られた知見を統合後の事業において有効活用に努める。</t>
    <phoneticPr fontId="1"/>
  </si>
  <si>
    <t>分科会などを開催し、再エネ水素ステーションなどを既に導入済みの自治体などから意見の聴取を行い、現状の問題点の把握や対応策の検討を進める。さらには、さまざまなステークホルダーと連携しながら、波及効果の高いモデルの構築の余地がないか検討していく。</t>
    <phoneticPr fontId="1"/>
  </si>
  <si>
    <t>執行等改善</t>
  </si>
  <si>
    <t>・本事業の成果については、必要に応じて、具体的な技術名などを明らかにした上で指針・ガイドライン等に反映し、事業者が活用可能となるようにしていく予定である。
・効果的に事業が行えるように契約方法及び仕様書の検討・見直しを行い、より効率的な予算執行を行う。
・一者応札の改善に向けた取組として、公告期間を延長する等、引き続き適正な競争の実施に努める。</t>
    <phoneticPr fontId="1"/>
  </si>
  <si>
    <t>成果実績に関しては、MOTAS（自動車登録検査業務電子情報処理システム.）への反映に時間がかかることをご理解願いたい。
また、平成28年度事業開始時には、対象車両の販売が想定より遅れたことや、トラックは架装に時間がかかるため、車検の登録に間に合わなかったことなどが重なり、実績も低い結果となった。今後は、事業計画にメーカの動向だけでなく、ユーザーの状況も反映させていく必要があることから、平成30年度の活動見込については、修正を行った。
本事業は終了する予定であるが、成果目標等は引き続きフォローアップしていく。</t>
    <phoneticPr fontId="1"/>
  </si>
  <si>
    <t>・ご指摘の通りであり、平成30年度は522,382円／台に修正した。平成29年度は補助台数の実績値を記入しているのに対して、平成30年度は当初見込台数の推計値となっているが、平成30年度の補助台数についてもおよそ平成29年度並みとなるものと推測される。
・アウトカムについては、平成28年度末の30％をもとに年３％程度の増加を見込んで設定しており、平成31年度の目標率を39％と設定したものである。現状では、それを上回る普及率であり、ディーゼルトラック販売車に占める低炭素型車両の比率のさらなる向上を目指す。
・導入車両の活用については、燃料使用量等の活動実績に加えて、エコドライブ体制が確立されていることを、実施年度及び次年度の複数年での状況を報告させることで確認しており、引き続き、報告を徹底させることにより、事業成果の確実な把握に努めたい。</t>
    <phoneticPr fontId="1"/>
  </si>
  <si>
    <t>一者応札の改善に向け、公告期間の延長等の調達手法を実施し、予算執行の効率化を図る。
　また、拠出金については、ワークショップ等で得られた成果等を把握し、引き続き、その必要性を確認する。</t>
    <phoneticPr fontId="1"/>
  </si>
  <si>
    <t>結果の取りまとめについて調査目的を十分に踏まえて計画的に実施する。
競争入札を実施する業務については、引き続き、仕様書の見直しや公告期間の延長等により一者応札の抑制に努める。</t>
    <phoneticPr fontId="1"/>
  </si>
  <si>
    <t>リスク管理手法の見直しに向け、着実に知見等の収集を行う。
引き続き、一者応札が改善されるよう、適切な執行に努める。</t>
    <phoneticPr fontId="1"/>
  </si>
  <si>
    <t>本事業の成果のわかりやすい示し方について引き続き工夫を図る。
執行状況については、公告期間の延長等により、引き続き改善を図る。</t>
    <phoneticPr fontId="1"/>
  </si>
  <si>
    <t>引き続き、測定結果については積極的な活用を図るよう努める。
また、予定価格の算定等についての見直しを含め、落札率が適正であるかどうか検証する。</t>
    <phoneticPr fontId="1"/>
  </si>
  <si>
    <t>引き続き、競争性のある契約を行うとともに、効果的、効率的な業務が行えるよう努めていく。
過去の実績等を参考に、予定価格の適正性を含め、適切な競争の実施に努める。</t>
    <rPh sb="67" eb="69">
      <t>テキセツ</t>
    </rPh>
    <phoneticPr fontId="1"/>
  </si>
  <si>
    <t>酸化エチレンについて、引き続き、排出実態の把握等を推進するとともに、平成31年度概算要求に、排出抑制対策を検討するための事業費を盛り込んだ。
予定価格算定等の見直しを含め、一部契約の落札率が低い原因の解明・改善に努める。</t>
    <phoneticPr fontId="1"/>
  </si>
  <si>
    <t>引き続き、平成29年度に改訂したマニュアルを有効活用して、アスベスト対策を進める。
また、総務省の勧告を踏まえたレベル３建材への対策強化等についても引き続き検討を行い、アスベスト飛散防止のより一層の推進を図る。</t>
    <phoneticPr fontId="1"/>
  </si>
  <si>
    <t>今後の調査の実施に当たっては、引き続き、競争性のある契約を行うとともに、予定価格の算定、仕様書の記載等の見直しを行い、適切な執行に努める。</t>
    <phoneticPr fontId="1"/>
  </si>
  <si>
    <t>本事業は環境汚染及び温暖化が深刻な途上国においてコベネフィット・アプローチの推進による改善を目的としており終期は設定していないため、該当箇所を訂正した。アウトプット、アウトカムの記載について見直しを行った。</t>
    <phoneticPr fontId="1"/>
  </si>
  <si>
    <t>引き続き、予算執行に努めるとともに、地方自治体における公害防止管理の課題に適切に対応し、公害防止体制の維持及び更なる充実を図る。</t>
    <phoneticPr fontId="1"/>
  </si>
  <si>
    <t>光化学オキシダントの改善について、目標達成期限等は設けられないものの、成果指標については、PM2.5及び光化学オキシダントの注意喚起日数等を指標として追加した。
一者応札の改善に向けて、引き続き公告期間の延長等の見直しを図り、適正な競争の実施、調達方法の改善した一者応札の抑制等に努める。</t>
    <phoneticPr fontId="1"/>
  </si>
  <si>
    <t>引き続き、一者応札の改善については検討を行い、より一層、観測データが有効に活用されるように努める。</t>
    <phoneticPr fontId="1"/>
  </si>
  <si>
    <t>成果目標及び成果実績において、国内に加えて東アジアに関する指標を追加した。今後も東アジア地域における取組状況を把握し、効果的な事業展開を図る。
一者応札の改善のため、引き続き公告期間の延長等の見直しを図り、適正な競争の実施、調達手法の改善した一者応札の抑制等に努める。</t>
    <rPh sb="130" eb="131">
      <t>ツト</t>
    </rPh>
    <phoneticPr fontId="1"/>
  </si>
  <si>
    <t>競争性の確保を検討し、一者応札の改善を図っていく。</t>
    <phoneticPr fontId="1"/>
  </si>
  <si>
    <t>引き続き今後も有効かつ効率的な運営に努める。
適正な競争に努めるとともに、予算を有効活用できるよう執行率の改善に努める。</t>
    <phoneticPr fontId="1"/>
  </si>
  <si>
    <t>　平成31年度概算要求において、2022年度を終期と設定して事業の方向性を示している。
　成果指標について、環境基準の達成状況は港湾や飛行場周辺における常時監視局を含めたデータにより把握されていることから、船舶や航空機の影響を一定程度反映したものではあるが、大気環境における船舶や航空機の直接的な影響をより把握できる指標や寄与度等について検討する。また、2020年に船舶の燃料油中の硫黄分規制が開始されること等から、その規制効果を調査するとともに、寄与度等の推計を通じ、追加的な対策の必要性を含めて検討する。
　一者応札の改善に向けては、公告期間や企画書・提案書の提出日までの期間を延長し、適切な執行に努める。</t>
    <phoneticPr fontId="1"/>
  </si>
  <si>
    <t>引き続き国際基準調和に考慮しつつ、自動車排出ガス規制及び騒音規制の規制強化に向けた検討を着実に行う。</t>
  </si>
  <si>
    <t>一者応札の改善に向けた取組として、公告期間等の見直しを図り、引き続き適正な競争の実施に努める。</t>
  </si>
  <si>
    <t>　引き続き、大きな波及効果が得られるよう、国際連合地域開発センターをはじめとした国際機関等と連携して、参加国の自費参加を促し、予算効率化を図る。</t>
    <phoneticPr fontId="1"/>
  </si>
  <si>
    <t>引き続き、拠出金の使途を十分に把握し、運営経費の効率化等により投入規模見直し提言等を検討する。</t>
    <phoneticPr fontId="1"/>
  </si>
  <si>
    <t>28年度に策定した５カ年事業計画に基づいて、今後も着実に調査を実施する。
また、一者応札の改善に向けた取組として、引き続き提案書提出期限の延長や仕様書記載内容の明確化に取り組む。</t>
    <rPh sb="64" eb="66">
      <t>テイシュツ</t>
    </rPh>
    <rPh sb="66" eb="68">
      <t>キゲン</t>
    </rPh>
    <phoneticPr fontId="1"/>
  </si>
  <si>
    <t>引き続き、一者応札の改善を含め、適切な執行に努める。</t>
    <phoneticPr fontId="1"/>
  </si>
  <si>
    <t>平成29年度は、各開催会場が比較的近かったこともあり、参加率が例年と比べ低くなったが、平成30年度についても引き続き自治体職員を対象に「低周波音測定評価方法講習会」等、騒音・振動に関する研修会、説明会等の開催を予定しており、講習会等において、アンケートを実施することで自治体のニーズを把握する。</t>
    <phoneticPr fontId="1"/>
  </si>
  <si>
    <t>一者応札の改善として、引き続き公告期間を延長する等適正な競争の実施に努める。
熱中症予防情報サイト内の各コンテンツのアクセス数やサイトへアクセスする際の検索ワード等を把握・分析し、サイトがより有効に活用されるよう、内容の強化や発信方法を検討する。また、外国人観光客の増加、2020年東京オリンピック・パラリンピック開催などを見据え、日本語・英語以外の言語による情報発信を検討する。</t>
    <phoneticPr fontId="1"/>
  </si>
  <si>
    <t>　事業で策定したガイドラインやマニュアル等を有効活用し、環境基準達成に向け、引き続き効果的に事業を実施する。
　また、執行率の向上や一者応札の改善に向けては、公告期間や企画書・提案書の提出日までの期間を延長する等、適切な執行に努める。</t>
    <phoneticPr fontId="1"/>
  </si>
  <si>
    <t>環境省熱中症予防情報サイトを活用した、日本語、英語以外の言語での情報提供を検討する。</t>
  </si>
  <si>
    <t>　事業による業務の成果は、審議会等における化学物質等の環境基準化検討のための資料として十分に活用している。
　成果目標の設定については、環境基準の達成状況や活動指標の項目等を考慮しつつ、より適切な指標について検討してまいりたい。
　執行率の向上、一者応札の改善に向け、仕様書における業務内容の記載の明確化、過去の類似業務の報告書を常に閲覧できる環境にする、総合評価方式導入の検討など、新規参入の業者でも業務内容を十分に理解し、入札に参加できる環境づくりに努めてまいりたい。</t>
    <phoneticPr fontId="1"/>
  </si>
  <si>
    <t>事業で実施した調査結果を基に、引き続き効果的な事業の実施に努めていく。
一者応札の改善に向けた取組として、提案書の提出期限を延長する等の見直しを図り競争性の高い調達に努めるとともに、民間の知見を活用しつつ、予算の効率的、効果的な執行に努めていく。</t>
    <phoneticPr fontId="1"/>
  </si>
  <si>
    <t>水環境総合情報サイトを活用し、広く国民に水環境関連情報をわかりやすく発信するなど、より効果的な事業の実施を図る。
また、公告期間を延長する等により、一者応札の改善を図り、適正な執行に努める。</t>
    <phoneticPr fontId="1"/>
  </si>
  <si>
    <t>事業で得られた調査結果について、分析方法を見直し、より効果的に活用できるよう検討を行う。また、引き続き、競争性を確保しつつ、円滑に事業を推進する。</t>
    <phoneticPr fontId="1"/>
  </si>
  <si>
    <t>一者応札の改善に向けた取組として、公告期間を延長する等、引き続き適正な競争の実施に努める。</t>
    <phoneticPr fontId="1"/>
  </si>
  <si>
    <t>一者応札の改善に向けた取組として、公告期間を延長する等、引き続き適正な競争の実施に努める。</t>
    <phoneticPr fontId="1"/>
  </si>
  <si>
    <t>新たに成果目標（②）を追加し、31年度に中間目標を設定した。これにより、事業のより計画的な遂行に努める。事業目的・内容にある湖沼の水質環境基準等は、政策評価の測定指標と対応しているが、水質環境基準の達成等により寄与するよう、事業の効果的な遂行に努めてまいりたい。
執行率については、更なる低下を招かないよう、各自治体への十分な周知等の事前調整を行う。</t>
    <phoneticPr fontId="1"/>
  </si>
  <si>
    <t>硝酸性窒素及び亜硝酸性窒素については、面的な地下水汚染に対し、地域が主体となった取組の推進を行うための実例の収集整理分析を中心としたガイドラインの策定に向けた検討を行うなど、引き続き事業を継続する。
一者応札の改善については、提案書の分量に十分に配慮するとともに、提案書作成のための期間を確保し、新規に参入しようとする事業者であっても過度の負担がかからないよう留意する。</t>
    <phoneticPr fontId="1"/>
  </si>
  <si>
    <t>・事業内容を抜本的に見直し、アジア・モンスーン地域の水環境改善の推進に向けた水環境ガバナンス強化等に重点化を図り、平成31年度概算要求額を前年度予算額比で約1/3減額した。
・WEPA参加国が自らアウトカム指標に関するエビデンスを収集するとともに、その改善状況をチェックできるよう、水環境ガバナンスに関する評価プログラムを新たに導入する。
・アウトカム指標については、平成30年度中にWEPA参加国の意見聴取をした上で、事業目的に即した国民にわかりやすい形の指標に見直す。</t>
    <phoneticPr fontId="1"/>
  </si>
  <si>
    <t>アウトカムについては見直しを行い、平成29年度以降は新たな指標を設定したところである。引き続き適切な目標設定について検討する。</t>
    <phoneticPr fontId="1"/>
  </si>
  <si>
    <t>引き続き、日本周辺海域の水質、底質、生物について、モニタリングを継続し、基礎データの収集及び適切な状況把握を着実に実施するとともに、国民への情報提供を行う。
また、より一層の予算執行効率化の観点から、公告期間を延長する等、引き続き適正な競争の実施に努める。</t>
    <phoneticPr fontId="1"/>
  </si>
  <si>
    <t>不発弾の陸上での処分を行うことにより、従来行われていた不発弾の海洋投入処分量をゼロとし、もって海洋環境の保全に資するため、引き続き着実に事業を実施する。
引き続き、事業の進捗状況を随時把握すると共に、効率的に事業が行えるよう仕様書の検討、見直しを行い、より効率・効果的な予算執行を行う。</t>
    <phoneticPr fontId="1"/>
  </si>
  <si>
    <t>いただいた所見を踏まえ、国内外ともに長期的な視野に立った発生抑制対策を重視した事業を実施する。</t>
    <phoneticPr fontId="1"/>
  </si>
  <si>
    <t>現在設定している海外展開の件数だけではなく、海外展開している事業者から成果等について調査・分析し、より事業効果を詳細に把握するための指標について検討を進める。</t>
    <phoneticPr fontId="1"/>
  </si>
  <si>
    <t>国連大学が有する幅広い研究活動の成果や各国政府・研究機関との強力なネットワークを活用することにより得られる成果は、環境省が直接支援することでは得られない成果である。本事業では、アジアの途上国が排水管理・水質保全政策を進めるために必要な情報整備や政策評価手法の提供を行い、その成果はウェブサイト等でも広く公表したところである。引き続き、アジア各国のSDGs目標達成に向けて有用な成果実績が残せるよう、国連大学と連携を図っていく。</t>
    <phoneticPr fontId="1"/>
  </si>
  <si>
    <t>一者応札の改善については、事業の周知・習熟を図り公募期間をできる限り長くして提案書作成のための期間を確保する等努めるとともに、提案書の分量に十分に配慮し、新規に参入しようとする事業者であっても過度の負担がかからないよう留意する。</t>
    <phoneticPr fontId="1"/>
  </si>
  <si>
    <t>執行率が低い原因は、一部の一般競争契約の落札価格が大幅に下回ったことが主な要因と考えられる。仕様書における業務内容の記載の明確化や予定価格の精査等により、効率的な執行に努めてまいりたい。</t>
    <phoneticPr fontId="1"/>
  </si>
  <si>
    <t>成果目標としている手法の検討は単年度で結果が出るものではないものであるため、事業目的に沿った設定かどうかについては事業の進捗状況を踏まえ、検討してまいりたい。また、一者応札の改善に向けた取組として、提案書の提出期限を延長する等の見直しを図り競争性の高い調達に努めるとともに、民間の知見を活用しつつ、予算の効率的、効果的な執行に努めていく。</t>
    <phoneticPr fontId="1"/>
  </si>
  <si>
    <t>引き続き一者応札の改善を図り、適切な執行に努める。</t>
    <rPh sb="0" eb="1">
      <t>ヒ</t>
    </rPh>
    <rPh sb="2" eb="3">
      <t>ツヅ</t>
    </rPh>
    <rPh sb="4" eb="5">
      <t>イッ</t>
    </rPh>
    <rPh sb="5" eb="6">
      <t>シャ</t>
    </rPh>
    <rPh sb="6" eb="8">
      <t>オウサツ</t>
    </rPh>
    <rPh sb="9" eb="11">
      <t>カイゼン</t>
    </rPh>
    <rPh sb="12" eb="13">
      <t>ハカ</t>
    </rPh>
    <rPh sb="15" eb="17">
      <t>テキセツ</t>
    </rPh>
    <rPh sb="18" eb="20">
      <t>シッコウ</t>
    </rPh>
    <rPh sb="21" eb="22">
      <t>ツト</t>
    </rPh>
    <phoneticPr fontId="5"/>
  </si>
  <si>
    <t>環境中での農薬の残留実態調査の結果は、農薬の適正使用の指導、使用方法の変更等によるリスク管理措置においても重要であるため、調査・検証数を成果目標とすることも検討する。
農薬登録保留基準の設定については、引き続き着実に実施していく。
一者応札の改善については、公告期間の延長等を措置するほか、入札条件の見直し等も検討し、引き続き適切な執行に努めていく。</t>
    <phoneticPr fontId="1"/>
  </si>
  <si>
    <t>引き続き公告期間を延長する等、調達手法の改善を図りつつ、着実に事業を実施する。</t>
    <phoneticPr fontId="1"/>
  </si>
  <si>
    <t>引き続き、定期的に補助金交付状況、事業費等の報告内容を確認し、適正な予算執行に努める。</t>
    <phoneticPr fontId="1"/>
  </si>
  <si>
    <t>これまでに得られた成果等は「065 風力発電等に係るゾーニング導入可能性検討モデル事業」に反映させるとともに、環境アセスメントデータベース（EADAS）において活用するなど、風力発電等の早期導入に向けて有効に利用していく。</t>
    <phoneticPr fontId="1"/>
  </si>
  <si>
    <t>引き続き、補助金交付状況・事業費等の報告を踏まえ、適正な事業実施に努める。</t>
    <rPh sb="0" eb="1">
      <t>ヒ</t>
    </rPh>
    <rPh sb="2" eb="3">
      <t>ツヅ</t>
    </rPh>
    <phoneticPr fontId="1"/>
  </si>
  <si>
    <t>公開プロセスの結果を踏まえ、本事業では平成31年度より新規案件の採択は行わない一方、平成30年度までの採択案件への利子補給は継続することとする。</t>
    <rPh sb="32" eb="34">
      <t>サイタク</t>
    </rPh>
    <rPh sb="35" eb="36">
      <t>オコナ</t>
    </rPh>
    <rPh sb="39" eb="41">
      <t>イッポウ</t>
    </rPh>
    <rPh sb="62" eb="64">
      <t>ケイゾク</t>
    </rPh>
    <phoneticPr fontId="1"/>
  </si>
  <si>
    <t>事業の実効性を検討した上で、予算の効率的な執行に努めます。また、調達手法の改善を図ります。</t>
    <phoneticPr fontId="1"/>
  </si>
  <si>
    <t>本事業で得られた知見等については「065 風力発電等に係るゾーニング導入可能性検討モデル事業」において質を高めていくととともに、環境配慮と両立した再生可能エネルギーの導入に向けて有効に利用していく。</t>
    <phoneticPr fontId="1"/>
  </si>
  <si>
    <t>引き続き、当該事業の周知徹底等を実施し、効果的な事業実施と執行率の向上・不用額の減少に努める。</t>
  </si>
  <si>
    <t>地域の多様な課題に応える低炭素な地域づくりモデル形成事業</t>
    <phoneticPr fontId="1"/>
  </si>
  <si>
    <t>平成２９年度で事業を終了し、本事業で得られた成果を検証を行い、他の事業において活用を図る。</t>
    <phoneticPr fontId="1"/>
  </si>
  <si>
    <t>地方公共団体実行計画区域施策編の拡大及び取組強化に重点を置くとともに、第５次環境基本計画に位置付けられた地域循環共生圏の創造に向け、地域の経済・社会の課題に応える地域の資源を活かした低炭素な地域づくりの取組等を幅広く支援する。</t>
    <phoneticPr fontId="1"/>
  </si>
  <si>
    <t>外部有識者の所見を踏まえ、ゾーニングモデル事業及びゾーニング実証事業の実施自治体に対し、風力発電の導入に係る取組の進捗についてヒアリング等行うことで、アウトカムの指標設定についてエビデンスに基づいたものとなるよう見直しの検討を行っている。</t>
    <phoneticPr fontId="1"/>
  </si>
  <si>
    <t>業務内容の精査を確実に行うこと、また、早期に契約手続きを開始する等の調達方法を改善することで、更なる予算の効率的な執行に努めてまいりたい。</t>
    <phoneticPr fontId="1"/>
  </si>
  <si>
    <t>CO2削減コストは省エネルギーでコスト削減される分を除いたネットにはなっていない。なお、実績の数値に誤りがあったので修正した。また、業務内容の精査を確実に行うことや、早期に契約手続きを開始する等の調達方法を改善することで、更なる予算の効率的な執行に努めてまいりたい。</t>
    <phoneticPr fontId="1"/>
  </si>
  <si>
    <t>業務内容の精査を確実に行うこと、また、早期に契約手続きを開始する等の調達方法を改善することで、更なる予算の効率的な執行に努めてまいりたい。</t>
    <phoneticPr fontId="1"/>
  </si>
  <si>
    <t>平成３０年度は、車体課税等に関する環境効果の分析や国内外における税制のグリーン化事例調査等を行い、税制全体のグリーン化の推進検討会において議論をしているところである。今後も、税制全体のグリーン化の更なる推進に資するような分析・調査等を行って参りたい。また、早期に契約手続きを開始する等の調達方法を改善することで、予算の効率的な執行に努めて参りたい。</t>
    <phoneticPr fontId="1"/>
  </si>
  <si>
    <t>引き続き、企業が行う事業活動の把握等を通じて環境マネジメントシステムの登録事業者数の増加に一層取り組むとともに、予算の執行状況を踏まえた効率的な予算要求や早期に契約手続きを開始する等の調達方法を通じて、更なる予算の効率的な執行に努めて参りたい。
なお、平成30年度においては、エコアクション２１ガイドライン等の普及促進のための「環境経営セミナー」を全国的に実施している。</t>
    <phoneticPr fontId="1"/>
  </si>
  <si>
    <t>同意した公害防止対策事業計画の実施状況等を把握するため、引き続き、事業の効率的・効果的な執行に努める。</t>
    <phoneticPr fontId="1"/>
  </si>
  <si>
    <t>様々な委員から構成される運営委員会等で、事業の必要性・効率性を検討し、より適切に事業を実施する。また、アウトカムに設定している対話の場づくりについて、環境問題の解決に向けた協働取組を着実に増加させる。</t>
    <phoneticPr fontId="1"/>
  </si>
  <si>
    <t>地域での活動は今後重要になってくるため、きめ細かい対応を行い環境保全活動を促進していくとともに予算執行の効率化に努めていく。</t>
    <phoneticPr fontId="1"/>
  </si>
  <si>
    <t>拠出先との確認・調整を踏まえ、予算要求に反映させた。</t>
    <rPh sb="0" eb="2">
      <t>キョシュツ</t>
    </rPh>
    <rPh sb="2" eb="3">
      <t>サキ</t>
    </rPh>
    <rPh sb="5" eb="7">
      <t>カクニン</t>
    </rPh>
    <rPh sb="8" eb="10">
      <t>チョウセイ</t>
    </rPh>
    <rPh sb="11" eb="12">
      <t>フ</t>
    </rPh>
    <rPh sb="15" eb="17">
      <t>ヨサン</t>
    </rPh>
    <rPh sb="17" eb="19">
      <t>ヨウキュウ</t>
    </rPh>
    <rPh sb="20" eb="22">
      <t>ハンエイ</t>
    </rPh>
    <phoneticPr fontId="1"/>
  </si>
  <si>
    <t>平成31年度要求は、（事項）環境で地方を元気にする地域循環共生圏づくりプラットフォーム事業費へ統合のため事業廃止。</t>
    <phoneticPr fontId="1"/>
  </si>
  <si>
    <t>引き続き業務内容の効率化を図りつつ着実に業務を実施することとし、国民の環境保全意識の向上に資するよう幅広い普及啓発の実施に努める。</t>
    <phoneticPr fontId="1"/>
  </si>
  <si>
    <t>引き続き着実に業務を実施するとともに、システムの効率化を図るなどさらなる効率的な予算執行に努める。</t>
    <phoneticPr fontId="1"/>
  </si>
  <si>
    <t>環境データの整備・見える化・利活用に関する検討等の実施にあたり、予算執行効率化・事業効率化の観点から一者応札の抑制等の取組を行う。</t>
    <phoneticPr fontId="1"/>
  </si>
  <si>
    <t>引き続き、事業の効率的・効果的な執行に努める。</t>
    <phoneticPr fontId="1"/>
  </si>
  <si>
    <t>地域循環共生圏形成に向けた取組と、本事業によるライフスタイル・イノベーションの創出及びパートナーシップの強化に向けた取組を、連携してより効果的に実施していくため、2019年度概算要求において、本事業を廃止し、「環境で地方を元気にする地域循環共生圏づくりプラットフォーム事業」（新規）に統合して実施することとした。</t>
    <phoneticPr fontId="1"/>
  </si>
  <si>
    <t>総合評価入札を行った結果として一者応札となった案件について、公募期間のさらなる延長を検討する。</t>
    <phoneticPr fontId="1"/>
  </si>
  <si>
    <t>･発注時の仕様書をより精緻に作成することにより、執行率の改善に努める。
・総合評価入札を行った結果として一者応札となった案件について、公募期間のさらなる延長を検討する。</t>
    <phoneticPr fontId="1"/>
  </si>
  <si>
    <t>地域特性に応じた審査を効率的に実施するため、現地調査、地域の環境情報に詳しい民間調査会社経験者等の雇用、地域の環境情報の収集に係る委託調査等を実施している。
上記を引き続き実施することで、効率的・効果的に事業を実施し、適切な執行に努める。</t>
    <phoneticPr fontId="1"/>
  </si>
  <si>
    <t>環境影響評価の審査に関する補助、図書の分析、制度に係る調査・検討に係る派遣業務について今後も継続して実施することで、円滑な審査等が実施できるよう審査体制の強化等に引き続き努める。</t>
    <phoneticPr fontId="1"/>
  </si>
  <si>
    <t>統合イノベーション戦略も踏まえ、「知の社会実装」や「研究生産性の向上」を確保する観点から、研究課題の選定に当たって検討を行う外部有識者会議の体制を拡充し、行政ニーズの一層の反映強化、成果の最大化を推進することとした。</t>
  </si>
  <si>
    <t>研究成果の政策への反映やその効果等について、国民にもわかりやすい形で伝わり、議論の活性化を促すことにつながるような効果的な発信方法を検討する。</t>
  </si>
  <si>
    <t>アウトカム指標の設定について、研修がその後の職務遂行に役立つものとなったかどうかがわかる指標を設けられないか検討を行う。また、一者応札の抑制等の取組については、引き続き、公告期間の延長等による取組を行う。</t>
  </si>
  <si>
    <t>諸外国の環境法制等を情報収集、分析し、環境政策の展開に資するため、引き続き、事業の効率的・効果的な執行に努める。また、より一層の予算執行効率化・事業効率化の観点から一者応札の抑制等の取組を行う。</t>
    <phoneticPr fontId="1"/>
  </si>
  <si>
    <t>契約審査委員会、内部監査、及び外部有識者等による契約監視委員会において点検・見直しを着実に進めており、契約の適正化を着実に実施している。</t>
  </si>
  <si>
    <t>第4期中長期計画及び施設整備マスタープランに基づき、効率的に施設及び設備の老朽化対策等を実施していく。</t>
  </si>
  <si>
    <t>環境で地方を元気にする地域循環共生圏づくりプラットフォーム事業費</t>
    <rPh sb="0" eb="2">
      <t>カンキョウ</t>
    </rPh>
    <rPh sb="3" eb="5">
      <t>チホウ</t>
    </rPh>
    <rPh sb="6" eb="8">
      <t>ゲンキ</t>
    </rPh>
    <rPh sb="11" eb="13">
      <t>チイキ</t>
    </rPh>
    <rPh sb="13" eb="15">
      <t>ジュンカン</t>
    </rPh>
    <rPh sb="15" eb="18">
      <t>キョウセイケン</t>
    </rPh>
    <rPh sb="29" eb="32">
      <t>ジギョウヒ</t>
    </rPh>
    <phoneticPr fontId="1"/>
  </si>
  <si>
    <t>公共施設等の資産を平時及び災害時に有効に活用する低炭素化事業</t>
    <rPh sb="0" eb="2">
      <t>コウキョウ</t>
    </rPh>
    <rPh sb="2" eb="4">
      <t>シセツ</t>
    </rPh>
    <rPh sb="4" eb="5">
      <t>トウ</t>
    </rPh>
    <rPh sb="6" eb="8">
      <t>シサン</t>
    </rPh>
    <rPh sb="9" eb="11">
      <t>ヘイジ</t>
    </rPh>
    <rPh sb="11" eb="12">
      <t>オヨ</t>
    </rPh>
    <rPh sb="13" eb="15">
      <t>サイガイ</t>
    </rPh>
    <rPh sb="15" eb="16">
      <t>ジ</t>
    </rPh>
    <rPh sb="17" eb="19">
      <t>ユウコウ</t>
    </rPh>
    <rPh sb="20" eb="22">
      <t>カツヨウ</t>
    </rPh>
    <rPh sb="24" eb="27">
      <t>テイタンソ</t>
    </rPh>
    <rPh sb="27" eb="28">
      <t>カ</t>
    </rPh>
    <rPh sb="28" eb="30">
      <t>ジギョウ</t>
    </rPh>
    <phoneticPr fontId="1"/>
  </si>
  <si>
    <t>ESG融資モデル利子補給事業</t>
    <rPh sb="3" eb="5">
      <t>ユウシ</t>
    </rPh>
    <rPh sb="8" eb="10">
      <t>リシ</t>
    </rPh>
    <rPh sb="10" eb="12">
      <t>ホキュウ</t>
    </rPh>
    <rPh sb="12" eb="14">
      <t>ジギョウ</t>
    </rPh>
    <phoneticPr fontId="1"/>
  </si>
  <si>
    <t>ESG金融ステップアップ・プログラム推進事業</t>
    <rPh sb="3" eb="5">
      <t>キンユウ</t>
    </rPh>
    <rPh sb="18" eb="20">
      <t>スイシン</t>
    </rPh>
    <rPh sb="20" eb="22">
      <t>ジギョウ</t>
    </rPh>
    <phoneticPr fontId="1"/>
  </si>
  <si>
    <t>公開プロセスの結果を踏まえ、本事業では平成31年度より新規案件の採択は行わない一方、平成30年度までの採択案件への利子補給は継続することとする。</t>
    <phoneticPr fontId="1"/>
  </si>
  <si>
    <t>環境媒体を経由した化学物質による人健康・生態系へのリスクについて初期評価を行い、化学物質による人や水生生物への影響を未然に防止するため、引き続き効率的執行を図り経費の抑制に努めること。また、高落札率かつ一者応札となっている事業についてはその原因を分析し、解消策について検討すること。　　</t>
    <rPh sb="40" eb="42">
      <t>カガク</t>
    </rPh>
    <rPh sb="42" eb="44">
      <t>ブッシツ</t>
    </rPh>
    <rPh sb="47" eb="48">
      <t>ヒト</t>
    </rPh>
    <rPh sb="49" eb="51">
      <t>スイセイ</t>
    </rPh>
    <rPh sb="51" eb="53">
      <t>セイブツ</t>
    </rPh>
    <rPh sb="55" eb="57">
      <t>エイキョウ</t>
    </rPh>
    <rPh sb="58" eb="60">
      <t>ミゼン</t>
    </rPh>
    <rPh sb="61" eb="63">
      <t>ボウシ</t>
    </rPh>
    <rPh sb="68" eb="69">
      <t>ヒ</t>
    </rPh>
    <rPh sb="70" eb="71">
      <t>ツヅ</t>
    </rPh>
    <rPh sb="72" eb="75">
      <t>コウリツテキ</t>
    </rPh>
    <rPh sb="75" eb="77">
      <t>シッコウ</t>
    </rPh>
    <rPh sb="78" eb="79">
      <t>ハカ</t>
    </rPh>
    <rPh sb="80" eb="82">
      <t>ケイヒ</t>
    </rPh>
    <rPh sb="83" eb="85">
      <t>ヨクセイ</t>
    </rPh>
    <rPh sb="86" eb="87">
      <t>ツト</t>
    </rPh>
    <rPh sb="95" eb="96">
      <t>コウ</t>
    </rPh>
    <rPh sb="96" eb="98">
      <t>ラクサツ</t>
    </rPh>
    <rPh sb="98" eb="99">
      <t>リツ</t>
    </rPh>
    <rPh sb="111" eb="113">
      <t>ジギョウ</t>
    </rPh>
    <rPh sb="120" eb="122">
      <t>ゲンイン</t>
    </rPh>
    <rPh sb="123" eb="125">
      <t>ブンセキ</t>
    </rPh>
    <rPh sb="127" eb="129">
      <t>カイショウ</t>
    </rPh>
    <rPh sb="129" eb="130">
      <t>サク</t>
    </rPh>
    <rPh sb="134" eb="136">
      <t>ケントウ</t>
    </rPh>
    <phoneticPr fontId="1"/>
  </si>
  <si>
    <t>引き続き、調査の信頼性の確保を前提としつつ、効率的執行を図り経費の抑制に努めることとしている。また、高落札率かつ一者応札となっている事業については、入札公告前の過年度の成果発表、入札説明会の実施の徹底等といった解消策について検討・実施していく。</t>
    <phoneticPr fontId="1"/>
  </si>
  <si>
    <t>PRTRデータの着実な集計・公表の実施や制度の見直しに努め、アウトカム指標の設定の考え方について検討する。</t>
    <phoneticPr fontId="1"/>
  </si>
  <si>
    <t>リスク評価を着実に実施していくために、毒性情報を収集する必要が生じている物質数の既存文献情報の収集・整理の数を増やしていくなどの対応を行う。また、1者応札となる原因を分析を行い、業務が適切に実施されることを前提に総合評価における事業者に求める実績について、複数応札が可能となるように工夫し、予算執行が効果的及び効率的に行われるように努めていく。</t>
    <phoneticPr fontId="1"/>
  </si>
  <si>
    <t>一般化学物質のスクリーニング評価を加速し、アウトカム指標の達成度を上げていくため、事業を重点化するとともに、国際的なガイドラインの見直しに適切に対応する。また、1者応札となる原因を分析を行い、業務が適切に実施されることを前提に総合評価における事業者に求める実績について、複数応札が可能となるように工夫し、予算執行が効果的及び効率的に行われるように努めていく。</t>
    <rPh sb="46" eb="47">
      <t>カ</t>
    </rPh>
    <phoneticPr fontId="1"/>
  </si>
  <si>
    <t>水俣条約が発効したことにより分担金額が確定したため、それに基づいて必要額を精査の上要求する。</t>
    <phoneticPr fontId="1"/>
  </si>
  <si>
    <t>POPs条約の対象物質の増加に適切に対応していくため、複数の対象物質の同時分析をはじめとした整理・体系化の可能性を検討しながら、条約で求められているモニタリング調査等を引き続き着実に実施する。また、一者応札の抑制の取組として、入札条件の緩和や公告期間の延長などの取組を行う。</t>
    <phoneticPr fontId="1"/>
  </si>
  <si>
    <t>効率的な予算執行に努めるとともに、調査結果を有効に活用していく。また、一者応札の抑制の取組として、入札条件の緩和や公告期間の延長などの取組を行う。</t>
    <phoneticPr fontId="1"/>
  </si>
  <si>
    <t>水銀対策技術保有企業等との情報交換を進めることにより、国内外の取組の効果的・効率的執行への多様なアプローチを検討し、その過程を通してできるだけ多くの契約相手候補から関心を持たれるよう事業周知に努める。</t>
    <phoneticPr fontId="1"/>
  </si>
  <si>
    <t>外部有識者の所見を踏まえ、「Ａ事案区域」の説明等の記述内容を修正した。また、事業目的に沿った成果指標、活動指標となるよう見直しを検討する。加えて、より一層の予算執行効率化・事業効率化の観点から一者応札の抑制等の取組を行う。</t>
    <phoneticPr fontId="1"/>
  </si>
  <si>
    <t>公害健康被害補償制度の円滑な実施運営のために、認定患者数及び補償費用の推計を着実に実施する。</t>
    <phoneticPr fontId="1"/>
  </si>
  <si>
    <t>３歳児、６歳児の健康調査を着実に実施するため、引き続き、事業の効率性を検討の上、より一層の効率的及び効果的な予算執行に努めていく。</t>
    <phoneticPr fontId="1"/>
  </si>
  <si>
    <t>外部有識者の所見を踏まえ、引き続き、保障給付業務の円滑な実施に努める。また、業務の効率化及び無駄な経費の削減の観点から、事業の見直しの検討を行う。</t>
    <phoneticPr fontId="1"/>
  </si>
  <si>
    <t>都道府県知事等には住民福祉に対する第一義的責任があることから、知事等が実施運営することが適切であると考えるが、機構による人材バンクの利用促進、全国の事業内容のうち工夫が見られた例を他自治体に提供する等により、より効果的・効率的な事業となるよう努め、適切な予算執行につなげる。</t>
    <phoneticPr fontId="1"/>
  </si>
  <si>
    <t>公害医療について、引き続き、療養給付等の実態把握や審査状況の点検等を実施し手続きの適正化を図るとともに、より一層の効率的及び効果的な予算執行に努めていく。</t>
    <phoneticPr fontId="1"/>
  </si>
  <si>
    <t>地域住民、地方公共団体等の関係者のニーズの把握に努め、引き続き効果的効率的な事業の実施のために必要な見直しを実施していく。</t>
    <phoneticPr fontId="1"/>
  </si>
  <si>
    <t>交付状況を確認し、給付実績等を踏まえた予算規模の要求を行った。</t>
    <phoneticPr fontId="1"/>
  </si>
  <si>
    <t>関係自治体を通じて地元の要望を十分に確認して実施事業を決定するとともに、事業が効率的に実施されるよう事業の実施状況を適宜確認している。</t>
    <phoneticPr fontId="1"/>
  </si>
  <si>
    <t>チッソ株式会社への支援措置については、「平成12年度以降におけるチッソ株式会社に対する支援措置について」（平成12年2月8日閣議了解）に基づき実施しており、毎年、関係省庁及び熊本県で構成する連絡会議において支援措置の内容を確認の上、執行している。また、チッソ株式会社の返済計画等の状況を見極め、適切な金額を算出し、反映した。</t>
    <phoneticPr fontId="1"/>
  </si>
  <si>
    <t>今後も現行以上の申請者数が見込まれることを踏まえ、当面の間は成果目標を維持しつつ、処理日数を短縮するための取組に努め、引き続き石綿健康被害救済業務の円滑な実施を図る。また、公告期間の延長など入札日程の見直し等の対応により、一者応札を抑制するための取組に努める。</t>
    <phoneticPr fontId="1"/>
  </si>
  <si>
    <t>引き続き、スギ花粉の花粉飛散量等の情報発信や、黄砂による健康影響についての知見収集・疫学調査等について、効率的・効果的に実施し、適正な予算執行に努めることとしている。また、一者応札の抑制の取組として、入札条件の緩和や公告期間の延長などの取組を行う。</t>
    <phoneticPr fontId="1"/>
  </si>
  <si>
    <t>・企画評価委員会の構成や事業成果等の利活用等については、必要に応じて引き続き見直し、今後の取りまとめ等に有効的に活用できるように努める。
・事業成果の情報発信にあたっては、新たにアウトカム指標を設定し情報発信を実施していく。</t>
    <phoneticPr fontId="1"/>
  </si>
  <si>
    <t>引き続き、化学物質の内分泌かく乱作用について、確実にリスク評価・情報提供ができるよう、効率性等を加味して研究・試験等を実施することとしている。また、一者応札の抑制の取組として、入札条件の緩和や公告期間の延長などの取組を行う。</t>
    <phoneticPr fontId="1"/>
  </si>
  <si>
    <t>環境リスク評価の実施のために必要なデータを提供するため、引き続き、調査要望のあった物質の一般環境における残留状況の調査を着実に実施する。得られた調査結果については、年度ごとに取りまとめて環境省のホームページで公表を行っているが、今後、蓄積されたデータの効率的な管理やさらなる利活用を促進するためのデータベースシステムの作成の実現可能性についても検討する。</t>
    <phoneticPr fontId="1"/>
  </si>
  <si>
    <t>事業の目的を達成するため、引き続き、調査の合理化等を図りつつ、効率的な実施に努めることとしている。</t>
    <phoneticPr fontId="1"/>
  </si>
  <si>
    <t>メチル水銀による健康影響といった国が取り組むべき課題について引き続き研究を進めるとともに、各研究内容については外部委員による評価結果を翌年度へ適切に反映し、効率的に研究を行う。</t>
    <phoneticPr fontId="1"/>
  </si>
  <si>
    <t>水銀や水俣病に関する研究を効率的・効果的に実施し発信することにより、引き続き地域や国際社会に貢献していく。また、入札日程の見直し等の一者応札抑制の取組に努める。</t>
    <phoneticPr fontId="1"/>
  </si>
  <si>
    <t>イタイイタイ病及び慢性カドミウム中毒等に関する総合的な研究を通して、カドミウム曝露との因果関係等を解明していくため、引き続き外部評価委員会で事業の必要性及び効率性を検討した上で、効果的な事業の実施に努めていく。</t>
    <phoneticPr fontId="1"/>
  </si>
  <si>
    <t>関係自治体と協力し、引き続き必要な受診が行われるよう適切な予算措置を行うとともに、より効率的・効果的に事業を実施していく。</t>
    <phoneticPr fontId="1"/>
  </si>
  <si>
    <t>外部有識者の所見を踏まえ、引き続き熱中症対策の普及に努めることとした。アウトカム指標については、熱中症対策の普及の結果、正しく熱中症対策を理解したかどうか等も含め、次年度の事業において検討することとしている。また、一者応札の抑制の取組として、入札条件の緩和や公告期間の延長などの取組を行う。</t>
    <phoneticPr fontId="1"/>
  </si>
  <si>
    <t>引き続き成果目標の達成を維持するとともに、福島県民の思いに寄り添ったより質の高い事業とするため、執行率等を踏まえ一部改善を行った。</t>
    <phoneticPr fontId="1"/>
  </si>
  <si>
    <t>これまでに得られた知見や成果を有効に活用しながら、2020年度の政府実行計画の見直しに向けて必要な取組を着実に進めてまいりたい。</t>
    <rPh sb="5" eb="6">
      <t>エ</t>
    </rPh>
    <rPh sb="9" eb="11">
      <t>チケン</t>
    </rPh>
    <rPh sb="12" eb="14">
      <t>セイカ</t>
    </rPh>
    <rPh sb="15" eb="17">
      <t>ユウコウ</t>
    </rPh>
    <rPh sb="18" eb="20">
      <t>カツヨウ</t>
    </rPh>
    <rPh sb="29" eb="31">
      <t>ネンド</t>
    </rPh>
    <rPh sb="32" eb="34">
      <t>セイフ</t>
    </rPh>
    <rPh sb="34" eb="36">
      <t>ジッコウ</t>
    </rPh>
    <rPh sb="36" eb="38">
      <t>ケイカク</t>
    </rPh>
    <rPh sb="39" eb="41">
      <t>ミナオ</t>
    </rPh>
    <rPh sb="43" eb="44">
      <t>ム</t>
    </rPh>
    <rPh sb="46" eb="48">
      <t>ヒツヨウ</t>
    </rPh>
    <rPh sb="49" eb="51">
      <t>トリクミ</t>
    </rPh>
    <rPh sb="52" eb="54">
      <t>チャクジツ</t>
    </rPh>
    <rPh sb="55" eb="56">
      <t>スス</t>
    </rPh>
    <phoneticPr fontId="1"/>
  </si>
  <si>
    <t>当該経費により、各国研究者ネットワークの連携を通じて、2050年及び2100年迄の長期低排出シナリオの研究を引き続き着実に実施する。さらに、我が国の長期戦略の策定後においても、各国の長期温室効果ガス低排出発展戦略に係る比較研究、並びに途上国との協働研究等を通じて、我が国におけるシナリオ研究の深化、及び途上国への温室効果ガス排出発展戦略の検討に資する科学的知見を集積する。</t>
    <phoneticPr fontId="1"/>
  </si>
  <si>
    <t>ご指摘を踏まえ、引き続きインベントリの精緻化に努めるとともに、仕様書の記載方法や情報の公開を工夫することにより、一者応札の改善に努めてまいりたい。</t>
    <phoneticPr fontId="1"/>
  </si>
  <si>
    <t>排出量の集計結果を国民に分かりやすく公表し、電子報告システムの利用率を向上させることで事業者の自主的な削減取組を促進させてまいりたい。</t>
    <phoneticPr fontId="1"/>
  </si>
  <si>
    <t>J-クレジット制度運営・促進事業</t>
    <phoneticPr fontId="1"/>
  </si>
  <si>
    <t>引き続き関係省庁と連携し、成果目標及び活動指標を達成できるよう、更なる事業効率化に努めていく。</t>
    <phoneticPr fontId="1"/>
  </si>
  <si>
    <t>2015年COP21におけるパリ協定採択以降、その実施ルール作り（2020年以降の活動に適用）の交渉が行われているが、REDD+の議論も含まれている。関連する議題交渉に参加するとともに、REDD+活動を行う事業者や、資金を提供する緑の気候基金、森林炭素パートナーシップ機構等の国内外の動きを把握し、JICA、林野庁等の政府機関やNGO等と課題や方向性を検討している。</t>
    <phoneticPr fontId="1"/>
  </si>
  <si>
    <t>拠出金の使い道については、より有意義な使途に使用されるよう、拠出先のプログラム及び拠出額について毎年度検討を行っており、今後も引き続き、拠出金の使い道を把握・検証していく。</t>
  </si>
  <si>
    <t>パリ協定の着実な実施に向け、主要排出国等の情報収集や戦略的対話の強化に努めていく。
途上国の交渉能力支援については引き続き効果的に実施していく。</t>
  </si>
  <si>
    <t>事業内容の見直し、経費の削減を行っており、今後も効率的に執行していく。</t>
    <phoneticPr fontId="1"/>
  </si>
  <si>
    <t>委託先等を厳正な審査で選定するとともに、事業の進捗管理を適切に行うこと等により、我が国の温室効果ガスの削減目標の達成に資するような、制度の構築及び効率的な運用に努める。</t>
  </si>
  <si>
    <t>予定通り平成29年度限りの事業とする。今後、同種の事業を行うこととなった場合には当事業の知見を活用する。</t>
    <phoneticPr fontId="1"/>
  </si>
  <si>
    <t>年度内に改善を検討</t>
    <rPh sb="0" eb="3">
      <t>ネンドナイ</t>
    </rPh>
    <rPh sb="4" eb="6">
      <t>カイゼン</t>
    </rPh>
    <rPh sb="7" eb="9">
      <t>ケントウ</t>
    </rPh>
    <phoneticPr fontId="1"/>
  </si>
  <si>
    <t>外部有識者、行政事業レビュー推進チームの所見を踏まえ、我が国から排出される温室効果ガス量をアウトカムの成果目標とする。</t>
    <phoneticPr fontId="1"/>
  </si>
  <si>
    <t>気候変動適応法に基づき、気候変動影響や適応に関する科学的知見の充実や地域における適応の推進等、引き続き必要な取組を行うと共に、今後は、適応策のPDCA手法の開発、適応ビジネスの促進などを通じて、適応策の充実強化を図っていく。</t>
    <phoneticPr fontId="1"/>
  </si>
  <si>
    <t>本予算事業を通じてフロン排出抑制法の運用実態を調査・把握し、その結果を踏まえて必要な措置を講ずることで、成果目標の達成度向上を図る。一者応札の改善については、公告期間を十分に確保する等、事業の品質確保に配慮しつつ競争性の確保に努める。</t>
    <phoneticPr fontId="1"/>
  </si>
  <si>
    <t>行政事業レビュー推進チームの所見を踏まえ、拠出金の使途を把握・検証し適正な予算管理等に努め、G20の成果を踏まえた政策立案等につなげられるよう調査分析作業を実施する。</t>
    <rPh sb="21" eb="24">
      <t>キョシュツキン</t>
    </rPh>
    <rPh sb="25" eb="27">
      <t>シト</t>
    </rPh>
    <rPh sb="28" eb="30">
      <t>ハアク</t>
    </rPh>
    <rPh sb="31" eb="33">
      <t>ケンショウ</t>
    </rPh>
    <rPh sb="39" eb="41">
      <t>カンリ</t>
    </rPh>
    <phoneticPr fontId="1"/>
  </si>
  <si>
    <t>事業の効率性で記載している4％とその妥当性は、拠出割合（4％）に照らした「日本人職員の数」の妥当性※であり、拠出割合に照らした我が国の拠出額の妥当性ではない（※現在IPCC事務局の職員数は13名であるが、2017年の拠出割合が4％であることに鑑み、日本人職員が0であることは妥当であるとの趣旨）。
拠出及びその額の妥当性については、拠出先の活動計画及び予算案に基づいて判断するとともに、活動報告書等によって使途を確認し、（外部有識者の所見で評価いただいているように）第三者による監査等によって検証を行っている。　
アウトカムの指標については、毎年度の執筆者会合、専門家会合、総会や議長団によるビューロー会合等、各種会合の回数を新たに追加設定した。なお、IPCCは既存論文の評価を行うのであって、IPCC自身は論文を作成しないため、論文数は指標としては設定していない。</t>
    <phoneticPr fontId="1"/>
  </si>
  <si>
    <t>各事業の活動実績、成果、予算執行結果を定期的に検証し、引き続き必要最低限の拠出となるよう努める。</t>
  </si>
  <si>
    <t>毎年度、派遣者の業績評価の報告を受け、派遣者の業務範囲や拠出分野、拠出額等について検討を行った上で拠出を行っているが、引き続き必要最小限の拠出額となるよう努める。</t>
  </si>
  <si>
    <t>行政事業レビュー推進チームの所見を踏まえ、一者応札の改善に努めるため、新規参入者でも取り組みやすいように仕様書を分かりやすく記述するとともに、内容が把握できる過年度の報告書の閲覧が当省図書館においてできるようにする。また、事業成果を活用し、事業の統合等を検討し効率的な予算執行に努める。</t>
    <rPh sb="21" eb="22">
      <t>イッ</t>
    </rPh>
    <rPh sb="22" eb="23">
      <t>シャ</t>
    </rPh>
    <rPh sb="23" eb="25">
      <t>オウサツ</t>
    </rPh>
    <rPh sb="26" eb="28">
      <t>カイゼン</t>
    </rPh>
    <rPh sb="29" eb="30">
      <t>ツト</t>
    </rPh>
    <phoneticPr fontId="1"/>
  </si>
  <si>
    <t>行政事業レビュー推進チームの所見を踏まえ、一者応札の改善に努めるため、仕様書において新規参入者でも取り組みやすいように仕様書を分かりやすく記述するとともに、内容が把握できる過年度の報告書の閲覧が当省図書館においてできるようにする。また、国際会議の開催についても効率的な予算執行に努める。</t>
    <rPh sb="118" eb="120">
      <t>コクサイ</t>
    </rPh>
    <rPh sb="120" eb="122">
      <t>カイギ</t>
    </rPh>
    <rPh sb="123" eb="125">
      <t>カイサイ</t>
    </rPh>
    <rPh sb="130" eb="132">
      <t>コウリツ</t>
    </rPh>
    <rPh sb="132" eb="133">
      <t>テキ</t>
    </rPh>
    <phoneticPr fontId="1"/>
  </si>
  <si>
    <t>拠出金の効果を適切に把握するための指標を引き続き検討し、適切に事業を執行する。</t>
    <phoneticPr fontId="1"/>
  </si>
  <si>
    <t>各事業の活動実績、成果、予算執行結果を定期的に検証し、引き続き必要最低限の拠出となるよう努める。</t>
    <phoneticPr fontId="1"/>
  </si>
  <si>
    <t>行政事業レビュー推進チームの所見も踏まえ、事業の継続性を確実に確保するとともに、過去に実施された研究についても、次年度以降の評価スキームにおいて、事業の効果を図る指標等を検討し、適切に事業を実施する。</t>
    <phoneticPr fontId="1"/>
  </si>
  <si>
    <t>一社応札を改善するため公示期間の延長を検討する。また、IPCC執筆者の支援については、当該年度に予定されている会合の数等に基づいて必要額を見積もっているが、できるだけ前もっての手配等その効率的な執行につとめる。</t>
    <phoneticPr fontId="1"/>
  </si>
  <si>
    <t>衛星による温室効果ガスの観測は、衛星の開発、打上げ、運用の一世代約10年にわたるサイクルを複数の衛星で繰り返しながら継承していく長期事業である。効率的で無駄のない執行に向けて事業進捗を考慮しつつ計画を見直し、予算を縮減した。</t>
    <phoneticPr fontId="1"/>
  </si>
  <si>
    <t>モントリオール議定書多数国間基金拠出金（HFC分)（ODA)</t>
    <phoneticPr fontId="1"/>
  </si>
  <si>
    <t>G20持続可能な成長のためのエネルギー転換と地球環境に関する関係閣僚会合開催経費</t>
    <phoneticPr fontId="1"/>
  </si>
  <si>
    <t>・事業内容を抜本的に見直し、アジア・モンスーン地域の水環境改善の推進に向けた水環境ガバナンス強化等に重点化を図り、平成31年度概算要求額を約25%減額した。
・WEPA参加国が自らアウトカム指標に関するエビデンスを収集するとともに、その改善状況をチェックできるよう、水環境ガバナンスに関する評価プログラムを新たに導入する。
・アウトカム指標については、平成30年度中にWEPA参加国の意見聴取をした上で、事業目的に即した国民にわかりやすい形の指標に見直す。</t>
  </si>
  <si>
    <t>二国間水環境改善活動推進費</t>
  </si>
  <si>
    <t>水・大気環境局</t>
    <rPh sb="0" eb="1">
      <t>ミズ</t>
    </rPh>
    <rPh sb="2" eb="4">
      <t>タイキ</t>
    </rPh>
    <rPh sb="4" eb="7">
      <t>カンキョウキョク</t>
    </rPh>
    <phoneticPr fontId="1"/>
  </si>
  <si>
    <t>電動化対応トラック・バス導入加速事業（国土交通省・経済産業省連携事業）</t>
    <rPh sb="0" eb="2">
      <t>デンドウ</t>
    </rPh>
    <rPh sb="2" eb="3">
      <t>カ</t>
    </rPh>
    <rPh sb="19" eb="21">
      <t>コクド</t>
    </rPh>
    <rPh sb="21" eb="24">
      <t>コウツウショウ</t>
    </rPh>
    <rPh sb="25" eb="27">
      <t>ケイザイ</t>
    </rPh>
    <rPh sb="27" eb="30">
      <t>サンギョウショウ</t>
    </rPh>
    <rPh sb="30" eb="32">
      <t>レンケイ</t>
    </rPh>
    <rPh sb="32" eb="34">
      <t>ジギョウ</t>
    </rPh>
    <phoneticPr fontId="1"/>
  </si>
  <si>
    <t>今後は「廃棄物処理事業におけるエネルギー利活用・低炭素化対策支援事業」にて、本事業の実証結果や調査・検討結果を反映させ、広く周知及び普及につなげていく。</t>
    <rPh sb="62" eb="64">
      <t>シュウチ</t>
    </rPh>
    <rPh sb="64" eb="65">
      <t>オヨ</t>
    </rPh>
    <phoneticPr fontId="1"/>
  </si>
  <si>
    <t>外部有識者の所見を踏まえ、５年間にわたる事業の総合的な評価など、その成果を説明できるよう検討する。</t>
    <phoneticPr fontId="1"/>
  </si>
  <si>
    <t>廃棄物処理施設からの余熱を最大限活用する等によりエネルギー起源二酸化炭素の排出削減を図るため、廃棄物処理施設への先進的設備の導入を加速できるように努める。</t>
    <phoneticPr fontId="1"/>
  </si>
  <si>
    <t>本事業においての来年度要求額を増額することにより、廃プラスチックの国内循環への体制強化を図る。効率的かつエネルギー消費の少ない省CO₂型の設備導入を進めることにより、低炭素化と資源循環の統合的実現を目指す。</t>
    <phoneticPr fontId="1"/>
  </si>
  <si>
    <t>要求額のうち「新しい日本のための優先課題推進枠」1,500百万円</t>
    <rPh sb="0" eb="3">
      <t>ヨウキュウガク</t>
    </rPh>
    <rPh sb="7" eb="8">
      <t>アタラ</t>
    </rPh>
    <rPh sb="10" eb="12">
      <t>ニホン</t>
    </rPh>
    <rPh sb="16" eb="18">
      <t>ユウセン</t>
    </rPh>
    <rPh sb="18" eb="20">
      <t>カダイ</t>
    </rPh>
    <rPh sb="20" eb="22">
      <t>スイシン</t>
    </rPh>
    <rPh sb="22" eb="23">
      <t>ワク</t>
    </rPh>
    <rPh sb="29" eb="30">
      <t>ヒャク</t>
    </rPh>
    <rPh sb="30" eb="32">
      <t>マンエン</t>
    </rPh>
    <phoneticPr fontId="1"/>
  </si>
  <si>
    <t>低炭素製品のリユース・リサイクル設備及びシステムの社会実装に向けた実証・調査を行い、再生可能エネルギー設備、電気自動車等の地球温暖化対策に資する低炭素製品のより一層の普及を促進する体制を目指す。</t>
    <phoneticPr fontId="1"/>
  </si>
  <si>
    <t>当該事業は今後、「廃棄物処理施設への先進的設備導入推進等事業」及び「廃棄物処理事業におけるエネルギー利活用・低炭素化対策支援事業」にて執行し、平成29年度で実施した補助事業の成果を踏まえ、効率的な執行を図るよう努める。</t>
    <phoneticPr fontId="1"/>
  </si>
  <si>
    <t>今後も関係者との調整を効率的に実施すること等により不用率の改善に努め、廃棄物処理施設における廃棄物発電等のエネルギー回収を進めていく。</t>
    <phoneticPr fontId="1"/>
  </si>
  <si>
    <t>廃熱の有効活用、廃棄物処理施設の省エネ化や廃棄物収集運搬車の低炭素化を加速化させエネルギー起源二酸化炭素の削減コストの低減を図り、成果目標の達成に努める。</t>
    <phoneticPr fontId="1"/>
  </si>
  <si>
    <t>中小廃棄物処理施設における先導的廃棄物処理システム化等評価・検証事業</t>
    <rPh sb="0" eb="2">
      <t>チュウショウ</t>
    </rPh>
    <rPh sb="2" eb="5">
      <t>ハイキブツ</t>
    </rPh>
    <rPh sb="5" eb="7">
      <t>ショリ</t>
    </rPh>
    <rPh sb="7" eb="9">
      <t>シセツ</t>
    </rPh>
    <rPh sb="13" eb="16">
      <t>センドウテキ</t>
    </rPh>
    <rPh sb="16" eb="19">
      <t>ハイキブツ</t>
    </rPh>
    <rPh sb="19" eb="21">
      <t>ショリ</t>
    </rPh>
    <rPh sb="25" eb="26">
      <t>カ</t>
    </rPh>
    <rPh sb="26" eb="27">
      <t>トウ</t>
    </rPh>
    <rPh sb="27" eb="29">
      <t>ヒョウカ</t>
    </rPh>
    <rPh sb="30" eb="32">
      <t>ケンショウ</t>
    </rPh>
    <rPh sb="32" eb="34">
      <t>ジギョウ</t>
    </rPh>
    <phoneticPr fontId="1"/>
  </si>
  <si>
    <t>省エネ型浄化槽システム導入推進事業</t>
    <rPh sb="0" eb="1">
      <t>ショウ</t>
    </rPh>
    <rPh sb="3" eb="4">
      <t>ガタ</t>
    </rPh>
    <rPh sb="4" eb="7">
      <t>ジョウカソウ</t>
    </rPh>
    <rPh sb="11" eb="13">
      <t>ドウニュウ</t>
    </rPh>
    <rPh sb="13" eb="15">
      <t>スイシン</t>
    </rPh>
    <rPh sb="15" eb="17">
      <t>ジギョウ</t>
    </rPh>
    <phoneticPr fontId="1"/>
  </si>
  <si>
    <t>以前より浄化槽使用者から要望があった古い既設合併処理浄化槽の交換への補助について、2018年度より補助事業の拡充（古い既設合併処理浄化槽を交換）を行うため、2018年度執行率の改善が見込まれる。併せて全市町村及び関係団体への周知をより一層行うことで、さらに執行率の改善を図り、CO2削減コスト目標値に近づくよう引き続き効率的な執行に努めてまいりたい。</t>
    <phoneticPr fontId="1"/>
  </si>
  <si>
    <t>年度ごとのフェーズを明確化して、海外事業展開実績の少ない我が国の循環産業において、実現可能性調査等を引き続き行う。そのことにより、横展開可能なモデルケースとなる事業を形成するとともに、本事業で実現可能性調査等を支援した事業においては、目標最終年度において7.7万tCO2/年の削減を目指す。</t>
    <rPh sb="0" eb="2">
      <t>ネンド</t>
    </rPh>
    <rPh sb="10" eb="13">
      <t>メイカクカ</t>
    </rPh>
    <rPh sb="16" eb="18">
      <t>カイガイ</t>
    </rPh>
    <phoneticPr fontId="5"/>
  </si>
  <si>
    <t>取組みが遅れている２Rの促進に向けた検討等に関する活動指標については、関連する事業による成果を活動指標としているところであるが、今後、地域の循環物質に応じた地域循環共生圏の形成促進に向けた検討や地域の実情に応じたモデル事業の実施を含めて、具体的指標の設定について検討する。また、一者応札に関しても仕様書の汎用化等、引き続き改善を検討する。</t>
    <phoneticPr fontId="1"/>
  </si>
  <si>
    <t>UNEP-IRPとよく情報を共有して、報告書参照数の変動要因を分析し、その結果を踏まえて目標を検討しつつ、引き続き同パネルの事業に貢献する。</t>
    <rPh sb="11" eb="13">
      <t>ジョウホウ</t>
    </rPh>
    <rPh sb="14" eb="16">
      <t>キョウユウ</t>
    </rPh>
    <rPh sb="19" eb="22">
      <t>ホウコクショ</t>
    </rPh>
    <rPh sb="22" eb="25">
      <t>サンショウスウ</t>
    </rPh>
    <rPh sb="26" eb="28">
      <t>ヘンドウ</t>
    </rPh>
    <rPh sb="28" eb="30">
      <t>ヨウイン</t>
    </rPh>
    <rPh sb="31" eb="33">
      <t>ブンセキ</t>
    </rPh>
    <rPh sb="37" eb="39">
      <t>ケッカ</t>
    </rPh>
    <rPh sb="40" eb="41">
      <t>フ</t>
    </rPh>
    <rPh sb="44" eb="46">
      <t>モクヒョウ</t>
    </rPh>
    <rPh sb="47" eb="49">
      <t>ケントウ</t>
    </rPh>
    <rPh sb="53" eb="54">
      <t>ヒ</t>
    </rPh>
    <rPh sb="55" eb="56">
      <t>ツヅ</t>
    </rPh>
    <rPh sb="57" eb="58">
      <t>ドウ</t>
    </rPh>
    <rPh sb="62" eb="64">
      <t>ジギョウ</t>
    </rPh>
    <rPh sb="65" eb="67">
      <t>コウケン</t>
    </rPh>
    <phoneticPr fontId="5"/>
  </si>
  <si>
    <t>引き続き、執行状況については定期的に提出される報告書を基に確認を行うとともに、拠出額を必要最低限とする。</t>
    <phoneticPr fontId="1"/>
  </si>
  <si>
    <t>成果目標を達成できるよう、今後とも各国や国際機関等と連携し、政策立案支援や情報・知見の整備、共有等の事業を効率的かつ効果的に実施する。</t>
    <phoneticPr fontId="1"/>
  </si>
  <si>
    <t>年度内に改善を検討</t>
  </si>
  <si>
    <t>引き続き資源の有効利用や再生材の適正処理の確保などの観点から、国内循環産業を育成し、安定的な国内循環を推進していく必要があるため、容器包装等のプラスチック資源循環推進事業において、水平リサイクルや再生材の高品質・高付加価値化等の取組を推進していく。</t>
    <phoneticPr fontId="1"/>
  </si>
  <si>
    <t>事業成果を精査し、循環型社会推進基本計画等への反映等、戦略的計画を再確認するなど成果の明確化について検証するほか、世界循環経済フォーラム等の国際会議に係る成果についても客観的データも含めて明確化できるよう検討する。</t>
    <phoneticPr fontId="1"/>
  </si>
  <si>
    <t>国際的なプラスチック資源循環に関する機運の高まりも踏まえ、平成30年６月に閣議決定された第四次循環型社会形成推進基本計画において策定することとしているプラスチック資源循環戦略に基づいた施策を展開していく。</t>
    <phoneticPr fontId="1"/>
  </si>
  <si>
    <t>インターネット販売を行う小売業者のうち収集運搬料金の表示義務に違反している小売業者に対し指導を行うことにより、廃家電の引取り、引渡しに関し家電リサイクル法の遵守を図り、更なる回収率の向上に努めている。</t>
    <phoneticPr fontId="1"/>
  </si>
  <si>
    <t>食品廃棄物等のリサイクルの促進のためには、食品廃棄物等を排出する食品関連事業者、食品廃棄物等のリサイクルを行う再生利用事業者及び再生利用製品を利用する農畜産事業者がお互いに信頼関係を構築することが重要。一部の自治体においても、食品関連事業者と再生利用事業者とのマッチングに取り組んでいるため、自治体と連携・協力して、効果的・効率的な事業実施に努めていく。</t>
    <phoneticPr fontId="1"/>
  </si>
  <si>
    <t>建設リサイクルの推進に向けて、関係各所との調整を行った上で、必要な調査・検討業務を着実に実施する。
特に、平成31年度より建設リサイクル法の施行状況についての見直しを開始するため、関係各所とより一層の連携を図る。</t>
    <phoneticPr fontId="1"/>
  </si>
  <si>
    <t>小型家電の回収量について、メダルプロジェクトの機運を活かし、小型家電リサイクルをレガシーとして定着させるための広報普及や市町村支援事業の効果的な実施等の回収量増加に向けた取組を継続・強化するため、予算確保に努める。
また、小型家電リサイクルに取り組む市町村の割合について、平成29年７月時点で75.5%（1,315市町村）となっている。また、メダルプロジェクトを契機として実施市町村は着実に増加しているところ、目標である80%を達成するべく引き続き働きかけを実施する。
一者応札の改善に向けては、引き続き仕様書に過去の事業報告書を参照できる旨を記載する等により、新規事業者の参入を促す。
29年度の予算執行率が大幅に増加したことについては、29年度当初予算編成時には、メダルプロジェクトはまだ企画されておらず、メダルプロジェクトに係る予算が必要になることは予見されなかったため、29年度当初予算に必要額が計上されていなかったが、メダルプロジェクトは約２年間のみのプロジェクトであり、その成功に向け、平成29年度から認知度向上に向けた事業等を実施する必要があったため。財源は他事業の執行残から補填した。</t>
    <phoneticPr fontId="1"/>
  </si>
  <si>
    <t>太陽光発電設備やその他の設備に附帯して排出される蓄電池について、追加的に排出実態を調査する必要が生じたため、執行額が当初予算額を上回ることとなった。太陽光パネルを含め、本業務の対象としている紙おむつやその他の廃棄物を含めて横断的な施策を講じることにより、循環利用率目標の達成を目指す。</t>
    <phoneticPr fontId="1"/>
  </si>
  <si>
    <t>廃棄物処理施設からのダイオキシン類の削減に向けた適切な維持管理方法等の講習会開催場所を東京・大阪開催から東京・福岡開催に変更したことが参加者減少の要因だと思われるため、東京・大阪開催にすることで参加者は平成２８年度並みに増加する見込み。</t>
    <phoneticPr fontId="1"/>
  </si>
  <si>
    <t>災害等により発生した廃棄物の適正処理に向けて、より効果的・効率的な事業の実施に努めてまいりたい。</t>
    <phoneticPr fontId="1"/>
  </si>
  <si>
    <t>JESCOの設備の安全性について点検、補修更新及び処理能力向上のための改造をより効率的かつ効果的に実施することでＰＣＢ処理施設の安全性を確保し、期限内でのＰＣＢ廃棄物の早期処理完了に努める。</t>
    <phoneticPr fontId="1"/>
  </si>
  <si>
    <t>交付金の執行体制については、交付申請等の審査事務を行っている都道府県への説明会を実施するなど、その適正な運用について引き続き努めていく。</t>
    <phoneticPr fontId="1"/>
  </si>
  <si>
    <t>活動指標の数値については、代替指標で示している当該年度の事業完了件数と前年度事業完了件数の差に、実施中の事業件数を加えた数値となっている。
当該事業の補助率については、従前から１／2となっており、他の災害復旧事業と比較しても妥当な補助率であると認識しているところである。今後も被災施設を早急に復旧できるよう適切な執行に努めてまいりたい。</t>
    <phoneticPr fontId="1"/>
  </si>
  <si>
    <t>作成したガイダンスについて、東京オリンピック・パラリンピック以外の大規模イベント等にも活用されるよう周知を図る。</t>
    <phoneticPr fontId="1"/>
  </si>
  <si>
    <t>爆発性・有害性を有する有害廃棄物の処理に係る事業者間の情報伝達の徹底の方策について検討する。</t>
    <phoneticPr fontId="1"/>
  </si>
  <si>
    <t>成果目標の達成に向け、石綿廃棄物の無害化処理能力を有する事業者に対し、引き続き効果的な支援に努めて参りたい。</t>
    <phoneticPr fontId="1"/>
  </si>
  <si>
    <t>行政代執行に係る地方公共団体の負担を軽減するのための支援費用の補助等について、効率的かつ効果的に事業を実施することで期限内でのＰＣＢ廃棄物の早期処理完了に努める。</t>
    <phoneticPr fontId="1"/>
  </si>
  <si>
    <t>産業廃棄物処理業のグリーン成長を進めることと併せて、今後の産業廃棄物業の担い手確保に向けた取組の強化に努める。</t>
    <phoneticPr fontId="1"/>
  </si>
  <si>
    <t>引き続き効率的な事業の実施に努める。</t>
    <phoneticPr fontId="1"/>
  </si>
  <si>
    <t>引き続き効率的な事業実施に努め、信頼度の高い統計データを取りまとめ、政策立案における基礎データとして最大限活用することに努めて参りたい。</t>
    <phoneticPr fontId="1"/>
  </si>
  <si>
    <t>講習会の規模について、過年度の参加者数を踏まえ、適切な規模への見直しを行った。</t>
    <phoneticPr fontId="1"/>
  </si>
  <si>
    <t>●公開プロセスでの議論を踏まえた対応状況：平成29年の廃棄物処理法改正により、特定の産業廃棄物を多量に排出する事業者に電子マニフェストの使用が義務付けられ、平成32年４月から施行される。電子マニフェストの登録等を現場でより簡易にできるようにするシステムについては、排出事業者、処理業者等の意見を踏まえ、平成30年度にシステム改修を行うこととしている。　　　　　　　　　　　　　　　　　　　　　　　　　　　　　　　　　　　　　　　　　　　　　　　　　　　　　　　　　　　　　　　　　　　　　　　　　●電子マニフェストの利用割合の更なる向上（平成34年度までに70％）に向け、新たなロードマップを策定中。</t>
    <phoneticPr fontId="1"/>
  </si>
  <si>
    <t>自治体や掘り起こし調査対象事業者からの調査実施に係る相談に対応するための専門家の派遣、都道府県市が実施する改善命令・行政代執行に対応するための相談窓口の設置及び専門家の派遣、低濃度ＰＣＢ廃棄物の正確な全体像を把握するための方策の検討等、より効率的かつ効果的な事業を実施することで期限内でのＰＣＢ廃棄物の早期処理完了及び低濃度PCBの実態把握に努める。</t>
    <phoneticPr fontId="1"/>
  </si>
  <si>
    <t>我が国が有する水銀廃棄物の処理技術・体制等に関する知見を各国に提供するなどを通じて、今後の水銀廃棄物の議論を主導して参りたい。</t>
    <phoneticPr fontId="1"/>
  </si>
  <si>
    <t>引き続きこれまで実施してきた対策を行うとともに、平成３１年度予算においても増額要求し、前年度に情報収集した自治体等が実施する優良な先進的事例等について、自治体等に普及しやすい手法となるよう専門家等の意見を聞いて改善策を検討するなど、未然防止対策を一層推進する。</t>
    <phoneticPr fontId="1"/>
  </si>
  <si>
    <t>拠出金の使途や事業実施状況の把握に努めるとともに、拠出額を必要最低限にできるよう方策を検討する。</t>
    <phoneticPr fontId="1"/>
  </si>
  <si>
    <t>引き続き、より効果的・効率的な事業の実施及びクリアランス制度の厳格な運用に努めて参りたい。</t>
    <phoneticPr fontId="1"/>
  </si>
  <si>
    <t>輸出入業者等への関連法令による規制に関する周知徹底を図り、バーゼル条約の適切な実施と成果目標の達成に努めて参りたい。</t>
    <phoneticPr fontId="1"/>
  </si>
  <si>
    <t>平成29年公開プロセス結果を踏まえて、前年度に情報収集した自治体等が実施する優良な先進的事例等について、自治体等に普及しやすい手法となるよう専門家等の意見を聞いて改善策を検討するなど、未然防止対策(関連事業｢181産業廃棄物適正処理推進費｣)について、平成３１年度概算要求で増額要求している。また、産廃特措法に係る予算の計上については、当該事業の所要額を要求するなど改善を図った。</t>
    <phoneticPr fontId="1"/>
  </si>
  <si>
    <t>バーゼル条約違反の輸出について輸入国から通報を受領した件数を平成30年度は０件とする成果目標の達成に向け、バーゼル法の運用における課題の整理・分析の実施の検討を進めて参りたい。</t>
    <phoneticPr fontId="1"/>
  </si>
  <si>
    <t>「交付金で整備した施設数」と「それにより明らかになった課題対応策の関係」については、整備が完了した翌年度に課題対応策（施設１につき課題対応策１）が明確になるもの（平成30年度は、2施設の完了を予定)。
「産廃処理施設に維持管理などに関する課題抽出調査」における落札率にかかる指摘については、事業は適正に実施された。次年度以降についても適正に事業が実施されるよう入札方式を含めて検討する。</t>
    <phoneticPr fontId="1"/>
  </si>
  <si>
    <t>単独浄化槽から合併浄化槽への転換や適正な維持管理の確保については、浄化槽の使用者である一般の方への普及啓発や事業実施主体である地方公共団体との連携を密に図るとともに、引き続き効果的・効率的な事業の実施に努める。</t>
    <phoneticPr fontId="1"/>
  </si>
  <si>
    <t>ワークショップの参加者は各国行政汚水処理担当者であり、SDGs目標の背景もあって、汚水処理普及の必要性は参加国共通の認識である。これに加え、アジア諸国の経済水準向上も導入量増加の要因である。このような状況を踏まえ、今後も引き続き効率的な執行に努めてまいりたい。</t>
    <phoneticPr fontId="1"/>
  </si>
  <si>
    <t>本事業で得た知見や成果をさらなる浄化槽台帳システムの普及促進に活用するとともに、台帳システムを用いた浄化槽の適正な維持管理や単独処理浄化槽対策の推進を図る。</t>
    <phoneticPr fontId="1"/>
  </si>
  <si>
    <t>脱炭素社会を支えるプラスチック等資源循環システム構築実証事業</t>
    <rPh sb="0" eb="1">
      <t>ダツ</t>
    </rPh>
    <rPh sb="1" eb="3">
      <t>タンソ</t>
    </rPh>
    <rPh sb="3" eb="5">
      <t>シャカイ</t>
    </rPh>
    <rPh sb="6" eb="7">
      <t>ササ</t>
    </rPh>
    <rPh sb="15" eb="16">
      <t>トウ</t>
    </rPh>
    <rPh sb="16" eb="18">
      <t>シゲン</t>
    </rPh>
    <rPh sb="18" eb="20">
      <t>ジュンカン</t>
    </rPh>
    <rPh sb="24" eb="26">
      <t>コウチク</t>
    </rPh>
    <rPh sb="26" eb="28">
      <t>ジッショウ</t>
    </rPh>
    <rPh sb="28" eb="30">
      <t>ジギョウ</t>
    </rPh>
    <phoneticPr fontId="1"/>
  </si>
  <si>
    <t>要求額のうち「新しい日本のための優先課題推進枠」2,500百万円</t>
    <phoneticPr fontId="1"/>
  </si>
  <si>
    <t>先端的な情報通信技術等を活用した廃棄物処理・リサイクルシステム低炭素化支援事業</t>
    <rPh sb="0" eb="3">
      <t>センタンテキ</t>
    </rPh>
    <rPh sb="4" eb="6">
      <t>ジョウホウ</t>
    </rPh>
    <rPh sb="6" eb="8">
      <t>ツウシン</t>
    </rPh>
    <rPh sb="8" eb="10">
      <t>ギジュツ</t>
    </rPh>
    <rPh sb="10" eb="11">
      <t>トウ</t>
    </rPh>
    <rPh sb="12" eb="14">
      <t>カツヨウ</t>
    </rPh>
    <rPh sb="16" eb="19">
      <t>ハイキブツ</t>
    </rPh>
    <rPh sb="19" eb="21">
      <t>ショリ</t>
    </rPh>
    <rPh sb="31" eb="34">
      <t>テイタンソ</t>
    </rPh>
    <rPh sb="34" eb="35">
      <t>カ</t>
    </rPh>
    <rPh sb="35" eb="37">
      <t>シエン</t>
    </rPh>
    <rPh sb="37" eb="39">
      <t>ジギョウ</t>
    </rPh>
    <phoneticPr fontId="1"/>
  </si>
  <si>
    <t>国際原子力機関拠出金</t>
    <rPh sb="0" eb="2">
      <t>コクサイ</t>
    </rPh>
    <rPh sb="2" eb="5">
      <t>ゲンシリョク</t>
    </rPh>
    <rPh sb="5" eb="7">
      <t>キカン</t>
    </rPh>
    <rPh sb="7" eb="10">
      <t>キョシュツキン</t>
    </rPh>
    <phoneticPr fontId="1"/>
  </si>
  <si>
    <t>地域に多面的価値を創出する廃棄物処理施設整備検討事業</t>
    <rPh sb="0" eb="2">
      <t>チイキ</t>
    </rPh>
    <rPh sb="3" eb="6">
      <t>タメンテキ</t>
    </rPh>
    <rPh sb="6" eb="8">
      <t>カチ</t>
    </rPh>
    <rPh sb="9" eb="11">
      <t>ソウシュツ</t>
    </rPh>
    <rPh sb="13" eb="16">
      <t>ハイキブツ</t>
    </rPh>
    <rPh sb="16" eb="18">
      <t>ショリ</t>
    </rPh>
    <rPh sb="18" eb="20">
      <t>シセツ</t>
    </rPh>
    <rPh sb="20" eb="22">
      <t>セイビ</t>
    </rPh>
    <rPh sb="22" eb="24">
      <t>ケントウ</t>
    </rPh>
    <rPh sb="24" eb="26">
      <t>ジギョウ</t>
    </rPh>
    <phoneticPr fontId="1"/>
  </si>
  <si>
    <t>船舶の再資源化解体適正化推進費</t>
    <rPh sb="0" eb="2">
      <t>センパク</t>
    </rPh>
    <rPh sb="3" eb="7">
      <t>サイシゲンカ</t>
    </rPh>
    <rPh sb="7" eb="9">
      <t>カイタイ</t>
    </rPh>
    <rPh sb="9" eb="12">
      <t>テキセイカ</t>
    </rPh>
    <rPh sb="12" eb="15">
      <t>スイシンヒ</t>
    </rPh>
    <phoneticPr fontId="1"/>
  </si>
  <si>
    <t>人口減少下における生物多様性を最適化する土地利用推進事業</t>
    <phoneticPr fontId="1"/>
  </si>
  <si>
    <t>本事業は平成２９年度限りとする。
また、本事業で更新した「温泉資源の保護に関するガイドライン（地熱発電関係）」を地方公共団体における地熱発電開発のための温泉ゆう出目的の掘削等の許可の際の参考とするよう周知を図っていく。</t>
    <phoneticPr fontId="1"/>
  </si>
  <si>
    <t>本事業は平成30年度で終了となるが、成果指標においては環境・社会面の両面での効果の発揮が重要であると考えており、今後、それらの効果が最大限に発揮できるよう努めてまいりたい。</t>
    <phoneticPr fontId="1"/>
  </si>
  <si>
    <t>平成29年度で終了する。
なお、本事業で得た知見や成果を有効に活用するため、環境アセスメントデータベースシステムに今後掲載することとする。</t>
    <phoneticPr fontId="1"/>
  </si>
  <si>
    <t>使途や効果について、継続的に把握し、日本として国際的な議論をリードするよう努めていく</t>
    <phoneticPr fontId="1"/>
  </si>
  <si>
    <t>アウトカムの中間目標について、所見を踏まえ目標値を見直した。来場者の増加に向けた取り組みとして、来年度、展示内容のリニューアル及び外国人旅行客にも対応した多言語化など展示施設の改修設計のための予算要求を行う。</t>
    <phoneticPr fontId="1"/>
  </si>
  <si>
    <t>当該事業については、社会的なニーズも踏まえつつ、調査対象種や調査期間等について随時見直し・検討を行っている。業務によっては落札率が低率となっているものもあるが、これは複数者応札による価格競争の原理が働いた結果であると考えられる。落札率が低率となった業務や１者応札であった業務について、過年度の履行状況に特段の問題はないが、仮に業務履行過程において課題・問題が発生する場合には、最低落札価格の設定等の対応も検討する。</t>
    <phoneticPr fontId="1"/>
  </si>
  <si>
    <t>成果指標については、得られたデータの活用状況や各国・機関の取組状況が把握できるよう見直しを行い、修正をした。
また、事業が将来的に継続できる仕組みづくりについては、次年度以降の実施に向けて今年度検討を行う予定。</t>
    <phoneticPr fontId="1"/>
  </si>
  <si>
    <t>これまでも主要なデータは英訳してきているが、外部有識者の所見を踏まえ、更に英語版でのデータ提供について予算の制約を考慮して検討するほか、既存の英語版ホームページの拡充に努める。また、継続して適切な予算執行に努める。</t>
    <phoneticPr fontId="1"/>
  </si>
  <si>
    <t>ご指摘を踏まえ、自然生態系への長期的な影響の評価について引き続き検討を進める。また、多くの事業者が参加できるように事業内容や公告期間の見直しを行う等、引き続き調達手法の改善に努める。</t>
    <phoneticPr fontId="1"/>
  </si>
  <si>
    <t xml:space="preserve">計画的に国家戦略の実施状況の評価や取組の加速に努め、予算の効率的な執行及び次期国家戦略の検討に結びつけていく。また、入札条件の見直しを検討や公告期間の延長等を実施し、調達手法の改善（一者応札の抑制の取組等）に努める。
</t>
    <phoneticPr fontId="1"/>
  </si>
  <si>
    <t>一昨年度、UNDB-Jでは各種事業をより波及効果が高まるよう推進していくため、2020年に向けた取組をまとめたロードマップを策定し、昨年度は各取組のフォローアップを行った。今年度は、ロードマップに基づき各取組をより一層推進していくとともに、2020年に向けた成果の取りまとめ及び発信のための議論を行う。</t>
    <phoneticPr fontId="1"/>
  </si>
  <si>
    <t>平成29年度は、前年度まで低調であった「にじゅうまるプロジェクト」の運用改善により、成果目標に向けて飛躍的に実績を伸ばすことができた。
愛知目標の目標年である2020年を目前にして、更なる取り組みの加速が求められていることから、計画的に、国家戦略の実施状況の評価や取組の加速の実施に努める。
加えて平成30年度以降、2020年以降の生物多様性国際枠組みの議論が本格的に始まるため、専門家会合に参加するための予算を増額要求することとする。</t>
    <phoneticPr fontId="1"/>
  </si>
  <si>
    <t>本事業は、2019年度新規要求する「環境で地方を元気にする地域循環共生圏づくりプラットフォーム事業」へ統合し、環境省全体として地域循環共生圏の取り組みをより一層推進していく。</t>
    <phoneticPr fontId="1"/>
  </si>
  <si>
    <t>保護地域の管理水準の向上に向けて、過去の調査結果やアジア保護地域パートナーシップで得られたアジア各国の知見等を活用し、日本における評価手法について効率的に検討を進める。また、調達方法については、主な事業の支出先の選定にあたっては、一般競争入札で行っており、競争性が確保されているが、公告期間を長めに取るなどの改善策により、一者応札の抑制の取組等に努めることとした。</t>
    <phoneticPr fontId="1"/>
  </si>
  <si>
    <t>現在、2019年度中に調査を終了できるよう遠隔地からのデータ収集等を行っているが、噴火の状況は予測できないため、データ収集状況を踏まえつつ必要に応じて調査期間の延長を検討してまいりたい。</t>
    <phoneticPr fontId="1"/>
  </si>
  <si>
    <t>今後は長期間状況把握がなされないままとならないよう、自然環境保全法に基づき、期間終了後もおおむね５年ごとに調査を実施していき、状況把握を行えるよう努めたい。
生物多様性モニタリング調査では全国24ヵ所にモニタリングサイトを設定して、各調査地点のサンゴの被度や白化状況、オニヒトデの発生状況等を毎年モニタリングを行い、サイトごとに変化をみている。一方、本事業では全国のサンゴ礁域における対象海域全体の、サンゴ礁の分布状況や分布面積等を把握するための調査となっている点で異なっており、その性質を異にする。　</t>
    <phoneticPr fontId="1"/>
  </si>
  <si>
    <t>引き続き事業を効率的かつ計画的に実施していく。</t>
    <phoneticPr fontId="1"/>
  </si>
  <si>
    <t>平成30年度より自然環境保全基礎調査の一環として実施していくが、その結果も含めて、本事業で得た知見や成果を各課室・自治体・その他関係機関が広域的な鳥獣対策に有効に利用できるよう、的確に情報提供を行う。</t>
    <phoneticPr fontId="1"/>
  </si>
  <si>
    <t>湿地生態系の保全及び渡り鳥の保全等を推進するため、事業の必要性を検討した上で、効率的かつ計画的に実施し、適切な予算執行に努める。</t>
    <phoneticPr fontId="1"/>
  </si>
  <si>
    <t>外部有識者の所見を踏まえ、中間達成目標を設定する等のアウトカムの見直しを検討する。また、モンゴルへの支援については出口戦略を明確にし、南極の件は、測定指標について事業内容とマッチするように見直しを図りたい。</t>
  </si>
  <si>
    <t>より適切なアウトカム指標の設定について検討してまいりたい。今後の運用については引き続き経費削減に努める。</t>
    <phoneticPr fontId="1"/>
  </si>
  <si>
    <t>ご指摘を踏まえ、本事業で得られた知見等が政策立案に活用されるよう引き続き検討を進める。また、多くの事業者が参加できるように事業内容や公告期間の見直しを行う等、引き続き調達手法の改善に努める。</t>
    <phoneticPr fontId="1"/>
  </si>
  <si>
    <t>本事業で得られた情報・知見等を用いて国際的な議論を主導するとともに、国内政策への活用に努める。
引き続き、より一層の調達手法の改善（入札公告期間の延長、前年度の業務に関する説明文書存在の明記等による一者応札の抑制の取組等）に努める。</t>
    <phoneticPr fontId="1"/>
  </si>
  <si>
    <t>・国内希少野生動植物種生息域外保全、国内希少野生動植物種保全事業に応じた指標を設定するなど、より適切な評価手法の導入を検討する。
・地域連携保全活動計画作成地域数については、これまで年間2件増を目標としていたところ、年間3件増を目標とし、中間目標として平成35年までに31地域とする、最終的な目標については、平成35年を目途に、当該制度の運用状況の点検等も含めて検討したい。
・平成30年度の単位当たりコストは、当初の記入時に最低限見込まれた事業数から仮算出したものであるが、実態上は現時点で34件を採択しており、約279万円/件となるため、前年の304万円/件に比べて増加はしていない。
・事業成果の検証や各地域におけるニーズの把握等に努め、引き続き必要に応じ事業内容や交付対象の適正化に努める。</t>
    <phoneticPr fontId="1"/>
  </si>
  <si>
    <t>引き続き、効果的かつ効率的に自然再生の取組推進に向けた事業を実施する。また、新たな自然再生協議会の設立に向けては、普及啓発や地域の課題を解決していくための支援を引き続き実施するとともに、自然再生協議会を設立することのメリットを明確にするなど、必要な対応を検討する。</t>
    <phoneticPr fontId="1"/>
  </si>
  <si>
    <t>アウトカムである区域拡張等行った国立・国定公園数（累積）を達成するため、本業務において、計画検討のため必要としている各公園の自然環境や利用調整状況の調査などを適切に実施し、根拠に基づいた検討を進めることで、地元の機運醸成や関係者との調整について効率的に進めていく。</t>
    <phoneticPr fontId="1"/>
  </si>
  <si>
    <t>地方環境事務所との緊密な連携・協力のもと、業務の指導・監督に努め、本事業を着実に推進するものとする。</t>
    <phoneticPr fontId="1"/>
  </si>
  <si>
    <t>推進チームの所見を踏まえ、自然に直接ふれあう場として活用していくため、国民が直接、自然にふれあう場を今後とも提供し、引き続き、利用者の増加及び適切な予算執行に努める。</t>
    <phoneticPr fontId="1"/>
  </si>
  <si>
    <t>推進チームの所見を踏まえ、都道府県等と連携し、効果的な実施及び適正な予算の執行に努める。</t>
    <phoneticPr fontId="1"/>
  </si>
  <si>
    <t>一者応札を回避するための方策として、入札条件の緩和や公告期間を延長するなど工夫に努める。</t>
    <phoneticPr fontId="1"/>
  </si>
  <si>
    <t>中間評価および今後の進め方を踏まえて、今後８箇所の国立公園で策定した「ステップアッププログラム２０２０」の見直しを行い、目標達成に向けた取組を推進する。</t>
    <phoneticPr fontId="1"/>
  </si>
  <si>
    <t xml:space="preserve">自然環境保全上重要な地域内に所在し、生物多様性保全の観点等から保護の必要性が高い地域の保護管理強化を適切に図れるよう、所有者からの買上の申し出を踏まえつつ、地元調整等も着実に進める等しながら、計画的な予算要求と執行に努めることとする。           </t>
    <phoneticPr fontId="1"/>
  </si>
  <si>
    <t>成果実績については、精度の向上及びより迅速な集計・公表ができるよう手法の改善等に努める。
推計では減少傾向を示しているが、依然として目標とする捕獲数には満たない状況であり、各都道府県の連携による効果的な捕獲の推進や国立公園等での捕獲に努める。
引き続き、事業内容に応じた適切な事業の分割発注により、多数応札となるように努める。</t>
    <phoneticPr fontId="1"/>
  </si>
  <si>
    <t>世界自然遺産地域等の適正な管理・モニタリングを行い、今後も効果的かつ効率的な保全対策に努める。</t>
    <phoneticPr fontId="1"/>
  </si>
  <si>
    <t>世界自然遺産の国内候補地である奄美大島、徳之島、沖縄島北部及び西表島について、地元等と連携を図りながら、世界自然遺産としての価値の保全を図る。また、効果的、効率的な事業実施に努める。</t>
    <phoneticPr fontId="1"/>
  </si>
  <si>
    <t>既に交付対象事業の要件と定めているように、調査等ができる体制が整っているところを選定し、整備の進捗状況を把握するとともに、事後のモニタリングを実施する等し、その成果の把握に努める。</t>
    <phoneticPr fontId="1"/>
  </si>
  <si>
    <t>地域の実情によって様々だが、計画の検討開始から策定までは最低３年程度の期間を要する。事業の進捗管理を適切に行うとともに、一者応札の抑制の取組等に努めてまいりたい。</t>
    <phoneticPr fontId="1"/>
  </si>
  <si>
    <t>推進チームの所見を踏まえ、関係者との連携協力を行うとともに地域の実情を的確に把握し、効果的な事業を図るとともに適切な予算の執行に努める。</t>
    <phoneticPr fontId="1"/>
  </si>
  <si>
    <t>事業を効率的に進め、予定通り平成29年度で終了した。
今後、総合的な防除対策の推進のため、グリーンアノール防除策の効果的な設置・管理方法等平成29年度までに得た成果を有効に活用していく。</t>
    <phoneticPr fontId="1"/>
  </si>
  <si>
    <t>複数の活動指標にする等の見直しの検討を行う。また、より多くの事業者が参加できるよう、事業内容や公告期間の見直し等により引き続き調達手法の改善を図りたい。</t>
    <phoneticPr fontId="1"/>
  </si>
  <si>
    <t>日中間のトキ保護分野における良好な協力関係を維持しトキ保護事業に役立て、引き続き事業実施に努める。</t>
    <phoneticPr fontId="1"/>
  </si>
  <si>
    <t>鳥獣保護管理を適切に推進していくため、事業の効率性・効果を検討し、適切な予算執行に努める。</t>
    <phoneticPr fontId="1"/>
  </si>
  <si>
    <t>ご指摘を踏まえ、事業の見直し等を検討し、効率的かつ効果的な実施、予算執行に努める。また、多くの事業者が参加できるように事業内容や公告期間の見直しを行ったところであるが、引き続き調達手法の改善を図りたい。</t>
    <phoneticPr fontId="1"/>
  </si>
  <si>
    <t>引き続き、侵略的外来種の意図的・非意図的な導入を防止、防除を推進するため、事業の必要性等を検討した上で、効果的かつ効率的に着実な実施を図るとともに、得られた知見が有効に活用されるよう努める。また、入札公告期間を長めに設定することで競争性の確保に努めるなど、調達手法の改善を図る。</t>
    <phoneticPr fontId="1"/>
  </si>
  <si>
    <t>引き続き関係省庁との連携を密にし、発生状況等に応じて、実施体制のさらなる効率化を図りつつ、適切な危機管理体制の整備に努める。また、今までの知見を活かし、効率的に事業を実施するよう努める。</t>
    <phoneticPr fontId="1"/>
  </si>
  <si>
    <t>引き続き、カルタヘナ法に基づき、遺伝子組換え生物の使用等の規制を推進していくため、事業の効率性を検討し、適切な予算執行に努める。</t>
    <phoneticPr fontId="1"/>
  </si>
  <si>
    <t>関係機関と連携し、事業の進捗等を把握しながら、効率的な執行に努める。</t>
    <phoneticPr fontId="1"/>
  </si>
  <si>
    <t>施設の整備及び維持管理に当たっては、蓄積された知見を活かして事業の必要性を検討した上で、整備内容の効率化・合理化を図り、計画的かつ効率的な予算執行に努めるものとする。</t>
    <phoneticPr fontId="1"/>
  </si>
  <si>
    <t>生息地等保護区の適切な保護管理を推進していくために、引き続き、効率的な予算執行に努める。</t>
    <phoneticPr fontId="1"/>
  </si>
  <si>
    <t>国指定鳥獣保護区の管理の進捗状況等を把握しながら、効率的かつ効果的な予算執行に努める。</t>
    <phoneticPr fontId="1"/>
  </si>
  <si>
    <t>各事務所の執行状況、事業の進捗状況を随時把握し、事業の実効性を検討した上で、予算の効率的な執行に努める。</t>
    <phoneticPr fontId="1"/>
  </si>
  <si>
    <t>特定外来生物の防除の加速化を推進するため、事業を効率的かつ効果的に着実に実施する。また、得られた知見等を有効に活用するよう努める。</t>
    <phoneticPr fontId="1"/>
  </si>
  <si>
    <t>引き続き、効率的かつ効果的に事業を執行する。また、その成果を希少種等の野生復帰や普及啓発等に有効に活用するよう努める。希少種等の保護増殖等を着実に実施するため、平成31年度概算要求において対前年度比140％の増額要求を行うこととし、特に希少種等の保全の現場における情報収集、技術開発及び施策の実施等の保全活動に実際に取り組む人材の確保に努める。</t>
    <phoneticPr fontId="1"/>
  </si>
  <si>
    <t>・平成28年における犬及び猫の引取り数は11.4万頭（平成16年度：41.8万頭）であり、自治体との更なる連携強化・適正な事業執行により、平成35年までに引取り数を10万頭に引き下げるよう取り組んでいく。
・事業の契約にあたり、入札期間の延長によって一者応札の抑制に取り組んでいる。</t>
    <phoneticPr fontId="1"/>
  </si>
  <si>
    <t>施設整備の計画・構想を有する自治体との連絡・調整を密に行い、更なる執行率の向上に努める。</t>
    <phoneticPr fontId="1"/>
  </si>
  <si>
    <t>予算執行率のバラツキについては、入札差額によるものであり、過去の落札率等を踏まえ、引き続き適切な予算執行に努める。安全対策については、自噴湧出量に関係なく、確実な実施が求められるものであり、今後も引き続き法令等が遵守されるよう、都道府県と連携して対応していきたい。</t>
    <phoneticPr fontId="1"/>
  </si>
  <si>
    <t>実施する事業については事前に事業評価及びヒアリングを実施しているが、本省としての管理体制の強化に努めるとともに、地方環境事務所との連携を強化し、引き続き地域の状況等に即した効果的かつ効率的な予算施行に繋げていく。</t>
    <phoneticPr fontId="1"/>
  </si>
  <si>
    <t>エコツーリズム推進法に国の責務として広報等が規定されており、本事業費ではこれに対して措置を行っているものである。地方独自の運営体制づくりの指導、全体構想の早期作成指導及び支援については、今後も引き続きつとめてまいりたい。</t>
    <phoneticPr fontId="1"/>
  </si>
  <si>
    <t>今後も効率的な予算執行に努めるとともに、より一層の自然保護思想の普及、適正利用の推進及び子どもの自然体験活動の推進に努める所存。</t>
    <phoneticPr fontId="1"/>
  </si>
  <si>
    <t>みちのく潮風トレイルを含め、利用者の増加を図るべく、今後も関係機関等との綿密な調整を図っていく。
また、平成30年度の自然環境モニタリング業務については、業務の内容をより詳細に仕様書に記載する等の改善に努めた結果、複数者（２者）応札となった。</t>
    <phoneticPr fontId="1"/>
  </si>
  <si>
    <t>引き続き効率的な予算執行に努め、着実に被災施設の復旧へ繋げる。</t>
    <phoneticPr fontId="1"/>
  </si>
  <si>
    <t>行政事業レビュー推進チームの所見を踏まえ、厚生労働省と連携し着実に事業を実施していく。</t>
    <phoneticPr fontId="1"/>
  </si>
  <si>
    <t>化石燃料由来の熱利用脱炭素化に向けた電化シフトによる省CO2促進事業</t>
    <rPh sb="0" eb="2">
      <t>カセキ</t>
    </rPh>
    <rPh sb="2" eb="4">
      <t>ネンリョウ</t>
    </rPh>
    <rPh sb="4" eb="6">
      <t>ユライ</t>
    </rPh>
    <rPh sb="7" eb="10">
      <t>ネツリヨウ</t>
    </rPh>
    <rPh sb="10" eb="11">
      <t>ダツ</t>
    </rPh>
    <rPh sb="11" eb="14">
      <t>タンソカ</t>
    </rPh>
    <rPh sb="15" eb="16">
      <t>ム</t>
    </rPh>
    <rPh sb="18" eb="20">
      <t>デンカ</t>
    </rPh>
    <rPh sb="26" eb="27">
      <t>ショウ</t>
    </rPh>
    <rPh sb="30" eb="32">
      <t>ソクシン</t>
    </rPh>
    <rPh sb="32" eb="34">
      <t>ジギョウ</t>
    </rPh>
    <phoneticPr fontId="1"/>
  </si>
  <si>
    <t>ｴﾈﾙｷﾞｰ対策特別会計ｴﾈﾙｷﾞｰ需給勘定</t>
    <phoneticPr fontId="1"/>
  </si>
  <si>
    <t>（項）エネルギー需給構造高度化対策費
　（大事項）温暖化対策に必要な経費</t>
    <phoneticPr fontId="1"/>
  </si>
  <si>
    <t>SBT（企業版２℃目標）達成に向けたCO2削減計画モデル事業</t>
    <rPh sb="4" eb="7">
      <t>キギョウバン</t>
    </rPh>
    <rPh sb="9" eb="11">
      <t>モクヒョウ</t>
    </rPh>
    <rPh sb="12" eb="14">
      <t>タッセイ</t>
    </rPh>
    <rPh sb="15" eb="16">
      <t>ム</t>
    </rPh>
    <rPh sb="21" eb="23">
      <t>サクゲン</t>
    </rPh>
    <rPh sb="23" eb="25">
      <t>ケイカク</t>
    </rPh>
    <rPh sb="28" eb="30">
      <t>ジギョウ</t>
    </rPh>
    <phoneticPr fontId="1"/>
  </si>
  <si>
    <t>世界潮流と調和する脱炭素イノベーション創出事業（一部総務省、経済産業省、国土交通省連携事業）</t>
    <rPh sb="0" eb="2">
      <t>セカイ</t>
    </rPh>
    <rPh sb="2" eb="4">
      <t>チョウリュウ</t>
    </rPh>
    <rPh sb="5" eb="7">
      <t>チョウワ</t>
    </rPh>
    <rPh sb="9" eb="10">
      <t>ダツ</t>
    </rPh>
    <rPh sb="10" eb="12">
      <t>タンソ</t>
    </rPh>
    <rPh sb="19" eb="21">
      <t>ソウシュツ</t>
    </rPh>
    <rPh sb="21" eb="23">
      <t>ジギョウ</t>
    </rPh>
    <rPh sb="24" eb="26">
      <t>イチブ</t>
    </rPh>
    <rPh sb="26" eb="29">
      <t>ソウムショウ</t>
    </rPh>
    <rPh sb="30" eb="32">
      <t>ケイザイ</t>
    </rPh>
    <rPh sb="32" eb="35">
      <t>サンギョウショウ</t>
    </rPh>
    <rPh sb="36" eb="38">
      <t>コクド</t>
    </rPh>
    <rPh sb="38" eb="41">
      <t>コウツウショウ</t>
    </rPh>
    <rPh sb="41" eb="43">
      <t>レンケイ</t>
    </rPh>
    <rPh sb="43" eb="45">
      <t>ジギョウ</t>
    </rPh>
    <phoneticPr fontId="1"/>
  </si>
  <si>
    <t>上水道施設のCO2排出量削減ポテンシャル検討事業（厚生労働省連携事業）</t>
    <rPh sb="0" eb="3">
      <t>ジョウスイドウ</t>
    </rPh>
    <rPh sb="3" eb="5">
      <t>シセツ</t>
    </rPh>
    <rPh sb="9" eb="12">
      <t>ハイシュツリョウ</t>
    </rPh>
    <rPh sb="12" eb="14">
      <t>サクゲン</t>
    </rPh>
    <rPh sb="20" eb="22">
      <t>ケントウ</t>
    </rPh>
    <rPh sb="22" eb="24">
      <t>ジギョウ</t>
    </rPh>
    <rPh sb="25" eb="27">
      <t>コウセイ</t>
    </rPh>
    <rPh sb="27" eb="30">
      <t>ロウドウショウ</t>
    </rPh>
    <rPh sb="30" eb="32">
      <t>レンケイ</t>
    </rPh>
    <rPh sb="32" eb="34">
      <t>ジギョウ</t>
    </rPh>
    <phoneticPr fontId="1"/>
  </si>
  <si>
    <t>遠隔モニタリングシステム活用による効果的なCO2削減対策モデル事業</t>
    <rPh sb="0" eb="2">
      <t>エンカク</t>
    </rPh>
    <rPh sb="12" eb="14">
      <t>カツヨウ</t>
    </rPh>
    <rPh sb="17" eb="20">
      <t>コウカテキ</t>
    </rPh>
    <rPh sb="24" eb="26">
      <t>サクゲン</t>
    </rPh>
    <rPh sb="26" eb="28">
      <t>タイサク</t>
    </rPh>
    <rPh sb="31" eb="33">
      <t>ジギョウ</t>
    </rPh>
    <phoneticPr fontId="1"/>
  </si>
  <si>
    <t>配電網の地中化による再エネ・省エネの推進と防災能力の向上支援事業（国土交通省連携事業）</t>
    <rPh sb="0" eb="3">
      <t>ハイデンモウ</t>
    </rPh>
    <rPh sb="4" eb="7">
      <t>チチュウカ</t>
    </rPh>
    <rPh sb="10" eb="11">
      <t>サイ</t>
    </rPh>
    <rPh sb="14" eb="15">
      <t>ショウ</t>
    </rPh>
    <rPh sb="18" eb="20">
      <t>スイシン</t>
    </rPh>
    <rPh sb="21" eb="23">
      <t>ボウサイ</t>
    </rPh>
    <rPh sb="23" eb="25">
      <t>ノウリョク</t>
    </rPh>
    <rPh sb="26" eb="28">
      <t>コウジョウ</t>
    </rPh>
    <rPh sb="28" eb="30">
      <t>シエン</t>
    </rPh>
    <rPh sb="30" eb="32">
      <t>ジギョウ</t>
    </rPh>
    <rPh sb="33" eb="35">
      <t>コクド</t>
    </rPh>
    <rPh sb="35" eb="38">
      <t>コウツウショウ</t>
    </rPh>
    <rPh sb="38" eb="40">
      <t>レンケイ</t>
    </rPh>
    <rPh sb="40" eb="42">
      <t>ジギョウ</t>
    </rPh>
    <phoneticPr fontId="1"/>
  </si>
  <si>
    <t>建設機械の高度化による省CO2効果実証事業（国土交通省連携事業）</t>
    <rPh sb="0" eb="2">
      <t>ケンセツ</t>
    </rPh>
    <rPh sb="2" eb="4">
      <t>キカイ</t>
    </rPh>
    <rPh sb="5" eb="8">
      <t>コウドカ</t>
    </rPh>
    <rPh sb="11" eb="12">
      <t>ショウ</t>
    </rPh>
    <rPh sb="15" eb="17">
      <t>コウカ</t>
    </rPh>
    <rPh sb="17" eb="19">
      <t>ジッショウ</t>
    </rPh>
    <rPh sb="19" eb="21">
      <t>ジギョウ</t>
    </rPh>
    <rPh sb="22" eb="24">
      <t>コクド</t>
    </rPh>
    <rPh sb="24" eb="27">
      <t>コウツウショウ</t>
    </rPh>
    <rPh sb="27" eb="29">
      <t>レンケイ</t>
    </rPh>
    <rPh sb="29" eb="31">
      <t>ジギョウ</t>
    </rPh>
    <phoneticPr fontId="1"/>
  </si>
  <si>
    <t>資源制約、リユース・サイクルを見据えた再エネ主力化のための次世代蓄電池実用化事業</t>
    <rPh sb="0" eb="2">
      <t>シゲン</t>
    </rPh>
    <rPh sb="2" eb="4">
      <t>セイヤク</t>
    </rPh>
    <rPh sb="15" eb="17">
      <t>ミス</t>
    </rPh>
    <rPh sb="19" eb="20">
      <t>サイ</t>
    </rPh>
    <rPh sb="22" eb="24">
      <t>シュリョク</t>
    </rPh>
    <rPh sb="24" eb="25">
      <t>カ</t>
    </rPh>
    <rPh sb="29" eb="32">
      <t>ジセダイ</t>
    </rPh>
    <rPh sb="32" eb="35">
      <t>チクデンチ</t>
    </rPh>
    <rPh sb="35" eb="38">
      <t>ジツヨウカ</t>
    </rPh>
    <rPh sb="38" eb="40">
      <t>ジギョウ</t>
    </rPh>
    <phoneticPr fontId="1"/>
  </si>
  <si>
    <t>省CO2を実現する次世代情報通信ネットワークシステム普及推進事業（総務省連携事業）</t>
    <rPh sb="0" eb="1">
      <t>ショウ</t>
    </rPh>
    <rPh sb="5" eb="7">
      <t>ジツゲン</t>
    </rPh>
    <rPh sb="9" eb="12">
      <t>ジセダイ</t>
    </rPh>
    <rPh sb="12" eb="14">
      <t>ジョウホウ</t>
    </rPh>
    <rPh sb="14" eb="16">
      <t>ツウシン</t>
    </rPh>
    <rPh sb="26" eb="28">
      <t>フキュウ</t>
    </rPh>
    <rPh sb="28" eb="30">
      <t>スイシン</t>
    </rPh>
    <rPh sb="30" eb="32">
      <t>ジギョウ</t>
    </rPh>
    <rPh sb="33" eb="36">
      <t>ソウムショウ</t>
    </rPh>
    <rPh sb="36" eb="38">
      <t>レンケイ</t>
    </rPh>
    <rPh sb="38" eb="40">
      <t>ジギョウ</t>
    </rPh>
    <phoneticPr fontId="1"/>
  </si>
  <si>
    <t>省CO2型広域分散エッジネットワークシステム実用化推進事業（総務省連携事業）</t>
    <rPh sb="0" eb="1">
      <t>ショウ</t>
    </rPh>
    <rPh sb="4" eb="5">
      <t>カタ</t>
    </rPh>
    <rPh sb="5" eb="7">
      <t>コウイキ</t>
    </rPh>
    <rPh sb="7" eb="9">
      <t>ブンサン</t>
    </rPh>
    <rPh sb="22" eb="25">
      <t>ジツヨウカ</t>
    </rPh>
    <rPh sb="25" eb="27">
      <t>スイシン</t>
    </rPh>
    <rPh sb="27" eb="29">
      <t>ジギョウ</t>
    </rPh>
    <rPh sb="30" eb="33">
      <t>ソウムショウ</t>
    </rPh>
    <rPh sb="33" eb="35">
      <t>レンケイ</t>
    </rPh>
    <rPh sb="35" eb="37">
      <t>ジギョウ</t>
    </rPh>
    <phoneticPr fontId="1"/>
  </si>
  <si>
    <t>先進環境発電技術を活用した自立分散型ネットワークシステム構築推進事業</t>
    <rPh sb="0" eb="2">
      <t>センシン</t>
    </rPh>
    <rPh sb="2" eb="4">
      <t>カンキョウ</t>
    </rPh>
    <rPh sb="4" eb="6">
      <t>ハツデン</t>
    </rPh>
    <rPh sb="6" eb="8">
      <t>ギジュツ</t>
    </rPh>
    <rPh sb="9" eb="11">
      <t>カツヨウ</t>
    </rPh>
    <rPh sb="13" eb="15">
      <t>ジリツ</t>
    </rPh>
    <rPh sb="15" eb="18">
      <t>ブンサンガタ</t>
    </rPh>
    <rPh sb="28" eb="30">
      <t>コウチク</t>
    </rPh>
    <rPh sb="30" eb="32">
      <t>スイシン</t>
    </rPh>
    <rPh sb="32" eb="34">
      <t>ジギョウ</t>
    </rPh>
    <phoneticPr fontId="1"/>
  </si>
  <si>
    <t>ロボティックプロセスオートメーション導入による省CO2化モデル構築事業</t>
    <rPh sb="18" eb="20">
      <t>ドウニュウ</t>
    </rPh>
    <rPh sb="23" eb="24">
      <t>ショウ</t>
    </rPh>
    <rPh sb="27" eb="28">
      <t>カ</t>
    </rPh>
    <rPh sb="31" eb="33">
      <t>コウチク</t>
    </rPh>
    <rPh sb="33" eb="35">
      <t>ジギョウ</t>
    </rPh>
    <phoneticPr fontId="1"/>
  </si>
  <si>
    <t>水素を活用した燃料電池鉄道車両の実用化推進事業</t>
    <rPh sb="0" eb="2">
      <t>スイソ</t>
    </rPh>
    <rPh sb="3" eb="5">
      <t>カツヨウ</t>
    </rPh>
    <rPh sb="7" eb="9">
      <t>ネンリョウ</t>
    </rPh>
    <rPh sb="9" eb="11">
      <t>デンチ</t>
    </rPh>
    <rPh sb="11" eb="13">
      <t>テツドウ</t>
    </rPh>
    <rPh sb="13" eb="15">
      <t>シャリョウ</t>
    </rPh>
    <rPh sb="16" eb="19">
      <t>ジツヨウカ</t>
    </rPh>
    <rPh sb="19" eb="21">
      <t>スイシン</t>
    </rPh>
    <rPh sb="21" eb="23">
      <t>ジギョウ</t>
    </rPh>
    <phoneticPr fontId="1"/>
  </si>
  <si>
    <t>温室効果ガス排出に関するデジタルガバメント構築事業</t>
    <rPh sb="0" eb="2">
      <t>オンシツ</t>
    </rPh>
    <rPh sb="2" eb="4">
      <t>コウカ</t>
    </rPh>
    <rPh sb="6" eb="8">
      <t>ハイシュツ</t>
    </rPh>
    <rPh sb="9" eb="10">
      <t>カン</t>
    </rPh>
    <rPh sb="21" eb="23">
      <t>コウチク</t>
    </rPh>
    <rPh sb="23" eb="25">
      <t>ジギョウ</t>
    </rPh>
    <phoneticPr fontId="1"/>
  </si>
  <si>
    <t>脱炭素社会の着実な実現に向けた重点戦略策定事業</t>
    <phoneticPr fontId="1"/>
  </si>
  <si>
    <t>コ・イノベーションによる途上国向け低炭素技術創出・普及事業</t>
    <rPh sb="12" eb="15">
      <t>トジョウコク</t>
    </rPh>
    <rPh sb="15" eb="16">
      <t>ム</t>
    </rPh>
    <rPh sb="17" eb="20">
      <t>テイタンソ</t>
    </rPh>
    <rPh sb="20" eb="22">
      <t>ギジュツ</t>
    </rPh>
    <rPh sb="22" eb="24">
      <t>ソウシュツ</t>
    </rPh>
    <rPh sb="25" eb="27">
      <t>フキュウ</t>
    </rPh>
    <rPh sb="27" eb="29">
      <t>ジギョウ</t>
    </rPh>
    <phoneticPr fontId="1"/>
  </si>
  <si>
    <t>気候変動に関する政府間パネル（IPCC)総会等開催支援事業</t>
    <rPh sb="0" eb="2">
      <t>キコウ</t>
    </rPh>
    <rPh sb="2" eb="4">
      <t>ヘンドウ</t>
    </rPh>
    <rPh sb="5" eb="6">
      <t>カン</t>
    </rPh>
    <rPh sb="8" eb="11">
      <t>セイフカン</t>
    </rPh>
    <rPh sb="20" eb="22">
      <t>ソウカイ</t>
    </rPh>
    <rPh sb="22" eb="23">
      <t>トウ</t>
    </rPh>
    <rPh sb="23" eb="25">
      <t>カイサイ</t>
    </rPh>
    <rPh sb="25" eb="27">
      <t>シエン</t>
    </rPh>
    <rPh sb="27" eb="29">
      <t>ジギョウ</t>
    </rPh>
    <phoneticPr fontId="1"/>
  </si>
  <si>
    <t>施策名：2.地球環境の保全</t>
    <phoneticPr fontId="1"/>
  </si>
  <si>
    <t>施策名：3.大気・水・土壌環境等の保全</t>
    <phoneticPr fontId="1"/>
  </si>
  <si>
    <t>施策名：4.廃棄物・リサイクル対策の推進</t>
    <phoneticPr fontId="1"/>
  </si>
  <si>
    <t>施策名：5.生物多様性の保全と自然との共生の推進</t>
    <phoneticPr fontId="1"/>
  </si>
  <si>
    <t>施策名：9.環境政策の基盤整備</t>
    <phoneticPr fontId="1"/>
  </si>
  <si>
    <t>要求額のうち「新しい日本のための優先課題推進枠」46,630百万円</t>
    <phoneticPr fontId="1"/>
  </si>
  <si>
    <t>要求額のうち「新しい日本のための優先課題推進枠」1,021百万円</t>
    <phoneticPr fontId="1"/>
  </si>
  <si>
    <t>新31-0001</t>
    <rPh sb="0" eb="1">
      <t>シン</t>
    </rPh>
    <phoneticPr fontId="1"/>
  </si>
  <si>
    <t xml:space="preserve">新31-0002 </t>
    <rPh sb="0" eb="1">
      <t>シン</t>
    </rPh>
    <phoneticPr fontId="1"/>
  </si>
  <si>
    <t>新31-0003</t>
    <rPh sb="0" eb="1">
      <t>シン</t>
    </rPh>
    <phoneticPr fontId="1"/>
  </si>
  <si>
    <t>新31-0004</t>
    <rPh sb="0" eb="1">
      <t>シン</t>
    </rPh>
    <phoneticPr fontId="1"/>
  </si>
  <si>
    <t>新31-0005</t>
    <rPh sb="0" eb="1">
      <t>シン</t>
    </rPh>
    <phoneticPr fontId="1"/>
  </si>
  <si>
    <t>新31-0006</t>
    <rPh sb="0" eb="1">
      <t>シン</t>
    </rPh>
    <phoneticPr fontId="1"/>
  </si>
  <si>
    <t>新31-0007</t>
    <rPh sb="0" eb="1">
      <t>シン</t>
    </rPh>
    <phoneticPr fontId="1"/>
  </si>
  <si>
    <t>新31-0008</t>
    <rPh sb="0" eb="1">
      <t>シン</t>
    </rPh>
    <phoneticPr fontId="1"/>
  </si>
  <si>
    <t>新31-0009</t>
    <rPh sb="0" eb="1">
      <t>シン</t>
    </rPh>
    <phoneticPr fontId="1"/>
  </si>
  <si>
    <t>新31-0010</t>
    <rPh sb="0" eb="1">
      <t>シン</t>
    </rPh>
    <phoneticPr fontId="1"/>
  </si>
  <si>
    <t>新31-0011</t>
    <rPh sb="0" eb="1">
      <t>シン</t>
    </rPh>
    <phoneticPr fontId="1"/>
  </si>
  <si>
    <t>新31-0012</t>
    <rPh sb="0" eb="1">
      <t>シン</t>
    </rPh>
    <phoneticPr fontId="1"/>
  </si>
  <si>
    <t>新31-0013</t>
    <rPh sb="0" eb="1">
      <t>シン</t>
    </rPh>
    <phoneticPr fontId="1"/>
  </si>
  <si>
    <t>新31-0014</t>
    <rPh sb="0" eb="1">
      <t>シン</t>
    </rPh>
    <phoneticPr fontId="1"/>
  </si>
  <si>
    <t>新31-0015</t>
    <rPh sb="0" eb="1">
      <t>シン</t>
    </rPh>
    <phoneticPr fontId="1"/>
  </si>
  <si>
    <t>新31-0016</t>
    <rPh sb="0" eb="1">
      <t>シン</t>
    </rPh>
    <phoneticPr fontId="1"/>
  </si>
  <si>
    <t>新31-0017</t>
    <rPh sb="0" eb="1">
      <t>シン</t>
    </rPh>
    <phoneticPr fontId="1"/>
  </si>
  <si>
    <t>新31-0018</t>
    <rPh sb="0" eb="1">
      <t>シン</t>
    </rPh>
    <phoneticPr fontId="1"/>
  </si>
  <si>
    <t>新31-0019</t>
    <rPh sb="0" eb="1">
      <t>シン</t>
    </rPh>
    <phoneticPr fontId="1"/>
  </si>
  <si>
    <t>新31-0020</t>
    <rPh sb="0" eb="1">
      <t>シン</t>
    </rPh>
    <phoneticPr fontId="1"/>
  </si>
  <si>
    <t>新31-0021</t>
    <rPh sb="0" eb="1">
      <t>シン</t>
    </rPh>
    <phoneticPr fontId="1"/>
  </si>
  <si>
    <t>新31-0022</t>
    <rPh sb="0" eb="1">
      <t>シン</t>
    </rPh>
    <phoneticPr fontId="1"/>
  </si>
  <si>
    <t>新31-0023</t>
    <rPh sb="0" eb="1">
      <t>シン</t>
    </rPh>
    <phoneticPr fontId="1"/>
  </si>
  <si>
    <t>新31-0024</t>
    <rPh sb="0" eb="1">
      <t>シン</t>
    </rPh>
    <phoneticPr fontId="1"/>
  </si>
  <si>
    <t>新31-0025</t>
    <rPh sb="0" eb="1">
      <t>シン</t>
    </rPh>
    <phoneticPr fontId="1"/>
  </si>
  <si>
    <t>新31-0026</t>
    <rPh sb="0" eb="1">
      <t>シン</t>
    </rPh>
    <phoneticPr fontId="1"/>
  </si>
  <si>
    <t>新31-0027</t>
    <rPh sb="0" eb="1">
      <t>シン</t>
    </rPh>
    <phoneticPr fontId="1"/>
  </si>
  <si>
    <t>新31-0028</t>
    <rPh sb="0" eb="1">
      <t>シン</t>
    </rPh>
    <phoneticPr fontId="1"/>
  </si>
  <si>
    <t>新31-0029</t>
    <rPh sb="0" eb="1">
      <t>シン</t>
    </rPh>
    <phoneticPr fontId="1"/>
  </si>
  <si>
    <t>新31-0030</t>
    <rPh sb="0" eb="1">
      <t>シン</t>
    </rPh>
    <phoneticPr fontId="1"/>
  </si>
  <si>
    <t>庁舎の移転は、移転後の経費縮減や利便性の向上が見込まれる地方環境事務所等に対象を限って予算要求を行うとともに、庁舎・宿舎等の整備等は、他の代替手段等との比較も行った上で、老朽や立地条件の不良の解消を図るため予算要求を行う。また、調達方法の改善方法について検討を行う。</t>
    <phoneticPr fontId="1"/>
  </si>
  <si>
    <t>類似経費（２）</t>
    <phoneticPr fontId="1"/>
  </si>
  <si>
    <t>要求額のうち「新しい日本のための優先課題推進枠」7,000百万円</t>
    <rPh sb="29" eb="30">
      <t>ヒャク</t>
    </rPh>
    <rPh sb="30" eb="32">
      <t>マンエン</t>
    </rPh>
    <phoneticPr fontId="1"/>
  </si>
  <si>
    <t>要求額のうち「新しい日本のための優先課題推進枠」：1,500百万円</t>
    <rPh sb="30" eb="31">
      <t>ヒャク</t>
    </rPh>
    <rPh sb="31" eb="33">
      <t>マンエン</t>
    </rPh>
    <phoneticPr fontId="1"/>
  </si>
  <si>
    <t>第四次循環型社会形成推進基本計画における目標達成に向けて、予算の増額要求を行い、取り組みの加速化を図る。</t>
    <phoneticPr fontId="1"/>
  </si>
  <si>
    <t>ご指摘を踏まえ、事業目的や概要について気候変動影響のポイントを記載する等見直しを行った。また、事業の実施にあたっては、引き続き効率的かつ効果的な予算執行に努めていく。</t>
    <phoneticPr fontId="1"/>
  </si>
  <si>
    <t>現地調査及び関係国際機関との会議開催を通じて、フォーラム参加国におけるニーズや改善余地の把握、支援方法等の検討を行い、具体の施策反映に向けたフォローアップを行う。</t>
    <phoneticPr fontId="1"/>
  </si>
  <si>
    <t>要求額のうち「新しい日本のための優先課題推進枠」2,640百万円</t>
    <phoneticPr fontId="1"/>
  </si>
  <si>
    <t>要求額のうち「新しい日本のための優先課題推進枠」3,000百万円</t>
    <phoneticPr fontId="1"/>
  </si>
  <si>
    <t>要求額のうち「新しい日本のための優先課題推進枠」3,795百万円</t>
    <phoneticPr fontId="1"/>
  </si>
  <si>
    <t>ご指摘を踏まえ、一者応札については、仕様書の記載方法や情報の公開を工夫することにより、引き続き改善に努めてまいりたい。</t>
    <phoneticPr fontId="1"/>
  </si>
  <si>
    <t>温暖化対策の国民運動については、気候変動の影響が具体的に現れつつある「危機的段階」のフェーズに入ったとの認識の下、 自分事化された危機意識醸や地域における地球温暖化対策の推進を強化するとともに、既存事業の見直しを行い平成31年度概算要求額は縮減する。
また、各事業の実施にあたってはPDCAサイクルを実施する中で定量的な成果目標について引き続き検討する。
加えて、成功報酬型契約方式等の国の契約の中でも極めて先進的な契約方式について、検討・導入をすすめていく。</t>
    <phoneticPr fontId="1"/>
  </si>
  <si>
    <t>引き続き、指針の策定や見直し、拡充等に向けて調査を行い、より効果的な対策案の作成に努める。</t>
    <phoneticPr fontId="1"/>
  </si>
  <si>
    <t>中小事業者に対して分かりやすい仕組みを構築・発信するとともに、一者応札の改善など経費の削減を図り、効率的な事業の実施に努める。</t>
  </si>
  <si>
    <t>CO2削減ポテンシャル診断事業において診断を行った事業者に対しては診断事業実施年度とその後３年間、事業報告書の提出によりフォローアップを実施している。
低炭素機器の効率的な支援については、他事業と連携し、削減コストの低減を検討している。</t>
  </si>
  <si>
    <t>29年度の不用原因はL2-Tech認証製品の導入を必須とした初年度であったこと及びL2-Tech認証製品分類毎の採択件数を３件までと決めたことにより申請・採択が減少したもの。３０年度は採択方法をL2-Tech認証製品分類毎に３件まで優先採択し、その後予算の範囲内でリバースオークションを実施することで執行の改善が図られた。</t>
    <phoneticPr fontId="1"/>
  </si>
  <si>
    <t>行政事業レビュー推進チームの所見を踏まえ、事業の効率化及び適正な予算管理等に努める。</t>
    <phoneticPr fontId="1"/>
  </si>
  <si>
    <t>有識者によって採点された得点が一定の基準に達したものを採択することとしており、基準を満たし採択される事業の合計費用が本事業の総事業費に達しないことにより不用が発生したため、応募課題の増加へ向けて、応募者向け事業説明会の実施等により事業の周知を行い、不用の改善・効率的な執行に努める。</t>
    <phoneticPr fontId="1"/>
  </si>
  <si>
    <t>行政事業レビュー推進チームの所見を踏まえ、毎年度の事業効果を確認し予算要求・執行に反映するとともに、不用の原因を分析することで効率的・効果的な事業実施に努める。</t>
    <phoneticPr fontId="1"/>
  </si>
  <si>
    <t>ご指摘のとおり、他省庁と連携の上、事業を進めるとともに、効率的な予算の執行、成果目標の達成度の向上に努めていく。</t>
  </si>
  <si>
    <t>引き続きGaN基板及び当該基板を用いた高性能な光デバイス（LED）、パワーデバイス（ダイオードやトランジスタから構成される半導体）等の低コスト化・量産化手法を実現する技術開発・実証を効率的に行う。また、LED、パワコン、サーバに加え、電子レンジ、自動車・鉄道等の動力モーター等、各種電気機器に実機搭載・実証を行うことなどにより、早期の社会実装を目指す。</t>
  </si>
  <si>
    <t>30年度限りの経費。行政事業レビュー推進チームの所見を踏まえ、今後国際貢献に役立てるように努める。</t>
    <phoneticPr fontId="1"/>
  </si>
  <si>
    <t>本事業で得られた知見を公共施設等先進的CO2排出削減対策モデル事業で有効に活用することで、引き続き全国的な普及を目指していく。</t>
  </si>
  <si>
    <t>ご指摘の通り、本事業で得られた成果を活かし、今後のバイオ燃料関連施策の展開に貢献するよう努めていく。</t>
  </si>
  <si>
    <t>現在これらの実証事業中の発電方式におけるCO2削減コストの低下につながる道筋として、量産化・標準化等を検討している。所見を踏まえ事業の進捗や成果を踏まえながら詳細を検討していく。</t>
    <phoneticPr fontId="1"/>
  </si>
  <si>
    <t>ご指摘のとおり、これまでの成果を踏まえ、離島における再エネや省エネの導入による低炭素地域づくりを進めるとともに、地産地消の再エネ活用の普及に努める。</t>
  </si>
  <si>
    <t>本事業については、平成29年度で終了した。なお、新たな普及促進事業を実施するに当たり、本事業で得られた知見や成果を踏まえて検討を行った。</t>
    <phoneticPr fontId="1"/>
  </si>
  <si>
    <t>①不用の理由：
　現在の診断士の数、一人当たりの診断件数は順調に伸びてきているものの、家庭エコ診断を診断士等との対面診断のみと定義したため、診断士の拡大が当初の想定より伸びず、目標の診断件数に至らなかったため。
②民間事業者以外への拡大について：
　現在、民間以外の実施機関として、すでに多くの地域センター、自治体が登録しており、今後、民間事業者以外の実施機関が拡大できる見込みは小さい。一方、地域センター、自治体等でより一層診断件数を拡大させるため、優良事例、ユニークな取組を取りまとめて周知を行う。
③波及効果の算出根拠：
　環境省が作成した診断ツールを使用した「うちエコ診断」の実施件数を成果実績とし、各企業が準備した独自のツールで実施している「独自診断」の実施した部分を波及効果の部分として波及効果を算出した。成果目標（2020年　累計32万世帯）と比較し、実績が乖離していることを受け、うちエコ診断事業のあり方を抜本的に見直すために委員会を実施し、「うちエコ診断の今後について」を議論した。具体的には、住宅の断熱性の向上等を診断に盛り込むことで診断ニーズを拡大し、成果目標の達成を目指す。
④自立化に向けたロードマップ：
　家庭エコ診断や家庭部門における省CO2対策に対し知見のある有識者、家庭エコ診断を活用している地方公共団体の担当者、民間事業者等を中心に自立化に向けた今後の家庭エコ診断事業のあり方を検討し、その実現を目指す。自立化に向けた道筋を見いだす。
以上により、外部有識者、行政事業レビュー推進チームの所見を踏まえ今後の執行改善に努める。</t>
    <phoneticPr fontId="1"/>
  </si>
  <si>
    <t>拠出金の使い道については、より有意義な使途に使用されるよう、拠出先のプログラム及び拠出額について毎年度検討を行っており、これを踏まえ来年度要求については要求額を縮減した。調査事業についてはより有効に活用できるように検討をしていく。</t>
  </si>
  <si>
    <t>・L2-Techの普及拡大においてL2-Tech認証制度は極めて重要な位置付けにあることから、委託業務の事業内容全体の見直しを行った上でL2-Tech認証制度に係る業務のみを継続し、引き続きL2-Techの更新・普及拡大に努める。
・補助事業は平成30年度限りで終了し、L2-Tech情報プラットフォーム上で実証内容・ＣＯ２削減効果等を公開することで新たなL2-Techの創造につなげる。</t>
    <rPh sb="175" eb="176">
      <t>アラ</t>
    </rPh>
    <rPh sb="186" eb="188">
      <t>ソウゾウ</t>
    </rPh>
    <phoneticPr fontId="1"/>
  </si>
  <si>
    <t>有識者によって採点された得点が一定の基準に達したものを採択することとしており、基準を満たし採択される事業の合計費用が本事業の総事業費に達しない等の理由から不用が発生した。今後は、応募課題の増加へ向けて、関連事業者からのヒアリング等により、事業の周知と有望なシーズの発掘に努めることで不用の改善、効率的な執行に努めるとともに、引き続き他省庁と連携しつつ、効率的に事業を実施し、早期のCNF等の社会実装を推進する。</t>
    <phoneticPr fontId="1"/>
  </si>
  <si>
    <t>ご指摘のとおり、低炭素な水素サプライチェーンの早期普及に向けて、事業の効果的な実施、効率的な予算の執行に努めていく。</t>
  </si>
  <si>
    <t>平成29年度限りの経費とする。これまでの社会ストックの低炭素化に資する技術の導入実績や事業により得られた知見は平成30年度以降の他の補助事業立案に活用する。</t>
    <phoneticPr fontId="1"/>
  </si>
  <si>
    <t>現在実施している事業においても、一部の案件では、地区間での再エネ由来エネルギーの融通を行うなど、地域横断的なCO2排出削減対策を行っている。また、平成31年度より新たに実施する予定の「公共施設等自立分散型マイクログリッド構築支援事業」において、事業性を有しつつ、地区内及び地区間で再エネ由来のエネルギーを融通することとしており、同様のモデルのさらなる普及拡大を図る。</t>
  </si>
  <si>
    <t>要求額のうち「新しい日本のための優先課題推進枠」2,000百万円</t>
    <phoneticPr fontId="1"/>
  </si>
  <si>
    <t>平成29年度限りの経費とする。エネルギー起源CO2排出削減技術評価・検証事業でこれまでの本事業の成果をとりまとめ、費用対効果やCO2排出削減に効果的であることを発信していくことで自立的なＬＥＤ照明の導入を促す。</t>
    <phoneticPr fontId="1"/>
  </si>
  <si>
    <t>外部有識者、行政事業レビュー推進チームの所見を踏まえ、30年度終了に応募件数が低迷した問題点や課題などを整理し、後継事業の制度設計に際し本事業を活用した者からヒアリングを行うなど、より活用しやすい制度を目指すとともに、その周知を行うことで後継事業のより一層の執行率向上を図る。</t>
    <phoneticPr fontId="1"/>
  </si>
  <si>
    <t>平成30年度の事業においては、執行率は採択段階で９割を超える見込みとなっている。また、平成31年度以降において、執行率や省CO2効果等を総合的に勘案し、事業内容の見直しを行うなど、関係省庁、関係団体とも連携し予算の適切な執行に努める。</t>
    <phoneticPr fontId="1"/>
  </si>
  <si>
    <t>要求額のうち「新しい日本のための優先課題推進枠」3,500百万円</t>
    <phoneticPr fontId="1"/>
  </si>
  <si>
    <t>平成28、29年度の２ヶ年に渡り事業を実施したが、設備を導入したい者は、農協等を通じて申請する必要があったなど、事業スキームがこれまでにない形であったこともあり、想定を下回ったことから、事業スキームの見直しを含めて、事業を廃止した。以降の事業においては、対象者の設定を含め、実態に即した事業スキームとなるよう努めていく。</t>
    <phoneticPr fontId="1"/>
  </si>
  <si>
    <t>本事業は２８年度からの２カ年事業であったが申請件数が１件であり、地下街の運営組織・構造等により低炭素化を計画・実行することが容易でないことが判明。別事業で行う３０年度の検証評価を踏まえ、地下街等の低炭素化について検討する。</t>
    <phoneticPr fontId="1"/>
  </si>
  <si>
    <t>物流分野における低炭素化技術等に対して、費用対効果も勘案して、ビジネスモデルとして成立するための呼び水となるよう支援を行っているところであり、引き続き、事業者のニーズや市場動向、事業の進捗状況等を踏まえ、事業の制度設計及び効率的・効果的な執行を行う。</t>
    <phoneticPr fontId="1"/>
  </si>
  <si>
    <t>平成29年度は浮体式洋上風力発電の施工に要する費用の削減率の達成度が42％であったが、これは今年度実施される省面積高速化建造システムの開発等、本事業のすべての成果が反映されていないためであり、本事業のすべての成果をもって目標値が達成される見込みである。また、本事業の成果を活用し、次年度以降、長崎県五島市沖に21MWの浮体式洋上風力発電のウィンドファームの建設・商業運転が予定されている。現時点では着床式洋上風力発電設備のほうがコスト安であるが、上記のウィンドファームの建設・商業運転が予定されているなど、今後は浮体式洋上風力発電設備についても普及・展開が期待されており、事業継続性についても向上していることが伺える。</t>
  </si>
  <si>
    <t>本事業において得られたデータ（特にＣＯ２削減効果やその費用対効果）を示し、我が国において同様の課題をかかえる地域がその解決方策として家畜ふん尿のエネルギーを有効活用した上でその処理を下水道と連携して行う手法を選択できるよう、必要な情報の発信を行う。</t>
    <phoneticPr fontId="1"/>
  </si>
  <si>
    <t>予算の執行に関して、平成３０年度の交付先については大手企業は１０社程度であるが、中小企業は約3,000社であり、交付先の大部分を大手企業が占めているわけではない。また、補助金の採択先にあたっては外部審査委員会において審査いただき、適切な交付決定を行っている。
また、特設サイト開設については平成29年度、平成30年度ともに実績がなく、今後も見込まれ無いことから平成31年度からは補助対象外とする方針である。</t>
    <phoneticPr fontId="1"/>
  </si>
  <si>
    <t>「地球温暖化対策計画」のエネルギーの面的利用の拡大において、複数の施設・建物において、電気、熱などのエネルギーの融通、未利用エネルギーの活用等により効率的なエネルギーの利用を実現することが挙げられており、未利用エネルギーの活用は重要な取組である。
また、未利用資源のポテンシャルは大きく、その活用によるCO2削減量のポテンシャルも大きいものである。そのため、本事業は優先順位が高い政策である。また、事業やその成果について、積極的に公表することにより事業終了後の導入量の拡大を目指し、削減経費の低減に努める。事業終了後の導入量の想定は、採択実績の２倍程度の件数で導入が進むのものとし、削減費用の最終目標を6,500円と見直した。</t>
    <phoneticPr fontId="1"/>
  </si>
  <si>
    <t>本事業はエネルギーを使用する設備の一部を高効率化することにより、省エネ・省CO2を実現するものである。業務用施設等におけるネット・ゼロ・エネルギー・ビル（ZEB）化・省CO2促進事業（事業番号052）においては、業務用施設の設備自体を高効率なものに入れ替える事業を促進しており、これは設備の一部を高効率化する本事業と連動して業務部門の省CO2化に寄与している。
また、指摘を踏まえ、過年度事業の実施事例を整理し、その周知を行うことで比較的取り組みやすい省CO2手法の展開を図る。</t>
    <phoneticPr fontId="1"/>
  </si>
  <si>
    <t>成果実績は28年度の市況等を前提に設定した目標に対する評価であるが、1t-CO2当たりの削減コストは29年度実績比で削減の度合いを評価することとしており、目標の前提となる年度が異なるため、達成割合は必ずしも一致しない。
また、成果目標及び活動指標が過大な設定となっていたから、見直しを行った。</t>
    <phoneticPr fontId="1"/>
  </si>
  <si>
    <t>　マイカー等からの転換を目的とする事業では、転換状況の報告を受けている。今後は報告内容の改善を図り、エネルギー起源CO2排出削減技術評価・検証事業において転換の状況をとりまとめ、情報発信していくことで事業に伴う効果の「見える化」を図っていく。
　自転車利用展開事業を１年間で廃止した理由については、平成29年度開始で当初は平成31年度までの実施を予定していた事業であったものの、平成29年度の行政事業レビュー秋のレビューにおいて「廃止を含む抜本的な見直し」を指摘され、事業内容を見直した結果、事業実施効果が不明確であること等から、１年間限りの事業とした。</t>
    <phoneticPr fontId="1"/>
  </si>
  <si>
    <t>引き続き、関係府省等や地方公共団体、環境省ナッジ事業者、産業界や有識者等からなるナッジ・ユニットの拡充を図るとともに、日本版ナッジモデルの構築のため、諸外国のナッジ・ユニット等関連機関と連携を密にしながら円滑な事業実施に努めていく。具体的には、これまで日本版ナッジ・ユニット連絡会議を4回開催（平成30年8月現在）し、10を超える関係府省等が参画するとともに、政務の参加や、5つの地方公共団体や2つの環境省ブロックチェーン事業者による参加・取組の発表をしており、また、対象分野を環境・エネルギーに限らず幅広い分野における行動科学の活用について議論する等、順次規模や分野の拡充を図っている。紙面の都合上、予算PR資料には家庭部門やブロックチェーン事業（指摘を踏まえ平成31年度要求資料から追加）に限って記載しているが、運輸部門（エコドライブ）や各部門の統合した事業内容について、それらの出口戦略とともに日本版ナッジ・ユニット連絡会議において発表し、資料を一般公開している。さらに、これまでナッジ・ユニット等行動科学を活用している主要7か国の政府機関、国際機関、教育研究機関、民間事業者等と政策対話等対面の会議を実施しており、その後も改めての訪問や電話会議等により、これまで築いた全球的なネットワークを維持し、さらに発展させるべく努めている（第4回日本版ナッジ・ユニット連絡会議資料4参照）。日本語・英語を問わず、事業内容や成果、議論の内容等をプロアクティブに情報発信しており、国内外から直接招待講演の依頼（平成30年6月豪州での国際行動科学会議、同年9月フランスでのG20エネルギー大臣会合関連省エネ・行動変容ワークショップ等）があるほどに、取組の認知度が高まっている。これらの取組を通じて、引き続き、事業の円滑な実施はもとより、進捗・成果を踏まえ行動科学の知見を活用した取組が我が国に政策として又は民間に自立的に普及するよう努めていく。</t>
  </si>
  <si>
    <t>本補助事業による建築物の竣工及び温湿度データの計測が今年度より行われること、及びCLT等建築物における断熱性能の検証委託業務を今年度実施することより、それらの結果を踏まえた上でCLT等建築物の普及に効果的な断熱性能の目標を定め、低炭素建築物の普及促進を目指す。</t>
    <phoneticPr fontId="1"/>
  </si>
  <si>
    <t>　委託先の選定については、本業務が内外のカーボンプライシング関連施策の動向調査だけではなく、我が国へのカーボンプライシング導入による経済影響分析等も含んでおり、我が国にとって最適なカーボンプライシングの最適なカーボンプライシングの制度案検討のという、統一的な方針の下、それぞれ専門性が高い委託先に一般競争で契約を行っているところ。
　政策実現に向けては、平成31年度までは制度案の策定、平成33年度までは導入に向けた検討という工程で検討を進めているところ、昨年度（平成29年度）までの有識者検討会での議論も踏まえながら、検討を次のステージを上げる形で、今年度（平成30年度）は、学識経験者のみならず経済団体や企業の代表、投資家等ステークホルダーを数多く含めた小委員会を中央環境審議会地球環境部会の下で、我が国に効果的なカーボンプライシングの制度案策定と導入に向けた検討を戦略的に進めているところ。</t>
  </si>
  <si>
    <t>外部有識者の所見も十分に参考にしながら、諸外国における調査結果の概要を公表するとともに、我が国における電力部門の地球温暖化対策の追加対策の検討に応用していきたい。</t>
  </si>
  <si>
    <t>本事業は平成28年のG7富山環境大臣会合において、G7各国が協調してSDGsの達成に向けた取組を推進するという合意に基づき実施するものであり、議長国であった我が国が率先して取組を推進する必要がある。
また、SDGsを達成するためにはSDGsのゴール・ターゲット間のインターリンケージやトレードオフの関係を考慮することが肝心であり、本事業ではエネルギー・気候変動分野と他のゴールとのシナジーや社会的・経済的な課題も含めた複数課題のへの貢献・同時解決に着眼し、分野横断的なSDGsの視点でをもって事業を実施する。
本事業で得られる国際的な取組の知見については、国内のSDGsの政策展開事業として実施しているSDGsステークホルダーズ・ミーティングにおいてインプットし、国内の取組に更なる弾みをつけるために活用する。</t>
    <phoneticPr fontId="1"/>
  </si>
  <si>
    <t>「平成42年度までの累積で5000万から１億ｔ-CO2削減・吸収」に向けた取組については、今般、中間目標を設定することにより、成果目標・指標の達成に向けて事業の効率化を推進していくとともに、地球温暖化対策計画の進捗管理において、毎年度、実施状況を把握し、評価する。また、引き続き、費用対効果（エネルギー起源二酸化炭素排出削減コスト）を考慮して事業の採択を行うなどして、予算の効率化を図っていく。</t>
    <phoneticPr fontId="1"/>
  </si>
  <si>
    <t>行政事業レビュー推進チームの所見を踏まえ、引き続き適正な執行がなされるよう、各案件申請時に費用対効果等を審査するとともに、ADBより送付される年次報告書にて基金の運用状況を確認する。</t>
    <phoneticPr fontId="1"/>
  </si>
  <si>
    <t>拠出金については、より有意義な使途に使用されるよう、拠出先のプログラム及び拠出額について毎年度検討を行っており、来年度要求については減額とした。また委託業務により我が国の技術・ノウハウを活用した案件の形成事業を行うことで、日本の技術を普及するために本拠出金をより有効に活用していく。</t>
    <phoneticPr fontId="1"/>
  </si>
  <si>
    <t>温室効果ガスの観測に関する国内連携として、環境省が中心となり、文科省、気象庁および国内関係機関との検討チームを設置しており、相互の協力により引き続き効率的な事業実施に努める。また、国際的な温室効果ガスの全球観測体制の構築に向けてようやく連携が始まったところであるが、世界に先駆けて我が国が国際貢献を果たしている本事業により、脱炭素社会に向けた国際交渉の場における発言力を強化できるよう、我が国の裨益を意識した事業展開を行う。</t>
  </si>
  <si>
    <t>途上国に適した低炭素技術の技術開発・実証を後押しすることにより、途上国での日本の低炭素技術の市場展開を促進し、本技術開発で得た知見を国内の技術開発に還流することによって、技術力強化へつなげる。これにより、低炭素技術の国際競争力の強化を図り、二国間クレジットの活用拡大を促す。また、事業成果の取りまとめを事業最終年度に行っており、後継事業では本事業で得た知見を反映し、無駄のない予算執行に努める。</t>
  </si>
  <si>
    <t>アウトプットの「審査し、承認されたプログラム件数」とはGEF評議会が応募された案件を審査し、承認したプログラムの数でありCBITの活動の実績である。アウトカムの「実施されたプログラム数」とは承認されたプロジェクトのうち、実際に事業が開始されたプロジェクトの数であり、CBITの活動の成果である。なおCBITは始まって間もない事業であり、事業の結果どれだけ途上国の透明性が向上したのかを現時点で他の指標で定量的に測定するのは困難である。またCBITは2017年12月時点で6100万ドルの基金となっており、うち環境省の拠出額は約170万ドル(約3％)である。基金という性質上、拠出した183百万円がどの事業にいくら使われたということを具体的に示すのは困難である。一方で、日本はGEF評議会のメンバーとなっており、プロジェクトの審査、承認に関わることで、本基金が途上国の透明性能力向上に資するよう効果的に利用されるように取り組んでいる。なお本拠出金は平成29年度限りの拠出である。</t>
    <phoneticPr fontId="1"/>
  </si>
  <si>
    <t>引き続き、当該事業の周知徹底等を実施し、効果的な事業実施と執行率の向上・不用額の減少に努める。</t>
    <phoneticPr fontId="1"/>
  </si>
  <si>
    <t>要求額のうち「新しい日本のための優先課題推進枠」1,400百万円</t>
    <rPh sb="0" eb="3">
      <t>ヨウキュウガク</t>
    </rPh>
    <rPh sb="7" eb="8">
      <t>アタラ</t>
    </rPh>
    <rPh sb="10" eb="12">
      <t>ニホン</t>
    </rPh>
    <rPh sb="16" eb="18">
      <t>ユウセン</t>
    </rPh>
    <rPh sb="18" eb="20">
      <t>カダイ</t>
    </rPh>
    <rPh sb="20" eb="22">
      <t>スイシン</t>
    </rPh>
    <rPh sb="22" eb="23">
      <t>ワク</t>
    </rPh>
    <rPh sb="29" eb="30">
      <t>ヒャク</t>
    </rPh>
    <rPh sb="30" eb="32">
      <t>マンエン</t>
    </rPh>
    <phoneticPr fontId="1"/>
  </si>
  <si>
    <t>-</t>
    <phoneticPr fontId="1"/>
  </si>
  <si>
    <t>-</t>
    <phoneticPr fontId="1"/>
  </si>
  <si>
    <t>-</t>
    <phoneticPr fontId="1"/>
  </si>
  <si>
    <t>-</t>
    <phoneticPr fontId="1"/>
  </si>
  <si>
    <t>-</t>
    <phoneticPr fontId="1"/>
  </si>
  <si>
    <t>環境アセスメント技術調査費</t>
    <phoneticPr fontId="1"/>
  </si>
  <si>
    <t>平成29年度の行政事業レビューにおいて、実証機関ありきの分野設定を行っているため、社会のニーズを実証分野に十分に反映できていないのではないかと指摘を受けたため、平成31年度より、対象技術分野の全面的な見直しを行い、対象技術の範囲を拡大するとともに、申請前相談と対象技術の選定補助を担う技術調査機関を新設することとした。</t>
    <phoneticPr fontId="1"/>
  </si>
  <si>
    <t>　　　　「縮減」：平成30年度の点検の結果、見直しが行われ平成31年度予算概算要求において何らかの削減を行うもの（事業の見直しを行い、部分的に予算の縮減を行うものの、事業全体としては概算要求額が増加する場合も含む。）</t>
    <phoneticPr fontId="1"/>
  </si>
  <si>
    <t>　　　　「執行等改善」：平成30年度の点検の結果、平成31年度予算概算要求の金額に反映は行わないものの、明確な廃止年限の設定や執行等の改善を行うもの</t>
    <phoneticPr fontId="1"/>
  </si>
  <si>
    <t>　　　　　　　　　　　（概算要求時点で「改善事項を実施済み」又は「具体的な改善事項を意思決定済み」となるものに限る。）</t>
    <phoneticPr fontId="1"/>
  </si>
  <si>
    <t>噴火の状況をよく見極めて、2019年度に実施できる取組みについて要求するとともに、外部有識者の所見を踏まえ、調査の終了時期の見直し等を検討し、適切な予算執行に努めること。</t>
    <rPh sb="0" eb="2">
      <t>フンカ</t>
    </rPh>
    <rPh sb="3" eb="5">
      <t>ジョウキョウ</t>
    </rPh>
    <rPh sb="8" eb="10">
      <t>ミキワ</t>
    </rPh>
    <rPh sb="17" eb="19">
      <t>ネンド</t>
    </rPh>
    <rPh sb="20" eb="22">
      <t>ジッシ</t>
    </rPh>
    <rPh sb="25" eb="27">
      <t>トリクミ</t>
    </rPh>
    <rPh sb="32" eb="34">
      <t>ヨウキュウ</t>
    </rPh>
    <rPh sb="41" eb="43">
      <t>ガイブ</t>
    </rPh>
    <rPh sb="54" eb="56">
      <t>チョウサ</t>
    </rPh>
    <rPh sb="57" eb="59">
      <t>シュウリョウ</t>
    </rPh>
    <rPh sb="59" eb="61">
      <t>ジキ</t>
    </rPh>
    <rPh sb="62" eb="64">
      <t>ミナオ</t>
    </rPh>
    <rPh sb="65" eb="66">
      <t>トウ</t>
    </rPh>
    <rPh sb="67" eb="69">
      <t>ケントウ</t>
    </rPh>
    <rPh sb="71" eb="73">
      <t>テキセツ</t>
    </rPh>
    <rPh sb="74" eb="76">
      <t>ヨサン</t>
    </rPh>
    <rPh sb="76" eb="78">
      <t>シッコウ</t>
    </rPh>
    <rPh sb="79" eb="80">
      <t>ツト</t>
    </rPh>
    <phoneticPr fontId="1"/>
  </si>
  <si>
    <t>パリ協定達成に向けた企業のバリューチェーン全体での削減取組推進事業等</t>
    <rPh sb="2" eb="4">
      <t>キョウテイ</t>
    </rPh>
    <rPh sb="4" eb="6">
      <t>タッセイ</t>
    </rPh>
    <rPh sb="7" eb="8">
      <t>ム</t>
    </rPh>
    <rPh sb="10" eb="12">
      <t>キギョウ</t>
    </rPh>
    <rPh sb="21" eb="23">
      <t>ゼンタイ</t>
    </rPh>
    <rPh sb="25" eb="27">
      <t>サクゲン</t>
    </rPh>
    <rPh sb="27" eb="29">
      <t>トリクミ</t>
    </rPh>
    <rPh sb="29" eb="31">
      <t>スイシン</t>
    </rPh>
    <rPh sb="31" eb="33">
      <t>ジギョウ</t>
    </rPh>
    <rPh sb="33" eb="34">
      <t>トウ</t>
    </rPh>
    <phoneticPr fontId="1"/>
  </si>
  <si>
    <t>中期目標、中期計画に定めた経費の削減・効率化目標を達成するよう業務運営の効率化を図る。また、調達については、契約手続審査委員会、外部有識者等からなる契約監視員会を設置しており、監事も加えた三者によるチェック機能等を引き続き十分に働かせていく。</t>
    <phoneticPr fontId="1"/>
  </si>
  <si>
    <t>中期計画に沿った事業計画について、事業の必要性、効率性、実施体制等を検討した上で実施すること。また、契約監視委員会等の第三者によるチェックを十分に機能させ、適切な予算執行に努めること。</t>
    <rPh sb="0" eb="2">
      <t>チュウキ</t>
    </rPh>
    <rPh sb="2" eb="4">
      <t>ケイカク</t>
    </rPh>
    <rPh sb="5" eb="6">
      <t>ソ</t>
    </rPh>
    <rPh sb="8" eb="10">
      <t>ジギョウ</t>
    </rPh>
    <rPh sb="10" eb="12">
      <t>ケイカク</t>
    </rPh>
    <rPh sb="17" eb="19">
      <t>ジギョウ</t>
    </rPh>
    <rPh sb="20" eb="23">
      <t>ヒツヨウセイ</t>
    </rPh>
    <rPh sb="24" eb="27">
      <t>コウリツセイ</t>
    </rPh>
    <rPh sb="28" eb="30">
      <t>ジッシ</t>
    </rPh>
    <rPh sb="30" eb="32">
      <t>タイセイ</t>
    </rPh>
    <rPh sb="32" eb="33">
      <t>トウ</t>
    </rPh>
    <rPh sb="34" eb="36">
      <t>ケントウ</t>
    </rPh>
    <rPh sb="38" eb="39">
      <t>ウエ</t>
    </rPh>
    <rPh sb="40" eb="42">
      <t>ジッシ</t>
    </rPh>
    <rPh sb="50" eb="52">
      <t>ケイヤク</t>
    </rPh>
    <rPh sb="52" eb="54">
      <t>カンシ</t>
    </rPh>
    <rPh sb="54" eb="57">
      <t>イインカイ</t>
    </rPh>
    <rPh sb="57" eb="58">
      <t>トウ</t>
    </rPh>
    <rPh sb="59" eb="62">
      <t>ダイサンシャ</t>
    </rPh>
    <rPh sb="70" eb="72">
      <t>ジュウブン</t>
    </rPh>
    <rPh sb="73" eb="75">
      <t>キノウ</t>
    </rPh>
    <rPh sb="78" eb="80">
      <t>テキセツ</t>
    </rPh>
    <rPh sb="81" eb="83">
      <t>ヨサン</t>
    </rPh>
    <rPh sb="83" eb="85">
      <t>シッコウ</t>
    </rPh>
    <rPh sb="86" eb="87">
      <t>ツト</t>
    </rPh>
    <phoneticPr fontId="1"/>
  </si>
  <si>
    <t>広報・普及啓発事業につき一部予算要求額を増額したが、表彰事業を整理するなどし、一部予算額を縮減した。</t>
    <phoneticPr fontId="1"/>
  </si>
  <si>
    <t>事業の必要性・効率性の向上のため、事業の統廃合・整理を行うことにより要求額を抑制した。</t>
    <phoneticPr fontId="1"/>
  </si>
  <si>
    <t>環境影響評価の技術的手法を最新の科学的知見や海外事例等を収集した上で開発し、その成果を技術ガイド等として作成することで、効率的・効果的に事業を実施し予算の適切な執行に努める。技術手法見直し検討会の運営経費を削減した。</t>
    <phoneticPr fontId="1"/>
  </si>
  <si>
    <t>国際展開につながる事業をどのように選定するかについて引き続き検討を行うとともに、当該事業選定を行い、更なる海外展開を推進することで、成果目標の達成に努める。</t>
    <rPh sb="40" eb="42">
      <t>トウガイ</t>
    </rPh>
    <phoneticPr fontId="1"/>
  </si>
  <si>
    <t>自動車破砕残さの最終処分量の低減に向け、破砕業の実態把握のための調査を実施し、指標・目標の設定のための検討を行った。当該検討を踏まえ、成果目標の達成に努めていく。</t>
    <rPh sb="58" eb="60">
      <t>トウガイ</t>
    </rPh>
    <rPh sb="60" eb="62">
      <t>ケントウ</t>
    </rPh>
    <rPh sb="63" eb="64">
      <t>フ</t>
    </rPh>
    <rPh sb="67" eb="69">
      <t>セイカ</t>
    </rPh>
    <rPh sb="69" eb="71">
      <t>モクヒョウ</t>
    </rPh>
    <rPh sb="72" eb="74">
      <t>タッセイ</t>
    </rPh>
    <rPh sb="75" eb="76">
      <t>ツト</t>
    </rPh>
    <phoneticPr fontId="1"/>
  </si>
  <si>
    <r>
      <rPr>
        <sz val="9"/>
        <rFont val="ＭＳ Ｐゴシック"/>
        <family val="3"/>
        <charset val="128"/>
      </rPr>
      <t>パリ協定の着実な実施に向け途上国の能力開発支援のために拠出する本事業の必要性は十分理解できる。
アウトカムに記載されている「実施されたプログラム数」とアウトプットに記載されている「審査し、承認したプログラム件数」の関連性はどうなっているのか。また我が国が拠出した金額すべてが「審査し、承認したプロジェクト件数」に使用されているのか、ＧＥＦに拠出している国は日本以外に多くあるので、それらの国の拠出金との関連はどうなっているのか。明確にしておく必要がある。
アウトカムに日本再興戦略に基づく国連関連機関の邦人職員数の目標から派遣邦人職員数を成果としているが、派遣邦人職員数も当該事業のアウトカムの一部であることは理解できるが、</t>
    </r>
    <r>
      <rPr>
        <sz val="9"/>
        <rFont val="Arial"/>
        <family val="2"/>
      </rPr>
      <t>18</t>
    </r>
    <r>
      <rPr>
        <sz val="9"/>
        <rFont val="ＭＳ Ｐゴシック"/>
        <family val="3"/>
        <charset val="128"/>
      </rPr>
      <t>３百万円が具体的にどのように使用されているかが分かる事業内容をアウトカムにすべきである。</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</si>
</sst>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00"/>
    <numFmt numFmtId="177" formatCode="0000"/>
    <numFmt numFmtId="178" formatCode="_ * #,##0_ ;_ * &quot;▲&quot;#,##0_ ;_ * &quot;-&quot;_ ;_ @_ "/>
    <numFmt numFmtId="179" formatCode="000"/>
    <numFmt numFmtId="180" formatCode="#,##0;&quot;▲ &quot;#,##0"/>
    <numFmt numFmtId="181" formatCode="0_);[Red]\(0\)"/>
    <numFmt numFmtId="182" formatCode="_ * #,##0.000_ ;_ * &quot;▲&quot;#,##0.000_ ;_ * &quot;-&quot;_ ;_ @_ "/>
    <numFmt numFmtId="183" formatCode="#,##0_ "/>
    <numFmt numFmtId="184" formatCode="00"/>
    <numFmt numFmtId="185" formatCode="_ * #,##0.0_ ;_ * &quot;▲&quot;#,##0.0_ ;_ * &quot;-&quot;_ ;_ @_ "/>
  </numFmts>
  <fonts count="31">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b/>
      <sz val="28"/>
      <name val="ＭＳ ゴシック"/>
      <family val="3"/>
      <charset val="128"/>
    </font>
    <font>
      <b/>
      <sz val="36"/>
      <name val="ＭＳ ゴシック"/>
      <family val="3"/>
      <charset val="128"/>
    </font>
    <font>
      <sz val="18"/>
      <name val="ＭＳ ゴシック"/>
      <family val="3"/>
      <charset val="128"/>
    </font>
    <font>
      <sz val="26"/>
      <name val="ＭＳ ゴシック"/>
      <family val="3"/>
      <charset val="128"/>
    </font>
    <font>
      <sz val="9"/>
      <name val="ＭＳ Ｐゴシック"/>
      <family val="3"/>
      <charset val="128"/>
    </font>
    <font>
      <b/>
      <sz val="14"/>
      <color indexed="81"/>
      <name val="ＭＳ Ｐゴシック"/>
      <family val="3"/>
      <charset val="128"/>
    </font>
    <font>
      <b/>
      <sz val="16"/>
      <color indexed="81"/>
      <name val="ＭＳ Ｐゴシック"/>
      <family val="3"/>
      <charset val="128"/>
    </font>
    <font>
      <i/>
      <sz val="9"/>
      <name val="ＭＳ ゴシック"/>
      <family val="3"/>
      <charset val="128"/>
    </font>
    <font>
      <b/>
      <sz val="9"/>
      <name val="ＭＳ ゴシック"/>
      <family val="3"/>
      <charset val="128"/>
    </font>
    <font>
      <b/>
      <sz val="9"/>
      <name val="Arial"/>
      <family val="2"/>
    </font>
    <font>
      <b/>
      <sz val="9"/>
      <name val="ＭＳ Ｐゴシック"/>
      <family val="3"/>
      <charset val="128"/>
    </font>
    <font>
      <sz val="9"/>
      <name val="Arial"/>
      <family val="2"/>
    </font>
    <font>
      <sz val="9"/>
      <name val="ＭＳ Ｐゴシック"/>
      <family val="3"/>
      <charset val="128"/>
      <scheme val="major"/>
    </font>
    <font>
      <sz val="9"/>
      <name val="ＭＳ Ｐゴシック"/>
      <family val="3"/>
      <charset val="128"/>
      <scheme val="minor"/>
    </font>
    <font>
      <sz val="8"/>
      <name val="ＭＳ ゴシック"/>
      <family val="3"/>
      <charset val="128"/>
    </font>
    <font>
      <strike/>
      <sz val="9"/>
      <name val="ＭＳ ゴシック"/>
      <family val="3"/>
      <charset val="128"/>
    </font>
    <font>
      <sz val="12"/>
      <name val="Arial"/>
      <family val="2"/>
    </font>
    <font>
      <sz val="11"/>
      <name val="ＭＳ Ｐゴシック"/>
      <family val="3"/>
      <charset val="128"/>
    </font>
    <font>
      <sz val="10.5"/>
      <name val="ＭＳ Ｐゴシック"/>
      <family val="3"/>
      <charset val="128"/>
    </font>
    <font>
      <b/>
      <sz val="9"/>
      <color indexed="81"/>
      <name val="MS P ゴシック"/>
      <family val="3"/>
      <charset val="128"/>
    </font>
    <font>
      <sz val="18"/>
      <name val="Arial"/>
      <family val="2"/>
    </font>
    <font>
      <sz val="8"/>
      <name val="Arial"/>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tint="-0.249977111117893"/>
        <bgColor indexed="64"/>
      </patternFill>
    </fill>
    <fill>
      <patternFill patternType="solid">
        <fgColor rgb="FFD9D9D9"/>
        <bgColor indexed="64"/>
      </patternFill>
    </fill>
    <fill>
      <patternFill patternType="solid">
        <fgColor indexed="9"/>
        <bgColor indexed="64"/>
      </patternFill>
    </fill>
  </fills>
  <borders count="141">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right style="medium">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diagonalUp="1">
      <left/>
      <right style="thin">
        <color indexed="64"/>
      </right>
      <top style="double">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medium">
        <color indexed="64"/>
      </right>
      <top/>
      <bottom style="thick">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diagonalUp="1">
      <left style="thin">
        <color indexed="64"/>
      </left>
      <right style="medium">
        <color indexed="64"/>
      </right>
      <top style="thin">
        <color indexed="64"/>
      </top>
      <bottom/>
      <diagonal style="thin">
        <color indexed="64"/>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bottom/>
      <diagonal/>
    </border>
    <border>
      <left style="medium">
        <color indexed="64"/>
      </left>
      <right/>
      <top style="thick">
        <color indexed="64"/>
      </top>
      <bottom/>
      <diagonal/>
    </border>
    <border>
      <left style="medium">
        <color indexed="64"/>
      </left>
      <right/>
      <top/>
      <bottom style="thick">
        <color indexed="64"/>
      </bottom>
      <diagonal/>
    </border>
    <border>
      <left style="thin">
        <color indexed="64"/>
      </left>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right style="medium">
        <color indexed="64"/>
      </right>
      <top style="medium">
        <color indexed="64"/>
      </top>
      <bottom/>
      <diagonal/>
    </border>
    <border>
      <left style="thick">
        <color indexed="64"/>
      </left>
      <right style="medium">
        <color indexed="64"/>
      </right>
      <top style="medium">
        <color indexed="64"/>
      </top>
      <bottom/>
      <diagonal/>
    </border>
    <border>
      <left style="medium">
        <color indexed="64"/>
      </left>
      <right style="thick">
        <color indexed="64"/>
      </right>
      <top style="thick">
        <color indexed="64"/>
      </top>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diagonal/>
    </border>
    <border>
      <left/>
      <right style="thick">
        <color indexed="64"/>
      </right>
      <top style="thick">
        <color indexed="64"/>
      </top>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left/>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diagonalUp="1">
      <left/>
      <right style="thin">
        <color indexed="64"/>
      </right>
      <top style="medium">
        <color indexed="64"/>
      </top>
      <bottom/>
      <diagonal style="thin">
        <color indexed="64"/>
      </diagonal>
    </border>
    <border diagonalUp="1">
      <left/>
      <right style="thin">
        <color indexed="64"/>
      </right>
      <top/>
      <bottom style="double">
        <color indexed="64"/>
      </bottom>
      <diagonal style="thin">
        <color indexed="64"/>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diagonalUp="1">
      <left/>
      <right/>
      <top style="medium">
        <color indexed="64"/>
      </top>
      <bottom/>
      <diagonal style="thin">
        <color indexed="64"/>
      </diagonal>
    </border>
    <border diagonalUp="1">
      <left/>
      <right/>
      <top/>
      <bottom style="double">
        <color indexed="64"/>
      </bottom>
      <diagonal style="thin">
        <color indexed="64"/>
      </diagonal>
    </border>
  </borders>
  <cellStyleXfs count="2">
    <xf numFmtId="0" fontId="0" fillId="0" borderId="0"/>
    <xf numFmtId="38" fontId="26" fillId="0" borderId="0" applyFont="0" applyFill="0" applyBorder="0" applyAlignment="0" applyProtection="0"/>
  </cellStyleXfs>
  <cellXfs count="1271">
    <xf numFmtId="0" fontId="0" fillId="0" borderId="0" xfId="0"/>
    <xf numFmtId="0" fontId="2" fillId="0" borderId="0" xfId="0" applyFont="1" applyBorder="1"/>
    <xf numFmtId="0" fontId="2" fillId="0" borderId="0" xfId="0" applyFont="1"/>
    <xf numFmtId="0" fontId="2" fillId="0" borderId="1" xfId="0" applyFont="1" applyBorder="1"/>
    <xf numFmtId="177" fontId="2" fillId="0" borderId="2" xfId="0" applyNumberFormat="1" applyFont="1" applyBorder="1" applyAlignment="1">
      <alignment horizontal="center" vertical="center"/>
    </xf>
    <xf numFmtId="0" fontId="2" fillId="0" borderId="3" xfId="0" applyFont="1" applyBorder="1" applyAlignment="1">
      <alignment vertical="center" wrapText="1"/>
    </xf>
    <xf numFmtId="177" fontId="2" fillId="0" borderId="4" xfId="0" applyNumberFormat="1" applyFont="1" applyBorder="1" applyAlignment="1">
      <alignment horizontal="center" vertical="center"/>
    </xf>
    <xf numFmtId="177" fontId="2" fillId="0" borderId="0" xfId="0" applyNumberFormat="1" applyFont="1" applyBorder="1" applyAlignment="1">
      <alignment vertical="center"/>
    </xf>
    <xf numFmtId="0" fontId="2" fillId="0" borderId="0" xfId="0" applyFont="1" applyBorder="1" applyAlignment="1">
      <alignment vertical="center"/>
    </xf>
    <xf numFmtId="3" fontId="2" fillId="0" borderId="0" xfId="0" applyNumberFormat="1" applyFont="1" applyBorder="1" applyAlignment="1">
      <alignment vertical="center" shrinkToFit="1"/>
    </xf>
    <xf numFmtId="0" fontId="2" fillId="0" borderId="0" xfId="0" applyFont="1" applyAlignment="1">
      <alignment vertical="center"/>
    </xf>
    <xf numFmtId="0" fontId="2" fillId="0" borderId="0" xfId="0" applyFont="1" applyAlignment="1">
      <alignment horizontal="right" vertical="center"/>
    </xf>
    <xf numFmtId="178" fontId="3" fillId="0" borderId="5" xfId="0" applyNumberFormat="1" applyFont="1" applyBorder="1" applyAlignment="1">
      <alignment vertical="center" shrinkToFit="1"/>
    </xf>
    <xf numFmtId="178" fontId="3" fillId="0" borderId="6" xfId="0" applyNumberFormat="1" applyFont="1" applyBorder="1" applyAlignment="1">
      <alignment vertical="center" shrinkToFit="1"/>
    </xf>
    <xf numFmtId="178" fontId="3" fillId="0" borderId="7" xfId="0" applyNumberFormat="1" applyFont="1" applyBorder="1" applyAlignment="1">
      <alignment vertical="center" shrinkToFit="1"/>
    </xf>
    <xf numFmtId="178" fontId="3" fillId="0" borderId="8" xfId="0" applyNumberFormat="1" applyFont="1" applyBorder="1" applyAlignment="1">
      <alignment vertical="center" shrinkToFit="1"/>
    </xf>
    <xf numFmtId="0" fontId="2" fillId="0" borderId="1" xfId="0" applyFont="1" applyBorder="1" applyAlignment="1">
      <alignment horizontal="right"/>
    </xf>
    <xf numFmtId="0" fontId="4" fillId="0" borderId="1" xfId="0" applyFont="1" applyBorder="1"/>
    <xf numFmtId="0" fontId="4" fillId="0" borderId="0" xfId="0" applyFont="1" applyAlignment="1">
      <alignment vertical="center"/>
    </xf>
    <xf numFmtId="0" fontId="5" fillId="0" borderId="0" xfId="0" applyFont="1" applyBorder="1"/>
    <xf numFmtId="176" fontId="2" fillId="0" borderId="0" xfId="0" applyNumberFormat="1" applyFont="1"/>
    <xf numFmtId="0" fontId="7" fillId="0" borderId="0" xfId="0" applyFont="1" applyAlignment="1">
      <alignment vertical="center"/>
    </xf>
    <xf numFmtId="176" fontId="2" fillId="0" borderId="0" xfId="0" applyNumberFormat="1" applyFont="1" applyAlignment="1"/>
    <xf numFmtId="0" fontId="2" fillId="0" borderId="0" xfId="0" applyFont="1" applyAlignment="1"/>
    <xf numFmtId="177" fontId="2" fillId="0" borderId="0" xfId="0" applyNumberFormat="1" applyFont="1" applyBorder="1" applyAlignment="1"/>
    <xf numFmtId="0" fontId="2" fillId="0" borderId="6" xfId="0" applyNumberFormat="1" applyFont="1" applyBorder="1" applyAlignment="1">
      <alignment vertical="center" wrapText="1"/>
    </xf>
    <xf numFmtId="0" fontId="2" fillId="0" borderId="8" xfId="0" applyNumberFormat="1" applyFont="1" applyBorder="1" applyAlignment="1">
      <alignment vertical="center" wrapText="1"/>
    </xf>
    <xf numFmtId="0" fontId="6" fillId="0" borderId="0" xfId="0" applyFont="1"/>
    <xf numFmtId="0" fontId="4" fillId="0" borderId="0" xfId="0" applyFont="1"/>
    <xf numFmtId="0" fontId="2" fillId="0" borderId="9" xfId="0" applyNumberFormat="1" applyFont="1" applyBorder="1" applyAlignment="1">
      <alignment horizontal="center" vertical="center" wrapText="1"/>
    </xf>
    <xf numFmtId="0" fontId="2" fillId="0" borderId="10"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0" fontId="2" fillId="0" borderId="12" xfId="0" applyNumberFormat="1" applyFont="1" applyBorder="1" applyAlignment="1">
      <alignment horizontal="center" vertical="center" wrapText="1"/>
    </xf>
    <xf numFmtId="0" fontId="2" fillId="0" borderId="13" xfId="0" applyNumberFormat="1" applyFont="1" applyBorder="1" applyAlignment="1">
      <alignment horizontal="center" vertical="center" wrapText="1"/>
    </xf>
    <xf numFmtId="0" fontId="2" fillId="0" borderId="14" xfId="0" applyNumberFormat="1" applyFont="1" applyBorder="1" applyAlignment="1">
      <alignment horizontal="center" vertical="center" wrapText="1"/>
    </xf>
    <xf numFmtId="0" fontId="2" fillId="0" borderId="15" xfId="0" applyFont="1" applyBorder="1" applyAlignment="1">
      <alignment vertical="center" wrapText="1"/>
    </xf>
    <xf numFmtId="0" fontId="2" fillId="0" borderId="0" xfId="0" applyFont="1" applyAlignment="1">
      <alignment horizontal="right"/>
    </xf>
    <xf numFmtId="178" fontId="2" fillId="2" borderId="0" xfId="0" applyNumberFormat="1" applyFont="1" applyFill="1" applyBorder="1" applyAlignment="1">
      <alignment vertical="center" shrinkToFit="1"/>
    </xf>
    <xf numFmtId="0" fontId="2" fillId="2" borderId="1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0" xfId="0" applyFont="1" applyFill="1"/>
    <xf numFmtId="0" fontId="2" fillId="0" borderId="0" xfId="0" applyFont="1" applyBorder="1" applyAlignment="1"/>
    <xf numFmtId="0" fontId="7" fillId="0" borderId="0" xfId="0" applyFont="1"/>
    <xf numFmtId="177" fontId="2" fillId="0" borderId="0" xfId="0" applyNumberFormat="1" applyFont="1" applyBorder="1" applyAlignment="1">
      <alignment horizontal="left"/>
    </xf>
    <xf numFmtId="177" fontId="2" fillId="2" borderId="2" xfId="0" applyNumberFormat="1" applyFont="1" applyFill="1" applyBorder="1" applyAlignment="1">
      <alignment horizontal="center" vertical="center"/>
    </xf>
    <xf numFmtId="178" fontId="3" fillId="2" borderId="6" xfId="0" applyNumberFormat="1" applyFont="1" applyFill="1" applyBorder="1" applyAlignment="1">
      <alignment vertical="center" shrinkToFit="1"/>
    </xf>
    <xf numFmtId="178" fontId="3" fillId="2" borderId="8" xfId="0" applyNumberFormat="1" applyFont="1" applyFill="1" applyBorder="1" applyAlignment="1">
      <alignment vertical="center" shrinkToFit="1"/>
    </xf>
    <xf numFmtId="178" fontId="3" fillId="2" borderId="5" xfId="0" applyNumberFormat="1" applyFont="1" applyFill="1" applyBorder="1" applyAlignment="1">
      <alignment vertical="center" shrinkToFit="1"/>
    </xf>
    <xf numFmtId="178" fontId="3" fillId="2" borderId="7" xfId="0" applyNumberFormat="1" applyFont="1" applyFill="1" applyBorder="1" applyAlignment="1">
      <alignment vertical="center" shrinkToFit="1"/>
    </xf>
    <xf numFmtId="0" fontId="9" fillId="0" borderId="0" xfId="0" applyFont="1" applyBorder="1"/>
    <xf numFmtId="179" fontId="11" fillId="0" borderId="24" xfId="0" applyNumberFormat="1" applyFont="1" applyBorder="1" applyAlignment="1">
      <alignment horizontal="center" vertical="center"/>
    </xf>
    <xf numFmtId="178" fontId="11" fillId="0" borderId="5" xfId="0" applyNumberFormat="1" applyFont="1" applyBorder="1" applyAlignment="1">
      <alignment vertical="center" shrinkToFit="1"/>
    </xf>
    <xf numFmtId="178" fontId="11" fillId="2" borderId="0" xfId="0" applyNumberFormat="1" applyFont="1" applyFill="1" applyBorder="1" applyAlignment="1">
      <alignment vertical="center" shrinkToFit="1"/>
    </xf>
    <xf numFmtId="178" fontId="11" fillId="2" borderId="5" xfId="0" applyNumberFormat="1" applyFont="1" applyFill="1" applyBorder="1" applyAlignment="1">
      <alignment vertical="center" shrinkToFit="1"/>
    </xf>
    <xf numFmtId="3" fontId="11" fillId="2" borderId="5" xfId="0" applyNumberFormat="1" applyFont="1" applyFill="1" applyBorder="1" applyAlignment="1">
      <alignment vertical="center" wrapText="1"/>
    </xf>
    <xf numFmtId="179" fontId="11" fillId="0" borderId="2" xfId="0" applyNumberFormat="1" applyFont="1" applyBorder="1" applyAlignment="1">
      <alignment horizontal="center" vertical="center"/>
    </xf>
    <xf numFmtId="178" fontId="11" fillId="0" borderId="6" xfId="0" applyNumberFormat="1" applyFont="1" applyBorder="1" applyAlignment="1">
      <alignment vertical="center" shrinkToFit="1"/>
    </xf>
    <xf numFmtId="178" fontId="11" fillId="2" borderId="3" xfId="0" applyNumberFormat="1" applyFont="1" applyFill="1" applyBorder="1" applyAlignment="1">
      <alignment vertical="center" shrinkToFit="1"/>
    </xf>
    <xf numFmtId="178" fontId="11" fillId="2" borderId="6" xfId="0" applyNumberFormat="1" applyFont="1" applyFill="1" applyBorder="1" applyAlignment="1">
      <alignment vertical="center" shrinkToFit="1"/>
    </xf>
    <xf numFmtId="3" fontId="11" fillId="2" borderId="6" xfId="0" applyNumberFormat="1" applyFont="1" applyFill="1" applyBorder="1" applyAlignment="1">
      <alignment vertical="center" wrapText="1"/>
    </xf>
    <xf numFmtId="178" fontId="2" fillId="0" borderId="30" xfId="0" applyNumberFormat="1" applyFont="1" applyBorder="1" applyAlignment="1">
      <alignment vertical="center" shrinkToFit="1"/>
    </xf>
    <xf numFmtId="178" fontId="2" fillId="2" borderId="31" xfId="0" applyNumberFormat="1" applyFont="1" applyFill="1" applyBorder="1" applyAlignment="1">
      <alignment vertical="center" shrinkToFit="1"/>
    </xf>
    <xf numFmtId="178" fontId="2" fillId="2" borderId="30" xfId="0" applyNumberFormat="1" applyFont="1" applyFill="1" applyBorder="1" applyAlignment="1">
      <alignment vertical="center" shrinkToFit="1"/>
    </xf>
    <xf numFmtId="3" fontId="2" fillId="2" borderId="33" xfId="0" applyNumberFormat="1" applyFont="1" applyFill="1" applyBorder="1" applyAlignment="1">
      <alignment horizontal="center" vertical="center" wrapText="1"/>
    </xf>
    <xf numFmtId="0" fontId="11" fillId="0" borderId="34" xfId="0" applyNumberFormat="1" applyFont="1" applyBorder="1" applyAlignment="1">
      <alignment vertical="center" wrapText="1"/>
    </xf>
    <xf numFmtId="0" fontId="11" fillId="0" borderId="35" xfId="0" applyNumberFormat="1" applyFont="1" applyBorder="1" applyAlignment="1">
      <alignment vertical="center" wrapText="1"/>
    </xf>
    <xf numFmtId="3" fontId="2" fillId="0" borderId="37" xfId="0" applyNumberFormat="1" applyFont="1" applyBorder="1" applyAlignment="1">
      <alignment horizontal="center" vertical="center" shrinkToFit="1"/>
    </xf>
    <xf numFmtId="0" fontId="2" fillId="0" borderId="0" xfId="0" applyFont="1" applyBorder="1" applyAlignment="1">
      <alignment horizontal="right"/>
    </xf>
    <xf numFmtId="0" fontId="11" fillId="3" borderId="38"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7" xfId="0" applyFont="1" applyFill="1" applyBorder="1" applyAlignment="1">
      <alignment horizontal="right" vertical="center" wrapText="1"/>
    </xf>
    <xf numFmtId="0" fontId="11" fillId="3" borderId="1" xfId="0" applyFont="1" applyFill="1" applyBorder="1" applyAlignment="1">
      <alignment horizontal="right" vertical="center" wrapText="1"/>
    </xf>
    <xf numFmtId="0" fontId="11" fillId="2" borderId="39" xfId="0" applyFont="1" applyFill="1" applyBorder="1" applyAlignment="1">
      <alignment horizontal="center" vertical="center"/>
    </xf>
    <xf numFmtId="178" fontId="2" fillId="2" borderId="33" xfId="0" applyNumberFormat="1" applyFont="1" applyFill="1" applyBorder="1" applyAlignment="1">
      <alignment vertical="center" shrinkToFit="1"/>
    </xf>
    <xf numFmtId="3" fontId="11" fillId="2" borderId="42" xfId="0" applyNumberFormat="1" applyFont="1" applyFill="1" applyBorder="1" applyAlignment="1">
      <alignment vertical="center" wrapText="1"/>
    </xf>
    <xf numFmtId="0" fontId="2" fillId="0" borderId="0" xfId="0" applyFont="1" applyBorder="1" applyAlignment="1">
      <alignment horizontal="center" vertical="center"/>
    </xf>
    <xf numFmtId="0" fontId="13" fillId="4" borderId="4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2" fillId="4" borderId="45" xfId="0" applyFont="1" applyFill="1" applyBorder="1" applyAlignment="1">
      <alignment horizontal="center" vertical="center"/>
    </xf>
    <xf numFmtId="178" fontId="2" fillId="0" borderId="0" xfId="0" applyNumberFormat="1" applyFont="1" applyBorder="1" applyAlignment="1">
      <alignment vertical="center" shrinkToFit="1"/>
    </xf>
    <xf numFmtId="0" fontId="2" fillId="2" borderId="0" xfId="0" applyFont="1" applyFill="1" applyBorder="1" applyAlignment="1">
      <alignment horizontal="center" vertical="center"/>
    </xf>
    <xf numFmtId="178" fontId="2" fillId="2" borderId="0" xfId="0" applyNumberFormat="1" applyFont="1" applyFill="1" applyBorder="1" applyAlignment="1">
      <alignment horizontal="center" vertical="center" shrinkToFit="1"/>
    </xf>
    <xf numFmtId="3" fontId="2" fillId="2" borderId="0" xfId="0" applyNumberFormat="1" applyFont="1" applyFill="1" applyBorder="1" applyAlignment="1">
      <alignment horizontal="center" vertical="center" wrapText="1"/>
    </xf>
    <xf numFmtId="3" fontId="2" fillId="0" borderId="0" xfId="0" applyNumberFormat="1" applyFont="1" applyBorder="1" applyAlignment="1">
      <alignment horizontal="center" vertical="center" shrinkToFit="1"/>
    </xf>
    <xf numFmtId="177" fontId="2" fillId="0" borderId="0" xfId="0" applyNumberFormat="1" applyFont="1" applyBorder="1" applyAlignment="1">
      <alignment horizontal="left" vertical="center"/>
    </xf>
    <xf numFmtId="0" fontId="2" fillId="0" borderId="0" xfId="0" applyNumberFormat="1" applyFont="1" applyBorder="1" applyAlignment="1">
      <alignment horizontal="center" vertical="center"/>
    </xf>
    <xf numFmtId="178" fontId="3" fillId="0" borderId="0" xfId="0" applyNumberFormat="1" applyFont="1" applyBorder="1" applyAlignment="1">
      <alignment vertical="center" shrinkToFit="1"/>
    </xf>
    <xf numFmtId="178" fontId="3" fillId="2" borderId="0" xfId="0" applyNumberFormat="1" applyFont="1" applyFill="1" applyBorder="1" applyAlignment="1">
      <alignment vertical="center" shrinkToFit="1"/>
    </xf>
    <xf numFmtId="0" fontId="8" fillId="5" borderId="7" xfId="0" applyFont="1" applyFill="1" applyBorder="1" applyAlignment="1">
      <alignment horizontal="right" vertical="center" wrapText="1"/>
    </xf>
    <xf numFmtId="0" fontId="8" fillId="5" borderId="1" xfId="0" applyFont="1" applyFill="1" applyBorder="1" applyAlignment="1">
      <alignment horizontal="right" vertical="center" wrapText="1"/>
    </xf>
    <xf numFmtId="0" fontId="8" fillId="4" borderId="40" xfId="0" applyFont="1" applyFill="1" applyBorder="1" applyAlignment="1">
      <alignment horizontal="center" vertical="center"/>
    </xf>
    <xf numFmtId="0" fontId="8" fillId="4" borderId="41" xfId="0" applyFont="1" applyFill="1" applyBorder="1" applyAlignment="1">
      <alignment horizontal="left" vertical="center"/>
    </xf>
    <xf numFmtId="0" fontId="8" fillId="4" borderId="41" xfId="0" applyFont="1" applyFill="1" applyBorder="1" applyAlignment="1">
      <alignment horizontal="center" vertical="center"/>
    </xf>
    <xf numFmtId="0" fontId="8" fillId="4" borderId="41" xfId="0" applyFont="1" applyFill="1" applyBorder="1" applyAlignment="1">
      <alignment horizontal="center" vertical="center" wrapText="1"/>
    </xf>
    <xf numFmtId="0" fontId="8" fillId="4" borderId="41" xfId="0" applyFont="1" applyFill="1" applyBorder="1" applyAlignment="1">
      <alignment horizontal="right" vertical="center" wrapText="1"/>
    </xf>
    <xf numFmtId="0" fontId="8" fillId="4" borderId="47" xfId="0" applyFont="1" applyFill="1" applyBorder="1" applyAlignment="1">
      <alignment horizontal="center" vertical="center" wrapText="1"/>
    </xf>
    <xf numFmtId="0" fontId="13" fillId="4" borderId="41" xfId="0" applyFont="1" applyFill="1" applyBorder="1" applyAlignment="1">
      <alignment horizontal="center" vertical="center"/>
    </xf>
    <xf numFmtId="0" fontId="8" fillId="4" borderId="46" xfId="0" applyFont="1" applyFill="1" applyBorder="1" applyAlignment="1">
      <alignment horizontal="center" vertical="center"/>
    </xf>
    <xf numFmtId="178" fontId="8" fillId="2" borderId="0" xfId="0" applyNumberFormat="1" applyFont="1" applyFill="1" applyBorder="1" applyAlignment="1">
      <alignment vertical="center" shrinkToFit="1"/>
    </xf>
    <xf numFmtId="178" fontId="8" fillId="2" borderId="5" xfId="0" applyNumberFormat="1" applyFont="1" applyFill="1" applyBorder="1" applyAlignment="1">
      <alignment vertical="center" shrinkToFit="1"/>
    </xf>
    <xf numFmtId="3" fontId="8" fillId="2" borderId="5" xfId="0" applyNumberFormat="1" applyFont="1" applyFill="1" applyBorder="1" applyAlignment="1">
      <alignment horizontal="center" vertical="center" wrapText="1"/>
    </xf>
    <xf numFmtId="3" fontId="8" fillId="2" borderId="5" xfId="0" applyNumberFormat="1" applyFont="1" applyFill="1" applyBorder="1" applyAlignment="1">
      <alignment vertical="center" wrapText="1"/>
    </xf>
    <xf numFmtId="178" fontId="8" fillId="2" borderId="19" xfId="0" applyNumberFormat="1" applyFont="1" applyFill="1" applyBorder="1" applyAlignment="1">
      <alignment vertical="center" shrinkToFit="1"/>
    </xf>
    <xf numFmtId="0" fontId="8" fillId="2" borderId="26" xfId="0" applyNumberFormat="1" applyFont="1" applyFill="1" applyBorder="1" applyAlignment="1">
      <alignment vertical="center" wrapText="1"/>
    </xf>
    <xf numFmtId="0" fontId="8" fillId="0" borderId="6" xfId="0" applyFont="1" applyBorder="1" applyAlignment="1">
      <alignment vertical="center" wrapText="1"/>
    </xf>
    <xf numFmtId="0" fontId="8" fillId="0" borderId="6" xfId="0" applyFont="1" applyBorder="1" applyAlignment="1">
      <alignment horizontal="center" vertical="center"/>
    </xf>
    <xf numFmtId="0" fontId="8" fillId="0" borderId="35" xfId="0" applyFont="1" applyBorder="1" applyAlignment="1">
      <alignment horizontal="center" vertical="center"/>
    </xf>
    <xf numFmtId="179" fontId="8" fillId="0" borderId="2" xfId="0" applyNumberFormat="1" applyFont="1" applyBorder="1" applyAlignment="1">
      <alignment horizontal="center" vertical="center"/>
    </xf>
    <xf numFmtId="0" fontId="8" fillId="0" borderId="6" xfId="0" applyNumberFormat="1" applyFont="1" applyBorder="1" applyAlignment="1">
      <alignment vertical="center" wrapText="1"/>
    </xf>
    <xf numFmtId="178" fontId="8" fillId="0" borderId="6" xfId="0" applyNumberFormat="1" applyFont="1" applyBorder="1" applyAlignment="1">
      <alignment vertical="center" shrinkToFit="1"/>
    </xf>
    <xf numFmtId="178" fontId="8" fillId="2" borderId="3" xfId="0" applyNumberFormat="1" applyFont="1" applyFill="1" applyBorder="1" applyAlignment="1">
      <alignment vertical="center" shrinkToFit="1"/>
    </xf>
    <xf numFmtId="178" fontId="8" fillId="2" borderId="6" xfId="0" applyNumberFormat="1" applyFont="1" applyFill="1" applyBorder="1" applyAlignment="1">
      <alignment vertical="center" shrinkToFit="1"/>
    </xf>
    <xf numFmtId="3" fontId="8" fillId="2" borderId="6" xfId="0" applyNumberFormat="1" applyFont="1" applyFill="1" applyBorder="1" applyAlignment="1">
      <alignment horizontal="center" vertical="center" wrapText="1"/>
    </xf>
    <xf numFmtId="3" fontId="8" fillId="2" borderId="6" xfId="0" applyNumberFormat="1" applyFont="1" applyFill="1" applyBorder="1" applyAlignment="1">
      <alignment vertical="center" wrapText="1"/>
    </xf>
    <xf numFmtId="178" fontId="8" fillId="2" borderId="9" xfId="0" applyNumberFormat="1" applyFont="1" applyFill="1" applyBorder="1" applyAlignment="1">
      <alignment vertical="center" shrinkToFit="1"/>
    </xf>
    <xf numFmtId="0" fontId="8" fillId="2" borderId="6" xfId="0" applyNumberFormat="1" applyFont="1" applyFill="1" applyBorder="1" applyAlignment="1">
      <alignment horizontal="center" vertical="center" wrapText="1"/>
    </xf>
    <xf numFmtId="0" fontId="8" fillId="2" borderId="6" xfId="0" applyNumberFormat="1" applyFont="1" applyFill="1" applyBorder="1" applyAlignment="1">
      <alignment vertical="center" wrapText="1"/>
    </xf>
    <xf numFmtId="0" fontId="8" fillId="0" borderId="9" xfId="0" applyNumberFormat="1" applyFont="1" applyBorder="1" applyAlignment="1">
      <alignment vertical="center" wrapText="1"/>
    </xf>
    <xf numFmtId="0" fontId="8" fillId="0" borderId="6" xfId="0" applyFont="1" applyBorder="1" applyAlignment="1">
      <alignment horizontal="center" vertical="center" wrapText="1"/>
    </xf>
    <xf numFmtId="0" fontId="8" fillId="0" borderId="9" xfId="0" applyFont="1" applyBorder="1" applyAlignment="1">
      <alignment vertical="center" wrapText="1"/>
    </xf>
    <xf numFmtId="0" fontId="8" fillId="0" borderId="9" xfId="0" applyFont="1" applyBorder="1" applyAlignment="1">
      <alignment horizontal="center" vertical="center" wrapText="1"/>
    </xf>
    <xf numFmtId="179" fontId="8" fillId="4" borderId="2" xfId="0" applyNumberFormat="1" applyFont="1" applyFill="1" applyBorder="1" applyAlignment="1">
      <alignment horizontal="center" vertical="center"/>
    </xf>
    <xf numFmtId="0" fontId="8" fillId="4" borderId="3" xfId="0" applyNumberFormat="1" applyFont="1" applyFill="1" applyBorder="1" applyAlignment="1">
      <alignment vertical="center" wrapText="1"/>
    </xf>
    <xf numFmtId="178" fontId="8" fillId="4" borderId="3" xfId="0" applyNumberFormat="1" applyFont="1" applyFill="1" applyBorder="1" applyAlignment="1">
      <alignment vertical="center" shrinkToFit="1"/>
    </xf>
    <xf numFmtId="3" fontId="8" fillId="4" borderId="3" xfId="0" applyNumberFormat="1" applyFont="1" applyFill="1" applyBorder="1" applyAlignment="1">
      <alignment horizontal="center" vertical="center" wrapText="1"/>
    </xf>
    <xf numFmtId="3" fontId="8" fillId="4" borderId="3" xfId="0" applyNumberFormat="1" applyFont="1" applyFill="1" applyBorder="1" applyAlignment="1">
      <alignment vertical="center" wrapText="1"/>
    </xf>
    <xf numFmtId="0" fontId="8" fillId="4" borderId="3" xfId="0" applyNumberFormat="1"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4" borderId="13" xfId="0" applyFont="1" applyFill="1" applyBorder="1" applyAlignment="1">
      <alignment horizontal="center" vertical="center"/>
    </xf>
    <xf numFmtId="180" fontId="8" fillId="2" borderId="3" xfId="0" applyNumberFormat="1" applyFont="1" applyFill="1" applyBorder="1" applyAlignment="1">
      <alignment vertical="center" shrinkToFit="1"/>
    </xf>
    <xf numFmtId="179" fontId="8" fillId="0" borderId="20" xfId="0" applyNumberFormat="1" applyFont="1" applyBorder="1" applyAlignment="1">
      <alignment horizontal="center" vertical="center"/>
    </xf>
    <xf numFmtId="0" fontId="8" fillId="0" borderId="16" xfId="0" applyNumberFormat="1" applyFont="1" applyBorder="1" applyAlignment="1">
      <alignment vertical="center" wrapText="1"/>
    </xf>
    <xf numFmtId="178" fontId="8" fillId="0" borderId="16" xfId="0" applyNumberFormat="1" applyFont="1" applyBorder="1" applyAlignment="1">
      <alignment vertical="center" shrinkToFit="1"/>
    </xf>
    <xf numFmtId="178" fontId="8" fillId="2" borderId="48" xfId="0" applyNumberFormat="1" applyFont="1" applyFill="1" applyBorder="1" applyAlignment="1">
      <alignment vertical="center" shrinkToFit="1"/>
    </xf>
    <xf numFmtId="178" fontId="8" fillId="2" borderId="16" xfId="0" applyNumberFormat="1" applyFont="1" applyFill="1" applyBorder="1" applyAlignment="1">
      <alignment vertical="center" shrinkToFit="1"/>
    </xf>
    <xf numFmtId="3" fontId="8" fillId="2" borderId="16" xfId="0" applyNumberFormat="1" applyFont="1" applyFill="1" applyBorder="1" applyAlignment="1">
      <alignment horizontal="center" vertical="center" wrapText="1"/>
    </xf>
    <xf numFmtId="3" fontId="8" fillId="2" borderId="16" xfId="0" applyNumberFormat="1" applyFont="1" applyFill="1" applyBorder="1" applyAlignment="1">
      <alignment vertical="center" wrapText="1"/>
    </xf>
    <xf numFmtId="0" fontId="8" fillId="2" borderId="16" xfId="0" applyNumberFormat="1" applyFont="1" applyFill="1" applyBorder="1" applyAlignment="1">
      <alignment horizontal="center" vertical="center" wrapText="1"/>
    </xf>
    <xf numFmtId="0" fontId="8" fillId="2" borderId="16" xfId="0" applyNumberFormat="1" applyFont="1" applyFill="1" applyBorder="1" applyAlignment="1">
      <alignment vertical="center" wrapText="1"/>
    </xf>
    <xf numFmtId="0" fontId="8" fillId="0" borderId="21" xfId="0" applyNumberFormat="1" applyFont="1" applyBorder="1" applyAlignment="1">
      <alignment vertical="center" wrapText="1"/>
    </xf>
    <xf numFmtId="0" fontId="8" fillId="0" borderId="16" xfId="0" applyFont="1" applyBorder="1" applyAlignment="1">
      <alignment vertical="center" wrapText="1"/>
    </xf>
    <xf numFmtId="0" fontId="8" fillId="0" borderId="21" xfId="0" applyFont="1" applyBorder="1" applyAlignment="1">
      <alignment vertical="center" wrapText="1"/>
    </xf>
    <xf numFmtId="0" fontId="8" fillId="0" borderId="27" xfId="0" applyFont="1" applyBorder="1" applyAlignment="1">
      <alignment vertical="center" wrapText="1"/>
    </xf>
    <xf numFmtId="0" fontId="8" fillId="0" borderId="43" xfId="0" applyFont="1" applyBorder="1" applyAlignment="1">
      <alignment horizontal="center" vertical="center" wrapText="1"/>
    </xf>
    <xf numFmtId="0" fontId="8" fillId="0" borderId="27" xfId="0" applyFont="1" applyBorder="1" applyAlignment="1">
      <alignment horizontal="center" vertical="center"/>
    </xf>
    <xf numFmtId="0" fontId="8" fillId="0" borderId="36" xfId="0" applyFont="1" applyBorder="1" applyAlignment="1">
      <alignment horizontal="center" vertical="center"/>
    </xf>
    <xf numFmtId="178" fontId="8" fillId="0" borderId="22" xfId="0" applyNumberFormat="1" applyFont="1" applyBorder="1" applyAlignment="1">
      <alignment vertical="center" shrinkToFit="1"/>
    </xf>
    <xf numFmtId="178" fontId="8" fillId="2" borderId="50" xfId="0" applyNumberFormat="1" applyFont="1" applyFill="1" applyBorder="1" applyAlignment="1">
      <alignment vertical="center" shrinkToFit="1"/>
    </xf>
    <xf numFmtId="178" fontId="8" fillId="2" borderId="22" xfId="0" applyNumberFormat="1" applyFont="1" applyFill="1" applyBorder="1" applyAlignment="1">
      <alignment vertical="center" shrinkToFit="1"/>
    </xf>
    <xf numFmtId="178" fontId="8" fillId="2" borderId="17" xfId="0" applyNumberFormat="1" applyFont="1" applyFill="1" applyBorder="1" applyAlignment="1">
      <alignment vertical="center" shrinkToFit="1"/>
    </xf>
    <xf numFmtId="178" fontId="8" fillId="0" borderId="23" xfId="0" applyNumberFormat="1" applyFont="1" applyBorder="1" applyAlignment="1">
      <alignment vertical="center" shrinkToFit="1"/>
    </xf>
    <xf numFmtId="178" fontId="8" fillId="2" borderId="52" xfId="0" applyNumberFormat="1" applyFont="1" applyFill="1" applyBorder="1" applyAlignment="1">
      <alignment vertical="center" shrinkToFit="1"/>
    </xf>
    <xf numFmtId="178" fontId="8" fillId="2" borderId="23" xfId="0" applyNumberFormat="1" applyFont="1" applyFill="1" applyBorder="1" applyAlignment="1">
      <alignment vertical="center" shrinkToFit="1"/>
    </xf>
    <xf numFmtId="178" fontId="8" fillId="2" borderId="18" xfId="0" applyNumberFormat="1" applyFont="1" applyFill="1" applyBorder="1" applyAlignment="1">
      <alignment vertical="center" shrinkToFit="1"/>
    </xf>
    <xf numFmtId="178" fontId="8" fillId="0" borderId="25" xfId="0" applyNumberFormat="1" applyFont="1" applyBorder="1" applyAlignment="1">
      <alignment vertical="center" shrinkToFit="1"/>
    </xf>
    <xf numFmtId="178" fontId="8" fillId="2" borderId="53" xfId="0" applyNumberFormat="1" applyFont="1" applyFill="1" applyBorder="1" applyAlignment="1">
      <alignment vertical="center" shrinkToFit="1"/>
    </xf>
    <xf numFmtId="178" fontId="8" fillId="2" borderId="25" xfId="0" applyNumberFormat="1" applyFont="1" applyFill="1" applyBorder="1" applyAlignment="1">
      <alignment vertical="center" shrinkToFit="1"/>
    </xf>
    <xf numFmtId="178" fontId="8" fillId="2" borderId="54" xfId="0" applyNumberFormat="1" applyFont="1" applyFill="1" applyBorder="1" applyAlignment="1">
      <alignment vertical="center" shrinkToFit="1"/>
    </xf>
    <xf numFmtId="178" fontId="8" fillId="2" borderId="38" xfId="0" applyNumberFormat="1" applyFont="1" applyFill="1" applyBorder="1" applyAlignment="1">
      <alignment vertical="center" shrinkToFit="1"/>
    </xf>
    <xf numFmtId="178" fontId="8" fillId="2" borderId="21" xfId="0" applyNumberFormat="1" applyFont="1" applyFill="1" applyBorder="1" applyAlignment="1">
      <alignment vertical="center" shrinkToFit="1"/>
    </xf>
    <xf numFmtId="178" fontId="8" fillId="2" borderId="8" xfId="0" applyNumberFormat="1" applyFont="1" applyFill="1" applyBorder="1" applyAlignment="1">
      <alignment vertical="center" shrinkToFit="1"/>
    </xf>
    <xf numFmtId="178" fontId="8" fillId="0" borderId="7" xfId="0" applyNumberFormat="1" applyFont="1" applyBorder="1" applyAlignment="1">
      <alignment vertical="center" shrinkToFit="1"/>
    </xf>
    <xf numFmtId="178" fontId="8" fillId="2" borderId="1" xfId="0" applyNumberFormat="1" applyFont="1" applyFill="1" applyBorder="1" applyAlignment="1">
      <alignment vertical="center" shrinkToFit="1"/>
    </xf>
    <xf numFmtId="178" fontId="8" fillId="2" borderId="7" xfId="0" applyNumberFormat="1" applyFont="1" applyFill="1" applyBorder="1" applyAlignment="1">
      <alignment vertical="center" shrinkToFit="1"/>
    </xf>
    <xf numFmtId="178" fontId="8" fillId="2" borderId="55" xfId="0" applyNumberFormat="1" applyFont="1" applyFill="1" applyBorder="1" applyAlignment="1">
      <alignment vertical="center" shrinkToFit="1"/>
    </xf>
    <xf numFmtId="0" fontId="8" fillId="4" borderId="47" xfId="0" applyFont="1" applyFill="1" applyBorder="1" applyAlignment="1">
      <alignment horizontal="center" vertical="center"/>
    </xf>
    <xf numFmtId="177" fontId="8" fillId="0" borderId="2" xfId="0" applyNumberFormat="1" applyFont="1" applyBorder="1" applyAlignment="1">
      <alignment horizontal="center" vertical="center"/>
    </xf>
    <xf numFmtId="178" fontId="8" fillId="2" borderId="27" xfId="0" applyNumberFormat="1" applyFont="1" applyFill="1" applyBorder="1" applyAlignment="1">
      <alignment vertical="center" shrinkToFit="1"/>
    </xf>
    <xf numFmtId="0" fontId="8" fillId="4" borderId="2" xfId="0" applyFont="1" applyFill="1" applyBorder="1" applyAlignment="1">
      <alignment horizontal="center" vertical="center"/>
    </xf>
    <xf numFmtId="0" fontId="8" fillId="4" borderId="3" xfId="0" applyFont="1" applyFill="1" applyBorder="1" applyAlignment="1">
      <alignment horizontal="left" vertical="center"/>
    </xf>
    <xf numFmtId="0" fontId="13" fillId="4" borderId="3" xfId="0" applyFont="1" applyFill="1" applyBorder="1" applyAlignment="1">
      <alignment horizontal="center" vertical="center"/>
    </xf>
    <xf numFmtId="177" fontId="8" fillId="0" borderId="20" xfId="0" applyNumberFormat="1" applyFont="1" applyBorder="1" applyAlignment="1">
      <alignment horizontal="center" vertical="center"/>
    </xf>
    <xf numFmtId="0" fontId="8" fillId="0" borderId="16" xfId="0" applyFont="1" applyBorder="1" applyAlignment="1">
      <alignment horizontal="center" vertical="center"/>
    </xf>
    <xf numFmtId="0" fontId="8" fillId="0" borderId="44" xfId="0" applyFont="1" applyBorder="1" applyAlignment="1">
      <alignment horizontal="center" vertical="center"/>
    </xf>
    <xf numFmtId="178" fontId="8" fillId="0" borderId="22" xfId="0" applyNumberFormat="1" applyFont="1" applyBorder="1" applyAlignment="1">
      <alignment horizontal="center" vertical="center"/>
    </xf>
    <xf numFmtId="178" fontId="8" fillId="2" borderId="22" xfId="0" applyNumberFormat="1" applyFont="1" applyFill="1" applyBorder="1" applyAlignment="1">
      <alignment horizontal="center" vertical="center"/>
    </xf>
    <xf numFmtId="178" fontId="8" fillId="0" borderId="6" xfId="0" applyNumberFormat="1" applyFont="1" applyBorder="1" applyAlignment="1">
      <alignment horizontal="center" vertical="center"/>
    </xf>
    <xf numFmtId="178" fontId="8" fillId="2" borderId="6" xfId="0" applyNumberFormat="1" applyFont="1" applyFill="1" applyBorder="1" applyAlignment="1">
      <alignment horizontal="center" vertical="center"/>
    </xf>
    <xf numFmtId="178" fontId="8" fillId="0" borderId="23" xfId="0" applyNumberFormat="1" applyFont="1" applyBorder="1" applyAlignment="1">
      <alignment horizontal="center" vertical="center"/>
    </xf>
    <xf numFmtId="178" fontId="8" fillId="2" borderId="23" xfId="0" applyNumberFormat="1" applyFont="1" applyFill="1" applyBorder="1" applyAlignment="1">
      <alignment horizontal="center" vertical="center"/>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2" fillId="0" borderId="0" xfId="0" applyFont="1" applyFill="1" applyAlignment="1"/>
    <xf numFmtId="0" fontId="2" fillId="0" borderId="0" xfId="0" applyFont="1" applyFill="1" applyBorder="1" applyAlignment="1"/>
    <xf numFmtId="0" fontId="2" fillId="0" borderId="0" xfId="0" applyFont="1" applyFill="1"/>
    <xf numFmtId="179" fontId="8" fillId="6" borderId="24" xfId="0" applyNumberFormat="1" applyFont="1" applyFill="1" applyBorder="1" applyAlignment="1">
      <alignment horizontal="center" vertical="center"/>
    </xf>
    <xf numFmtId="0" fontId="8" fillId="6" borderId="5" xfId="0" applyNumberFormat="1" applyFont="1" applyFill="1" applyBorder="1" applyAlignment="1">
      <alignment vertical="center" wrapText="1"/>
    </xf>
    <xf numFmtId="178" fontId="8" fillId="6" borderId="5" xfId="0" applyNumberFormat="1" applyFont="1" applyFill="1" applyBorder="1" applyAlignment="1">
      <alignment vertical="center" shrinkToFit="1"/>
    </xf>
    <xf numFmtId="178" fontId="8" fillId="6" borderId="0" xfId="0" applyNumberFormat="1" applyFont="1" applyFill="1" applyBorder="1" applyAlignment="1">
      <alignment vertical="center" shrinkToFit="1"/>
    </xf>
    <xf numFmtId="179" fontId="8" fillId="6" borderId="2" xfId="0" applyNumberFormat="1" applyFont="1" applyFill="1" applyBorder="1" applyAlignment="1">
      <alignment horizontal="center" vertical="center"/>
    </xf>
    <xf numFmtId="0" fontId="8" fillId="6" borderId="6" xfId="0" applyNumberFormat="1" applyFont="1" applyFill="1" applyBorder="1" applyAlignment="1">
      <alignment vertical="center" wrapText="1"/>
    </xf>
    <xf numFmtId="178" fontId="8" fillId="6" borderId="6" xfId="0" applyNumberFormat="1" applyFont="1" applyFill="1" applyBorder="1" applyAlignment="1">
      <alignment vertical="center" shrinkToFit="1"/>
    </xf>
    <xf numFmtId="178" fontId="8" fillId="6" borderId="3" xfId="0" applyNumberFormat="1" applyFont="1" applyFill="1" applyBorder="1" applyAlignment="1">
      <alignment vertical="center" shrinkToFit="1"/>
    </xf>
    <xf numFmtId="0" fontId="8" fillId="6" borderId="9" xfId="0" applyNumberFormat="1" applyFont="1" applyFill="1" applyBorder="1" applyAlignment="1">
      <alignment vertical="center" wrapText="1"/>
    </xf>
    <xf numFmtId="0" fontId="8" fillId="6" borderId="6" xfId="0" applyFont="1" applyFill="1" applyBorder="1" applyAlignment="1">
      <alignment horizontal="center" vertical="center" wrapText="1"/>
    </xf>
    <xf numFmtId="0" fontId="8" fillId="6" borderId="9" xfId="0" applyFont="1" applyFill="1" applyBorder="1" applyAlignment="1">
      <alignment vertical="center" wrapText="1"/>
    </xf>
    <xf numFmtId="0" fontId="8" fillId="6" borderId="6" xfId="0" applyFont="1" applyFill="1" applyBorder="1" applyAlignment="1">
      <alignment vertical="center" wrapText="1"/>
    </xf>
    <xf numFmtId="0" fontId="8" fillId="6" borderId="9" xfId="0" applyFont="1" applyFill="1" applyBorder="1" applyAlignment="1">
      <alignment horizontal="center" vertical="center" wrapText="1"/>
    </xf>
    <xf numFmtId="0" fontId="8" fillId="6" borderId="6" xfId="0" applyFont="1" applyFill="1" applyBorder="1" applyAlignment="1">
      <alignment horizontal="center" vertical="center"/>
    </xf>
    <xf numFmtId="0" fontId="8" fillId="6" borderId="35" xfId="0" applyFont="1" applyFill="1" applyBorder="1" applyAlignment="1">
      <alignment horizontal="center" vertical="center"/>
    </xf>
    <xf numFmtId="0" fontId="8" fillId="6" borderId="19" xfId="0" applyNumberFormat="1" applyFont="1" applyFill="1" applyBorder="1" applyAlignment="1">
      <alignment vertical="center" wrapText="1"/>
    </xf>
    <xf numFmtId="0" fontId="8" fillId="6" borderId="5" xfId="0" applyFont="1" applyFill="1" applyBorder="1" applyAlignment="1">
      <alignment horizontal="center" vertical="center" wrapText="1"/>
    </xf>
    <xf numFmtId="0" fontId="8" fillId="6" borderId="19" xfId="0" applyFont="1" applyFill="1" applyBorder="1" applyAlignment="1">
      <alignment vertical="center" wrapText="1"/>
    </xf>
    <xf numFmtId="0" fontId="8" fillId="6" borderId="19" xfId="0" applyFont="1" applyFill="1" applyBorder="1" applyAlignment="1">
      <alignment horizontal="center" vertical="center" wrapText="1"/>
    </xf>
    <xf numFmtId="177" fontId="8" fillId="6" borderId="2" xfId="0" applyNumberFormat="1" applyFont="1" applyFill="1" applyBorder="1" applyAlignment="1">
      <alignment horizontal="center" vertical="center"/>
    </xf>
    <xf numFmtId="177" fontId="8" fillId="6" borderId="61" xfId="0" applyNumberFormat="1" applyFont="1" applyFill="1" applyBorder="1" applyAlignment="1">
      <alignment horizontal="center" vertical="center"/>
    </xf>
    <xf numFmtId="0" fontId="8" fillId="6" borderId="25" xfId="0" applyNumberFormat="1" applyFont="1" applyFill="1" applyBorder="1" applyAlignment="1">
      <alignment vertical="center" wrapText="1"/>
    </xf>
    <xf numFmtId="178" fontId="8" fillId="6" borderId="25" xfId="0" applyNumberFormat="1" applyFont="1" applyFill="1" applyBorder="1" applyAlignment="1">
      <alignment vertical="center" shrinkToFit="1"/>
    </xf>
    <xf numFmtId="177" fontId="8" fillId="6" borderId="29" xfId="0" applyNumberFormat="1" applyFont="1" applyFill="1" applyBorder="1" applyAlignment="1">
      <alignment horizontal="center" vertical="center"/>
    </xf>
    <xf numFmtId="0" fontId="8" fillId="6" borderId="27" xfId="0" applyNumberFormat="1" applyFont="1" applyFill="1" applyBorder="1" applyAlignment="1">
      <alignment vertical="center" wrapText="1"/>
    </xf>
    <xf numFmtId="178" fontId="8" fillId="6" borderId="27" xfId="0" applyNumberFormat="1" applyFont="1" applyFill="1" applyBorder="1" applyAlignment="1">
      <alignment vertical="center" shrinkToFit="1"/>
    </xf>
    <xf numFmtId="0" fontId="8" fillId="6" borderId="54" xfId="0" applyNumberFormat="1" applyFont="1" applyFill="1" applyBorder="1" applyAlignment="1">
      <alignment vertical="center" wrapText="1"/>
    </xf>
    <xf numFmtId="0" fontId="8" fillId="6" borderId="43" xfId="0" applyNumberFormat="1" applyFont="1" applyFill="1" applyBorder="1" applyAlignment="1">
      <alignment vertical="center" wrapText="1"/>
    </xf>
    <xf numFmtId="0" fontId="8" fillId="6" borderId="43" xfId="0" applyFont="1" applyFill="1" applyBorder="1" applyAlignment="1">
      <alignment horizontal="center" vertical="center" wrapText="1"/>
    </xf>
    <xf numFmtId="177" fontId="2" fillId="6" borderId="40" xfId="0" applyNumberFormat="1" applyFont="1" applyFill="1" applyBorder="1" applyAlignment="1">
      <alignment horizontal="center" vertical="center"/>
    </xf>
    <xf numFmtId="0" fontId="2" fillId="6" borderId="42" xfId="0" applyNumberFormat="1" applyFont="1" applyFill="1" applyBorder="1" applyAlignment="1">
      <alignment vertical="center" wrapText="1"/>
    </xf>
    <xf numFmtId="178" fontId="3" fillId="6" borderId="42" xfId="0" applyNumberFormat="1" applyFont="1" applyFill="1" applyBorder="1" applyAlignment="1">
      <alignment vertical="center" shrinkToFit="1"/>
    </xf>
    <xf numFmtId="0" fontId="2" fillId="6" borderId="41" xfId="0" applyFont="1" applyFill="1" applyBorder="1" applyAlignment="1">
      <alignment vertical="center" wrapText="1"/>
    </xf>
    <xf numFmtId="0" fontId="2" fillId="6" borderId="47" xfId="0" applyNumberFormat="1" applyFont="1" applyFill="1" applyBorder="1" applyAlignment="1">
      <alignment horizontal="center" vertical="center" wrapText="1"/>
    </xf>
    <xf numFmtId="0" fontId="2" fillId="6" borderId="62" xfId="0" applyNumberFormat="1" applyFont="1" applyFill="1" applyBorder="1" applyAlignment="1">
      <alignment horizontal="center" vertical="center" wrapText="1"/>
    </xf>
    <xf numFmtId="0" fontId="2" fillId="6" borderId="46" xfId="0" applyNumberFormat="1" applyFont="1" applyFill="1" applyBorder="1" applyAlignment="1">
      <alignment horizontal="center" vertical="center" wrapText="1"/>
    </xf>
    <xf numFmtId="177" fontId="2" fillId="6" borderId="2" xfId="0" applyNumberFormat="1" applyFont="1" applyFill="1" applyBorder="1" applyAlignment="1">
      <alignment horizontal="center" vertical="center"/>
    </xf>
    <xf numFmtId="0" fontId="2" fillId="6" borderId="6" xfId="0" applyNumberFormat="1" applyFont="1" applyFill="1" applyBorder="1" applyAlignment="1">
      <alignment vertical="center" wrapText="1"/>
    </xf>
    <xf numFmtId="178" fontId="3" fillId="6" borderId="6" xfId="0" applyNumberFormat="1" applyFont="1" applyFill="1" applyBorder="1" applyAlignment="1">
      <alignment vertical="center" shrinkToFit="1"/>
    </xf>
    <xf numFmtId="0" fontId="2" fillId="6" borderId="3" xfId="0" applyFont="1" applyFill="1" applyBorder="1" applyAlignment="1">
      <alignment vertical="center" wrapText="1"/>
    </xf>
    <xf numFmtId="0" fontId="2" fillId="6" borderId="9" xfId="0" quotePrefix="1" applyNumberFormat="1" applyFont="1" applyFill="1" applyBorder="1" applyAlignment="1">
      <alignment horizontal="center" vertical="center" wrapText="1"/>
    </xf>
    <xf numFmtId="0" fontId="2" fillId="6" borderId="11" xfId="0" quotePrefix="1" applyNumberFormat="1" applyFont="1" applyFill="1" applyBorder="1" applyAlignment="1">
      <alignment horizontal="center" vertical="center" wrapText="1"/>
    </xf>
    <xf numFmtId="0" fontId="2" fillId="6" borderId="13" xfId="0" applyNumberFormat="1" applyFont="1" applyFill="1" applyBorder="1" applyAlignment="1">
      <alignment horizontal="center" vertical="center" wrapText="1"/>
    </xf>
    <xf numFmtId="0" fontId="2" fillId="6" borderId="9" xfId="0" applyNumberFormat="1" applyFont="1" applyFill="1" applyBorder="1" applyAlignment="1">
      <alignment horizontal="center" vertical="center" wrapText="1"/>
    </xf>
    <xf numFmtId="0" fontId="2" fillId="6" borderId="11" xfId="0" applyNumberFormat="1" applyFont="1" applyFill="1" applyBorder="1" applyAlignment="1">
      <alignment horizontal="center" vertical="center" wrapText="1"/>
    </xf>
    <xf numFmtId="0" fontId="2" fillId="0" borderId="0" xfId="0" applyFont="1" applyAlignment="1">
      <alignment horizontal="left" vertical="center"/>
    </xf>
    <xf numFmtId="0" fontId="2" fillId="6" borderId="42" xfId="0" applyNumberFormat="1" applyFont="1" applyFill="1" applyBorder="1" applyAlignment="1">
      <alignment horizontal="left" vertical="center" wrapText="1"/>
    </xf>
    <xf numFmtId="0" fontId="2" fillId="6" borderId="6" xfId="0" applyNumberFormat="1" applyFont="1" applyFill="1" applyBorder="1" applyAlignment="1">
      <alignment horizontal="left" vertical="center" wrapText="1"/>
    </xf>
    <xf numFmtId="0" fontId="2" fillId="0" borderId="6" xfId="0" applyNumberFormat="1" applyFont="1" applyBorder="1" applyAlignment="1">
      <alignment horizontal="left" vertical="center" wrapText="1"/>
    </xf>
    <xf numFmtId="0" fontId="2" fillId="0" borderId="8" xfId="0" applyNumberFormat="1" applyFont="1" applyBorder="1" applyAlignment="1">
      <alignment horizontal="left" vertical="center" wrapText="1"/>
    </xf>
    <xf numFmtId="0" fontId="2" fillId="0" borderId="5" xfId="0" applyNumberFormat="1" applyFont="1" applyBorder="1" applyAlignment="1">
      <alignment horizontal="left" vertical="center"/>
    </xf>
    <xf numFmtId="0" fontId="2" fillId="0" borderId="6" xfId="0" applyNumberFormat="1" applyFont="1" applyBorder="1" applyAlignment="1">
      <alignment horizontal="left" vertical="center"/>
    </xf>
    <xf numFmtId="0" fontId="2" fillId="0" borderId="7" xfId="0" applyNumberFormat="1" applyFont="1" applyBorder="1" applyAlignment="1">
      <alignment horizontal="left" vertical="center"/>
    </xf>
    <xf numFmtId="0" fontId="2" fillId="0" borderId="0" xfId="0" applyNumberFormat="1" applyFont="1" applyBorder="1" applyAlignment="1">
      <alignment horizontal="left" vertical="center"/>
    </xf>
    <xf numFmtId="0" fontId="2" fillId="0" borderId="0" xfId="0" applyFont="1" applyBorder="1" applyAlignment="1">
      <alignment horizontal="left" vertical="center"/>
    </xf>
    <xf numFmtId="0" fontId="2" fillId="6" borderId="6" xfId="0" applyNumberFormat="1" applyFont="1" applyFill="1" applyBorder="1" applyAlignment="1">
      <alignment horizontal="left" vertical="center" wrapText="1" shrinkToFit="1"/>
    </xf>
    <xf numFmtId="0" fontId="2" fillId="0" borderId="6" xfId="0" applyNumberFormat="1" applyFont="1" applyBorder="1" applyAlignment="1">
      <alignment horizontal="left" vertical="center" wrapText="1" shrinkToFit="1"/>
    </xf>
    <xf numFmtId="0" fontId="2" fillId="0" borderId="8" xfId="0" applyNumberFormat="1" applyFont="1" applyBorder="1" applyAlignment="1">
      <alignment horizontal="left" vertical="center" wrapText="1" shrinkToFit="1"/>
    </xf>
    <xf numFmtId="0" fontId="2" fillId="6" borderId="42" xfId="0" applyNumberFormat="1" applyFont="1" applyFill="1" applyBorder="1" applyAlignment="1">
      <alignment horizontal="left" vertical="center" wrapText="1" shrinkToFit="1"/>
    </xf>
    <xf numFmtId="3" fontId="8" fillId="2" borderId="25" xfId="0" applyNumberFormat="1" applyFont="1" applyFill="1" applyBorder="1" applyAlignment="1">
      <alignment horizontal="left" vertical="top" wrapText="1"/>
    </xf>
    <xf numFmtId="3" fontId="8" fillId="2" borderId="6" xfId="0" applyNumberFormat="1" applyFont="1" applyFill="1" applyBorder="1" applyAlignment="1">
      <alignment horizontal="left" vertical="top" wrapText="1"/>
    </xf>
    <xf numFmtId="3" fontId="8" fillId="2" borderId="27" xfId="0" applyNumberFormat="1" applyFont="1" applyFill="1" applyBorder="1" applyAlignment="1">
      <alignment horizontal="left" vertical="top" wrapText="1"/>
    </xf>
    <xf numFmtId="0" fontId="8" fillId="4" borderId="3" xfId="0" applyFont="1" applyFill="1" applyBorder="1" applyAlignment="1">
      <alignment horizontal="left" vertical="top" wrapText="1"/>
    </xf>
    <xf numFmtId="3" fontId="8" fillId="2" borderId="16" xfId="0" applyNumberFormat="1" applyFont="1" applyFill="1" applyBorder="1" applyAlignment="1">
      <alignment horizontal="left" vertical="top" wrapText="1"/>
    </xf>
    <xf numFmtId="178" fontId="2" fillId="0" borderId="0" xfId="0" applyNumberFormat="1" applyFont="1" applyFill="1" applyBorder="1" applyAlignment="1">
      <alignment vertical="center" shrinkToFit="1"/>
    </xf>
    <xf numFmtId="178" fontId="2" fillId="0" borderId="0" xfId="0" applyNumberFormat="1" applyFont="1" applyFill="1" applyBorder="1" applyAlignment="1">
      <alignment horizontal="center" vertical="center" shrinkToFit="1"/>
    </xf>
    <xf numFmtId="3"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shrinkToFit="1"/>
    </xf>
    <xf numFmtId="3" fontId="2" fillId="0" borderId="0" xfId="0" applyNumberFormat="1" applyFont="1" applyFill="1" applyBorder="1" applyAlignment="1">
      <alignment vertical="center" shrinkToFit="1"/>
    </xf>
    <xf numFmtId="0" fontId="2" fillId="0" borderId="0" xfId="0" applyFont="1" applyFill="1" applyBorder="1" applyAlignment="1">
      <alignment vertical="center"/>
    </xf>
    <xf numFmtId="0" fontId="8" fillId="2" borderId="9"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7" xfId="0" applyFont="1" applyFill="1" applyBorder="1" applyAlignment="1">
      <alignment horizontal="center" vertical="center"/>
    </xf>
    <xf numFmtId="0" fontId="2" fillId="0" borderId="1" xfId="0" applyFont="1" applyBorder="1" applyAlignment="1">
      <alignment horizontal="right"/>
    </xf>
    <xf numFmtId="0" fontId="2" fillId="0" borderId="0" xfId="0" applyFont="1" applyAlignment="1">
      <alignment vertical="center"/>
    </xf>
    <xf numFmtId="0" fontId="17" fillId="4" borderId="78" xfId="0" applyFont="1" applyFill="1" applyBorder="1" applyAlignment="1">
      <alignment horizontal="center" vertical="center"/>
    </xf>
    <xf numFmtId="0" fontId="17" fillId="4" borderId="45" xfId="0" applyFont="1" applyFill="1" applyBorder="1" applyAlignment="1">
      <alignment horizontal="left" vertical="center"/>
    </xf>
    <xf numFmtId="0" fontId="17" fillId="4" borderId="45" xfId="0" applyFont="1" applyFill="1" applyBorder="1" applyAlignment="1">
      <alignment horizontal="center" vertical="center"/>
    </xf>
    <xf numFmtId="0" fontId="17" fillId="4" borderId="45" xfId="0" applyFont="1" applyFill="1" applyBorder="1" applyAlignment="1">
      <alignment horizontal="right" vertical="center"/>
    </xf>
    <xf numFmtId="0" fontId="17" fillId="4" borderId="45" xfId="0" applyFont="1" applyFill="1" applyBorder="1" applyAlignment="1">
      <alignment horizontal="right" vertical="center" wrapText="1"/>
    </xf>
    <xf numFmtId="0" fontId="17" fillId="4" borderId="45" xfId="0" applyFont="1" applyFill="1" applyBorder="1" applyAlignment="1">
      <alignment horizontal="left" vertical="center" wrapText="1"/>
    </xf>
    <xf numFmtId="0" fontId="17" fillId="4" borderId="45" xfId="0" applyFont="1" applyFill="1" applyBorder="1" applyAlignment="1">
      <alignment horizontal="center" vertical="center" wrapText="1"/>
    </xf>
    <xf numFmtId="0" fontId="18" fillId="4" borderId="45" xfId="0" applyFont="1" applyFill="1" applyBorder="1" applyAlignment="1">
      <alignment horizontal="right" vertical="center" wrapText="1"/>
    </xf>
    <xf numFmtId="0" fontId="18" fillId="4" borderId="80" xfId="0" applyFont="1" applyFill="1" applyBorder="1" applyAlignment="1">
      <alignment horizontal="center" vertical="center" wrapText="1"/>
    </xf>
    <xf numFmtId="0" fontId="17" fillId="4" borderId="80" xfId="0" applyFont="1" applyFill="1" applyBorder="1" applyAlignment="1">
      <alignment horizontal="center" vertical="center" wrapText="1"/>
    </xf>
    <xf numFmtId="0" fontId="19" fillId="4" borderId="45" xfId="0" applyFont="1" applyFill="1" applyBorder="1" applyAlignment="1">
      <alignment horizontal="center" vertical="center"/>
    </xf>
    <xf numFmtId="0" fontId="17" fillId="4" borderId="108" xfId="0" applyFont="1" applyFill="1" applyBorder="1" applyAlignment="1">
      <alignment horizontal="center" vertical="center"/>
    </xf>
    <xf numFmtId="0" fontId="8" fillId="3" borderId="3" xfId="0" applyFont="1" applyFill="1" applyBorder="1" applyAlignment="1">
      <alignment horizontal="left" vertical="center"/>
    </xf>
    <xf numFmtId="179" fontId="8" fillId="2" borderId="24" xfId="0" applyNumberFormat="1" applyFont="1" applyFill="1" applyBorder="1" applyAlignment="1">
      <alignment horizontal="center" vertical="center"/>
    </xf>
    <xf numFmtId="0" fontId="8" fillId="2" borderId="5" xfId="0" applyNumberFormat="1" applyFont="1" applyFill="1" applyBorder="1" applyAlignment="1">
      <alignment horizontal="left" vertical="center" wrapText="1"/>
    </xf>
    <xf numFmtId="0" fontId="8" fillId="2" borderId="5" xfId="0" applyFont="1" applyFill="1" applyBorder="1" applyAlignment="1">
      <alignment vertical="center" wrapText="1"/>
    </xf>
    <xf numFmtId="178" fontId="20" fillId="2" borderId="5" xfId="0" applyNumberFormat="1" applyFont="1" applyFill="1" applyBorder="1" applyAlignment="1">
      <alignment horizontal="center" vertical="center" shrinkToFit="1"/>
    </xf>
    <xf numFmtId="178" fontId="20" fillId="2" borderId="65" xfId="0" applyNumberFormat="1" applyFont="1" applyFill="1" applyBorder="1" applyAlignment="1">
      <alignment horizontal="right" vertical="center" shrinkToFit="1"/>
    </xf>
    <xf numFmtId="3" fontId="20" fillId="2" borderId="5" xfId="0" applyNumberFormat="1" applyFont="1" applyFill="1" applyBorder="1" applyAlignment="1">
      <alignment horizontal="center" vertical="center" wrapText="1"/>
    </xf>
    <xf numFmtId="3" fontId="13" fillId="2" borderId="5" xfId="0" applyNumberFormat="1" applyFont="1" applyFill="1" applyBorder="1" applyAlignment="1">
      <alignment vertical="center" wrapText="1"/>
    </xf>
    <xf numFmtId="178" fontId="20" fillId="2" borderId="3" xfId="0" applyNumberFormat="1" applyFont="1" applyFill="1" applyBorder="1" applyAlignment="1">
      <alignment vertical="center" shrinkToFit="1"/>
    </xf>
    <xf numFmtId="0" fontId="8" fillId="2" borderId="26" xfId="0" applyNumberFormat="1" applyFont="1" applyFill="1" applyBorder="1" applyAlignment="1">
      <alignment horizontal="left" vertical="center" wrapText="1"/>
    </xf>
    <xf numFmtId="0" fontId="8" fillId="2" borderId="11" xfId="0" applyNumberFormat="1" applyFont="1" applyFill="1" applyBorder="1" applyAlignment="1">
      <alignment horizontal="left" vertical="center" wrapText="1"/>
    </xf>
    <xf numFmtId="178" fontId="8" fillId="2" borderId="6" xfId="0" applyNumberFormat="1" applyFont="1" applyFill="1" applyBorder="1" applyAlignment="1">
      <alignment horizontal="center" vertical="center" wrapText="1"/>
    </xf>
    <xf numFmtId="178" fontId="8" fillId="2" borderId="6" xfId="0" applyNumberFormat="1" applyFont="1" applyFill="1" applyBorder="1" applyAlignment="1">
      <alignment vertical="center" wrapText="1"/>
    </xf>
    <xf numFmtId="0" fontId="8" fillId="2" borderId="6" xfId="0" applyFont="1" applyFill="1" applyBorder="1" applyAlignment="1">
      <alignment horizontal="center" vertical="center"/>
    </xf>
    <xf numFmtId="0" fontId="8" fillId="2" borderId="35" xfId="0" applyFont="1" applyFill="1" applyBorder="1" applyAlignment="1">
      <alignment horizontal="center" vertical="center"/>
    </xf>
    <xf numFmtId="178" fontId="20" fillId="2" borderId="6" xfId="0" applyNumberFormat="1" applyFont="1" applyFill="1" applyBorder="1" applyAlignment="1">
      <alignment horizontal="center" vertical="center" shrinkToFit="1"/>
    </xf>
    <xf numFmtId="178" fontId="13" fillId="2" borderId="6" xfId="0" applyNumberFormat="1" applyFont="1" applyFill="1" applyBorder="1" applyAlignment="1">
      <alignment horizontal="left" vertical="center" shrinkToFit="1"/>
    </xf>
    <xf numFmtId="3" fontId="13" fillId="2" borderId="6" xfId="0" applyNumberFormat="1" applyFont="1" applyFill="1" applyBorder="1" applyAlignment="1">
      <alignment vertical="center" wrapText="1"/>
    </xf>
    <xf numFmtId="178" fontId="20" fillId="2" borderId="11" xfId="0" applyNumberFormat="1" applyFont="1" applyFill="1" applyBorder="1" applyAlignment="1">
      <alignment horizontal="right" vertical="center" shrinkToFit="1"/>
    </xf>
    <xf numFmtId="178" fontId="20" fillId="2" borderId="9" xfId="0" applyNumberFormat="1" applyFont="1" applyFill="1" applyBorder="1" applyAlignment="1">
      <alignment horizontal="right" vertical="center" shrinkToFit="1"/>
    </xf>
    <xf numFmtId="0" fontId="13" fillId="2" borderId="6" xfId="0" applyNumberFormat="1" applyFont="1" applyFill="1" applyBorder="1" applyAlignment="1">
      <alignment vertical="center" wrapText="1"/>
    </xf>
    <xf numFmtId="178" fontId="13" fillId="2" borderId="6" xfId="0" applyNumberFormat="1" applyFont="1" applyFill="1" applyBorder="1" applyAlignment="1">
      <alignment horizontal="left" vertical="center" wrapText="1" shrinkToFit="1"/>
    </xf>
    <xf numFmtId="178" fontId="20" fillId="2" borderId="6" xfId="0" applyNumberFormat="1" applyFont="1" applyFill="1" applyBorder="1" applyAlignment="1">
      <alignment horizontal="left" vertical="center" wrapText="1" shrinkToFit="1"/>
    </xf>
    <xf numFmtId="3" fontId="20" fillId="2" borderId="6" xfId="0" applyNumberFormat="1" applyFont="1" applyFill="1" applyBorder="1" applyAlignment="1">
      <alignment vertical="center" wrapText="1"/>
    </xf>
    <xf numFmtId="3" fontId="8" fillId="2" borderId="6" xfId="0" applyNumberFormat="1" applyFont="1" applyFill="1" applyBorder="1" applyAlignment="1">
      <alignment horizontal="left" vertical="center" wrapText="1"/>
    </xf>
    <xf numFmtId="178" fontId="20" fillId="2" borderId="5" xfId="0" applyNumberFormat="1" applyFont="1" applyFill="1" applyBorder="1" applyAlignment="1">
      <alignment horizontal="right" vertical="center" shrinkToFit="1"/>
    </xf>
    <xf numFmtId="178" fontId="20" fillId="2" borderId="19" xfId="0" applyNumberFormat="1" applyFont="1" applyFill="1" applyBorder="1" applyAlignment="1">
      <alignment horizontal="right" vertical="center" shrinkToFit="1"/>
    </xf>
    <xf numFmtId="0" fontId="8" fillId="2" borderId="5" xfId="0" applyNumberFormat="1" applyFont="1" applyFill="1" applyBorder="1" applyAlignment="1">
      <alignment vertical="center" wrapText="1"/>
    </xf>
    <xf numFmtId="178" fontId="20" fillId="2" borderId="11" xfId="0" applyNumberFormat="1" applyFont="1" applyFill="1" applyBorder="1" applyAlignment="1">
      <alignment horizontal="center" vertical="center" shrinkToFit="1"/>
    </xf>
    <xf numFmtId="3" fontId="13" fillId="2" borderId="27" xfId="0" applyNumberFormat="1" applyFont="1" applyFill="1" applyBorder="1" applyAlignment="1">
      <alignment vertical="center" wrapText="1"/>
    </xf>
    <xf numFmtId="0" fontId="8" fillId="2" borderId="43" xfId="0" applyFont="1" applyFill="1" applyBorder="1" applyAlignment="1">
      <alignment horizontal="center" vertical="center" wrapText="1"/>
    </xf>
    <xf numFmtId="0" fontId="8" fillId="2" borderId="28" xfId="0" applyNumberFormat="1" applyFont="1" applyFill="1" applyBorder="1" applyAlignment="1">
      <alignment horizontal="left" vertical="center" wrapText="1"/>
    </xf>
    <xf numFmtId="0" fontId="17" fillId="4" borderId="2" xfId="0" applyFont="1" applyFill="1" applyBorder="1" applyAlignment="1">
      <alignment horizontal="center" vertical="center"/>
    </xf>
    <xf numFmtId="0" fontId="17" fillId="4" borderId="3" xfId="0" applyFont="1" applyFill="1" applyBorder="1" applyAlignment="1">
      <alignment horizontal="left" vertical="center"/>
    </xf>
    <xf numFmtId="178" fontId="17" fillId="4" borderId="3" xfId="0" applyNumberFormat="1" applyFont="1" applyFill="1" applyBorder="1" applyAlignment="1">
      <alignment horizontal="center" vertical="center"/>
    </xf>
    <xf numFmtId="178" fontId="17" fillId="4" borderId="3" xfId="0" applyNumberFormat="1" applyFont="1" applyFill="1" applyBorder="1" applyAlignment="1">
      <alignment horizontal="right" vertical="center"/>
    </xf>
    <xf numFmtId="178" fontId="17" fillId="4" borderId="3" xfId="0" applyNumberFormat="1" applyFont="1" applyFill="1" applyBorder="1" applyAlignment="1">
      <alignment horizontal="right" vertical="center" wrapText="1"/>
    </xf>
    <xf numFmtId="0" fontId="17" fillId="4" borderId="3" xfId="0" applyFont="1" applyFill="1" applyBorder="1" applyAlignment="1">
      <alignment horizontal="left" vertical="center" wrapText="1"/>
    </xf>
    <xf numFmtId="0" fontId="17" fillId="4" borderId="3" xfId="0" applyFont="1" applyFill="1" applyBorder="1" applyAlignment="1">
      <alignment horizontal="center" vertical="center" wrapText="1"/>
    </xf>
    <xf numFmtId="178" fontId="18" fillId="4" borderId="3" xfId="0" applyNumberFormat="1" applyFont="1" applyFill="1" applyBorder="1" applyAlignment="1">
      <alignment horizontal="right" vertical="center" wrapText="1"/>
    </xf>
    <xf numFmtId="178" fontId="18" fillId="4" borderId="9" xfId="0" applyNumberFormat="1" applyFont="1" applyFill="1" applyBorder="1" applyAlignment="1">
      <alignment horizontal="right" vertical="center" wrapText="1"/>
    </xf>
    <xf numFmtId="0" fontId="17" fillId="4" borderId="9" xfId="0" applyFont="1" applyFill="1" applyBorder="1" applyAlignment="1">
      <alignment horizontal="center" vertical="center" wrapText="1"/>
    </xf>
    <xf numFmtId="0" fontId="17" fillId="4" borderId="3" xfId="0" applyFont="1" applyFill="1" applyBorder="1" applyAlignment="1">
      <alignment horizontal="center" vertical="center"/>
    </xf>
    <xf numFmtId="0" fontId="19" fillId="4" borderId="3" xfId="0" applyFont="1" applyFill="1" applyBorder="1" applyAlignment="1">
      <alignment horizontal="center" vertical="center"/>
    </xf>
    <xf numFmtId="0" fontId="17" fillId="4" borderId="13" xfId="0" applyFont="1" applyFill="1" applyBorder="1" applyAlignment="1">
      <alignment horizontal="center" vertical="center"/>
    </xf>
    <xf numFmtId="0" fontId="4" fillId="0" borderId="3" xfId="0" applyFont="1" applyBorder="1"/>
    <xf numFmtId="178" fontId="20" fillId="4" borderId="3" xfId="0" applyNumberFormat="1" applyFont="1" applyFill="1" applyBorder="1" applyAlignment="1">
      <alignment horizontal="center" vertical="center"/>
    </xf>
    <xf numFmtId="178" fontId="20" fillId="4" borderId="3" xfId="0" applyNumberFormat="1" applyFont="1" applyFill="1" applyBorder="1" applyAlignment="1">
      <alignment horizontal="right" vertical="center"/>
    </xf>
    <xf numFmtId="178" fontId="20" fillId="4" borderId="3" xfId="0" applyNumberFormat="1" applyFont="1" applyFill="1" applyBorder="1" applyAlignment="1">
      <alignment horizontal="right" vertical="center" wrapText="1"/>
    </xf>
    <xf numFmtId="0" fontId="20" fillId="4" borderId="3" xfId="0" applyFont="1" applyFill="1" applyBorder="1" applyAlignment="1">
      <alignment horizontal="left" vertical="center" wrapText="1"/>
    </xf>
    <xf numFmtId="0" fontId="20" fillId="4" borderId="3" xfId="0" applyFont="1" applyFill="1" applyBorder="1" applyAlignment="1">
      <alignment horizontal="center" vertical="center" wrapText="1"/>
    </xf>
    <xf numFmtId="178" fontId="20" fillId="4" borderId="9" xfId="0" applyNumberFormat="1" applyFont="1" applyFill="1" applyBorder="1" applyAlignment="1">
      <alignment horizontal="right" vertical="center" wrapText="1"/>
    </xf>
    <xf numFmtId="0" fontId="8" fillId="4" borderId="9" xfId="0" applyFont="1" applyFill="1" applyBorder="1" applyAlignment="1">
      <alignment horizontal="center" vertical="center" wrapText="1"/>
    </xf>
    <xf numFmtId="0" fontId="8" fillId="4" borderId="3" xfId="0" applyFont="1" applyFill="1" applyBorder="1" applyAlignment="1">
      <alignment horizontal="left" vertical="center" wrapText="1"/>
    </xf>
    <xf numFmtId="0" fontId="2" fillId="0" borderId="28" xfId="0" applyFont="1" applyBorder="1"/>
    <xf numFmtId="0" fontId="8" fillId="4" borderId="61" xfId="0" applyFont="1" applyFill="1" applyBorder="1" applyAlignment="1">
      <alignment horizontal="center" vertical="center"/>
    </xf>
    <xf numFmtId="0" fontId="8" fillId="4" borderId="53" xfId="0" applyFont="1" applyFill="1" applyBorder="1" applyAlignment="1">
      <alignment horizontal="left" vertical="center"/>
    </xf>
    <xf numFmtId="178" fontId="20" fillId="4" borderId="53" xfId="0" applyNumberFormat="1" applyFont="1" applyFill="1" applyBorder="1" applyAlignment="1">
      <alignment horizontal="center" vertical="center"/>
    </xf>
    <xf numFmtId="178" fontId="20" fillId="4" borderId="53" xfId="0" applyNumberFormat="1" applyFont="1" applyFill="1" applyBorder="1" applyAlignment="1">
      <alignment horizontal="right" vertical="center"/>
    </xf>
    <xf numFmtId="178" fontId="20" fillId="4" borderId="53" xfId="0" applyNumberFormat="1" applyFont="1" applyFill="1" applyBorder="1" applyAlignment="1">
      <alignment horizontal="right" vertical="center" wrapText="1"/>
    </xf>
    <xf numFmtId="0" fontId="20" fillId="4" borderId="53" xfId="0" applyFont="1" applyFill="1" applyBorder="1" applyAlignment="1">
      <alignment horizontal="left" vertical="center" wrapText="1"/>
    </xf>
    <xf numFmtId="0" fontId="20" fillId="4" borderId="53" xfId="0" applyFont="1" applyFill="1" applyBorder="1" applyAlignment="1">
      <alignment horizontal="center" vertical="center" wrapText="1"/>
    </xf>
    <xf numFmtId="178" fontId="20" fillId="4" borderId="54" xfId="0" applyNumberFormat="1" applyFont="1" applyFill="1" applyBorder="1" applyAlignment="1">
      <alignment horizontal="right" vertical="center" wrapText="1"/>
    </xf>
    <xf numFmtId="0" fontId="8" fillId="4" borderId="54" xfId="0" applyFont="1" applyFill="1" applyBorder="1" applyAlignment="1">
      <alignment horizontal="center" vertical="center" wrapText="1"/>
    </xf>
    <xf numFmtId="0" fontId="8" fillId="4" borderId="53" xfId="0" applyFont="1" applyFill="1" applyBorder="1" applyAlignment="1">
      <alignment horizontal="left" vertical="center" wrapText="1"/>
    </xf>
    <xf numFmtId="0" fontId="8" fillId="4" borderId="53" xfId="0" applyFont="1" applyFill="1" applyBorder="1" applyAlignment="1">
      <alignment horizontal="center" vertical="center"/>
    </xf>
    <xf numFmtId="0" fontId="13" fillId="4" borderId="53" xfId="0" applyFont="1" applyFill="1" applyBorder="1" applyAlignment="1">
      <alignment horizontal="center" vertical="center"/>
    </xf>
    <xf numFmtId="0" fontId="8" fillId="4" borderId="131" xfId="0" applyFont="1" applyFill="1" applyBorder="1" applyAlignment="1">
      <alignment horizontal="center" vertical="center"/>
    </xf>
    <xf numFmtId="0" fontId="8" fillId="3" borderId="61" xfId="0" applyFont="1" applyFill="1" applyBorder="1" applyAlignment="1">
      <alignment horizontal="center" vertical="center"/>
    </xf>
    <xf numFmtId="0" fontId="8" fillId="3" borderId="53" xfId="0" applyFont="1" applyFill="1" applyBorder="1" applyAlignment="1">
      <alignment horizontal="left" vertical="center"/>
    </xf>
    <xf numFmtId="178" fontId="20" fillId="3" borderId="53" xfId="0" applyNumberFormat="1" applyFont="1" applyFill="1" applyBorder="1" applyAlignment="1">
      <alignment horizontal="center" vertical="center"/>
    </xf>
    <xf numFmtId="178" fontId="20" fillId="3" borderId="53" xfId="0" applyNumberFormat="1" applyFont="1" applyFill="1" applyBorder="1" applyAlignment="1">
      <alignment horizontal="right" vertical="center"/>
    </xf>
    <xf numFmtId="178" fontId="20" fillId="3" borderId="53" xfId="0" applyNumberFormat="1" applyFont="1" applyFill="1" applyBorder="1" applyAlignment="1">
      <alignment horizontal="right" vertical="center" wrapText="1"/>
    </xf>
    <xf numFmtId="0" fontId="20" fillId="3" borderId="53" xfId="0" applyFont="1" applyFill="1" applyBorder="1" applyAlignment="1">
      <alignment horizontal="left" vertical="center" wrapText="1"/>
    </xf>
    <xf numFmtId="0" fontId="20" fillId="3" borderId="53" xfId="0" applyFont="1" applyFill="1" applyBorder="1" applyAlignment="1">
      <alignment horizontal="center" vertical="center" wrapText="1"/>
    </xf>
    <xf numFmtId="178" fontId="20" fillId="3" borderId="54" xfId="0" applyNumberFormat="1" applyFont="1" applyFill="1" applyBorder="1" applyAlignment="1">
      <alignment horizontal="right" vertical="center" wrapText="1"/>
    </xf>
    <xf numFmtId="0" fontId="8" fillId="3" borderId="54" xfId="0" applyFont="1" applyFill="1" applyBorder="1" applyAlignment="1">
      <alignment horizontal="center" vertical="center" wrapText="1"/>
    </xf>
    <xf numFmtId="0" fontId="8" fillId="3" borderId="53" xfId="0" applyFont="1" applyFill="1" applyBorder="1" applyAlignment="1">
      <alignment horizontal="left" vertical="center" wrapText="1"/>
    </xf>
    <xf numFmtId="0" fontId="8" fillId="3" borderId="53" xfId="0" applyFont="1" applyFill="1" applyBorder="1" applyAlignment="1">
      <alignment horizontal="center" vertical="center"/>
    </xf>
    <xf numFmtId="0" fontId="13" fillId="3" borderId="53" xfId="0" applyFont="1" applyFill="1" applyBorder="1" applyAlignment="1">
      <alignment horizontal="center" vertical="center"/>
    </xf>
    <xf numFmtId="0" fontId="8" fillId="3" borderId="131" xfId="0" applyFont="1" applyFill="1" applyBorder="1" applyAlignment="1">
      <alignment horizontal="center" vertical="center"/>
    </xf>
    <xf numFmtId="0" fontId="2" fillId="3" borderId="0" xfId="0" applyFont="1" applyFill="1"/>
    <xf numFmtId="178" fontId="20" fillId="0" borderId="6" xfId="0" applyNumberFormat="1" applyFont="1" applyBorder="1" applyAlignment="1">
      <alignment horizontal="center" vertical="center" shrinkToFit="1"/>
    </xf>
    <xf numFmtId="178" fontId="20" fillId="0" borderId="6" xfId="0" applyNumberFormat="1" applyFont="1" applyBorder="1" applyAlignment="1">
      <alignment horizontal="right" vertical="center" shrinkToFit="1"/>
    </xf>
    <xf numFmtId="178" fontId="20" fillId="0" borderId="11" xfId="0" applyNumberFormat="1" applyFont="1" applyBorder="1" applyAlignment="1">
      <alignment horizontal="right" vertical="center" shrinkToFit="1"/>
    </xf>
    <xf numFmtId="178" fontId="20" fillId="2" borderId="53" xfId="0" applyNumberFormat="1" applyFont="1" applyFill="1" applyBorder="1" applyAlignment="1">
      <alignment horizontal="right" vertical="center" shrinkToFit="1"/>
    </xf>
    <xf numFmtId="178" fontId="20" fillId="2" borderId="6" xfId="0" applyNumberFormat="1" applyFont="1" applyFill="1" applyBorder="1" applyAlignment="1">
      <alignment horizontal="left" vertical="center" shrinkToFit="1"/>
    </xf>
    <xf numFmtId="178" fontId="20" fillId="2" borderId="3" xfId="0" applyNumberFormat="1" applyFont="1" applyFill="1" applyBorder="1" applyAlignment="1">
      <alignment horizontal="right" vertical="center" shrinkToFit="1"/>
    </xf>
    <xf numFmtId="0" fontId="17" fillId="3" borderId="2" xfId="0" applyFont="1" applyFill="1" applyBorder="1" applyAlignment="1">
      <alignment horizontal="center" vertical="center"/>
    </xf>
    <xf numFmtId="0" fontId="17" fillId="3" borderId="3" xfId="0" applyFont="1" applyFill="1" applyBorder="1" applyAlignment="1">
      <alignment horizontal="left" vertical="center"/>
    </xf>
    <xf numFmtId="178" fontId="17" fillId="3" borderId="3" xfId="0" applyNumberFormat="1" applyFont="1" applyFill="1" applyBorder="1" applyAlignment="1">
      <alignment horizontal="center" vertical="center"/>
    </xf>
    <xf numFmtId="178" fontId="17" fillId="3" borderId="3" xfId="0" applyNumberFormat="1" applyFont="1" applyFill="1" applyBorder="1" applyAlignment="1">
      <alignment horizontal="right" vertical="center"/>
    </xf>
    <xf numFmtId="178" fontId="17" fillId="3" borderId="3" xfId="0" applyNumberFormat="1" applyFont="1" applyFill="1" applyBorder="1" applyAlignment="1">
      <alignment horizontal="right" vertical="center" wrapText="1"/>
    </xf>
    <xf numFmtId="0" fontId="17" fillId="3" borderId="3" xfId="0" applyFont="1" applyFill="1" applyBorder="1" applyAlignment="1">
      <alignment horizontal="left" vertical="center" wrapText="1"/>
    </xf>
    <xf numFmtId="0" fontId="17" fillId="3" borderId="3" xfId="0" applyFont="1" applyFill="1" applyBorder="1" applyAlignment="1">
      <alignment horizontal="center" vertical="center" wrapText="1"/>
    </xf>
    <xf numFmtId="178" fontId="18" fillId="3" borderId="3" xfId="0" applyNumberFormat="1" applyFont="1" applyFill="1" applyBorder="1" applyAlignment="1">
      <alignment horizontal="right" vertical="center" wrapText="1"/>
    </xf>
    <xf numFmtId="178" fontId="18" fillId="3" borderId="9" xfId="0" applyNumberFormat="1" applyFont="1" applyFill="1" applyBorder="1" applyAlignment="1">
      <alignment horizontal="right" vertical="center" wrapText="1"/>
    </xf>
    <xf numFmtId="0" fontId="17" fillId="3" borderId="9" xfId="0" applyFont="1" applyFill="1" applyBorder="1" applyAlignment="1">
      <alignment horizontal="center" vertical="center" wrapText="1"/>
    </xf>
    <xf numFmtId="0" fontId="17" fillId="3" borderId="3" xfId="0" applyFont="1" applyFill="1" applyBorder="1" applyAlignment="1">
      <alignment horizontal="center" vertical="center"/>
    </xf>
    <xf numFmtId="0" fontId="19" fillId="3" borderId="3" xfId="0" applyFont="1" applyFill="1" applyBorder="1" applyAlignment="1">
      <alignment horizontal="center" vertical="center"/>
    </xf>
    <xf numFmtId="0" fontId="17" fillId="3" borderId="13" xfId="0" applyFont="1" applyFill="1" applyBorder="1" applyAlignment="1">
      <alignment horizontal="center" vertical="center"/>
    </xf>
    <xf numFmtId="0" fontId="4" fillId="3" borderId="3" xfId="0" applyFont="1" applyFill="1" applyBorder="1"/>
    <xf numFmtId="0" fontId="8" fillId="0" borderId="3" xfId="0" applyNumberFormat="1" applyFont="1" applyFill="1" applyBorder="1" applyAlignment="1">
      <alignment horizontal="left" vertical="center" wrapText="1"/>
    </xf>
    <xf numFmtId="178" fontId="8" fillId="0" borderId="6" xfId="0" applyNumberFormat="1" applyFont="1" applyFill="1" applyBorder="1" applyAlignment="1">
      <alignment horizontal="center" vertical="center" wrapText="1"/>
    </xf>
    <xf numFmtId="178" fontId="8" fillId="0" borderId="6" xfId="0" applyNumberFormat="1" applyFont="1" applyFill="1" applyBorder="1" applyAlignment="1">
      <alignment vertical="center" wrapText="1"/>
    </xf>
    <xf numFmtId="0" fontId="8" fillId="0" borderId="3" xfId="0" applyFont="1" applyFill="1" applyBorder="1" applyAlignment="1">
      <alignment horizontal="center" vertical="center" wrapText="1"/>
    </xf>
    <xf numFmtId="178" fontId="8" fillId="0" borderId="6" xfId="0" applyNumberFormat="1" applyFont="1" applyFill="1" applyBorder="1" applyAlignment="1">
      <alignment horizontal="center" vertical="center"/>
    </xf>
    <xf numFmtId="178" fontId="8" fillId="0" borderId="35" xfId="0" applyNumberFormat="1" applyFont="1" applyFill="1" applyBorder="1" applyAlignment="1">
      <alignment horizontal="center" vertical="center"/>
    </xf>
    <xf numFmtId="0" fontId="17" fillId="4" borderId="61" xfId="0" applyFont="1" applyFill="1" applyBorder="1" applyAlignment="1">
      <alignment horizontal="center" vertical="center"/>
    </xf>
    <xf numFmtId="0" fontId="17" fillId="4" borderId="53" xfId="0" applyFont="1" applyFill="1" applyBorder="1" applyAlignment="1">
      <alignment horizontal="left" vertical="center"/>
    </xf>
    <xf numFmtId="178" fontId="18" fillId="4" borderId="53" xfId="0" applyNumberFormat="1" applyFont="1" applyFill="1" applyBorder="1" applyAlignment="1">
      <alignment horizontal="center" vertical="center"/>
    </xf>
    <xf numFmtId="178" fontId="18" fillId="4" borderId="53" xfId="0" applyNumberFormat="1" applyFont="1" applyFill="1" applyBorder="1" applyAlignment="1">
      <alignment horizontal="right" vertical="center"/>
    </xf>
    <xf numFmtId="178" fontId="18" fillId="4" borderId="53" xfId="0" applyNumberFormat="1" applyFont="1" applyFill="1" applyBorder="1" applyAlignment="1">
      <alignment horizontal="right" vertical="center" wrapText="1"/>
    </xf>
    <xf numFmtId="0" fontId="18" fillId="4" borderId="53" xfId="0" applyFont="1" applyFill="1" applyBorder="1" applyAlignment="1">
      <alignment horizontal="left" vertical="center" wrapText="1"/>
    </xf>
    <xf numFmtId="0" fontId="18" fillId="4" borderId="53" xfId="0" applyFont="1" applyFill="1" applyBorder="1" applyAlignment="1">
      <alignment horizontal="center" vertical="center" wrapText="1"/>
    </xf>
    <xf numFmtId="178" fontId="18" fillId="4" borderId="54" xfId="0" applyNumberFormat="1" applyFont="1" applyFill="1" applyBorder="1" applyAlignment="1">
      <alignment horizontal="right" vertical="center" wrapText="1"/>
    </xf>
    <xf numFmtId="0" fontId="17" fillId="4" borderId="54" xfId="0" applyFont="1" applyFill="1" applyBorder="1" applyAlignment="1">
      <alignment horizontal="center" vertical="center" wrapText="1"/>
    </xf>
    <xf numFmtId="0" fontId="17" fillId="4" borderId="53" xfId="0" applyFont="1" applyFill="1" applyBorder="1" applyAlignment="1">
      <alignment horizontal="left" vertical="center" wrapText="1"/>
    </xf>
    <xf numFmtId="0" fontId="17" fillId="4" borderId="53" xfId="0" applyFont="1" applyFill="1" applyBorder="1" applyAlignment="1">
      <alignment horizontal="center" vertical="center"/>
    </xf>
    <xf numFmtId="0" fontId="19" fillId="4" borderId="53" xfId="0" applyFont="1" applyFill="1" applyBorder="1" applyAlignment="1">
      <alignment horizontal="center" vertical="center"/>
    </xf>
    <xf numFmtId="0" fontId="17" fillId="4" borderId="131"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35" xfId="0" applyFont="1" applyFill="1" applyBorder="1" applyAlignment="1">
      <alignment horizontal="center" vertical="center"/>
    </xf>
    <xf numFmtId="178" fontId="8" fillId="2" borderId="6" xfId="0" applyNumberFormat="1" applyFont="1" applyFill="1" applyBorder="1" applyAlignment="1">
      <alignment horizontal="right" vertical="center" shrinkToFit="1"/>
    </xf>
    <xf numFmtId="3" fontId="13" fillId="2" borderId="6" xfId="0" applyNumberFormat="1" applyFont="1" applyFill="1" applyBorder="1" applyAlignment="1">
      <alignment horizontal="center" vertical="center" wrapText="1"/>
    </xf>
    <xf numFmtId="182" fontId="20" fillId="0" borderId="6" xfId="0" applyNumberFormat="1" applyFont="1" applyBorder="1" applyAlignment="1">
      <alignment horizontal="center" vertical="center" shrinkToFit="1"/>
    </xf>
    <xf numFmtId="0" fontId="8" fillId="0" borderId="3" xfId="0" applyNumberFormat="1" applyFont="1" applyBorder="1" applyAlignment="1">
      <alignment horizontal="left" vertical="center" wrapText="1"/>
    </xf>
    <xf numFmtId="182" fontId="20" fillId="4" borderId="53" xfId="0" applyNumberFormat="1" applyFont="1" applyFill="1" applyBorder="1" applyAlignment="1">
      <alignment horizontal="center" vertical="center"/>
    </xf>
    <xf numFmtId="0" fontId="2" fillId="2" borderId="0" xfId="0" applyFont="1" applyFill="1" applyAlignment="1">
      <alignment wrapText="1"/>
    </xf>
    <xf numFmtId="179" fontId="8" fillId="0" borderId="132" xfId="0" applyNumberFormat="1" applyFont="1" applyBorder="1" applyAlignment="1">
      <alignment horizontal="center" vertical="center"/>
    </xf>
    <xf numFmtId="178" fontId="8" fillId="2" borderId="6" xfId="0" applyNumberFormat="1" applyFont="1" applyFill="1" applyBorder="1" applyAlignment="1">
      <alignment horizontal="left" vertical="center" wrapText="1"/>
    </xf>
    <xf numFmtId="0" fontId="2" fillId="2" borderId="6" xfId="0" applyFont="1" applyFill="1" applyBorder="1"/>
    <xf numFmtId="178" fontId="8" fillId="2" borderId="5" xfId="0" applyNumberFormat="1" applyFont="1" applyFill="1" applyBorder="1" applyAlignment="1">
      <alignment horizontal="center" vertical="center" wrapText="1"/>
    </xf>
    <xf numFmtId="178" fontId="8" fillId="2" borderId="25" xfId="0" applyNumberFormat="1" applyFont="1" applyFill="1" applyBorder="1" applyAlignment="1">
      <alignment vertical="center" wrapText="1"/>
    </xf>
    <xf numFmtId="0" fontId="8" fillId="0" borderId="16" xfId="0" applyNumberFormat="1" applyFont="1" applyBorder="1" applyAlignment="1">
      <alignment horizontal="left" vertical="center" wrapText="1"/>
    </xf>
    <xf numFmtId="178" fontId="8" fillId="0" borderId="16" xfId="0" applyNumberFormat="1" applyFont="1" applyBorder="1" applyAlignment="1">
      <alignment horizontal="center" vertical="center" shrinkToFit="1"/>
    </xf>
    <xf numFmtId="178" fontId="8" fillId="0" borderId="16" xfId="0" applyNumberFormat="1" applyFont="1" applyBorder="1" applyAlignment="1">
      <alignment horizontal="right" vertical="center" shrinkToFit="1"/>
    </xf>
    <xf numFmtId="178" fontId="8" fillId="0" borderId="87" xfId="0" applyNumberFormat="1" applyFont="1" applyBorder="1" applyAlignment="1">
      <alignment horizontal="right" vertical="center" shrinkToFit="1"/>
    </xf>
    <xf numFmtId="178" fontId="8" fillId="2" borderId="15" xfId="0" applyNumberFormat="1" applyFont="1" applyFill="1" applyBorder="1" applyAlignment="1">
      <alignment horizontal="right" vertical="center" shrinkToFit="1"/>
    </xf>
    <xf numFmtId="178" fontId="8" fillId="2" borderId="8" xfId="0" applyNumberFormat="1" applyFont="1" applyFill="1" applyBorder="1" applyAlignment="1">
      <alignment horizontal="right" vertical="center" shrinkToFit="1"/>
    </xf>
    <xf numFmtId="178" fontId="8" fillId="2" borderId="16" xfId="0" applyNumberFormat="1" applyFont="1" applyFill="1" applyBorder="1" applyAlignment="1">
      <alignment horizontal="left" vertical="center" shrinkToFit="1"/>
    </xf>
    <xf numFmtId="178" fontId="8" fillId="2" borderId="16" xfId="0" applyNumberFormat="1" applyFont="1" applyFill="1" applyBorder="1" applyAlignment="1">
      <alignment horizontal="right" vertical="center" shrinkToFit="1"/>
    </xf>
    <xf numFmtId="0" fontId="8" fillId="2" borderId="16" xfId="0" applyNumberFormat="1" applyFont="1" applyFill="1" applyBorder="1" applyAlignment="1">
      <alignment horizontal="left" vertical="center" wrapText="1"/>
    </xf>
    <xf numFmtId="178" fontId="20" fillId="0" borderId="22" xfId="0" applyNumberFormat="1" applyFont="1" applyBorder="1" applyAlignment="1">
      <alignment horizontal="center" vertical="center" shrinkToFit="1"/>
    </xf>
    <xf numFmtId="178" fontId="20" fillId="0" borderId="22" xfId="0" applyNumberFormat="1" applyFont="1" applyBorder="1" applyAlignment="1">
      <alignment horizontal="right" vertical="center" shrinkToFit="1"/>
    </xf>
    <xf numFmtId="178" fontId="8" fillId="2" borderId="17" xfId="0" applyNumberFormat="1" applyFont="1" applyFill="1" applyBorder="1" applyAlignment="1">
      <alignment horizontal="left" vertical="center" shrinkToFit="1"/>
    </xf>
    <xf numFmtId="178" fontId="20" fillId="0" borderId="133" xfId="0" applyNumberFormat="1" applyFont="1" applyBorder="1" applyAlignment="1">
      <alignment horizontal="right" vertical="center" shrinkToFit="1"/>
    </xf>
    <xf numFmtId="178" fontId="20" fillId="0" borderId="22" xfId="0" applyNumberFormat="1" applyFont="1" applyBorder="1" applyAlignment="1">
      <alignment vertical="center" shrinkToFit="1"/>
    </xf>
    <xf numFmtId="178" fontId="8" fillId="2" borderId="9" xfId="0" applyNumberFormat="1" applyFont="1" applyFill="1" applyBorder="1" applyAlignment="1">
      <alignment horizontal="left" vertical="center" shrinkToFit="1"/>
    </xf>
    <xf numFmtId="178" fontId="20" fillId="0" borderId="6" xfId="0" applyNumberFormat="1" applyFont="1" applyBorder="1" applyAlignment="1">
      <alignment vertical="center" shrinkToFit="1"/>
    </xf>
    <xf numFmtId="178" fontId="20" fillId="0" borderId="16" xfId="0" applyNumberFormat="1" applyFont="1" applyBorder="1" applyAlignment="1">
      <alignment horizontal="center" vertical="center" shrinkToFit="1"/>
    </xf>
    <xf numFmtId="178" fontId="20" fillId="0" borderId="16" xfId="0" applyNumberFormat="1" applyFont="1" applyBorder="1" applyAlignment="1">
      <alignment horizontal="right" vertical="center" shrinkToFit="1"/>
    </xf>
    <xf numFmtId="178" fontId="8" fillId="2" borderId="21" xfId="0" applyNumberFormat="1" applyFont="1" applyFill="1" applyBorder="1" applyAlignment="1">
      <alignment horizontal="left" vertical="center" shrinkToFit="1"/>
    </xf>
    <xf numFmtId="178" fontId="20" fillId="0" borderId="8" xfId="0" applyNumberFormat="1" applyFont="1" applyBorder="1" applyAlignment="1">
      <alignment horizontal="right" vertical="center" shrinkToFit="1"/>
    </xf>
    <xf numFmtId="178" fontId="20" fillId="0" borderId="16" xfId="0" applyNumberFormat="1" applyFont="1" applyBorder="1" applyAlignment="1">
      <alignment vertical="center" shrinkToFit="1"/>
    </xf>
    <xf numFmtId="0" fontId="2" fillId="0" borderId="15" xfId="0" applyFont="1" applyBorder="1"/>
    <xf numFmtId="178" fontId="20" fillId="0" borderId="25" xfId="0" applyNumberFormat="1" applyFont="1" applyBorder="1" applyAlignment="1">
      <alignment horizontal="center" vertical="center" shrinkToFit="1"/>
    </xf>
    <xf numFmtId="178" fontId="8" fillId="2" borderId="54" xfId="0" applyNumberFormat="1" applyFont="1" applyFill="1" applyBorder="1" applyAlignment="1">
      <alignment horizontal="left" vertical="center" shrinkToFit="1"/>
    </xf>
    <xf numFmtId="178" fontId="20" fillId="0" borderId="25" xfId="0" applyNumberFormat="1" applyFont="1" applyBorder="1" applyAlignment="1">
      <alignment horizontal="right" vertical="center" shrinkToFit="1"/>
    </xf>
    <xf numFmtId="178" fontId="20" fillId="2" borderId="5" xfId="0" applyNumberFormat="1" applyFont="1" applyFill="1" applyBorder="1" applyAlignment="1">
      <alignment vertical="center" shrinkToFit="1"/>
    </xf>
    <xf numFmtId="178" fontId="20" fillId="2" borderId="48" xfId="0" applyNumberFormat="1" applyFont="1" applyFill="1" applyBorder="1" applyAlignment="1">
      <alignment horizontal="right" vertical="center" shrinkToFit="1"/>
    </xf>
    <xf numFmtId="178" fontId="20" fillId="2" borderId="16" xfId="0" applyNumberFormat="1" applyFont="1" applyFill="1" applyBorder="1" applyAlignment="1">
      <alignment horizontal="right" vertical="center" shrinkToFit="1"/>
    </xf>
    <xf numFmtId="178" fontId="20" fillId="2" borderId="8" xfId="0" applyNumberFormat="1" applyFont="1" applyFill="1" applyBorder="1" applyAlignment="1">
      <alignment vertical="center" shrinkToFit="1"/>
    </xf>
    <xf numFmtId="178" fontId="20" fillId="2" borderId="53" xfId="0" applyNumberFormat="1" applyFont="1" applyFill="1" applyBorder="1" applyAlignment="1">
      <alignment vertical="center" shrinkToFit="1"/>
    </xf>
    <xf numFmtId="178" fontId="20" fillId="0" borderId="7" xfId="0" applyNumberFormat="1" applyFont="1" applyBorder="1" applyAlignment="1">
      <alignment horizontal="center" vertical="center" shrinkToFit="1"/>
    </xf>
    <xf numFmtId="178" fontId="20" fillId="2" borderId="1" xfId="0" applyNumberFormat="1" applyFont="1" applyFill="1" applyBorder="1" applyAlignment="1">
      <alignment horizontal="right" vertical="center" shrinkToFit="1"/>
    </xf>
    <xf numFmtId="178" fontId="20" fillId="2" borderId="7" xfId="0" applyNumberFormat="1" applyFont="1" applyFill="1" applyBorder="1" applyAlignment="1">
      <alignment horizontal="right" vertical="center" shrinkToFit="1"/>
    </xf>
    <xf numFmtId="178" fontId="8" fillId="2" borderId="55" xfId="0" applyNumberFormat="1" applyFont="1" applyFill="1" applyBorder="1" applyAlignment="1">
      <alignment horizontal="left" vertical="center" shrinkToFit="1"/>
    </xf>
    <xf numFmtId="178" fontId="20" fillId="2" borderId="1" xfId="0" applyNumberFormat="1" applyFont="1" applyFill="1" applyBorder="1" applyAlignment="1">
      <alignment vertical="center" shrinkToFit="1"/>
    </xf>
    <xf numFmtId="178" fontId="20" fillId="2" borderId="9" xfId="0" applyNumberFormat="1" applyFont="1" applyFill="1" applyBorder="1" applyAlignment="1">
      <alignment vertical="center" shrinkToFit="1"/>
    </xf>
    <xf numFmtId="0" fontId="23" fillId="2" borderId="6" xfId="0" applyNumberFormat="1" applyFont="1" applyFill="1" applyBorder="1" applyAlignment="1">
      <alignment vertical="center" wrapText="1"/>
    </xf>
    <xf numFmtId="177" fontId="8" fillId="2" borderId="61" xfId="0" applyNumberFormat="1" applyFont="1" applyFill="1" applyBorder="1" applyAlignment="1">
      <alignment horizontal="center" vertical="center"/>
    </xf>
    <xf numFmtId="178" fontId="20" fillId="2" borderId="54" xfId="0" applyNumberFormat="1" applyFont="1" applyFill="1" applyBorder="1" applyAlignment="1">
      <alignment vertical="center" shrinkToFit="1"/>
    </xf>
    <xf numFmtId="0" fontId="22" fillId="2" borderId="9" xfId="0" applyFont="1" applyFill="1" applyBorder="1" applyAlignment="1">
      <alignment horizontal="center" vertical="center" wrapText="1"/>
    </xf>
    <xf numFmtId="0" fontId="22" fillId="2" borderId="9" xfId="0" applyNumberFormat="1" applyFont="1" applyFill="1" applyBorder="1" applyAlignment="1">
      <alignment vertical="center" wrapText="1"/>
    </xf>
    <xf numFmtId="0" fontId="22" fillId="2" borderId="9" xfId="0" applyFont="1" applyFill="1" applyBorder="1" applyAlignment="1">
      <alignment horizontal="left" vertical="center" wrapText="1"/>
    </xf>
    <xf numFmtId="178" fontId="20" fillId="0" borderId="17" xfId="0" applyNumberFormat="1" applyFont="1" applyBorder="1" applyAlignment="1">
      <alignment horizontal="center" vertical="center"/>
    </xf>
    <xf numFmtId="0" fontId="8" fillId="2" borderId="22" xfId="0" applyFont="1" applyFill="1" applyBorder="1" applyAlignment="1">
      <alignment horizontal="center" vertical="center"/>
    </xf>
    <xf numFmtId="178" fontId="20" fillId="2" borderId="22" xfId="0" applyNumberFormat="1" applyFont="1" applyFill="1" applyBorder="1" applyAlignment="1">
      <alignment horizontal="center" vertical="center"/>
    </xf>
    <xf numFmtId="178" fontId="20" fillId="0" borderId="9" xfId="0" applyNumberFormat="1" applyFont="1" applyBorder="1" applyAlignment="1">
      <alignment horizontal="center" vertical="center"/>
    </xf>
    <xf numFmtId="178" fontId="20" fillId="2" borderId="6" xfId="0" applyNumberFormat="1" applyFont="1" applyFill="1" applyBorder="1" applyAlignment="1">
      <alignment horizontal="center" vertical="center"/>
    </xf>
    <xf numFmtId="178" fontId="20" fillId="0" borderId="18" xfId="0" applyNumberFormat="1" applyFont="1" applyBorder="1" applyAlignment="1">
      <alignment horizontal="center" vertical="center"/>
    </xf>
    <xf numFmtId="0" fontId="8" fillId="2" borderId="23" xfId="0" applyFont="1" applyFill="1" applyBorder="1" applyAlignment="1">
      <alignment horizontal="center" vertical="center"/>
    </xf>
    <xf numFmtId="178" fontId="20" fillId="2" borderId="23" xfId="0" applyNumberFormat="1" applyFont="1" applyFill="1" applyBorder="1" applyAlignment="1">
      <alignment horizontal="center" vertical="center"/>
    </xf>
    <xf numFmtId="0" fontId="2" fillId="2" borderId="6" xfId="0" applyFont="1" applyFill="1" applyBorder="1" applyAlignment="1">
      <alignment horizontal="left" vertical="center" wrapText="1" shrinkToFit="1"/>
    </xf>
    <xf numFmtId="0" fontId="2" fillId="2" borderId="6" xfId="0" applyFont="1" applyFill="1" applyBorder="1" applyAlignment="1">
      <alignment horizontal="left" vertical="center" wrapText="1"/>
    </xf>
    <xf numFmtId="178" fontId="25" fillId="2" borderId="6" xfId="0" applyNumberFormat="1" applyFont="1" applyFill="1" applyBorder="1" applyAlignment="1">
      <alignment vertical="center" shrinkToFit="1"/>
    </xf>
    <xf numFmtId="178" fontId="25" fillId="2" borderId="6" xfId="0" applyNumberFormat="1" applyFont="1" applyFill="1" applyBorder="1" applyAlignment="1">
      <alignment horizontal="right" vertical="center" shrinkToFit="1"/>
    </xf>
    <xf numFmtId="0" fontId="2" fillId="2" borderId="3" xfId="0" applyFont="1" applyFill="1" applyBorder="1" applyAlignment="1">
      <alignment vertical="center" wrapText="1"/>
    </xf>
    <xf numFmtId="0" fontId="2" fillId="2" borderId="9" xfId="0" applyNumberFormat="1" applyFont="1" applyFill="1" applyBorder="1" applyAlignment="1">
      <alignment horizontal="center" vertical="center" wrapText="1"/>
    </xf>
    <xf numFmtId="0" fontId="2" fillId="2" borderId="6" xfId="0" applyFont="1" applyFill="1" applyBorder="1" applyAlignment="1">
      <alignment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0" xfId="0" applyFont="1" applyFill="1" applyAlignment="1">
      <alignment vertical="center"/>
    </xf>
    <xf numFmtId="178" fontId="25" fillId="0" borderId="8" xfId="0" applyNumberFormat="1" applyFont="1" applyBorder="1" applyAlignment="1">
      <alignment vertical="center" shrinkToFit="1"/>
    </xf>
    <xf numFmtId="178" fontId="25" fillId="2" borderId="8" xfId="0" applyNumberFormat="1" applyFont="1" applyFill="1" applyBorder="1" applyAlignment="1">
      <alignment vertical="center" shrinkToFit="1"/>
    </xf>
    <xf numFmtId="178" fontId="25" fillId="0" borderId="5" xfId="0" applyNumberFormat="1" applyFont="1" applyBorder="1" applyAlignment="1">
      <alignment vertical="center" shrinkToFit="1"/>
    </xf>
    <xf numFmtId="178" fontId="25" fillId="0" borderId="6" xfId="0" applyNumberFormat="1" applyFont="1" applyBorder="1" applyAlignment="1">
      <alignment vertical="center" shrinkToFit="1"/>
    </xf>
    <xf numFmtId="178" fontId="25" fillId="0" borderId="7" xfId="0" applyNumberFormat="1" applyFont="1" applyBorder="1" applyAlignment="1">
      <alignment vertical="center" shrinkToFit="1"/>
    </xf>
    <xf numFmtId="178" fontId="25" fillId="0" borderId="7" xfId="0" applyNumberFormat="1" applyFont="1" applyBorder="1" applyAlignment="1">
      <alignment horizontal="right" vertical="center" shrinkToFit="1"/>
    </xf>
    <xf numFmtId="178" fontId="8" fillId="2" borderId="9" xfId="0" applyNumberFormat="1" applyFont="1" applyFill="1" applyBorder="1" applyAlignment="1">
      <alignment horizontal="left" vertical="center" wrapText="1"/>
    </xf>
    <xf numFmtId="0" fontId="8" fillId="2" borderId="19" xfId="0" applyFont="1" applyFill="1" applyBorder="1" applyAlignment="1">
      <alignment horizontal="center" vertical="center" wrapText="1"/>
    </xf>
    <xf numFmtId="0" fontId="8" fillId="2" borderId="25" xfId="0" applyNumberFormat="1" applyFont="1" applyFill="1" applyBorder="1" applyAlignment="1">
      <alignment horizontal="center" vertical="center" wrapText="1"/>
    </xf>
    <xf numFmtId="177" fontId="8" fillId="0" borderId="49" xfId="0" applyNumberFormat="1" applyFont="1" applyBorder="1" applyAlignment="1">
      <alignment horizontal="center" vertical="center"/>
    </xf>
    <xf numFmtId="177" fontId="8" fillId="0" borderId="26" xfId="0" applyNumberFormat="1" applyFont="1" applyBorder="1" applyAlignment="1">
      <alignment horizontal="center" vertical="center"/>
    </xf>
    <xf numFmtId="177" fontId="8" fillId="0" borderId="51" xfId="0" applyNumberFormat="1" applyFont="1" applyBorder="1" applyAlignment="1">
      <alignment horizontal="center" vertical="center"/>
    </xf>
    <xf numFmtId="177" fontId="8" fillId="0" borderId="12" xfId="0" applyNumberFormat="1" applyFont="1" applyBorder="1" applyAlignment="1">
      <alignment horizontal="center" vertical="center"/>
    </xf>
    <xf numFmtId="0" fontId="8" fillId="5" borderId="5" xfId="0" applyFont="1" applyFill="1" applyBorder="1" applyAlignment="1">
      <alignment horizontal="center" vertical="center" wrapText="1"/>
    </xf>
    <xf numFmtId="0" fontId="8" fillId="5" borderId="38" xfId="0" applyFont="1" applyFill="1" applyBorder="1" applyAlignment="1">
      <alignment horizontal="center" vertical="center" wrapText="1"/>
    </xf>
    <xf numFmtId="0" fontId="2" fillId="0" borderId="1" xfId="0" applyFont="1" applyBorder="1" applyAlignment="1">
      <alignment horizontal="right"/>
    </xf>
    <xf numFmtId="0" fontId="6" fillId="0" borderId="0" xfId="0" applyFont="1" applyBorder="1" applyAlignment="1">
      <alignment horizontal="center"/>
    </xf>
    <xf numFmtId="0" fontId="0" fillId="0" borderId="0" xfId="0" applyFont="1" applyBorder="1" applyAlignment="1"/>
    <xf numFmtId="177" fontId="2" fillId="0" borderId="0" xfId="0" applyNumberFormat="1" applyFont="1" applyBorder="1" applyAlignment="1">
      <alignment horizontal="center" vertical="center"/>
    </xf>
    <xf numFmtId="0" fontId="8" fillId="2" borderId="43" xfId="0" applyNumberFormat="1" applyFont="1" applyFill="1" applyBorder="1" applyAlignment="1">
      <alignment vertical="center" wrapText="1"/>
    </xf>
    <xf numFmtId="3" fontId="22" fillId="2" borderId="6" xfId="0" applyNumberFormat="1" applyFont="1" applyFill="1" applyBorder="1" applyAlignment="1">
      <alignment vertical="center" wrapText="1"/>
    </xf>
    <xf numFmtId="178" fontId="18" fillId="2" borderId="6" xfId="0" applyNumberFormat="1" applyFont="1" applyFill="1" applyBorder="1" applyAlignment="1">
      <alignment horizontal="right" vertical="center" shrinkToFit="1"/>
    </xf>
    <xf numFmtId="178" fontId="20" fillId="0" borderId="11" xfId="0" applyNumberFormat="1" applyFont="1" applyFill="1" applyBorder="1" applyAlignment="1">
      <alignment horizontal="right" vertical="center" shrinkToFit="1"/>
    </xf>
    <xf numFmtId="0" fontId="8" fillId="0" borderId="6" xfId="0" applyFont="1" applyFill="1" applyBorder="1" applyAlignment="1">
      <alignment vertical="center" wrapText="1"/>
    </xf>
    <xf numFmtId="178" fontId="20" fillId="0" borderId="6" xfId="0" applyNumberFormat="1" applyFont="1" applyFill="1" applyBorder="1" applyAlignment="1">
      <alignment horizontal="center" vertical="center" shrinkToFit="1"/>
    </xf>
    <xf numFmtId="3" fontId="20" fillId="0" borderId="6" xfId="0" applyNumberFormat="1" applyFont="1" applyFill="1" applyBorder="1" applyAlignment="1">
      <alignment horizontal="center" vertical="center" wrapText="1"/>
    </xf>
    <xf numFmtId="3" fontId="8" fillId="0" borderId="6" xfId="0" applyNumberFormat="1" applyFont="1" applyFill="1" applyBorder="1" applyAlignment="1">
      <alignment vertical="center" wrapText="1"/>
    </xf>
    <xf numFmtId="178" fontId="20" fillId="0" borderId="3" xfId="0" applyNumberFormat="1" applyFont="1" applyFill="1" applyBorder="1" applyAlignment="1">
      <alignment vertical="center" shrinkToFit="1"/>
    </xf>
    <xf numFmtId="0" fontId="8" fillId="0" borderId="6" xfId="0" applyNumberFormat="1" applyFont="1" applyFill="1" applyBorder="1" applyAlignment="1">
      <alignment horizontal="center" vertical="center" wrapText="1"/>
    </xf>
    <xf numFmtId="179" fontId="8" fillId="0" borderId="2" xfId="0" applyNumberFormat="1" applyFont="1" applyFill="1" applyBorder="1" applyAlignment="1">
      <alignment horizontal="center" vertical="center"/>
    </xf>
    <xf numFmtId="3" fontId="13" fillId="0" borderId="6" xfId="0" applyNumberFormat="1" applyFont="1" applyFill="1" applyBorder="1" applyAlignment="1">
      <alignment vertical="center" wrapText="1"/>
    </xf>
    <xf numFmtId="178" fontId="20" fillId="0" borderId="65" xfId="0" applyNumberFormat="1" applyFont="1" applyFill="1" applyBorder="1" applyAlignment="1">
      <alignment horizontal="right" vertical="center" shrinkToFit="1"/>
    </xf>
    <xf numFmtId="177" fontId="8" fillId="0" borderId="61" xfId="0" applyNumberFormat="1" applyFont="1" applyFill="1" applyBorder="1" applyAlignment="1">
      <alignment horizontal="center" vertical="center"/>
    </xf>
    <xf numFmtId="0" fontId="21" fillId="2" borderId="6" xfId="0" applyNumberFormat="1" applyFont="1" applyFill="1" applyBorder="1" applyAlignment="1">
      <alignment vertical="center" wrapText="1"/>
    </xf>
    <xf numFmtId="178" fontId="20" fillId="8" borderId="53" xfId="0" applyNumberFormat="1" applyFont="1" applyFill="1" applyBorder="1" applyAlignment="1">
      <alignment horizontal="right" vertical="center" wrapText="1"/>
    </xf>
    <xf numFmtId="181" fontId="13" fillId="8" borderId="6" xfId="0" applyNumberFormat="1" applyFont="1" applyFill="1" applyBorder="1" applyAlignment="1">
      <alignment horizontal="left" vertical="center" shrinkToFit="1"/>
    </xf>
    <xf numFmtId="3" fontId="20" fillId="8" borderId="6" xfId="0" applyNumberFormat="1" applyFont="1" applyFill="1" applyBorder="1" applyAlignment="1">
      <alignment horizontal="center" vertical="center" wrapText="1"/>
    </xf>
    <xf numFmtId="0" fontId="13" fillId="8" borderId="6" xfId="0" applyNumberFormat="1" applyFont="1" applyFill="1" applyBorder="1" applyAlignment="1">
      <alignment vertical="center" wrapText="1"/>
    </xf>
    <xf numFmtId="178" fontId="13" fillId="0" borderId="6" xfId="0" applyNumberFormat="1" applyFont="1" applyFill="1" applyBorder="1" applyAlignment="1">
      <alignment horizontal="left" vertical="center" wrapText="1" shrinkToFit="1"/>
    </xf>
    <xf numFmtId="3" fontId="13" fillId="0" borderId="5" xfId="0" applyNumberFormat="1" applyFont="1" applyFill="1" applyBorder="1" applyAlignment="1">
      <alignment vertical="center" wrapText="1"/>
    </xf>
    <xf numFmtId="181" fontId="13" fillId="2" borderId="6" xfId="0" applyNumberFormat="1" applyFont="1" applyFill="1" applyBorder="1" applyAlignment="1">
      <alignment horizontal="left" vertical="center" wrapText="1" shrinkToFit="1"/>
    </xf>
    <xf numFmtId="0" fontId="8" fillId="0" borderId="6" xfId="0" applyNumberFormat="1" applyFont="1" applyFill="1" applyBorder="1" applyAlignment="1">
      <alignment horizontal="left" vertical="center" wrapText="1" shrinkToFit="1"/>
    </xf>
    <xf numFmtId="0" fontId="8" fillId="0" borderId="5" xfId="0" applyNumberFormat="1" applyFont="1" applyFill="1" applyBorder="1" applyAlignment="1">
      <alignment vertical="center" wrapText="1"/>
    </xf>
    <xf numFmtId="0" fontId="13" fillId="2" borderId="6" xfId="0" applyNumberFormat="1" applyFont="1" applyFill="1" applyBorder="1" applyAlignment="1">
      <alignment horizontal="left" vertical="center" wrapText="1" shrinkToFit="1"/>
    </xf>
    <xf numFmtId="178" fontId="8" fillId="0" borderId="6" xfId="0" applyNumberFormat="1" applyFont="1" applyFill="1" applyBorder="1" applyAlignment="1">
      <alignment horizontal="left" vertical="center" wrapText="1" shrinkToFit="1"/>
    </xf>
    <xf numFmtId="3" fontId="20" fillId="9" borderId="6" xfId="0" applyNumberFormat="1" applyFont="1" applyFill="1" applyBorder="1" applyAlignment="1">
      <alignment horizontal="center" vertical="center" wrapText="1"/>
    </xf>
    <xf numFmtId="3" fontId="8" fillId="9" borderId="6" xfId="0" applyNumberFormat="1" applyFont="1" applyFill="1" applyBorder="1" applyAlignment="1">
      <alignment vertical="center" wrapText="1"/>
    </xf>
    <xf numFmtId="0" fontId="8" fillId="9" borderId="6" xfId="0" applyNumberFormat="1" applyFont="1" applyFill="1" applyBorder="1" applyAlignment="1">
      <alignment vertical="center" wrapText="1"/>
    </xf>
    <xf numFmtId="3" fontId="13" fillId="9" borderId="6" xfId="0" applyNumberFormat="1" applyFont="1" applyFill="1" applyBorder="1" applyAlignment="1">
      <alignment horizontal="center" vertical="center" wrapText="1"/>
    </xf>
    <xf numFmtId="3" fontId="8" fillId="0" borderId="6" xfId="0" applyNumberFormat="1" applyFont="1" applyFill="1" applyBorder="1" applyAlignment="1">
      <alignment horizontal="left" vertical="center" wrapText="1"/>
    </xf>
    <xf numFmtId="3" fontId="8" fillId="2" borderId="25" xfId="0" applyNumberFormat="1" applyFont="1" applyFill="1" applyBorder="1" applyAlignment="1">
      <alignment horizontal="center" vertical="center" wrapText="1"/>
    </xf>
    <xf numFmtId="0" fontId="8" fillId="4" borderId="41" xfId="0" applyFont="1" applyFill="1" applyBorder="1" applyAlignment="1">
      <alignment horizontal="left" vertical="top" wrapText="1"/>
    </xf>
    <xf numFmtId="3" fontId="8" fillId="2" borderId="6" xfId="0" applyNumberFormat="1" applyFont="1" applyFill="1" applyBorder="1" applyAlignment="1">
      <alignment horizontal="center" vertical="center" wrapText="1"/>
    </xf>
    <xf numFmtId="183" fontId="13" fillId="2" borderId="11" xfId="0" applyNumberFormat="1" applyFont="1" applyFill="1" applyBorder="1" applyAlignment="1">
      <alignment horizontal="right" vertical="center" shrinkToFit="1"/>
    </xf>
    <xf numFmtId="183" fontId="13" fillId="0" borderId="11" xfId="0" applyNumberFormat="1" applyFont="1" applyFill="1" applyBorder="1" applyAlignment="1">
      <alignment horizontal="right" vertical="center" shrinkToFit="1"/>
    </xf>
    <xf numFmtId="183" fontId="20" fillId="0" borderId="9" xfId="0" applyNumberFormat="1" applyFont="1" applyFill="1" applyBorder="1" applyAlignment="1">
      <alignment vertical="center" shrinkToFit="1"/>
    </xf>
    <xf numFmtId="183" fontId="20" fillId="2" borderId="9" xfId="0" applyNumberFormat="1" applyFont="1" applyFill="1" applyBorder="1" applyAlignment="1">
      <alignment vertical="center" shrinkToFit="1"/>
    </xf>
    <xf numFmtId="178" fontId="20" fillId="2" borderId="27" xfId="0" applyNumberFormat="1" applyFont="1" applyFill="1" applyBorder="1" applyAlignment="1">
      <alignment vertical="center" shrinkToFit="1"/>
    </xf>
    <xf numFmtId="179" fontId="8" fillId="2" borderId="61" xfId="0" applyNumberFormat="1" applyFont="1" applyFill="1" applyBorder="1" applyAlignment="1">
      <alignment horizontal="center" vertical="center"/>
    </xf>
    <xf numFmtId="178" fontId="20" fillId="0" borderId="129" xfId="0" applyNumberFormat="1" applyFont="1" applyFill="1" applyBorder="1" applyAlignment="1">
      <alignment horizontal="right" vertical="center" shrinkToFit="1"/>
    </xf>
    <xf numFmtId="178" fontId="20" fillId="0" borderId="53" xfId="0" applyNumberFormat="1" applyFont="1" applyFill="1" applyBorder="1" applyAlignment="1">
      <alignment vertical="center" shrinkToFit="1"/>
    </xf>
    <xf numFmtId="0" fontId="8" fillId="0" borderId="53" xfId="0" applyNumberFormat="1" applyFont="1" applyFill="1" applyBorder="1" applyAlignment="1">
      <alignment horizontal="left" vertical="center" wrapText="1"/>
    </xf>
    <xf numFmtId="0" fontId="8" fillId="2" borderId="54" xfId="0" applyFont="1" applyFill="1" applyBorder="1" applyAlignment="1">
      <alignment horizontal="center" vertical="center" wrapText="1"/>
    </xf>
    <xf numFmtId="0" fontId="8" fillId="2" borderId="53" xfId="0" applyNumberFormat="1" applyFont="1" applyFill="1" applyBorder="1" applyAlignment="1">
      <alignment horizontal="left" vertical="center" wrapText="1"/>
    </xf>
    <xf numFmtId="178" fontId="8" fillId="2" borderId="25" xfId="0" applyNumberFormat="1" applyFont="1" applyFill="1" applyBorder="1" applyAlignment="1">
      <alignment horizontal="center" vertical="center" wrapText="1"/>
    </xf>
    <xf numFmtId="178" fontId="8" fillId="2" borderId="25" xfId="0" applyNumberFormat="1" applyFont="1" applyFill="1" applyBorder="1" applyAlignment="1">
      <alignment horizontal="left" vertical="center" wrapText="1"/>
    </xf>
    <xf numFmtId="0" fontId="2" fillId="6" borderId="0" xfId="0" applyFont="1" applyFill="1"/>
    <xf numFmtId="0" fontId="13" fillId="0" borderId="6" xfId="0" applyFont="1" applyFill="1" applyBorder="1" applyAlignment="1" applyProtection="1">
      <alignment horizontal="left" vertical="center" wrapText="1" shrinkToFit="1"/>
      <protection locked="0"/>
    </xf>
    <xf numFmtId="0" fontId="8" fillId="0" borderId="5" xfId="0" applyFont="1" applyFill="1" applyBorder="1" applyAlignment="1">
      <alignment vertical="center" wrapText="1"/>
    </xf>
    <xf numFmtId="0" fontId="8" fillId="0" borderId="26" xfId="0" applyNumberFormat="1" applyFont="1" applyFill="1" applyBorder="1" applyAlignment="1">
      <alignment horizontal="left" vertical="center" wrapText="1"/>
    </xf>
    <xf numFmtId="178" fontId="20" fillId="0" borderId="9" xfId="0" applyNumberFormat="1" applyFont="1" applyFill="1" applyBorder="1" applyAlignment="1">
      <alignment horizontal="right" vertical="center" shrinkToFit="1"/>
    </xf>
    <xf numFmtId="178" fontId="8" fillId="0" borderId="5" xfId="0" applyNumberFormat="1" applyFont="1" applyFill="1" applyBorder="1" applyAlignment="1">
      <alignment horizontal="center" vertical="center"/>
    </xf>
    <xf numFmtId="178" fontId="8" fillId="0" borderId="9" xfId="0" applyNumberFormat="1" applyFont="1" applyFill="1" applyBorder="1" applyAlignment="1">
      <alignment vertical="center" wrapText="1"/>
    </xf>
    <xf numFmtId="178" fontId="20" fillId="0" borderId="6" xfId="0" applyNumberFormat="1" applyFont="1" applyFill="1" applyBorder="1" applyAlignment="1">
      <alignment vertical="center" shrinkToFit="1"/>
    </xf>
    <xf numFmtId="0" fontId="8" fillId="0" borderId="9" xfId="0" applyNumberFormat="1" applyFont="1" applyFill="1" applyBorder="1" applyAlignment="1">
      <alignment vertical="center" wrapText="1"/>
    </xf>
    <xf numFmtId="3" fontId="8" fillId="0" borderId="6" xfId="0" applyNumberFormat="1" applyFont="1" applyFill="1" applyBorder="1" applyAlignment="1">
      <alignment horizontal="center" vertical="center" wrapText="1"/>
    </xf>
    <xf numFmtId="0" fontId="2" fillId="0" borderId="0" xfId="0" applyFont="1" applyAlignment="1">
      <alignment vertical="center"/>
    </xf>
    <xf numFmtId="178" fontId="11" fillId="0" borderId="0" xfId="0" applyNumberFormat="1" applyFont="1" applyFill="1" applyBorder="1" applyAlignment="1">
      <alignment vertical="center" shrinkToFit="1"/>
    </xf>
    <xf numFmtId="178" fontId="11" fillId="0" borderId="3" xfId="0" applyNumberFormat="1" applyFont="1" applyFill="1" applyBorder="1" applyAlignment="1">
      <alignment vertical="center" shrinkToFit="1"/>
    </xf>
    <xf numFmtId="0" fontId="2" fillId="2" borderId="11" xfId="0" applyFont="1" applyFill="1" applyBorder="1"/>
    <xf numFmtId="0" fontId="22" fillId="0" borderId="0" xfId="0" applyFont="1" applyFill="1" applyBorder="1" applyAlignment="1">
      <alignment horizontal="justify" vertical="center"/>
    </xf>
    <xf numFmtId="178" fontId="20" fillId="2" borderId="26" xfId="0" applyNumberFormat="1" applyFont="1" applyFill="1" applyBorder="1" applyAlignment="1">
      <alignment horizontal="right" vertical="center" shrinkToFit="1"/>
    </xf>
    <xf numFmtId="178" fontId="20" fillId="0" borderId="26" xfId="0" applyNumberFormat="1" applyFont="1" applyFill="1" applyBorder="1" applyAlignment="1">
      <alignment horizontal="right" vertical="center" shrinkToFit="1"/>
    </xf>
    <xf numFmtId="178" fontId="20" fillId="2" borderId="129" xfId="0" applyNumberFormat="1" applyFont="1" applyFill="1" applyBorder="1" applyAlignment="1">
      <alignment horizontal="right" vertical="center" shrinkToFit="1"/>
    </xf>
    <xf numFmtId="0" fontId="8" fillId="2" borderId="3" xfId="0" applyFont="1" applyFill="1" applyBorder="1" applyAlignment="1">
      <alignment vertical="center" wrapText="1"/>
    </xf>
    <xf numFmtId="0" fontId="8" fillId="2" borderId="3" xfId="0" applyFont="1" applyFill="1" applyBorder="1" applyAlignment="1">
      <alignment horizontal="center" vertical="center" wrapText="1"/>
    </xf>
    <xf numFmtId="178" fontId="8" fillId="2" borderId="9" xfId="0" applyNumberFormat="1" applyFont="1" applyFill="1" applyBorder="1" applyAlignment="1">
      <alignment vertical="center" shrinkToFit="1"/>
    </xf>
    <xf numFmtId="178" fontId="20" fillId="2" borderId="11" xfId="0" applyNumberFormat="1" applyFont="1" applyFill="1" applyBorder="1" applyAlignment="1">
      <alignment vertical="center" shrinkToFit="1"/>
    </xf>
    <xf numFmtId="178" fontId="20" fillId="2" borderId="54" xfId="0" applyNumberFormat="1" applyFont="1" applyFill="1" applyBorder="1" applyAlignment="1">
      <alignment horizontal="right" vertical="center" shrinkToFit="1"/>
    </xf>
    <xf numFmtId="0" fontId="8" fillId="2" borderId="43" xfId="0" applyFont="1" applyFill="1" applyBorder="1" applyAlignment="1">
      <alignment horizontal="left" vertical="center" wrapText="1"/>
    </xf>
    <xf numFmtId="0" fontId="8" fillId="2" borderId="43" xfId="0" applyFont="1" applyFill="1" applyBorder="1" applyAlignment="1">
      <alignment vertical="center" wrapText="1"/>
    </xf>
    <xf numFmtId="0" fontId="8" fillId="2" borderId="131" xfId="0" applyFont="1" applyFill="1" applyBorder="1" applyAlignment="1">
      <alignment horizontal="center" vertical="center"/>
    </xf>
    <xf numFmtId="0" fontId="22" fillId="2" borderId="6" xfId="0" applyFont="1" applyFill="1" applyBorder="1" applyAlignment="1">
      <alignment horizontal="left" vertical="center" wrapText="1"/>
    </xf>
    <xf numFmtId="178" fontId="8" fillId="2" borderId="6" xfId="0" applyNumberFormat="1" applyFont="1" applyFill="1" applyBorder="1" applyAlignment="1">
      <alignment horizontal="center" vertical="center"/>
    </xf>
    <xf numFmtId="178" fontId="8" fillId="2" borderId="35" xfId="0" applyNumberFormat="1" applyFont="1" applyFill="1" applyBorder="1" applyAlignment="1">
      <alignment horizontal="center" vertical="center"/>
    </xf>
    <xf numFmtId="179" fontId="8" fillId="2" borderId="2" xfId="0" applyNumberFormat="1" applyFont="1" applyFill="1" applyBorder="1" applyAlignment="1">
      <alignment horizontal="center" vertical="center"/>
    </xf>
    <xf numFmtId="0" fontId="8" fillId="2" borderId="3" xfId="0" applyNumberFormat="1" applyFont="1" applyFill="1" applyBorder="1" applyAlignment="1">
      <alignment horizontal="left" vertical="center" wrapText="1"/>
    </xf>
    <xf numFmtId="0" fontId="8" fillId="0" borderId="6" xfId="0" applyNumberFormat="1" applyFont="1" applyFill="1" applyBorder="1" applyAlignment="1">
      <alignment vertical="center" wrapText="1"/>
    </xf>
    <xf numFmtId="0" fontId="8" fillId="2" borderId="6" xfId="0" applyNumberFormat="1" applyFont="1" applyFill="1" applyBorder="1" applyAlignment="1">
      <alignment vertical="center" wrapText="1"/>
    </xf>
    <xf numFmtId="0" fontId="8" fillId="2" borderId="6" xfId="0" applyFont="1" applyFill="1" applyBorder="1" applyAlignment="1">
      <alignment vertical="center" wrapText="1"/>
    </xf>
    <xf numFmtId="0" fontId="22" fillId="2" borderId="9" xfId="0" applyFont="1" applyFill="1" applyBorder="1" applyAlignment="1">
      <alignment horizontal="left" vertical="center" wrapText="1"/>
    </xf>
    <xf numFmtId="178" fontId="8" fillId="2" borderId="6" xfId="0" applyNumberFormat="1" applyFont="1" applyFill="1" applyBorder="1" applyAlignment="1">
      <alignment vertical="center" shrinkToFit="1"/>
    </xf>
    <xf numFmtId="0" fontId="8" fillId="2" borderId="6" xfId="0" applyNumberFormat="1" applyFont="1" applyFill="1" applyBorder="1" applyAlignment="1">
      <alignment vertical="center" wrapText="1"/>
    </xf>
    <xf numFmtId="0" fontId="8" fillId="2" borderId="9" xfId="0" applyFont="1" applyFill="1" applyBorder="1" applyAlignment="1">
      <alignment vertical="center" wrapText="1"/>
    </xf>
    <xf numFmtId="0" fontId="8" fillId="2" borderId="54"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9" xfId="0" applyNumberFormat="1" applyFont="1" applyFill="1" applyBorder="1" applyAlignment="1">
      <alignment vertical="center" wrapText="1"/>
    </xf>
    <xf numFmtId="0" fontId="8" fillId="0" borderId="9" xfId="0" applyFont="1" applyFill="1" applyBorder="1" applyAlignment="1">
      <alignment vertical="center" wrapText="1"/>
    </xf>
    <xf numFmtId="0" fontId="8" fillId="0" borderId="9" xfId="0" applyFont="1" applyFill="1" applyBorder="1" applyAlignment="1">
      <alignment horizontal="left" vertical="center" wrapText="1"/>
    </xf>
    <xf numFmtId="178" fontId="8" fillId="0" borderId="6" xfId="0" applyNumberFormat="1" applyFont="1" applyFill="1" applyBorder="1" applyAlignment="1">
      <alignment vertical="center" shrinkToFit="1"/>
    </xf>
    <xf numFmtId="178" fontId="8" fillId="2" borderId="6" xfId="0" applyNumberFormat="1" applyFont="1" applyFill="1" applyBorder="1" applyAlignment="1">
      <alignment vertical="center" shrinkToFit="1"/>
    </xf>
    <xf numFmtId="0" fontId="8" fillId="2" borderId="6" xfId="0" applyNumberFormat="1" applyFont="1" applyFill="1" applyBorder="1" applyAlignment="1">
      <alignment vertical="center" wrapText="1"/>
    </xf>
    <xf numFmtId="178" fontId="8" fillId="2" borderId="6" xfId="0" applyNumberFormat="1" applyFont="1" applyFill="1" applyBorder="1" applyAlignment="1">
      <alignment vertical="center" shrinkToFit="1"/>
    </xf>
    <xf numFmtId="0" fontId="8" fillId="0" borderId="6" xfId="0" applyFont="1" applyBorder="1" applyAlignment="1">
      <alignment horizontal="center" vertical="center"/>
    </xf>
    <xf numFmtId="0" fontId="8" fillId="0" borderId="35" xfId="0" applyFont="1" applyBorder="1" applyAlignment="1">
      <alignment horizontal="center" vertical="center"/>
    </xf>
    <xf numFmtId="0" fontId="8" fillId="2" borderId="9" xfId="0" applyNumberFormat="1" applyFont="1" applyFill="1" applyBorder="1" applyAlignment="1">
      <alignment vertical="center" wrapText="1"/>
    </xf>
    <xf numFmtId="0" fontId="22" fillId="2" borderId="9" xfId="0" applyFont="1" applyFill="1" applyBorder="1" applyAlignment="1">
      <alignment horizontal="center" vertical="center" wrapText="1"/>
    </xf>
    <xf numFmtId="0" fontId="8" fillId="0" borderId="6" xfId="0" applyFont="1" applyBorder="1" applyAlignment="1">
      <alignment horizontal="center" vertical="center"/>
    </xf>
    <xf numFmtId="0" fontId="2" fillId="0" borderId="0" xfId="0" applyFont="1" applyFill="1"/>
    <xf numFmtId="178" fontId="8" fillId="2" borderId="6" xfId="0" applyNumberFormat="1" applyFont="1" applyFill="1" applyBorder="1" applyAlignment="1">
      <alignment vertical="center" shrinkToFit="1"/>
    </xf>
    <xf numFmtId="0" fontId="8" fillId="2" borderId="6" xfId="0" applyFont="1" applyFill="1" applyBorder="1" applyAlignment="1">
      <alignment horizontal="center" vertical="center"/>
    </xf>
    <xf numFmtId="0" fontId="8" fillId="2" borderId="35" xfId="0" applyFont="1" applyFill="1" applyBorder="1" applyAlignment="1">
      <alignment horizontal="center" vertical="center"/>
    </xf>
    <xf numFmtId="178" fontId="25" fillId="2" borderId="6" xfId="0" applyNumberFormat="1" applyFont="1" applyFill="1" applyBorder="1" applyAlignment="1">
      <alignment horizontal="right" vertical="center" shrinkToFit="1"/>
    </xf>
    <xf numFmtId="0" fontId="8" fillId="2" borderId="27" xfId="0" applyFont="1" applyFill="1" applyBorder="1" applyAlignment="1">
      <alignment horizontal="center" vertical="center"/>
    </xf>
    <xf numFmtId="0" fontId="24" fillId="2" borderId="34" xfId="0" applyFont="1" applyFill="1" applyBorder="1" applyAlignment="1">
      <alignment horizontal="center" vertical="center"/>
    </xf>
    <xf numFmtId="178" fontId="25" fillId="2" borderId="11" xfId="0" applyNumberFormat="1" applyFont="1" applyFill="1" applyBorder="1" applyAlignment="1">
      <alignment vertical="center" shrinkToFit="1"/>
    </xf>
    <xf numFmtId="178" fontId="25" fillId="2" borderId="42" xfId="0" applyNumberFormat="1" applyFont="1" applyFill="1" applyBorder="1" applyAlignment="1">
      <alignment vertical="center" shrinkToFit="1"/>
    </xf>
    <xf numFmtId="178" fontId="25" fillId="2" borderId="6" xfId="0" applyNumberFormat="1" applyFont="1" applyFill="1" applyBorder="1" applyAlignment="1">
      <alignment vertical="center" shrinkToFit="1"/>
    </xf>
    <xf numFmtId="178" fontId="25" fillId="2" borderId="6" xfId="0" applyNumberFormat="1" applyFont="1" applyFill="1" applyBorder="1" applyAlignment="1">
      <alignment vertical="center" shrinkToFit="1"/>
    </xf>
    <xf numFmtId="0" fontId="13" fillId="0" borderId="0" xfId="0" applyFont="1" applyBorder="1" applyAlignment="1">
      <alignment horizontal="center" vertical="center"/>
    </xf>
    <xf numFmtId="0" fontId="13" fillId="0" borderId="0" xfId="0" applyFont="1" applyBorder="1" applyAlignment="1"/>
    <xf numFmtId="0" fontId="2" fillId="0" borderId="0" xfId="0" applyFont="1" applyBorder="1" applyAlignment="1">
      <alignment vertical="center"/>
    </xf>
    <xf numFmtId="178" fontId="2" fillId="2" borderId="0" xfId="0" applyNumberFormat="1" applyFont="1" applyFill="1" applyBorder="1" applyAlignment="1">
      <alignment vertical="center" shrinkToFit="1"/>
    </xf>
    <xf numFmtId="0" fontId="2" fillId="2" borderId="0" xfId="0" applyFont="1" applyFill="1"/>
    <xf numFmtId="0" fontId="2" fillId="0" borderId="0" xfId="0" applyFont="1" applyBorder="1" applyAlignment="1">
      <alignment horizontal="center" vertical="center"/>
    </xf>
    <xf numFmtId="178" fontId="2" fillId="0" borderId="0" xfId="0" applyNumberFormat="1" applyFont="1" applyBorder="1" applyAlignment="1">
      <alignment vertical="center" shrinkToFit="1"/>
    </xf>
    <xf numFmtId="0" fontId="2" fillId="2" borderId="0" xfId="0" applyFont="1" applyFill="1" applyBorder="1" applyAlignment="1">
      <alignment horizontal="center" vertical="center"/>
    </xf>
    <xf numFmtId="178" fontId="2" fillId="2" borderId="0" xfId="0" applyNumberFormat="1" applyFont="1" applyFill="1" applyBorder="1" applyAlignment="1">
      <alignment horizontal="center" vertical="center" shrinkToFit="1"/>
    </xf>
    <xf numFmtId="3" fontId="2" fillId="2" borderId="0" xfId="0" applyNumberFormat="1" applyFont="1" applyFill="1" applyBorder="1" applyAlignment="1">
      <alignment horizontal="center" vertical="center" wrapText="1"/>
    </xf>
    <xf numFmtId="0" fontId="2" fillId="0" borderId="0" xfId="0" applyFont="1" applyFill="1"/>
    <xf numFmtId="0" fontId="0" fillId="0" borderId="0" xfId="0"/>
    <xf numFmtId="3" fontId="2" fillId="0" borderId="0" xfId="0" applyNumberFormat="1" applyFont="1" applyBorder="1" applyAlignment="1">
      <alignment vertical="center" shrinkToFit="1"/>
    </xf>
    <xf numFmtId="0" fontId="2" fillId="0" borderId="0" xfId="0" applyFont="1" applyAlignment="1"/>
    <xf numFmtId="177" fontId="2" fillId="0" borderId="0" xfId="0" applyNumberFormat="1" applyFont="1" applyBorder="1" applyAlignment="1"/>
    <xf numFmtId="0" fontId="2" fillId="0" borderId="0" xfId="0" applyFont="1" applyBorder="1" applyAlignment="1"/>
    <xf numFmtId="177" fontId="2" fillId="0" borderId="0" xfId="0" applyNumberFormat="1" applyFont="1" applyBorder="1" applyAlignment="1">
      <alignment horizontal="left"/>
    </xf>
    <xf numFmtId="0" fontId="2" fillId="0" borderId="0" xfId="0" applyFont="1" applyFill="1" applyAlignment="1"/>
    <xf numFmtId="0" fontId="2" fillId="0" borderId="0" xfId="0" applyFont="1" applyFill="1" applyBorder="1" applyAlignment="1"/>
    <xf numFmtId="0" fontId="2" fillId="0" borderId="0" xfId="0" applyFont="1" applyFill="1"/>
    <xf numFmtId="177" fontId="2" fillId="0" borderId="0" xfId="0" applyNumberFormat="1" applyFont="1" applyFill="1" applyBorder="1" applyAlignment="1">
      <alignment horizontal="left" vertical="center"/>
    </xf>
    <xf numFmtId="177" fontId="11" fillId="0" borderId="0" xfId="0" applyNumberFormat="1" applyFont="1" applyFill="1" applyBorder="1" applyAlignment="1">
      <alignment horizontal="center" vertical="center"/>
    </xf>
    <xf numFmtId="178" fontId="2" fillId="0" borderId="0" xfId="0" applyNumberFormat="1" applyFont="1" applyFill="1" applyBorder="1" applyAlignment="1">
      <alignment vertical="center" shrinkToFit="1"/>
    </xf>
    <xf numFmtId="0" fontId="11" fillId="0" borderId="0" xfId="0" applyFont="1" applyFill="1" applyBorder="1" applyAlignment="1">
      <alignment horizontal="center" vertical="center"/>
    </xf>
    <xf numFmtId="177" fontId="2" fillId="0" borderId="0" xfId="0" applyNumberFormat="1" applyFont="1" applyFill="1" applyBorder="1" applyAlignment="1"/>
    <xf numFmtId="0" fontId="2" fillId="0" borderId="0" xfId="0" applyFont="1"/>
    <xf numFmtId="0" fontId="2" fillId="0" borderId="0" xfId="0" applyFont="1" applyAlignment="1">
      <alignment vertical="center"/>
    </xf>
    <xf numFmtId="0" fontId="2" fillId="0" borderId="0" xfId="0" applyFont="1" applyAlignment="1"/>
    <xf numFmtId="177" fontId="2" fillId="0" borderId="0" xfId="0" applyNumberFormat="1" applyFont="1" applyBorder="1" applyAlignment="1"/>
    <xf numFmtId="0" fontId="2" fillId="0" borderId="0" xfId="0" applyFont="1" applyFill="1" applyAlignment="1"/>
    <xf numFmtId="0" fontId="2" fillId="0" borderId="0" xfId="0" applyFont="1" applyFill="1" applyBorder="1" applyAlignment="1"/>
    <xf numFmtId="0" fontId="2" fillId="0" borderId="0" xfId="0" applyFont="1" applyFill="1"/>
    <xf numFmtId="177" fontId="2" fillId="0" borderId="0" xfId="0" applyNumberFormat="1" applyFont="1" applyFill="1" applyBorder="1" applyAlignment="1"/>
    <xf numFmtId="177" fontId="2" fillId="0" borderId="0" xfId="0" applyNumberFormat="1" applyFont="1" applyFill="1" applyBorder="1" applyAlignment="1">
      <alignment horizontal="left"/>
    </xf>
    <xf numFmtId="3" fontId="2" fillId="0" borderId="0" xfId="0" applyNumberFormat="1" applyFont="1" applyFill="1" applyBorder="1" applyAlignment="1">
      <alignment vertical="center" shrinkToFit="1"/>
    </xf>
    <xf numFmtId="0" fontId="2" fillId="0" borderId="0" xfId="0" applyFont="1" applyFill="1" applyBorder="1" applyAlignment="1">
      <alignment vertical="center"/>
    </xf>
    <xf numFmtId="0" fontId="0" fillId="0" borderId="0" xfId="0"/>
    <xf numFmtId="176" fontId="2" fillId="0" borderId="0" xfId="0" applyNumberFormat="1" applyFont="1" applyAlignment="1"/>
    <xf numFmtId="0" fontId="2" fillId="0" borderId="0" xfId="0" applyFont="1" applyAlignment="1"/>
    <xf numFmtId="177" fontId="2" fillId="0" borderId="0" xfId="0" applyNumberFormat="1" applyFont="1" applyBorder="1" applyAlignment="1"/>
    <xf numFmtId="177" fontId="2" fillId="0" borderId="0" xfId="0" applyNumberFormat="1" applyFont="1" applyBorder="1" applyAlignment="1">
      <alignment horizontal="left" vertical="center"/>
    </xf>
    <xf numFmtId="0" fontId="2" fillId="0" borderId="0" xfId="0" applyNumberFormat="1" applyFont="1" applyBorder="1" applyAlignment="1">
      <alignment horizontal="left" vertical="center"/>
    </xf>
    <xf numFmtId="0" fontId="2" fillId="0" borderId="0" xfId="0" applyFont="1" applyBorder="1" applyAlignment="1">
      <alignment horizontal="left" vertical="center"/>
    </xf>
    <xf numFmtId="0" fontId="13" fillId="4" borderId="3"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9" xfId="0" applyFont="1" applyFill="1" applyBorder="1" applyAlignment="1">
      <alignment horizontal="center" vertical="center" wrapText="1"/>
    </xf>
    <xf numFmtId="178" fontId="20" fillId="2" borderId="9" xfId="0" applyNumberFormat="1" applyFont="1" applyFill="1" applyBorder="1" applyAlignment="1">
      <alignment vertical="center" shrinkToFit="1"/>
    </xf>
    <xf numFmtId="178" fontId="20" fillId="2" borderId="43" xfId="0" applyNumberFormat="1" applyFont="1" applyFill="1" applyBorder="1" applyAlignment="1">
      <alignment vertical="center" shrinkToFit="1"/>
    </xf>
    <xf numFmtId="178" fontId="20" fillId="0" borderId="6" xfId="0" applyNumberFormat="1" applyFont="1" applyFill="1" applyBorder="1" applyAlignment="1">
      <alignment horizontal="right" vertical="center" shrinkToFit="1"/>
    </xf>
    <xf numFmtId="178" fontId="20" fillId="2" borderId="6" xfId="0" applyNumberFormat="1" applyFont="1" applyFill="1" applyBorder="1" applyAlignment="1">
      <alignment vertical="center" shrinkToFit="1"/>
    </xf>
    <xf numFmtId="178" fontId="20" fillId="2" borderId="6" xfId="0" applyNumberFormat="1" applyFont="1" applyFill="1" applyBorder="1" applyAlignment="1">
      <alignment horizontal="right" vertical="center" shrinkToFit="1"/>
    </xf>
    <xf numFmtId="0" fontId="8" fillId="2" borderId="130" xfId="0" applyFont="1" applyFill="1" applyBorder="1" applyAlignment="1">
      <alignment horizontal="center" vertical="center"/>
    </xf>
    <xf numFmtId="0" fontId="8" fillId="2" borderId="25" xfId="0" applyNumberFormat="1" applyFont="1" applyFill="1" applyBorder="1" applyAlignment="1">
      <alignment vertical="center" wrapText="1"/>
    </xf>
    <xf numFmtId="0" fontId="8" fillId="0" borderId="25" xfId="0" applyFont="1" applyFill="1" applyBorder="1" applyAlignment="1">
      <alignment horizontal="center" vertical="center"/>
    </xf>
    <xf numFmtId="178" fontId="8" fillId="0" borderId="6" xfId="0" applyNumberFormat="1" applyFont="1" applyFill="1" applyBorder="1" applyAlignment="1">
      <alignment horizontal="left" vertical="center" wrapText="1"/>
    </xf>
    <xf numFmtId="178" fontId="20" fillId="0" borderId="7" xfId="0" applyNumberFormat="1" applyFont="1" applyBorder="1" applyAlignment="1">
      <alignment horizontal="right" vertical="center" shrinkToFit="1"/>
    </xf>
    <xf numFmtId="0" fontId="2" fillId="0" borderId="1" xfId="0" applyFont="1" applyBorder="1" applyAlignment="1">
      <alignment horizontal="right"/>
    </xf>
    <xf numFmtId="0" fontId="0" fillId="0" borderId="0" xfId="0" applyBorder="1" applyAlignment="1"/>
    <xf numFmtId="0" fontId="13" fillId="5" borderId="77" xfId="0" applyFont="1" applyFill="1" applyBorder="1" applyAlignment="1">
      <alignment horizontal="center" vertical="center" wrapText="1"/>
    </xf>
    <xf numFmtId="0" fontId="2" fillId="0" borderId="9" xfId="0" applyFont="1" applyFill="1" applyBorder="1" applyAlignment="1">
      <alignment vertical="center" wrapText="1"/>
    </xf>
    <xf numFmtId="0" fontId="2" fillId="0" borderId="28" xfId="0" applyFont="1" applyFill="1" applyBorder="1" applyAlignment="1">
      <alignment vertical="center" wrapText="1"/>
    </xf>
    <xf numFmtId="0" fontId="2" fillId="0" borderId="28" xfId="0" applyFont="1" applyFill="1" applyBorder="1" applyAlignment="1">
      <alignment horizontal="center" vertical="center" wrapText="1"/>
    </xf>
    <xf numFmtId="177" fontId="0" fillId="0" borderId="3" xfId="0" applyNumberFormat="1" applyFont="1" applyFill="1" applyBorder="1" applyAlignment="1" applyProtection="1">
      <alignment vertical="center" wrapText="1"/>
      <protection locked="0"/>
    </xf>
    <xf numFmtId="184" fontId="0" fillId="0" borderId="11" xfId="0" applyNumberFormat="1" applyFont="1" applyFill="1" applyBorder="1" applyAlignment="1" applyProtection="1">
      <alignment vertical="center" wrapText="1"/>
      <protection locked="0"/>
    </xf>
    <xf numFmtId="0" fontId="8" fillId="0" borderId="27" xfId="0" applyFont="1" applyFill="1" applyBorder="1" applyAlignment="1">
      <alignment vertical="center" wrapText="1"/>
    </xf>
    <xf numFmtId="0" fontId="2" fillId="0" borderId="43" xfId="0" applyFont="1" applyFill="1" applyBorder="1" applyAlignment="1">
      <alignment vertical="center" wrapText="1"/>
    </xf>
    <xf numFmtId="177" fontId="0" fillId="0" borderId="28" xfId="0" applyNumberFormat="1" applyFont="1" applyFill="1" applyBorder="1" applyAlignment="1" applyProtection="1">
      <alignment vertical="center" wrapText="1"/>
      <protection locked="0"/>
    </xf>
    <xf numFmtId="184" fontId="0" fillId="0" borderId="65" xfId="0" applyNumberFormat="1" applyFont="1" applyFill="1" applyBorder="1" applyAlignment="1" applyProtection="1">
      <alignment vertical="center" wrapText="1"/>
      <protection locked="0"/>
    </xf>
    <xf numFmtId="0" fontId="2" fillId="3" borderId="3" xfId="0" applyFont="1" applyFill="1" applyBorder="1"/>
    <xf numFmtId="0" fontId="2" fillId="3" borderId="28" xfId="0" applyFont="1" applyFill="1" applyBorder="1"/>
    <xf numFmtId="0" fontId="2" fillId="3" borderId="53" xfId="0" applyFont="1" applyFill="1" applyBorder="1"/>
    <xf numFmtId="0" fontId="2" fillId="0" borderId="3" xfId="0" applyFont="1" applyFill="1" applyBorder="1" applyAlignment="1">
      <alignment vertical="center" wrapText="1"/>
    </xf>
    <xf numFmtId="0" fontId="2" fillId="0" borderId="3" xfId="0" applyFont="1" applyFill="1" applyBorder="1" applyAlignment="1">
      <alignment horizontal="center" vertical="center" wrapText="1"/>
    </xf>
    <xf numFmtId="0" fontId="2" fillId="0" borderId="19"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177" fontId="0" fillId="0" borderId="0" xfId="0" applyNumberFormat="1" applyFont="1" applyFill="1" applyBorder="1" applyAlignment="1" applyProtection="1">
      <alignment vertical="center" wrapText="1"/>
      <protection locked="0"/>
    </xf>
    <xf numFmtId="184" fontId="0" fillId="0" borderId="26" xfId="0" applyNumberFormat="1" applyFont="1" applyFill="1" applyBorder="1" applyAlignment="1" applyProtection="1">
      <alignment vertical="center" wrapText="1"/>
      <protection locked="0"/>
    </xf>
    <xf numFmtId="0" fontId="2" fillId="0" borderId="54" xfId="0" applyFont="1" applyFill="1" applyBorder="1" applyAlignment="1">
      <alignment vertical="center" wrapText="1"/>
    </xf>
    <xf numFmtId="0" fontId="2" fillId="0" borderId="53" xfId="0" applyFont="1" applyFill="1" applyBorder="1" applyAlignment="1">
      <alignment vertical="center" wrapText="1"/>
    </xf>
    <xf numFmtId="177" fontId="0" fillId="0" borderId="53" xfId="0" applyNumberFormat="1" applyFont="1" applyFill="1" applyBorder="1" applyAlignment="1" applyProtection="1">
      <alignment vertical="center" wrapText="1"/>
      <protection locked="0"/>
    </xf>
    <xf numFmtId="184" fontId="0" fillId="0" borderId="129" xfId="0" applyNumberFormat="1" applyFont="1" applyFill="1" applyBorder="1" applyAlignment="1" applyProtection="1">
      <alignment vertical="center" wrapText="1"/>
      <protection locked="0"/>
    </xf>
    <xf numFmtId="177" fontId="27" fillId="0" borderId="0" xfId="0" applyNumberFormat="1" applyFont="1" applyFill="1" applyBorder="1" applyAlignment="1" applyProtection="1">
      <alignment vertical="center" wrapText="1"/>
      <protection locked="0"/>
    </xf>
    <xf numFmtId="0" fontId="8" fillId="0" borderId="19" xfId="0" applyFont="1" applyFill="1" applyBorder="1" applyAlignment="1">
      <alignment horizontal="center" vertical="center" wrapText="1"/>
    </xf>
    <xf numFmtId="0" fontId="8" fillId="0" borderId="19" xfId="0" applyFont="1" applyFill="1" applyBorder="1" applyAlignment="1">
      <alignment vertical="center" wrapText="1"/>
    </xf>
    <xf numFmtId="0" fontId="8" fillId="0" borderId="43" xfId="0" applyFont="1" applyFill="1" applyBorder="1" applyAlignment="1">
      <alignment horizontal="center" vertical="center" wrapText="1"/>
    </xf>
    <xf numFmtId="0" fontId="2" fillId="3" borderId="3" xfId="0" applyFont="1" applyFill="1" applyBorder="1" applyAlignment="1">
      <alignment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35" xfId="0" applyFont="1" applyBorder="1" applyAlignment="1">
      <alignment horizontal="center" vertical="center"/>
    </xf>
    <xf numFmtId="185" fontId="20" fillId="0" borderId="27" xfId="0" applyNumberFormat="1" applyFont="1" applyFill="1" applyBorder="1" applyAlignment="1">
      <alignment horizontal="right" vertical="center" shrinkToFit="1"/>
    </xf>
    <xf numFmtId="178" fontId="25" fillId="0" borderId="6" xfId="0" applyNumberFormat="1" applyFont="1" applyFill="1" applyBorder="1" applyAlignment="1">
      <alignment vertical="center" shrinkToFit="1"/>
    </xf>
    <xf numFmtId="178" fontId="25" fillId="0" borderId="6" xfId="0" applyNumberFormat="1" applyFont="1" applyFill="1" applyBorder="1" applyAlignment="1">
      <alignment horizontal="right" vertical="center" shrinkToFit="1"/>
    </xf>
    <xf numFmtId="183" fontId="25" fillId="0" borderId="6" xfId="0" applyNumberFormat="1" applyFont="1" applyFill="1" applyBorder="1" applyAlignment="1">
      <alignment vertical="center" shrinkToFit="1"/>
    </xf>
    <xf numFmtId="178" fontId="13" fillId="2" borderId="6" xfId="0" applyNumberFormat="1" applyFont="1" applyFill="1" applyBorder="1" applyAlignment="1">
      <alignment horizontal="right" vertical="center" shrinkToFit="1"/>
    </xf>
    <xf numFmtId="178" fontId="29" fillId="2" borderId="6" xfId="0" applyNumberFormat="1" applyFont="1" applyFill="1" applyBorder="1" applyAlignment="1">
      <alignment horizontal="right" vertical="center" shrinkToFit="1"/>
    </xf>
    <xf numFmtId="178" fontId="29" fillId="2" borderId="6" xfId="0" applyNumberFormat="1" applyFont="1" applyFill="1" applyBorder="1" applyAlignment="1">
      <alignment horizontal="center" vertical="center" shrinkToFit="1"/>
    </xf>
    <xf numFmtId="0" fontId="13" fillId="0" borderId="6" xfId="0" applyNumberFormat="1" applyFont="1" applyFill="1" applyBorder="1" applyAlignment="1">
      <alignment horizontal="left" vertical="center" wrapText="1" shrinkToFit="1"/>
    </xf>
    <xf numFmtId="0" fontId="20" fillId="2" borderId="6" xfId="0" applyNumberFormat="1" applyFont="1" applyFill="1" applyBorder="1" applyAlignment="1">
      <alignment horizontal="left" vertical="center" wrapText="1" shrinkToFit="1"/>
    </xf>
    <xf numFmtId="178" fontId="8" fillId="9" borderId="6" xfId="0" applyNumberFormat="1" applyFont="1" applyFill="1" applyBorder="1" applyAlignment="1">
      <alignment horizontal="left" vertical="center" wrapText="1" shrinkToFit="1"/>
    </xf>
    <xf numFmtId="0" fontId="8" fillId="9" borderId="6" xfId="0" applyNumberFormat="1" applyFont="1" applyFill="1" applyBorder="1" applyAlignment="1">
      <alignment horizontal="left" vertical="center" wrapText="1" shrinkToFit="1"/>
    </xf>
    <xf numFmtId="178" fontId="22" fillId="2" borderId="6" xfId="0" applyNumberFormat="1" applyFont="1" applyFill="1" applyBorder="1" applyAlignment="1">
      <alignment horizontal="left" vertical="center" wrapText="1" shrinkToFit="1"/>
    </xf>
    <xf numFmtId="3" fontId="13" fillId="0" borderId="27" xfId="0" applyNumberFormat="1" applyFont="1" applyFill="1" applyBorder="1" applyAlignment="1">
      <alignment vertical="center" wrapText="1"/>
    </xf>
    <xf numFmtId="3" fontId="13" fillId="0" borderId="27" xfId="0" applyNumberFormat="1" applyFont="1" applyFill="1" applyBorder="1" applyAlignment="1">
      <alignment horizontal="left" vertical="center" wrapText="1"/>
    </xf>
    <xf numFmtId="0" fontId="8" fillId="0" borderId="6" xfId="0" applyNumberFormat="1" applyFont="1" applyFill="1" applyBorder="1" applyAlignment="1">
      <alignment horizontal="left" vertical="center" wrapText="1"/>
    </xf>
    <xf numFmtId="3" fontId="20" fillId="2" borderId="6" xfId="0" applyNumberFormat="1" applyFont="1" applyFill="1" applyBorder="1" applyAlignment="1">
      <alignment horizontal="center" vertical="center" wrapText="1"/>
    </xf>
    <xf numFmtId="3" fontId="11" fillId="2" borderId="6" xfId="0" applyNumberFormat="1" applyFont="1" applyFill="1" applyBorder="1" applyAlignment="1">
      <alignment horizontal="left" vertical="center" wrapText="1"/>
    </xf>
    <xf numFmtId="3" fontId="13" fillId="0" borderId="6" xfId="0" applyNumberFormat="1" applyFont="1" applyFill="1" applyBorder="1" applyAlignment="1">
      <alignment horizontal="center" vertical="center" wrapText="1"/>
    </xf>
    <xf numFmtId="178" fontId="20" fillId="0" borderId="5" xfId="0" applyNumberFormat="1" applyFont="1" applyFill="1" applyBorder="1" applyAlignment="1">
      <alignment horizontal="right" vertical="center" shrinkToFit="1"/>
    </xf>
    <xf numFmtId="178" fontId="25" fillId="0" borderId="11" xfId="0" applyNumberFormat="1" applyFont="1" applyFill="1" applyBorder="1" applyAlignment="1">
      <alignment vertical="center" shrinkToFit="1"/>
    </xf>
    <xf numFmtId="0" fontId="8" fillId="2" borderId="25" xfId="0" applyNumberFormat="1" applyFont="1" applyFill="1" applyBorder="1" applyAlignment="1">
      <alignment horizontal="left" vertical="center" wrapText="1"/>
    </xf>
    <xf numFmtId="0" fontId="13" fillId="4" borderId="0" xfId="0" applyFont="1" applyFill="1" applyBorder="1" applyAlignment="1">
      <alignment horizontal="center" vertical="center" wrapText="1"/>
    </xf>
    <xf numFmtId="0" fontId="8" fillId="4" borderId="0" xfId="0" applyFont="1" applyFill="1" applyBorder="1" applyAlignment="1">
      <alignment horizontal="center" vertical="center"/>
    </xf>
    <xf numFmtId="0" fontId="8" fillId="4" borderId="53" xfId="0" applyFont="1" applyFill="1" applyBorder="1" applyAlignment="1">
      <alignment horizontal="center" vertical="center" wrapText="1"/>
    </xf>
    <xf numFmtId="0" fontId="8" fillId="4" borderId="53" xfId="0" applyFont="1" applyFill="1" applyBorder="1" applyAlignment="1">
      <alignment horizontal="left" vertical="top" wrapText="1"/>
    </xf>
    <xf numFmtId="0" fontId="13" fillId="4" borderId="53"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31" xfId="0" applyFont="1" applyFill="1" applyBorder="1" applyAlignment="1">
      <alignment horizontal="center" vertical="center" wrapText="1"/>
    </xf>
    <xf numFmtId="177" fontId="2" fillId="0" borderId="2" xfId="0" applyNumberFormat="1" applyFont="1" applyFill="1" applyBorder="1" applyAlignment="1">
      <alignment horizontal="center" vertical="center"/>
    </xf>
    <xf numFmtId="0" fontId="2" fillId="0" borderId="6" xfId="0" applyFont="1" applyFill="1" applyBorder="1" applyAlignment="1">
      <alignment horizontal="left" vertical="center" wrapText="1" shrinkToFit="1"/>
    </xf>
    <xf numFmtId="0" fontId="2" fillId="0" borderId="6" xfId="0" applyFont="1" applyFill="1" applyBorder="1" applyAlignment="1">
      <alignment horizontal="left" vertical="center" wrapText="1"/>
    </xf>
    <xf numFmtId="0" fontId="2" fillId="0" borderId="9" xfId="0" applyNumberFormat="1" applyFont="1" applyFill="1" applyBorder="1" applyAlignment="1">
      <alignment horizontal="center" vertical="center" wrapText="1"/>
    </xf>
    <xf numFmtId="0" fontId="2" fillId="0" borderId="6" xfId="0" applyFont="1" applyFill="1" applyBorder="1" applyAlignment="1">
      <alignment vertical="center" wrapText="1"/>
    </xf>
    <xf numFmtId="0" fontId="2" fillId="0" borderId="1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0" xfId="0" applyFont="1" applyFill="1" applyAlignment="1">
      <alignment vertical="center"/>
    </xf>
    <xf numFmtId="178" fontId="11" fillId="0" borderId="5" xfId="0" applyNumberFormat="1" applyFont="1" applyFill="1" applyBorder="1" applyAlignment="1">
      <alignment vertical="center" shrinkToFit="1"/>
    </xf>
    <xf numFmtId="0" fontId="11" fillId="0" borderId="25" xfId="0" applyNumberFormat="1" applyFont="1" applyFill="1" applyBorder="1" applyAlignment="1">
      <alignment horizontal="center" vertical="center" wrapText="1"/>
    </xf>
    <xf numFmtId="0" fontId="11" fillId="0" borderId="26" xfId="0" applyNumberFormat="1" applyFont="1" applyFill="1" applyBorder="1" applyAlignment="1">
      <alignment vertical="center" wrapText="1"/>
    </xf>
    <xf numFmtId="178" fontId="11" fillId="0" borderId="6" xfId="0" applyNumberFormat="1" applyFont="1" applyFill="1" applyBorder="1" applyAlignment="1">
      <alignment vertical="center" shrinkToFit="1"/>
    </xf>
    <xf numFmtId="0" fontId="11" fillId="0" borderId="6" xfId="0" applyNumberFormat="1" applyFont="1" applyFill="1" applyBorder="1" applyAlignment="1">
      <alignment horizontal="center" vertical="center" wrapText="1"/>
    </xf>
    <xf numFmtId="0" fontId="11" fillId="0" borderId="6" xfId="0" applyNumberFormat="1" applyFont="1" applyFill="1" applyBorder="1" applyAlignment="1">
      <alignment vertical="center" wrapText="1"/>
    </xf>
    <xf numFmtId="0" fontId="8" fillId="0" borderId="0" xfId="0" applyFont="1"/>
    <xf numFmtId="0" fontId="8" fillId="0" borderId="0" xfId="0" applyFont="1" applyBorder="1"/>
    <xf numFmtId="0" fontId="8" fillId="0" borderId="27" xfId="0" applyNumberFormat="1" applyFont="1" applyFill="1" applyBorder="1" applyAlignment="1">
      <alignment horizontal="left" vertical="top" wrapText="1"/>
    </xf>
    <xf numFmtId="3" fontId="8" fillId="0" borderId="0" xfId="0" applyNumberFormat="1" applyFont="1" applyBorder="1" applyAlignment="1">
      <alignment horizontal="center" vertical="center" shrinkToFit="1"/>
    </xf>
    <xf numFmtId="0" fontId="13" fillId="0" borderId="0" xfId="0" applyFont="1"/>
    <xf numFmtId="3" fontId="8" fillId="0" borderId="0" xfId="0" applyNumberFormat="1" applyFont="1" applyBorder="1" applyAlignment="1">
      <alignment vertical="center" shrinkToFit="1"/>
    </xf>
    <xf numFmtId="178" fontId="20" fillId="2" borderId="25" xfId="0" applyNumberFormat="1" applyFont="1" applyFill="1" applyBorder="1" applyAlignment="1">
      <alignment horizontal="center" vertical="center" shrinkToFit="1"/>
    </xf>
    <xf numFmtId="178" fontId="20" fillId="2" borderId="27" xfId="0" applyNumberFormat="1" applyFont="1" applyFill="1" applyBorder="1" applyAlignment="1">
      <alignment horizontal="right" vertical="center" shrinkToFit="1"/>
    </xf>
    <xf numFmtId="178" fontId="20" fillId="2" borderId="25" xfId="0" applyNumberFormat="1" applyFont="1" applyFill="1" applyBorder="1" applyAlignment="1">
      <alignment horizontal="right" vertical="center" shrinkToFit="1"/>
    </xf>
    <xf numFmtId="178" fontId="20" fillId="0" borderId="5" xfId="0" applyNumberFormat="1" applyFont="1" applyFill="1" applyBorder="1" applyAlignment="1">
      <alignment horizontal="center" vertical="center" shrinkToFit="1"/>
    </xf>
    <xf numFmtId="0" fontId="8" fillId="2" borderId="36" xfId="0" applyFont="1" applyFill="1" applyBorder="1" applyAlignment="1">
      <alignment horizontal="center" vertical="center"/>
    </xf>
    <xf numFmtId="0" fontId="8" fillId="2" borderId="130" xfId="0" applyFont="1" applyFill="1" applyBorder="1" applyAlignment="1">
      <alignment horizontal="center" vertical="center"/>
    </xf>
    <xf numFmtId="0" fontId="8" fillId="2" borderId="27"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5" xfId="0" applyNumberFormat="1" applyFont="1" applyFill="1" applyBorder="1" applyAlignment="1">
      <alignment horizontal="center" vertical="center" wrapText="1"/>
    </xf>
    <xf numFmtId="0" fontId="8" fillId="2" borderId="27"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7" xfId="0" applyNumberFormat="1" applyFont="1" applyFill="1" applyBorder="1" applyAlignment="1">
      <alignment horizontal="left" vertical="center" wrapText="1"/>
    </xf>
    <xf numFmtId="0" fontId="8" fillId="2" borderId="25" xfId="0" applyNumberFormat="1" applyFont="1" applyFill="1" applyBorder="1" applyAlignment="1">
      <alignment horizontal="left" vertical="center" wrapText="1"/>
    </xf>
    <xf numFmtId="0" fontId="2" fillId="0" borderId="28" xfId="0" applyFont="1" applyFill="1" applyBorder="1" applyAlignment="1">
      <alignment horizontal="center" vertical="center" wrapText="1"/>
    </xf>
    <xf numFmtId="0" fontId="2" fillId="0" borderId="53" xfId="0" applyFont="1" applyFill="1" applyBorder="1" applyAlignment="1">
      <alignment horizontal="center" vertical="center" wrapText="1"/>
    </xf>
    <xf numFmtId="178" fontId="13" fillId="0" borderId="27" xfId="0" applyNumberFormat="1" applyFont="1" applyFill="1" applyBorder="1" applyAlignment="1">
      <alignment horizontal="left" vertical="center" wrapText="1" shrinkToFit="1"/>
    </xf>
    <xf numFmtId="0" fontId="8" fillId="2" borderId="27" xfId="0" applyNumberFormat="1" applyFont="1" applyFill="1" applyBorder="1" applyAlignment="1">
      <alignment vertical="center" wrapText="1"/>
    </xf>
    <xf numFmtId="0" fontId="8" fillId="2" borderId="25" xfId="0" applyNumberFormat="1" applyFont="1" applyFill="1" applyBorder="1" applyAlignment="1">
      <alignment vertical="center" wrapText="1"/>
    </xf>
    <xf numFmtId="0" fontId="8" fillId="2" borderId="27" xfId="0" applyFont="1" applyFill="1" applyBorder="1" applyAlignment="1">
      <alignment vertical="center" wrapText="1"/>
    </xf>
    <xf numFmtId="0" fontId="8" fillId="2" borderId="25" xfId="0" applyFont="1" applyFill="1" applyBorder="1" applyAlignment="1">
      <alignment vertical="center" wrapText="1"/>
    </xf>
    <xf numFmtId="178" fontId="13" fillId="2" borderId="27" xfId="0" applyNumberFormat="1" applyFont="1" applyFill="1" applyBorder="1" applyAlignment="1">
      <alignment horizontal="left" vertical="center" wrapText="1" shrinkToFit="1"/>
    </xf>
    <xf numFmtId="3" fontId="20" fillId="2" borderId="27" xfId="0" applyNumberFormat="1" applyFont="1" applyFill="1" applyBorder="1" applyAlignment="1">
      <alignment horizontal="center" vertical="center" wrapText="1"/>
    </xf>
    <xf numFmtId="3" fontId="20" fillId="2" borderId="25" xfId="0" applyNumberFormat="1" applyFont="1" applyFill="1" applyBorder="1" applyAlignment="1">
      <alignment horizontal="center" vertical="center" wrapText="1"/>
    </xf>
    <xf numFmtId="3" fontId="13" fillId="2" borderId="27" xfId="0" applyNumberFormat="1" applyFont="1" applyFill="1" applyBorder="1" applyAlignment="1">
      <alignment horizontal="left" vertical="center" wrapText="1"/>
    </xf>
    <xf numFmtId="178" fontId="8" fillId="2" borderId="27" xfId="0" applyNumberFormat="1" applyFont="1" applyFill="1" applyBorder="1" applyAlignment="1">
      <alignment horizontal="center" vertical="center"/>
    </xf>
    <xf numFmtId="178" fontId="8" fillId="2" borderId="25" xfId="0" applyNumberFormat="1" applyFont="1" applyFill="1" applyBorder="1" applyAlignment="1">
      <alignment horizontal="center" vertical="center"/>
    </xf>
    <xf numFmtId="178" fontId="8" fillId="2" borderId="36" xfId="0" applyNumberFormat="1" applyFont="1" applyFill="1" applyBorder="1" applyAlignment="1">
      <alignment horizontal="center" vertical="center"/>
    </xf>
    <xf numFmtId="178" fontId="8" fillId="2" borderId="130" xfId="0" applyNumberFormat="1" applyFont="1" applyFill="1" applyBorder="1" applyAlignment="1">
      <alignment horizontal="center" vertical="center"/>
    </xf>
    <xf numFmtId="0" fontId="8" fillId="0" borderId="25" xfId="0" applyFont="1" applyFill="1" applyBorder="1" applyAlignment="1">
      <alignment horizontal="center" vertical="center"/>
    </xf>
    <xf numFmtId="0" fontId="8" fillId="0" borderId="25" xfId="0" applyNumberFormat="1" applyFont="1" applyFill="1" applyBorder="1" applyAlignment="1">
      <alignment horizontal="center" vertical="center" wrapText="1"/>
    </xf>
    <xf numFmtId="0" fontId="8" fillId="0" borderId="27" xfId="0" applyFont="1" applyFill="1" applyBorder="1" applyAlignment="1">
      <alignment vertical="center" wrapText="1"/>
    </xf>
    <xf numFmtId="0" fontId="8" fillId="0" borderId="25" xfId="0" applyFont="1" applyFill="1" applyBorder="1" applyAlignment="1">
      <alignment vertical="center" wrapText="1"/>
    </xf>
    <xf numFmtId="0" fontId="8" fillId="0" borderId="27" xfId="0" applyNumberFormat="1" applyFont="1" applyFill="1" applyBorder="1" applyAlignment="1">
      <alignment horizontal="left" vertical="center" wrapText="1"/>
    </xf>
    <xf numFmtId="0" fontId="8" fillId="0" borderId="5" xfId="0" applyNumberFormat="1" applyFont="1" applyFill="1" applyBorder="1" applyAlignment="1">
      <alignment horizontal="left" vertical="center" wrapText="1"/>
    </xf>
    <xf numFmtId="0" fontId="8" fillId="0" borderId="25" xfId="0" applyNumberFormat="1" applyFont="1" applyFill="1" applyBorder="1" applyAlignment="1">
      <alignment horizontal="left" vertical="center" wrapText="1"/>
    </xf>
    <xf numFmtId="3" fontId="20" fillId="0" borderId="5" xfId="0" applyNumberFormat="1" applyFont="1" applyFill="1" applyBorder="1" applyAlignment="1">
      <alignment horizontal="center" vertical="center" wrapText="1"/>
    </xf>
    <xf numFmtId="3" fontId="20" fillId="0" borderId="25"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0" borderId="25" xfId="0" applyNumberFormat="1" applyFont="1" applyFill="1" applyBorder="1" applyAlignment="1">
      <alignment vertical="center" wrapText="1"/>
    </xf>
    <xf numFmtId="177" fontId="8" fillId="0" borderId="49" xfId="0" applyNumberFormat="1" applyFont="1" applyBorder="1" applyAlignment="1">
      <alignment horizontal="center" vertical="center"/>
    </xf>
    <xf numFmtId="177" fontId="8" fillId="0" borderId="26" xfId="0" applyNumberFormat="1" applyFont="1" applyBorder="1" applyAlignment="1">
      <alignment horizontal="center" vertical="center"/>
    </xf>
    <xf numFmtId="177" fontId="8" fillId="0" borderId="51" xfId="0" applyNumberFormat="1" applyFont="1" applyBorder="1" applyAlignment="1">
      <alignment horizontal="center" vertical="center"/>
    </xf>
    <xf numFmtId="177" fontId="8" fillId="0" borderId="12" xfId="0" applyNumberFormat="1" applyFont="1" applyBorder="1" applyAlignment="1">
      <alignment horizontal="center" vertical="center"/>
    </xf>
    <xf numFmtId="0" fontId="8" fillId="2" borderId="6" xfId="0" applyFont="1" applyFill="1" applyBorder="1" applyAlignment="1">
      <alignment horizontal="left" vertical="center" wrapText="1"/>
    </xf>
    <xf numFmtId="0" fontId="8" fillId="2" borderId="6" xfId="0" applyNumberFormat="1" applyFont="1" applyFill="1" applyBorder="1" applyAlignment="1">
      <alignment horizontal="left" vertical="center" wrapText="1" shrinkToFit="1"/>
    </xf>
    <xf numFmtId="0" fontId="8" fillId="5" borderId="38"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13" fillId="2" borderId="27" xfId="0" applyNumberFormat="1" applyFont="1" applyFill="1" applyBorder="1" applyAlignment="1">
      <alignment horizontal="left" vertical="center" wrapText="1" shrinkToFit="1"/>
    </xf>
    <xf numFmtId="178" fontId="20" fillId="0" borderId="27" xfId="0" applyNumberFormat="1" applyFont="1" applyFill="1" applyBorder="1" applyAlignment="1">
      <alignment horizontal="right" vertical="center" shrinkToFit="1"/>
    </xf>
    <xf numFmtId="178" fontId="20" fillId="0" borderId="25" xfId="0" applyNumberFormat="1" applyFont="1" applyFill="1" applyBorder="1" applyAlignment="1">
      <alignment horizontal="right" vertical="center" shrinkToFit="1"/>
    </xf>
    <xf numFmtId="0" fontId="2" fillId="0" borderId="1" xfId="0" applyFont="1" applyBorder="1" applyAlignment="1">
      <alignment horizontal="right"/>
    </xf>
    <xf numFmtId="0" fontId="6" fillId="0" borderId="0" xfId="0" applyFont="1" applyBorder="1" applyAlignment="1">
      <alignment horizontal="center"/>
    </xf>
    <xf numFmtId="179" fontId="8" fillId="2" borderId="132" xfId="0" applyNumberFormat="1" applyFont="1" applyFill="1" applyBorder="1" applyAlignment="1">
      <alignment horizontal="center" vertical="center"/>
    </xf>
    <xf numFmtId="0" fontId="8" fillId="2" borderId="6" xfId="0" applyNumberFormat="1" applyFont="1" applyFill="1" applyBorder="1" applyAlignment="1">
      <alignment horizontal="left" vertical="center" wrapText="1"/>
    </xf>
    <xf numFmtId="0" fontId="13" fillId="5" borderId="77" xfId="0" applyFont="1" applyFill="1" applyBorder="1" applyAlignment="1">
      <alignment horizontal="center" vertical="center" wrapText="1"/>
    </xf>
    <xf numFmtId="0" fontId="0" fillId="0" borderId="0" xfId="0" applyFont="1" applyBorder="1" applyAlignment="1"/>
    <xf numFmtId="177" fontId="2" fillId="0" borderId="0" xfId="0" applyNumberFormat="1" applyFont="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3" xfId="0" applyFont="1" applyFill="1" applyBorder="1" applyAlignment="1">
      <alignment horizontal="right" vertical="center"/>
    </xf>
    <xf numFmtId="0" fontId="8" fillId="3" borderId="3" xfId="0" applyFont="1" applyFill="1" applyBorder="1" applyAlignment="1">
      <alignment horizontal="right" vertical="center" wrapText="1"/>
    </xf>
    <xf numFmtId="0" fontId="8" fillId="3" borderId="3" xfId="0" applyFont="1" applyFill="1" applyBorder="1" applyAlignment="1">
      <alignment horizontal="left" vertical="center" wrapText="1"/>
    </xf>
    <xf numFmtId="0" fontId="8" fillId="3" borderId="3" xfId="0" applyFont="1" applyFill="1" applyBorder="1" applyAlignment="1">
      <alignment horizontal="center" vertical="center" wrapText="1"/>
    </xf>
    <xf numFmtId="0" fontId="20" fillId="3" borderId="3" xfId="0" applyFont="1" applyFill="1" applyBorder="1" applyAlignment="1">
      <alignment horizontal="right" vertical="center" wrapText="1"/>
    </xf>
    <xf numFmtId="0" fontId="20" fillId="3" borderId="9"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13" fillId="3" borderId="3" xfId="0" applyFont="1" applyFill="1" applyBorder="1" applyAlignment="1">
      <alignment horizontal="center" vertical="center"/>
    </xf>
    <xf numFmtId="0" fontId="13" fillId="3" borderId="3" xfId="0" applyFont="1" applyFill="1" applyBorder="1" applyAlignment="1">
      <alignment horizontal="right" vertical="center"/>
    </xf>
    <xf numFmtId="0" fontId="8" fillId="3" borderId="13" xfId="0" applyFont="1" applyFill="1" applyBorder="1" applyAlignment="1">
      <alignment horizontal="center" vertical="center"/>
    </xf>
    <xf numFmtId="178" fontId="20" fillId="3" borderId="3" xfId="0" applyNumberFormat="1" applyFont="1" applyFill="1" applyBorder="1" applyAlignment="1">
      <alignment horizontal="center" vertical="center"/>
    </xf>
    <xf numFmtId="178" fontId="20" fillId="3" borderId="3" xfId="0" applyNumberFormat="1" applyFont="1" applyFill="1" applyBorder="1" applyAlignment="1">
      <alignment horizontal="right" vertical="center"/>
    </xf>
    <xf numFmtId="178" fontId="20" fillId="3" borderId="3" xfId="0" applyNumberFormat="1" applyFont="1" applyFill="1" applyBorder="1" applyAlignment="1">
      <alignment horizontal="right" vertical="center" wrapText="1"/>
    </xf>
    <xf numFmtId="0" fontId="20" fillId="3" borderId="3" xfId="0" applyFont="1" applyFill="1" applyBorder="1" applyAlignment="1">
      <alignment horizontal="left" vertical="center" wrapText="1"/>
    </xf>
    <xf numFmtId="0" fontId="20" fillId="3" borderId="3" xfId="0" applyFont="1" applyFill="1" applyBorder="1" applyAlignment="1">
      <alignment horizontal="center" vertical="center" wrapText="1"/>
    </xf>
    <xf numFmtId="178" fontId="20" fillId="3" borderId="9" xfId="0" applyNumberFormat="1" applyFont="1" applyFill="1" applyBorder="1" applyAlignment="1">
      <alignment horizontal="right" vertical="center" wrapText="1"/>
    </xf>
    <xf numFmtId="0" fontId="2" fillId="7" borderId="28" xfId="0" applyFont="1" applyFill="1" applyBorder="1"/>
    <xf numFmtId="0" fontId="8" fillId="0" borderId="6" xfId="0" applyNumberFormat="1" applyFont="1" applyBorder="1" applyAlignment="1">
      <alignment horizontal="left" vertical="center" wrapText="1"/>
    </xf>
    <xf numFmtId="181" fontId="20" fillId="2" borderId="6" xfId="0" applyNumberFormat="1" applyFont="1" applyFill="1" applyBorder="1" applyAlignment="1">
      <alignment horizontal="left" vertical="center" shrinkToFit="1"/>
    </xf>
    <xf numFmtId="0" fontId="30" fillId="2" borderId="6" xfId="0" applyNumberFormat="1" applyFont="1" applyFill="1" applyBorder="1" applyAlignment="1">
      <alignment vertical="center" wrapText="1"/>
    </xf>
    <xf numFmtId="0" fontId="0" fillId="0" borderId="0" xfId="0" applyFont="1"/>
    <xf numFmtId="0" fontId="0" fillId="0" borderId="0" xfId="0" applyFont="1" applyAlignment="1">
      <alignment vertical="top" wrapText="1"/>
    </xf>
    <xf numFmtId="178" fontId="20" fillId="2" borderId="27" xfId="0" applyNumberFormat="1" applyFont="1" applyFill="1" applyBorder="1" applyAlignment="1">
      <alignment horizontal="center" vertical="center" shrinkToFit="1"/>
    </xf>
    <xf numFmtId="178" fontId="20" fillId="2" borderId="25" xfId="0" applyNumberFormat="1" applyFont="1" applyFill="1" applyBorder="1" applyAlignment="1">
      <alignment horizontal="center" vertical="center" shrinkToFit="1"/>
    </xf>
    <xf numFmtId="178" fontId="13" fillId="2" borderId="27" xfId="0" applyNumberFormat="1" applyFont="1" applyFill="1" applyBorder="1" applyAlignment="1">
      <alignment horizontal="center" vertical="center" shrinkToFit="1"/>
    </xf>
    <xf numFmtId="178" fontId="13" fillId="2" borderId="25" xfId="0" applyNumberFormat="1" applyFont="1" applyFill="1" applyBorder="1" applyAlignment="1">
      <alignment horizontal="center" vertical="center" shrinkToFit="1"/>
    </xf>
    <xf numFmtId="178" fontId="20" fillId="2" borderId="27" xfId="0" applyNumberFormat="1" applyFont="1" applyFill="1" applyBorder="1" applyAlignment="1">
      <alignment horizontal="right" vertical="center" shrinkToFit="1"/>
    </xf>
    <xf numFmtId="178" fontId="20" fillId="2" borderId="25" xfId="0" applyNumberFormat="1" applyFont="1" applyFill="1" applyBorder="1" applyAlignment="1">
      <alignment horizontal="right" vertical="center" shrinkToFit="1"/>
    </xf>
    <xf numFmtId="178" fontId="20" fillId="0" borderId="27" xfId="0" applyNumberFormat="1" applyFont="1" applyFill="1" applyBorder="1" applyAlignment="1">
      <alignment horizontal="center" vertical="center" shrinkToFit="1"/>
    </xf>
    <xf numFmtId="178" fontId="20" fillId="0" borderId="5" xfId="0" applyNumberFormat="1" applyFont="1" applyFill="1" applyBorder="1" applyAlignment="1">
      <alignment horizontal="center" vertical="center" shrinkToFit="1"/>
    </xf>
    <xf numFmtId="178" fontId="20" fillId="0" borderId="25" xfId="0" applyNumberFormat="1" applyFont="1" applyFill="1" applyBorder="1" applyAlignment="1">
      <alignment horizontal="center" vertical="center" shrinkToFit="1"/>
    </xf>
    <xf numFmtId="0" fontId="8" fillId="2" borderId="36" xfId="0" applyFont="1" applyFill="1" applyBorder="1" applyAlignment="1">
      <alignment horizontal="center" vertical="center"/>
    </xf>
    <xf numFmtId="0" fontId="8" fillId="2" borderId="130" xfId="0" applyFont="1" applyFill="1" applyBorder="1" applyAlignment="1">
      <alignment horizontal="center" vertical="center"/>
    </xf>
    <xf numFmtId="0" fontId="8" fillId="2" borderId="27"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7" xfId="0" applyNumberFormat="1" applyFont="1" applyFill="1" applyBorder="1" applyAlignment="1">
      <alignment horizontal="center" vertical="center" wrapText="1"/>
    </xf>
    <xf numFmtId="0" fontId="8" fillId="2" borderId="25" xfId="0" applyNumberFormat="1" applyFont="1" applyFill="1" applyBorder="1" applyAlignment="1">
      <alignment horizontal="center" vertical="center" wrapText="1"/>
    </xf>
    <xf numFmtId="0" fontId="8" fillId="2" borderId="65" xfId="0" applyNumberFormat="1" applyFont="1" applyFill="1" applyBorder="1" applyAlignment="1">
      <alignment horizontal="left" vertical="center" wrapText="1"/>
    </xf>
    <xf numFmtId="0" fontId="8" fillId="2" borderId="129" xfId="0" applyNumberFormat="1" applyFont="1" applyFill="1" applyBorder="1" applyAlignment="1">
      <alignment horizontal="left" vertical="center" wrapText="1"/>
    </xf>
    <xf numFmtId="0" fontId="8" fillId="2" borderId="27" xfId="0" applyFont="1" applyFill="1" applyBorder="1" applyAlignment="1">
      <alignment horizontal="center" vertical="center"/>
    </xf>
    <xf numFmtId="0" fontId="8" fillId="2" borderId="25" xfId="0" applyFont="1" applyFill="1" applyBorder="1" applyAlignment="1">
      <alignment horizontal="center" vertical="center"/>
    </xf>
    <xf numFmtId="178" fontId="20" fillId="0" borderId="27" xfId="0" applyNumberFormat="1" applyFont="1" applyFill="1" applyBorder="1" applyAlignment="1">
      <alignment horizontal="center" vertical="center" wrapText="1"/>
    </xf>
    <xf numFmtId="178" fontId="20" fillId="0" borderId="25" xfId="0" applyNumberFormat="1" applyFont="1" applyFill="1" applyBorder="1" applyAlignment="1">
      <alignment horizontal="center" vertical="center" wrapText="1"/>
    </xf>
    <xf numFmtId="178" fontId="13" fillId="0" borderId="27" xfId="0" applyNumberFormat="1" applyFont="1" applyFill="1" applyBorder="1" applyAlignment="1">
      <alignment horizontal="left" vertical="center" wrapText="1"/>
    </xf>
    <xf numFmtId="178" fontId="20" fillId="0" borderId="25" xfId="0" applyNumberFormat="1" applyFont="1" applyFill="1" applyBorder="1" applyAlignment="1">
      <alignment horizontal="left" vertical="center" wrapText="1"/>
    </xf>
    <xf numFmtId="0" fontId="8" fillId="2" borderId="27" xfId="0" applyNumberFormat="1" applyFont="1" applyFill="1" applyBorder="1" applyAlignment="1">
      <alignment horizontal="left" vertical="center" wrapText="1"/>
    </xf>
    <xf numFmtId="0" fontId="8" fillId="2" borderId="25" xfId="0" applyNumberFormat="1" applyFont="1" applyFill="1" applyBorder="1" applyAlignment="1">
      <alignment horizontal="left" vertical="center" wrapText="1"/>
    </xf>
    <xf numFmtId="0" fontId="2" fillId="0" borderId="43"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53" xfId="0" applyFont="1" applyFill="1" applyBorder="1" applyAlignment="1">
      <alignment horizontal="center" vertical="center" wrapText="1"/>
    </xf>
    <xf numFmtId="177" fontId="0" fillId="0" borderId="28" xfId="0" applyNumberFormat="1" applyFont="1" applyFill="1" applyBorder="1" applyAlignment="1" applyProtection="1">
      <alignment horizontal="center" vertical="center" wrapText="1"/>
      <protection locked="0"/>
    </xf>
    <xf numFmtId="177" fontId="0" fillId="0" borderId="53" xfId="0" applyNumberFormat="1" applyFont="1" applyFill="1" applyBorder="1" applyAlignment="1" applyProtection="1">
      <alignment horizontal="center" vertical="center" wrapText="1"/>
      <protection locked="0"/>
    </xf>
    <xf numFmtId="184" fontId="0" fillId="0" borderId="65" xfId="0" applyNumberFormat="1" applyFont="1" applyFill="1" applyBorder="1" applyAlignment="1" applyProtection="1">
      <alignment horizontal="center" vertical="center" wrapText="1"/>
      <protection locked="0"/>
    </xf>
    <xf numFmtId="184" fontId="0" fillId="0" borderId="129" xfId="0" applyNumberFormat="1" applyFont="1" applyFill="1" applyBorder="1" applyAlignment="1" applyProtection="1">
      <alignment horizontal="center" vertical="center" wrapText="1"/>
      <protection locked="0"/>
    </xf>
    <xf numFmtId="179" fontId="8" fillId="2" borderId="127" xfId="0" applyNumberFormat="1" applyFont="1" applyFill="1" applyBorder="1" applyAlignment="1">
      <alignment horizontal="center" vertical="center"/>
    </xf>
    <xf numFmtId="179" fontId="8" fillId="2" borderId="128" xfId="0" applyNumberFormat="1" applyFont="1" applyFill="1" applyBorder="1" applyAlignment="1">
      <alignment horizontal="center" vertical="center"/>
    </xf>
    <xf numFmtId="0" fontId="8" fillId="2" borderId="27" xfId="0" applyFont="1" applyFill="1" applyBorder="1" applyAlignment="1">
      <alignment horizontal="left" vertical="center" wrapText="1"/>
    </xf>
    <xf numFmtId="0" fontId="8" fillId="2" borderId="25" xfId="0" applyFont="1" applyFill="1" applyBorder="1" applyAlignment="1">
      <alignment horizontal="left" vertical="center" wrapText="1"/>
    </xf>
    <xf numFmtId="178" fontId="13" fillId="0" borderId="27" xfId="0" applyNumberFormat="1" applyFont="1" applyFill="1" applyBorder="1" applyAlignment="1">
      <alignment horizontal="left" vertical="center" wrapText="1" shrinkToFit="1"/>
    </xf>
    <xf numFmtId="178" fontId="13" fillId="0" borderId="25" xfId="0" applyNumberFormat="1" applyFont="1" applyFill="1" applyBorder="1" applyAlignment="1">
      <alignment horizontal="left" vertical="center" wrapText="1" shrinkToFit="1"/>
    </xf>
    <xf numFmtId="181" fontId="13" fillId="2" borderId="27" xfId="0" applyNumberFormat="1" applyFont="1" applyFill="1" applyBorder="1" applyAlignment="1">
      <alignment horizontal="left" vertical="center" shrinkToFit="1"/>
    </xf>
    <xf numFmtId="181" fontId="13" fillId="2" borderId="25" xfId="0" applyNumberFormat="1" applyFont="1" applyFill="1" applyBorder="1" applyAlignment="1">
      <alignment horizontal="left" vertical="center" shrinkToFit="1"/>
    </xf>
    <xf numFmtId="0" fontId="8" fillId="2" borderId="27" xfId="0" applyNumberFormat="1" applyFont="1" applyFill="1" applyBorder="1" applyAlignment="1">
      <alignment vertical="center" wrapText="1"/>
    </xf>
    <xf numFmtId="0" fontId="8" fillId="2" borderId="25" xfId="0" applyNumberFormat="1" applyFont="1" applyFill="1" applyBorder="1" applyAlignment="1">
      <alignment vertical="center" wrapText="1"/>
    </xf>
    <xf numFmtId="0" fontId="8" fillId="2" borderId="27" xfId="0" applyFont="1" applyFill="1" applyBorder="1" applyAlignment="1">
      <alignment vertical="center" wrapText="1"/>
    </xf>
    <xf numFmtId="0" fontId="8" fillId="2" borderId="25" xfId="0" applyFont="1" applyFill="1" applyBorder="1" applyAlignment="1">
      <alignment vertical="center" wrapText="1"/>
    </xf>
    <xf numFmtId="178" fontId="20" fillId="2" borderId="27" xfId="0" applyNumberFormat="1" applyFont="1" applyFill="1" applyBorder="1" applyAlignment="1">
      <alignment horizontal="left" vertical="center" wrapText="1" shrinkToFit="1"/>
    </xf>
    <xf numFmtId="178" fontId="20" fillId="2" borderId="25" xfId="0" applyNumberFormat="1" applyFont="1" applyFill="1" applyBorder="1" applyAlignment="1">
      <alignment horizontal="left" vertical="center" shrinkToFit="1"/>
    </xf>
    <xf numFmtId="181" fontId="13" fillId="2" borderId="27" xfId="0" applyNumberFormat="1" applyFont="1" applyFill="1" applyBorder="1" applyAlignment="1">
      <alignment horizontal="left" vertical="center" wrapText="1" shrinkToFit="1"/>
    </xf>
    <xf numFmtId="181" fontId="20" fillId="2" borderId="25" xfId="0" applyNumberFormat="1" applyFont="1" applyFill="1" applyBorder="1" applyAlignment="1">
      <alignment horizontal="left" vertical="center" wrapText="1" shrinkToFit="1"/>
    </xf>
    <xf numFmtId="178" fontId="13" fillId="2" borderId="27" xfId="0" applyNumberFormat="1" applyFont="1" applyFill="1" applyBorder="1" applyAlignment="1">
      <alignment horizontal="left" vertical="center" wrapText="1" shrinkToFit="1"/>
    </xf>
    <xf numFmtId="178" fontId="13" fillId="2" borderId="25" xfId="0" applyNumberFormat="1" applyFont="1" applyFill="1" applyBorder="1" applyAlignment="1">
      <alignment horizontal="left" vertical="center" wrapText="1" shrinkToFit="1"/>
    </xf>
    <xf numFmtId="3" fontId="20" fillId="2" borderId="27" xfId="0" applyNumberFormat="1" applyFont="1" applyFill="1" applyBorder="1" applyAlignment="1">
      <alignment horizontal="center" vertical="center" wrapText="1"/>
    </xf>
    <xf numFmtId="3" fontId="20" fillId="2" borderId="25" xfId="0" applyNumberFormat="1" applyFont="1" applyFill="1" applyBorder="1" applyAlignment="1">
      <alignment horizontal="center" vertical="center" wrapText="1"/>
    </xf>
    <xf numFmtId="3" fontId="13" fillId="2" borderId="27" xfId="0" applyNumberFormat="1" applyFont="1" applyFill="1" applyBorder="1" applyAlignment="1">
      <alignment horizontal="left" vertical="center" wrapText="1"/>
    </xf>
    <xf numFmtId="3" fontId="20" fillId="2" borderId="25" xfId="0" applyNumberFormat="1" applyFont="1" applyFill="1" applyBorder="1" applyAlignment="1">
      <alignment horizontal="left" vertical="center" wrapText="1"/>
    </xf>
    <xf numFmtId="178" fontId="8" fillId="2" borderId="27" xfId="0" applyNumberFormat="1" applyFont="1" applyFill="1" applyBorder="1" applyAlignment="1">
      <alignment horizontal="center" vertical="center"/>
    </xf>
    <xf numFmtId="178" fontId="8" fillId="2" borderId="25" xfId="0" applyNumberFormat="1" applyFont="1" applyFill="1" applyBorder="1" applyAlignment="1">
      <alignment horizontal="center" vertical="center"/>
    </xf>
    <xf numFmtId="178" fontId="8" fillId="2" borderId="36" xfId="0" applyNumberFormat="1" applyFont="1" applyFill="1" applyBorder="1" applyAlignment="1">
      <alignment horizontal="center" vertical="center"/>
    </xf>
    <xf numFmtId="178" fontId="8" fillId="2" borderId="130" xfId="0" applyNumberFormat="1" applyFont="1" applyFill="1" applyBorder="1" applyAlignment="1">
      <alignment horizontal="center" vertical="center"/>
    </xf>
    <xf numFmtId="0" fontId="13" fillId="2" borderId="27" xfId="0" applyNumberFormat="1" applyFont="1" applyFill="1" applyBorder="1" applyAlignment="1">
      <alignment horizontal="left" vertical="center" wrapText="1"/>
    </xf>
    <xf numFmtId="0" fontId="20" fillId="2" borderId="25" xfId="0" applyNumberFormat="1" applyFont="1" applyFill="1" applyBorder="1" applyAlignment="1">
      <alignment horizontal="left" vertical="center" wrapText="1"/>
    </xf>
    <xf numFmtId="0" fontId="13" fillId="2" borderId="25" xfId="0" applyNumberFormat="1" applyFont="1" applyFill="1" applyBorder="1" applyAlignment="1">
      <alignment horizontal="left" vertical="center" wrapText="1"/>
    </xf>
    <xf numFmtId="0" fontId="13" fillId="0" borderId="74" xfId="0" applyFont="1" applyBorder="1" applyAlignment="1"/>
    <xf numFmtId="0" fontId="13" fillId="0" borderId="75" xfId="0" applyFont="1" applyBorder="1" applyAlignment="1"/>
    <xf numFmtId="0" fontId="13" fillId="0" borderId="76" xfId="0" applyFont="1" applyBorder="1" applyAlignment="1"/>
    <xf numFmtId="0" fontId="8" fillId="2" borderId="9"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87" xfId="0" applyFont="1" applyFill="1" applyBorder="1" applyAlignment="1">
      <alignment horizontal="center" vertical="center"/>
    </xf>
    <xf numFmtId="0" fontId="8" fillId="0" borderId="72" xfId="0" applyFont="1" applyBorder="1" applyAlignment="1">
      <alignment horizontal="center" vertical="center"/>
    </xf>
    <xf numFmtId="0" fontId="8" fillId="0" borderId="67" xfId="0" applyFont="1" applyBorder="1" applyAlignment="1">
      <alignment horizontal="center" vertical="center"/>
    </xf>
    <xf numFmtId="0" fontId="8" fillId="0" borderId="73" xfId="0" applyFont="1" applyBorder="1" applyAlignment="1">
      <alignment horizontal="center" vertical="center"/>
    </xf>
    <xf numFmtId="0" fontId="8" fillId="0" borderId="27" xfId="0" applyFont="1" applyFill="1" applyBorder="1" applyAlignment="1">
      <alignment horizontal="center" vertical="center"/>
    </xf>
    <xf numFmtId="0" fontId="8" fillId="0" borderId="25" xfId="0" applyFont="1" applyFill="1" applyBorder="1" applyAlignment="1">
      <alignment horizontal="center" vertical="center"/>
    </xf>
    <xf numFmtId="0" fontId="0" fillId="0" borderId="69" xfId="0" applyFont="1" applyBorder="1" applyAlignment="1">
      <alignment horizontal="center" vertical="center"/>
    </xf>
    <xf numFmtId="0" fontId="0" fillId="0" borderId="70" xfId="0" applyFont="1" applyBorder="1" applyAlignment="1">
      <alignment horizontal="center" vertical="center"/>
    </xf>
    <xf numFmtId="0" fontId="0" fillId="0" borderId="71" xfId="0" applyFont="1" applyBorder="1" applyAlignment="1">
      <alignment horizontal="center" vertical="center"/>
    </xf>
    <xf numFmtId="3" fontId="20" fillId="9" borderId="27" xfId="0" applyNumberFormat="1" applyFont="1" applyFill="1" applyBorder="1" applyAlignment="1">
      <alignment horizontal="center" vertical="center" wrapText="1"/>
    </xf>
    <xf numFmtId="3" fontId="20" fillId="9" borderId="25" xfId="0" applyNumberFormat="1" applyFont="1" applyFill="1" applyBorder="1" applyAlignment="1">
      <alignment horizontal="center" vertical="center" wrapText="1"/>
    </xf>
    <xf numFmtId="0" fontId="8" fillId="0" borderId="69" xfId="0" applyFont="1" applyBorder="1" applyAlignment="1">
      <alignment horizontal="center" vertical="center"/>
    </xf>
    <xf numFmtId="0" fontId="13" fillId="0" borderId="70" xfId="0" applyFont="1" applyBorder="1" applyAlignment="1">
      <alignment horizontal="center" vertical="center"/>
    </xf>
    <xf numFmtId="0" fontId="13" fillId="0" borderId="71" xfId="0" applyFont="1" applyBorder="1" applyAlignment="1">
      <alignment horizontal="center" vertical="center"/>
    </xf>
    <xf numFmtId="178" fontId="8" fillId="9" borderId="27" xfId="0" applyNumberFormat="1" applyFont="1" applyFill="1" applyBorder="1" applyAlignment="1">
      <alignment horizontal="left" vertical="center" wrapText="1" shrinkToFit="1"/>
    </xf>
    <xf numFmtId="178" fontId="8" fillId="9" borderId="5" xfId="0" applyNumberFormat="1" applyFont="1" applyFill="1" applyBorder="1" applyAlignment="1">
      <alignment horizontal="left" vertical="center" wrapText="1" shrinkToFit="1"/>
    </xf>
    <xf numFmtId="178" fontId="8" fillId="9" borderId="25" xfId="0" applyNumberFormat="1" applyFont="1" applyFill="1" applyBorder="1" applyAlignment="1">
      <alignment horizontal="left" vertical="center" wrapText="1" shrinkToFit="1"/>
    </xf>
    <xf numFmtId="3" fontId="8" fillId="0" borderId="27" xfId="0" applyNumberFormat="1" applyFont="1" applyFill="1" applyBorder="1" applyAlignment="1">
      <alignment horizontal="left" vertical="center" wrapText="1"/>
    </xf>
    <xf numFmtId="3" fontId="8" fillId="0" borderId="5" xfId="0" applyNumberFormat="1" applyFont="1" applyFill="1" applyBorder="1" applyAlignment="1">
      <alignment horizontal="left" vertical="center" wrapText="1"/>
    </xf>
    <xf numFmtId="3" fontId="8" fillId="0" borderId="25" xfId="0" applyNumberFormat="1" applyFont="1" applyFill="1" applyBorder="1" applyAlignment="1">
      <alignment horizontal="left" vertical="center" wrapText="1"/>
    </xf>
    <xf numFmtId="0" fontId="8" fillId="0" borderId="36" xfId="0" applyFont="1" applyFill="1" applyBorder="1" applyAlignment="1">
      <alignment horizontal="center" vertical="center"/>
    </xf>
    <xf numFmtId="0" fontId="8" fillId="0" borderId="130" xfId="0" applyFont="1" applyFill="1" applyBorder="1" applyAlignment="1">
      <alignment horizontal="center" vertical="center"/>
    </xf>
    <xf numFmtId="0" fontId="8" fillId="0" borderId="27" xfId="0" applyNumberFormat="1" applyFont="1" applyFill="1" applyBorder="1" applyAlignment="1">
      <alignment horizontal="center" vertical="center" wrapText="1"/>
    </xf>
    <xf numFmtId="0" fontId="8" fillId="0" borderId="25" xfId="0" applyNumberFormat="1" applyFont="1" applyFill="1" applyBorder="1" applyAlignment="1">
      <alignment horizontal="center" vertical="center" wrapText="1"/>
    </xf>
    <xf numFmtId="0" fontId="8" fillId="0" borderId="27" xfId="0" applyFont="1" applyFill="1" applyBorder="1" applyAlignment="1">
      <alignment vertical="center" wrapText="1"/>
    </xf>
    <xf numFmtId="0" fontId="8" fillId="0" borderId="25" xfId="0" applyFont="1" applyFill="1" applyBorder="1" applyAlignment="1">
      <alignment vertical="center" wrapText="1"/>
    </xf>
    <xf numFmtId="3" fontId="8" fillId="0" borderId="69" xfId="0" applyNumberFormat="1" applyFont="1" applyBorder="1" applyAlignment="1">
      <alignment horizontal="center" vertical="center" shrinkToFit="1"/>
    </xf>
    <xf numFmtId="3" fontId="8" fillId="0" borderId="70" xfId="0" applyNumberFormat="1" applyFont="1" applyBorder="1" applyAlignment="1">
      <alignment horizontal="center" vertical="center" shrinkToFit="1"/>
    </xf>
    <xf numFmtId="3" fontId="8" fillId="0" borderId="71" xfId="0" applyNumberFormat="1" applyFont="1" applyBorder="1" applyAlignment="1">
      <alignment horizontal="center" vertical="center" shrinkToFit="1"/>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27" xfId="0" applyNumberFormat="1" applyFont="1" applyFill="1" applyBorder="1" applyAlignment="1">
      <alignment horizontal="left" vertical="center" wrapText="1"/>
    </xf>
    <xf numFmtId="0" fontId="8" fillId="0" borderId="5" xfId="0" applyNumberFormat="1" applyFont="1" applyFill="1" applyBorder="1" applyAlignment="1">
      <alignment horizontal="left" vertical="center" wrapText="1"/>
    </xf>
    <xf numFmtId="0" fontId="8" fillId="0" borderId="25" xfId="0" applyNumberFormat="1" applyFont="1" applyFill="1" applyBorder="1" applyAlignment="1">
      <alignment horizontal="left" vertical="center" wrapText="1"/>
    </xf>
    <xf numFmtId="3" fontId="20" fillId="0" borderId="27" xfId="0" applyNumberFormat="1" applyFont="1" applyFill="1" applyBorder="1" applyAlignment="1">
      <alignment horizontal="center" vertical="center" wrapText="1"/>
    </xf>
    <xf numFmtId="3" fontId="20" fillId="0" borderId="5" xfId="0" applyNumberFormat="1" applyFont="1" applyFill="1" applyBorder="1" applyAlignment="1">
      <alignment horizontal="center" vertical="center" wrapText="1"/>
    </xf>
    <xf numFmtId="3" fontId="20" fillId="0" borderId="25"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0" borderId="27" xfId="0" applyNumberFormat="1" applyFont="1" applyFill="1" applyBorder="1" applyAlignment="1">
      <alignment vertical="center" wrapText="1"/>
    </xf>
    <xf numFmtId="0" fontId="8" fillId="0" borderId="25" xfId="0" applyNumberFormat="1" applyFont="1" applyFill="1" applyBorder="1" applyAlignment="1">
      <alignment vertical="center" wrapText="1"/>
    </xf>
    <xf numFmtId="3" fontId="8" fillId="9" borderId="27" xfId="0" applyNumberFormat="1" applyFont="1" applyFill="1" applyBorder="1" applyAlignment="1">
      <alignment horizontal="left" vertical="center" wrapText="1"/>
    </xf>
    <xf numFmtId="3" fontId="8" fillId="9" borderId="25" xfId="0" applyNumberFormat="1" applyFont="1" applyFill="1" applyBorder="1" applyAlignment="1">
      <alignment horizontal="left" vertical="center" wrapText="1"/>
    </xf>
    <xf numFmtId="0" fontId="0" fillId="0" borderId="136" xfId="0" applyFont="1" applyBorder="1" applyAlignment="1">
      <alignment horizontal="center" vertical="center"/>
    </xf>
    <xf numFmtId="0" fontId="0" fillId="0" borderId="123" xfId="0" applyFont="1" applyBorder="1" applyAlignment="1">
      <alignment horizontal="center" vertical="center"/>
    </xf>
    <xf numFmtId="0" fontId="0" fillId="0" borderId="137" xfId="0" applyFont="1" applyBorder="1" applyAlignment="1">
      <alignment horizontal="center" vertical="center"/>
    </xf>
    <xf numFmtId="0" fontId="0" fillId="0" borderId="124" xfId="0" applyFont="1" applyBorder="1" applyAlignment="1">
      <alignment horizontal="center" vertical="center"/>
    </xf>
    <xf numFmtId="0" fontId="0" fillId="0" borderId="138" xfId="0" applyFont="1" applyBorder="1" applyAlignment="1">
      <alignment horizontal="center" vertical="center"/>
    </xf>
    <xf numFmtId="0" fontId="0" fillId="0" borderId="125" xfId="0" applyFont="1" applyBorder="1" applyAlignment="1">
      <alignment horizontal="center" vertical="center"/>
    </xf>
    <xf numFmtId="0" fontId="8" fillId="2" borderId="18" xfId="0" applyFont="1" applyFill="1" applyBorder="1" applyAlignment="1">
      <alignment horizontal="center" vertical="center"/>
    </xf>
    <xf numFmtId="0" fontId="8" fillId="2" borderId="77" xfId="0" applyFont="1" applyFill="1" applyBorder="1" applyAlignment="1">
      <alignment horizontal="center" vertical="center"/>
    </xf>
    <xf numFmtId="0" fontId="8" fillId="0" borderId="66" xfId="0" applyFont="1" applyBorder="1" applyAlignment="1">
      <alignment horizontal="center" vertical="center"/>
    </xf>
    <xf numFmtId="0" fontId="8" fillId="0" borderId="68" xfId="0" applyFont="1" applyBorder="1" applyAlignment="1">
      <alignment horizontal="center" vertical="center"/>
    </xf>
    <xf numFmtId="0" fontId="8" fillId="0" borderId="81" xfId="0" applyFont="1" applyBorder="1" applyAlignment="1">
      <alignment horizontal="center" vertical="center"/>
    </xf>
    <xf numFmtId="0" fontId="13" fillId="0" borderId="82" xfId="0" applyFont="1" applyBorder="1" applyAlignment="1">
      <alignment horizontal="center" vertical="center"/>
    </xf>
    <xf numFmtId="0" fontId="13" fillId="0" borderId="85" xfId="0" applyFont="1" applyBorder="1" applyAlignment="1"/>
    <xf numFmtId="0" fontId="13" fillId="0" borderId="86" xfId="0" applyFont="1" applyBorder="1" applyAlignment="1"/>
    <xf numFmtId="3" fontId="8" fillId="0" borderId="81" xfId="0" applyNumberFormat="1" applyFont="1" applyBorder="1" applyAlignment="1">
      <alignment horizontal="center" vertical="center" shrinkToFit="1"/>
    </xf>
    <xf numFmtId="3" fontId="8" fillId="0" borderId="82" xfId="0" applyNumberFormat="1" applyFont="1" applyBorder="1" applyAlignment="1">
      <alignment horizontal="center" vertical="center" shrinkToFit="1"/>
    </xf>
    <xf numFmtId="0" fontId="8" fillId="0" borderId="82" xfId="0" applyFont="1" applyBorder="1" applyAlignment="1">
      <alignment horizontal="center" vertical="center"/>
    </xf>
    <xf numFmtId="0" fontId="8" fillId="2" borderId="54" xfId="0" applyFont="1" applyFill="1" applyBorder="1" applyAlignment="1">
      <alignment horizontal="center" vertical="center"/>
    </xf>
    <xf numFmtId="0" fontId="8" fillId="2" borderId="129" xfId="0" applyFont="1" applyFill="1" applyBorder="1" applyAlignment="1">
      <alignment horizontal="center" vertical="center"/>
    </xf>
    <xf numFmtId="178" fontId="8" fillId="2" borderId="81" xfId="0" applyNumberFormat="1" applyFont="1" applyFill="1" applyBorder="1" applyAlignment="1">
      <alignment horizontal="center" vertical="center" shrinkToFit="1"/>
    </xf>
    <xf numFmtId="178" fontId="8" fillId="2" borderId="70" xfId="0" applyNumberFormat="1" applyFont="1" applyFill="1" applyBorder="1" applyAlignment="1">
      <alignment horizontal="center" vertical="center" shrinkToFit="1"/>
    </xf>
    <xf numFmtId="178" fontId="8" fillId="2" borderId="82" xfId="0" applyNumberFormat="1" applyFont="1" applyFill="1" applyBorder="1" applyAlignment="1">
      <alignment horizontal="center" vertical="center" shrinkToFit="1"/>
    </xf>
    <xf numFmtId="3" fontId="8" fillId="2" borderId="81" xfId="0" applyNumberFormat="1" applyFont="1" applyFill="1" applyBorder="1" applyAlignment="1">
      <alignment horizontal="center" vertical="center" wrapText="1"/>
    </xf>
    <xf numFmtId="3" fontId="8" fillId="2" borderId="70" xfId="0" applyNumberFormat="1" applyFont="1" applyFill="1" applyBorder="1" applyAlignment="1">
      <alignment horizontal="center" vertical="center" wrapText="1"/>
    </xf>
    <xf numFmtId="3" fontId="8" fillId="2" borderId="82" xfId="0" applyNumberFormat="1" applyFont="1" applyFill="1" applyBorder="1" applyAlignment="1">
      <alignment horizontal="center" vertical="center" wrapText="1"/>
    </xf>
    <xf numFmtId="3" fontId="8" fillId="2" borderId="81" xfId="0" applyNumberFormat="1" applyFont="1" applyFill="1" applyBorder="1" applyAlignment="1">
      <alignment horizontal="left" vertical="center" wrapText="1"/>
    </xf>
    <xf numFmtId="3" fontId="8" fillId="2" borderId="70" xfId="0" applyNumberFormat="1" applyFont="1" applyFill="1" applyBorder="1" applyAlignment="1">
      <alignment horizontal="left" vertical="center" wrapText="1"/>
    </xf>
    <xf numFmtId="3" fontId="8" fillId="2" borderId="82" xfId="0" applyNumberFormat="1" applyFont="1" applyFill="1" applyBorder="1" applyAlignment="1">
      <alignment horizontal="left" vertical="center" wrapText="1"/>
    </xf>
    <xf numFmtId="0" fontId="0" fillId="0" borderId="139" xfId="0" applyFont="1" applyBorder="1" applyAlignment="1">
      <alignment horizontal="center" vertical="center"/>
    </xf>
    <xf numFmtId="0" fontId="0" fillId="0" borderId="134" xfId="0" applyFont="1" applyBorder="1" applyAlignment="1">
      <alignment horizontal="center" vertical="center"/>
    </xf>
    <xf numFmtId="0" fontId="0" fillId="0" borderId="140" xfId="0" applyFont="1" applyBorder="1" applyAlignment="1">
      <alignment horizontal="center" vertical="center"/>
    </xf>
    <xf numFmtId="0" fontId="0" fillId="0" borderId="135" xfId="0" applyFont="1" applyBorder="1" applyAlignment="1">
      <alignment horizontal="center" vertical="center"/>
    </xf>
    <xf numFmtId="0" fontId="0" fillId="0" borderId="81" xfId="0" applyFont="1" applyBorder="1" applyAlignment="1">
      <alignment horizontal="center" vertical="center"/>
    </xf>
    <xf numFmtId="0" fontId="0" fillId="0" borderId="82" xfId="0" applyFont="1" applyBorder="1" applyAlignment="1">
      <alignment horizontal="center" vertical="center"/>
    </xf>
    <xf numFmtId="177" fontId="8" fillId="0" borderId="83" xfId="0" applyNumberFormat="1" applyFont="1" applyBorder="1" applyAlignment="1">
      <alignment horizontal="center" vertical="center"/>
    </xf>
    <xf numFmtId="177" fontId="8" fillId="0" borderId="49" xfId="0" applyNumberFormat="1" applyFont="1" applyBorder="1" applyAlignment="1">
      <alignment horizontal="center" vertical="center"/>
    </xf>
    <xf numFmtId="177" fontId="8" fillId="0" borderId="24" xfId="0" applyNumberFormat="1" applyFont="1" applyBorder="1" applyAlignment="1">
      <alignment horizontal="center" vertical="center"/>
    </xf>
    <xf numFmtId="177" fontId="8" fillId="0" borderId="26" xfId="0" applyNumberFormat="1" applyFont="1" applyBorder="1" applyAlignment="1">
      <alignment horizontal="center" vertical="center"/>
    </xf>
    <xf numFmtId="177" fontId="8" fillId="0" borderId="79" xfId="0" applyNumberFormat="1" applyFont="1" applyBorder="1" applyAlignment="1">
      <alignment horizontal="center" vertical="center"/>
    </xf>
    <xf numFmtId="177" fontId="8" fillId="0" borderId="51" xfId="0" applyNumberFormat="1" applyFont="1" applyBorder="1" applyAlignment="1">
      <alignment horizontal="center" vertical="center"/>
    </xf>
    <xf numFmtId="0" fontId="8" fillId="2" borderId="17" xfId="0" applyFont="1" applyFill="1" applyBorder="1" applyAlignment="1">
      <alignment horizontal="center" vertical="center"/>
    </xf>
    <xf numFmtId="0" fontId="8" fillId="2" borderId="84" xfId="0" applyFont="1" applyFill="1" applyBorder="1" applyAlignment="1">
      <alignment horizontal="center" vertical="center"/>
    </xf>
    <xf numFmtId="178" fontId="8" fillId="2" borderId="69" xfId="0" applyNumberFormat="1" applyFont="1" applyFill="1" applyBorder="1" applyAlignment="1">
      <alignment horizontal="center" vertical="center" shrinkToFit="1"/>
    </xf>
    <xf numFmtId="178" fontId="8" fillId="2" borderId="71" xfId="0" applyNumberFormat="1" applyFont="1" applyFill="1" applyBorder="1" applyAlignment="1">
      <alignment horizontal="center" vertical="center" shrinkToFit="1"/>
    </xf>
    <xf numFmtId="3" fontId="8" fillId="2" borderId="69" xfId="0" applyNumberFormat="1" applyFont="1" applyFill="1" applyBorder="1" applyAlignment="1">
      <alignment horizontal="center" vertical="center" wrapText="1"/>
    </xf>
    <xf numFmtId="3" fontId="8" fillId="2" borderId="71" xfId="0" applyNumberFormat="1" applyFont="1" applyFill="1" applyBorder="1" applyAlignment="1">
      <alignment horizontal="center" vertical="center" wrapText="1"/>
    </xf>
    <xf numFmtId="3" fontId="8" fillId="2" borderId="69" xfId="0" applyNumberFormat="1" applyFont="1" applyFill="1" applyBorder="1" applyAlignment="1">
      <alignment horizontal="left" vertical="center" wrapText="1"/>
    </xf>
    <xf numFmtId="3" fontId="8" fillId="2" borderId="71" xfId="0" applyNumberFormat="1" applyFont="1" applyFill="1" applyBorder="1" applyAlignment="1">
      <alignment horizontal="left" vertical="center" wrapText="1"/>
    </xf>
    <xf numFmtId="177" fontId="8" fillId="0" borderId="4" xfId="0" applyNumberFormat="1" applyFont="1" applyBorder="1" applyAlignment="1">
      <alignment horizontal="center" vertical="center"/>
    </xf>
    <xf numFmtId="177" fontId="8" fillId="0" borderId="12" xfId="0" applyNumberFormat="1" applyFont="1" applyBorder="1" applyAlignment="1">
      <alignment horizontal="center" vertical="center"/>
    </xf>
    <xf numFmtId="0" fontId="8" fillId="0" borderId="27" xfId="0" applyNumberFormat="1" applyFont="1" applyFill="1" applyBorder="1" applyAlignment="1">
      <alignment vertical="center" shrinkToFit="1"/>
    </xf>
    <xf numFmtId="0" fontId="8" fillId="0" borderId="25" xfId="0" applyNumberFormat="1" applyFont="1" applyFill="1" applyBorder="1" applyAlignment="1">
      <alignment vertical="center" shrinkToFit="1"/>
    </xf>
    <xf numFmtId="178" fontId="13" fillId="2" borderId="27" xfId="0" applyNumberFormat="1" applyFont="1" applyFill="1" applyBorder="1" applyAlignment="1">
      <alignment horizontal="left" vertical="center" wrapText="1"/>
    </xf>
    <xf numFmtId="178" fontId="13" fillId="2" borderId="25" xfId="0" applyNumberFormat="1" applyFont="1" applyFill="1" applyBorder="1" applyAlignment="1">
      <alignment horizontal="left" vertical="center" wrapText="1"/>
    </xf>
    <xf numFmtId="179" fontId="8" fillId="0" borderId="127" xfId="0" applyNumberFormat="1" applyFont="1" applyFill="1" applyBorder="1" applyAlignment="1">
      <alignment horizontal="center" vertical="center"/>
    </xf>
    <xf numFmtId="179" fontId="8" fillId="0" borderId="128" xfId="0" applyNumberFormat="1" applyFont="1" applyFill="1" applyBorder="1" applyAlignment="1">
      <alignment horizontal="center" vertical="center"/>
    </xf>
    <xf numFmtId="0" fontId="8" fillId="0" borderId="27"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6" xfId="0" applyNumberFormat="1" applyFont="1" applyFill="1" applyBorder="1" applyAlignment="1">
      <alignment horizontal="left" vertical="center" wrapText="1" shrinkToFit="1"/>
    </xf>
    <xf numFmtId="0" fontId="8" fillId="0" borderId="27" xfId="0" applyFont="1" applyFill="1" applyBorder="1" applyAlignment="1">
      <alignment horizontal="center" vertical="center" wrapText="1"/>
    </xf>
    <xf numFmtId="0" fontId="8" fillId="0" borderId="25" xfId="0" applyFont="1" applyFill="1" applyBorder="1" applyAlignment="1">
      <alignment horizontal="center" vertical="center" wrapText="1"/>
    </xf>
    <xf numFmtId="179" fontId="8" fillId="0" borderId="95" xfId="0" applyNumberFormat="1" applyFont="1" applyFill="1" applyBorder="1" applyAlignment="1">
      <alignment horizontal="center" vertical="center"/>
    </xf>
    <xf numFmtId="178" fontId="8" fillId="9" borderId="27" xfId="0" applyNumberFormat="1" applyFont="1" applyFill="1" applyBorder="1" applyAlignment="1">
      <alignment horizontal="left" vertical="center" shrinkToFit="1"/>
    </xf>
    <xf numFmtId="178" fontId="8" fillId="9" borderId="25" xfId="0" applyNumberFormat="1" applyFont="1" applyFill="1" applyBorder="1" applyAlignment="1">
      <alignment horizontal="left" vertical="center" shrinkToFit="1"/>
    </xf>
    <xf numFmtId="178" fontId="8" fillId="9" borderId="25" xfId="0" applyNumberFormat="1" applyFont="1" applyFill="1" applyBorder="1" applyAlignment="1">
      <alignment horizontal="center" vertical="center" wrapText="1" shrinkToFit="1"/>
    </xf>
    <xf numFmtId="178" fontId="13" fillId="2" borderId="25" xfId="0" applyNumberFormat="1" applyFont="1" applyFill="1" applyBorder="1" applyAlignment="1">
      <alignment horizontal="left" vertical="center" shrinkToFit="1"/>
    </xf>
    <xf numFmtId="0" fontId="8" fillId="5" borderId="38"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8" fillId="5" borderId="47"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8" fillId="5" borderId="62"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38" xfId="0" applyFont="1" applyFill="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5" borderId="38" xfId="0" applyFont="1" applyFill="1" applyBorder="1" applyAlignment="1">
      <alignment horizontal="center" vertical="center"/>
    </xf>
    <xf numFmtId="0" fontId="13" fillId="0" borderId="5" xfId="0" applyFont="1" applyBorder="1" applyAlignment="1">
      <alignment vertical="center"/>
    </xf>
    <xf numFmtId="0" fontId="13" fillId="0" borderId="7" xfId="0" applyFont="1" applyBorder="1" applyAlignment="1">
      <alignment vertical="center"/>
    </xf>
    <xf numFmtId="0" fontId="13" fillId="5" borderId="38" xfId="0" applyFont="1" applyFill="1" applyBorder="1" applyAlignment="1">
      <alignment horizontal="left" vertical="center" wrapText="1"/>
    </xf>
    <xf numFmtId="0" fontId="13" fillId="0" borderId="5" xfId="0" applyFont="1" applyBorder="1" applyAlignment="1">
      <alignment horizontal="left" vertical="center"/>
    </xf>
    <xf numFmtId="0" fontId="13" fillId="0" borderId="7" xfId="0" applyFont="1" applyBorder="1" applyAlignment="1">
      <alignment horizontal="left" vertical="center"/>
    </xf>
    <xf numFmtId="0" fontId="8" fillId="5" borderId="5" xfId="0" applyFont="1" applyFill="1" applyBorder="1" applyAlignment="1">
      <alignment horizontal="center" vertical="center" wrapText="1"/>
    </xf>
    <xf numFmtId="0" fontId="13" fillId="5" borderId="80" xfId="0" applyFont="1" applyFill="1" applyBorder="1" applyAlignment="1">
      <alignment horizontal="center" vertical="center" wrapText="1"/>
    </xf>
    <xf numFmtId="0" fontId="13" fillId="5" borderId="45" xfId="0" applyFont="1" applyFill="1" applyBorder="1" applyAlignment="1">
      <alignment horizontal="center" vertical="center" wrapText="1"/>
    </xf>
    <xf numFmtId="0" fontId="13" fillId="5" borderId="89"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2" borderId="27" xfId="0" applyNumberFormat="1" applyFont="1" applyFill="1" applyBorder="1" applyAlignment="1">
      <alignment horizontal="left" vertical="center" wrapText="1" shrinkToFit="1"/>
    </xf>
    <xf numFmtId="0" fontId="20" fillId="2" borderId="25" xfId="0" applyNumberFormat="1" applyFont="1" applyFill="1" applyBorder="1" applyAlignment="1">
      <alignment horizontal="left" vertical="center" shrinkToFit="1"/>
    </xf>
    <xf numFmtId="3" fontId="13" fillId="2" borderId="25" xfId="0" applyNumberFormat="1" applyFont="1" applyFill="1" applyBorder="1" applyAlignment="1">
      <alignment horizontal="left" vertical="center" wrapText="1"/>
    </xf>
    <xf numFmtId="178" fontId="20" fillId="0" borderId="27" xfId="0" applyNumberFormat="1" applyFont="1" applyFill="1" applyBorder="1" applyAlignment="1">
      <alignment horizontal="right" vertical="center" shrinkToFit="1"/>
    </xf>
    <xf numFmtId="178" fontId="20" fillId="0" borderId="25" xfId="0" applyNumberFormat="1" applyFont="1" applyFill="1" applyBorder="1" applyAlignment="1">
      <alignment horizontal="right" vertical="center" shrinkToFit="1"/>
    </xf>
    <xf numFmtId="178" fontId="13" fillId="2" borderId="27" xfId="0" applyNumberFormat="1" applyFont="1" applyFill="1" applyBorder="1" applyAlignment="1">
      <alignment horizontal="left" vertical="center" shrinkToFit="1"/>
    </xf>
    <xf numFmtId="0" fontId="2" fillId="0" borderId="1" xfId="0" applyFont="1" applyBorder="1" applyAlignment="1">
      <alignment horizontal="right"/>
    </xf>
    <xf numFmtId="0" fontId="0" fillId="0" borderId="1" xfId="0" applyFont="1" applyBorder="1" applyAlignment="1">
      <alignment horizontal="right"/>
    </xf>
    <xf numFmtId="0" fontId="6" fillId="0" borderId="0" xfId="0" applyFont="1" applyBorder="1" applyAlignment="1">
      <alignment horizontal="center"/>
    </xf>
    <xf numFmtId="0" fontId="8" fillId="5" borderId="78" xfId="0" applyFont="1" applyFill="1" applyBorder="1" applyAlignment="1">
      <alignment horizontal="center" vertical="center" wrapText="1"/>
    </xf>
    <xf numFmtId="0" fontId="8" fillId="5" borderId="24" xfId="0" applyFont="1" applyFill="1" applyBorder="1" applyAlignment="1">
      <alignment horizontal="center" vertical="center"/>
    </xf>
    <xf numFmtId="0" fontId="8" fillId="5" borderId="79"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80"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8" fillId="5" borderId="55" xfId="0" applyFont="1" applyFill="1" applyBorder="1" applyAlignment="1">
      <alignment horizontal="center" vertical="center" wrapText="1"/>
    </xf>
    <xf numFmtId="0" fontId="8" fillId="5" borderId="43"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45" xfId="0" applyFont="1" applyFill="1" applyBorder="1" applyAlignment="1">
      <alignment horizontal="center" vertical="center" wrapText="1"/>
    </xf>
    <xf numFmtId="0" fontId="13" fillId="0" borderId="41" xfId="0" applyFont="1" applyBorder="1" applyAlignment="1">
      <alignment horizontal="center" vertical="center" wrapText="1"/>
    </xf>
    <xf numFmtId="0" fontId="13" fillId="0" borderId="62" xfId="0" applyFont="1" applyBorder="1" applyAlignment="1">
      <alignment horizontal="center" vertical="center" wrapText="1"/>
    </xf>
    <xf numFmtId="0" fontId="8" fillId="5" borderId="63" xfId="0" applyFont="1" applyFill="1" applyBorder="1" applyAlignment="1">
      <alignment horizontal="center" vertical="center" wrapText="1"/>
    </xf>
    <xf numFmtId="0" fontId="13" fillId="0" borderId="34" xfId="0" applyFont="1" applyBorder="1" applyAlignment="1">
      <alignment horizontal="center" vertical="center" wrapText="1"/>
    </xf>
    <xf numFmtId="0" fontId="13" fillId="0" borderId="64" xfId="0" applyFont="1" applyBorder="1" applyAlignment="1">
      <alignment horizontal="center" vertical="center" wrapText="1"/>
    </xf>
    <xf numFmtId="0" fontId="8" fillId="5" borderId="65" xfId="0" applyFont="1" applyFill="1" applyBorder="1" applyAlignment="1">
      <alignment horizontal="center" vertical="center" wrapText="1"/>
    </xf>
    <xf numFmtId="0" fontId="8" fillId="5" borderId="51" xfId="0" applyFont="1" applyFill="1" applyBorder="1" applyAlignment="1">
      <alignment horizontal="center" vertical="center" wrapText="1"/>
    </xf>
    <xf numFmtId="0" fontId="2" fillId="0" borderId="0" xfId="0" applyFont="1" applyAlignment="1">
      <alignment vertical="top" wrapText="1"/>
    </xf>
    <xf numFmtId="0" fontId="0" fillId="0" borderId="0" xfId="0" applyFont="1" applyAlignment="1">
      <alignment vertical="top" wrapText="1"/>
    </xf>
    <xf numFmtId="0" fontId="8" fillId="0" borderId="5" xfId="0" applyNumberFormat="1" applyFont="1" applyFill="1" applyBorder="1" applyAlignment="1">
      <alignment horizontal="center" vertical="center" wrapText="1"/>
    </xf>
    <xf numFmtId="179" fontId="8" fillId="2" borderId="132" xfId="0" applyNumberFormat="1" applyFont="1" applyFill="1" applyBorder="1" applyAlignment="1">
      <alignment horizontal="center" vertical="center"/>
    </xf>
    <xf numFmtId="0" fontId="8" fillId="2" borderId="6" xfId="0" applyNumberFormat="1" applyFont="1" applyFill="1" applyBorder="1" applyAlignment="1">
      <alignment horizontal="left" vertical="center" wrapText="1"/>
    </xf>
    <xf numFmtId="0" fontId="13" fillId="5" borderId="18" xfId="0" applyFont="1" applyFill="1" applyBorder="1" applyAlignment="1">
      <alignment horizontal="center" vertical="center" wrapText="1"/>
    </xf>
    <xf numFmtId="0" fontId="13" fillId="5" borderId="52" xfId="0" applyFont="1" applyFill="1" applyBorder="1" applyAlignment="1">
      <alignment horizontal="center" vertical="center" wrapText="1"/>
    </xf>
    <xf numFmtId="0" fontId="13" fillId="5" borderId="77" xfId="0" applyFont="1" applyFill="1" applyBorder="1" applyAlignment="1">
      <alignment horizontal="center" vertical="center" wrapText="1"/>
    </xf>
    <xf numFmtId="0" fontId="0" fillId="0" borderId="0" xfId="0" applyAlignment="1">
      <alignment vertical="top" wrapText="1"/>
    </xf>
    <xf numFmtId="0" fontId="8" fillId="2" borderId="47" xfId="0" applyFont="1" applyFill="1" applyBorder="1" applyAlignment="1">
      <alignment horizontal="center" vertical="center"/>
    </xf>
    <xf numFmtId="0" fontId="8" fillId="2" borderId="62" xfId="0" applyFont="1" applyFill="1" applyBorder="1" applyAlignment="1">
      <alignment horizontal="center" vertical="center"/>
    </xf>
    <xf numFmtId="0" fontId="13" fillId="5" borderId="38" xfId="0" applyFont="1" applyFill="1" applyBorder="1" applyAlignment="1">
      <alignment horizontal="center" vertical="center" wrapText="1"/>
    </xf>
    <xf numFmtId="0" fontId="0" fillId="0" borderId="1" xfId="0" applyBorder="1" applyAlignment="1">
      <alignment horizontal="right"/>
    </xf>
    <xf numFmtId="0" fontId="0" fillId="0" borderId="0" xfId="0" applyFont="1" applyBorder="1" applyAlignment="1"/>
    <xf numFmtId="0" fontId="13" fillId="5" borderId="55" xfId="0" applyFont="1" applyFill="1" applyBorder="1" applyAlignment="1">
      <alignment horizontal="center" vertical="center" wrapText="1"/>
    </xf>
    <xf numFmtId="0" fontId="13" fillId="0" borderId="74" xfId="0" applyFont="1" applyBorder="1" applyAlignment="1">
      <alignment horizontal="center" vertical="center"/>
    </xf>
    <xf numFmtId="0" fontId="13" fillId="0" borderId="75" xfId="0" applyFont="1" applyBorder="1" applyAlignment="1">
      <alignment horizontal="center" vertical="center"/>
    </xf>
    <xf numFmtId="0" fontId="13" fillId="0" borderId="88" xfId="0" applyFont="1" applyBorder="1" applyAlignment="1">
      <alignment horizontal="center" vertical="center"/>
    </xf>
    <xf numFmtId="0" fontId="13" fillId="5" borderId="54" xfId="0" applyFont="1" applyFill="1" applyBorder="1" applyAlignment="1">
      <alignment horizontal="center" vertical="center" wrapText="1"/>
    </xf>
    <xf numFmtId="0" fontId="13" fillId="5" borderId="53" xfId="0" applyFont="1" applyFill="1" applyBorder="1" applyAlignment="1">
      <alignment horizontal="center" vertical="center" wrapText="1"/>
    </xf>
    <xf numFmtId="0" fontId="13" fillId="5" borderId="129" xfId="0" applyFont="1" applyFill="1" applyBorder="1" applyAlignment="1">
      <alignment horizontal="center" vertical="center" wrapText="1"/>
    </xf>
    <xf numFmtId="0" fontId="2" fillId="0" borderId="69" xfId="0" applyFont="1" applyBorder="1" applyAlignment="1">
      <alignment horizontal="center"/>
    </xf>
    <xf numFmtId="0" fontId="2" fillId="0" borderId="70" xfId="0" applyFont="1" applyBorder="1" applyAlignment="1">
      <alignment horizontal="center"/>
    </xf>
    <xf numFmtId="0" fontId="2" fillId="0" borderId="71" xfId="0" applyFont="1" applyBorder="1" applyAlignment="1">
      <alignment horizont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2" fillId="2" borderId="72"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73" xfId="0" applyFont="1" applyFill="1" applyBorder="1" applyAlignment="1">
      <alignment horizontal="center" vertical="center"/>
    </xf>
    <xf numFmtId="0" fontId="0" fillId="5" borderId="80" xfId="0" applyFont="1" applyFill="1" applyBorder="1" applyAlignment="1">
      <alignment horizontal="center" vertical="center"/>
    </xf>
    <xf numFmtId="0" fontId="0" fillId="0" borderId="19" xfId="0" applyBorder="1" applyAlignment="1">
      <alignment vertical="center"/>
    </xf>
    <xf numFmtId="0" fontId="0" fillId="0" borderId="55" xfId="0" applyBorder="1" applyAlignment="1">
      <alignment vertical="center"/>
    </xf>
    <xf numFmtId="0" fontId="0" fillId="0" borderId="34"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2" fillId="2" borderId="69" xfId="0" applyFont="1" applyFill="1"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2" fillId="5" borderId="80" xfId="0" applyFont="1" applyFill="1" applyBorder="1" applyAlignment="1">
      <alignment horizontal="center" vertical="center"/>
    </xf>
    <xf numFmtId="0" fontId="0" fillId="0" borderId="0" xfId="0" applyBorder="1" applyAlignment="1"/>
    <xf numFmtId="0" fontId="0" fillId="0" borderId="45" xfId="0" applyBorder="1" applyAlignment="1"/>
    <xf numFmtId="177" fontId="2" fillId="2" borderId="83" xfId="0" applyNumberFormat="1" applyFont="1" applyFill="1" applyBorder="1" applyAlignment="1">
      <alignment horizontal="center" vertical="center"/>
    </xf>
    <xf numFmtId="177" fontId="2" fillId="2" borderId="49" xfId="0" applyNumberFormat="1" applyFont="1" applyFill="1" applyBorder="1" applyAlignment="1">
      <alignment horizontal="center" vertical="center"/>
    </xf>
    <xf numFmtId="177" fontId="2" fillId="2" borderId="24" xfId="0" applyNumberFormat="1" applyFont="1" applyFill="1" applyBorder="1" applyAlignment="1">
      <alignment horizontal="center" vertical="center"/>
    </xf>
    <xf numFmtId="177" fontId="2" fillId="2" borderId="26" xfId="0" applyNumberFormat="1" applyFont="1" applyFill="1" applyBorder="1" applyAlignment="1">
      <alignment horizontal="center" vertical="center"/>
    </xf>
    <xf numFmtId="177" fontId="2" fillId="2" borderId="79" xfId="0" applyNumberFormat="1" applyFont="1" applyFill="1" applyBorder="1" applyAlignment="1">
      <alignment horizontal="center" vertical="center"/>
    </xf>
    <xf numFmtId="177" fontId="2" fillId="2" borderId="51" xfId="0" applyNumberFormat="1" applyFont="1" applyFill="1" applyBorder="1" applyAlignment="1">
      <alignment horizontal="center" vertical="center"/>
    </xf>
    <xf numFmtId="3" fontId="2" fillId="2" borderId="69" xfId="0" applyNumberFormat="1" applyFont="1" applyFill="1" applyBorder="1" applyAlignment="1">
      <alignment horizontal="center" vertical="center" shrinkToFit="1"/>
    </xf>
    <xf numFmtId="3" fontId="2" fillId="2" borderId="70" xfId="0" applyNumberFormat="1" applyFont="1" applyFill="1" applyBorder="1" applyAlignment="1">
      <alignment horizontal="center" vertical="center" shrinkToFit="1"/>
    </xf>
    <xf numFmtId="3" fontId="2" fillId="2" borderId="71" xfId="0" applyNumberFormat="1" applyFont="1" applyFill="1" applyBorder="1" applyAlignment="1">
      <alignment horizontal="center" vertical="center" shrinkToFit="1"/>
    </xf>
    <xf numFmtId="0" fontId="2" fillId="5" borderId="78" xfId="0" applyFont="1" applyFill="1" applyBorder="1" applyAlignment="1">
      <alignment horizontal="center" vertical="center" wrapText="1"/>
    </xf>
    <xf numFmtId="0" fontId="2" fillId="5" borderId="24" xfId="0" applyFont="1" applyFill="1" applyBorder="1" applyAlignment="1">
      <alignment horizontal="center" vertical="center"/>
    </xf>
    <xf numFmtId="0" fontId="2" fillId="5" borderId="79"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7" xfId="0" applyFont="1"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2" fillId="5" borderId="38"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7" borderId="78" xfId="0" applyFont="1" applyFill="1" applyBorder="1" applyAlignment="1">
      <alignment horizontal="center" vertical="center" wrapText="1"/>
    </xf>
    <xf numFmtId="0" fontId="2" fillId="7" borderId="45" xfId="0" applyFont="1" applyFill="1" applyBorder="1" applyAlignment="1">
      <alignment horizontal="center" vertical="center" wrapText="1"/>
    </xf>
    <xf numFmtId="0" fontId="2" fillId="7" borderId="108" xfId="0" applyFont="1" applyFill="1" applyBorder="1" applyAlignment="1">
      <alignment horizontal="center" vertical="center" wrapText="1"/>
    </xf>
    <xf numFmtId="0" fontId="2" fillId="7" borderId="24" xfId="0" applyFont="1" applyFill="1" applyBorder="1" applyAlignment="1">
      <alignment horizontal="center" vertical="center" wrapText="1"/>
    </xf>
    <xf numFmtId="0" fontId="2" fillId="7" borderId="0" xfId="0" applyFont="1" applyFill="1" applyBorder="1" applyAlignment="1">
      <alignment horizontal="center" vertical="center" wrapText="1"/>
    </xf>
    <xf numFmtId="0" fontId="2" fillId="7" borderId="92" xfId="0" applyFont="1" applyFill="1" applyBorder="1" applyAlignment="1">
      <alignment horizontal="center" vertical="center" wrapText="1"/>
    </xf>
    <xf numFmtId="0" fontId="2" fillId="7" borderId="79"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111"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2" fillId="0" borderId="1" xfId="0" applyFont="1" applyBorder="1" applyAlignment="1">
      <alignment horizontal="right" vertical="center"/>
    </xf>
    <xf numFmtId="0" fontId="0" fillId="0" borderId="1" xfId="0" applyBorder="1" applyAlignment="1">
      <alignment horizontal="right" vertical="center"/>
    </xf>
    <xf numFmtId="0" fontId="11" fillId="3" borderId="80" xfId="0" applyFont="1" applyFill="1" applyBorder="1" applyAlignment="1">
      <alignment horizontal="center" vertical="center"/>
    </xf>
    <xf numFmtId="0" fontId="0" fillId="3" borderId="89" xfId="0" applyFill="1" applyBorder="1" applyAlignment="1">
      <alignment horizontal="center" vertical="center"/>
    </xf>
    <xf numFmtId="0" fontId="0" fillId="3" borderId="19" xfId="0" applyFill="1" applyBorder="1" applyAlignment="1">
      <alignment horizontal="center" vertical="center"/>
    </xf>
    <xf numFmtId="0" fontId="0" fillId="3" borderId="26" xfId="0" applyFill="1" applyBorder="1" applyAlignment="1">
      <alignment horizontal="center" vertical="center"/>
    </xf>
    <xf numFmtId="0" fontId="0" fillId="3" borderId="55" xfId="0" applyFill="1" applyBorder="1" applyAlignment="1">
      <alignment horizontal="center" vertical="center"/>
    </xf>
    <xf numFmtId="0" fontId="0" fillId="3" borderId="51" xfId="0" applyFill="1" applyBorder="1" applyAlignment="1">
      <alignment horizontal="center" vertical="center"/>
    </xf>
    <xf numFmtId="0" fontId="11" fillId="0" borderId="47" xfId="0" applyNumberFormat="1" applyFont="1" applyBorder="1" applyAlignment="1">
      <alignment vertical="center" wrapText="1"/>
    </xf>
    <xf numFmtId="0" fontId="0" fillId="0" borderId="62" xfId="0" applyBorder="1" applyAlignment="1">
      <alignment vertical="center"/>
    </xf>
    <xf numFmtId="177" fontId="11" fillId="0" borderId="90" xfId="0" applyNumberFormat="1" applyFont="1" applyBorder="1" applyAlignment="1">
      <alignment horizontal="center" vertical="center"/>
    </xf>
    <xf numFmtId="177" fontId="11" fillId="0" borderId="31" xfId="0" applyNumberFormat="1" applyFont="1" applyBorder="1" applyAlignment="1">
      <alignment horizontal="center" vertical="center"/>
    </xf>
    <xf numFmtId="177" fontId="11" fillId="0" borderId="32" xfId="0" applyNumberFormat="1" applyFont="1" applyBorder="1" applyAlignment="1">
      <alignment horizontal="center" vertical="center"/>
    </xf>
    <xf numFmtId="0" fontId="11" fillId="0" borderId="9" xfId="0" applyNumberFormat="1" applyFont="1" applyBorder="1" applyAlignment="1">
      <alignment vertical="center" wrapText="1"/>
    </xf>
    <xf numFmtId="0" fontId="0" fillId="0" borderId="11" xfId="0" applyBorder="1" applyAlignment="1">
      <alignment vertical="center"/>
    </xf>
    <xf numFmtId="0" fontId="10" fillId="0" borderId="0" xfId="0" applyFont="1" applyBorder="1" applyAlignment="1">
      <alignment horizontal="center"/>
    </xf>
    <xf numFmtId="0" fontId="11" fillId="3" borderId="78" xfId="0" applyFont="1" applyFill="1" applyBorder="1" applyAlignment="1">
      <alignment horizontal="center" vertical="center" wrapText="1"/>
    </xf>
    <xf numFmtId="0" fontId="11" fillId="3" borderId="24" xfId="0" applyFont="1" applyFill="1" applyBorder="1" applyAlignment="1">
      <alignment horizontal="center" vertical="center"/>
    </xf>
    <xf numFmtId="0" fontId="11" fillId="3" borderId="79" xfId="0" applyFont="1" applyFill="1" applyBorder="1" applyAlignment="1">
      <alignment horizontal="center" vertical="center"/>
    </xf>
    <xf numFmtId="0" fontId="11" fillId="3" borderId="38" xfId="0" applyFont="1" applyFill="1" applyBorder="1" applyAlignment="1">
      <alignment horizontal="center" vertical="center" wrapText="1"/>
    </xf>
    <xf numFmtId="0" fontId="11" fillId="3" borderId="5"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41" xfId="0" applyFont="1" applyFill="1" applyBorder="1" applyAlignment="1">
      <alignment horizontal="center" vertical="center" wrapText="1"/>
    </xf>
    <xf numFmtId="0" fontId="11" fillId="3" borderId="62"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0" fillId="0" borderId="41" xfId="0" applyBorder="1" applyAlignment="1">
      <alignment horizontal="center" vertical="center" wrapText="1"/>
    </xf>
    <xf numFmtId="0" fontId="0" fillId="0" borderId="62" xfId="0" applyBorder="1" applyAlignment="1">
      <alignment horizontal="center" vertical="center" wrapText="1"/>
    </xf>
    <xf numFmtId="0" fontId="11" fillId="3" borderId="63" xfId="0" applyFont="1" applyFill="1" applyBorder="1" applyAlignment="1">
      <alignment horizontal="center" vertical="center"/>
    </xf>
    <xf numFmtId="0" fontId="11" fillId="3" borderId="34" xfId="0" applyFont="1" applyFill="1" applyBorder="1" applyAlignment="1">
      <alignment horizontal="center" vertical="center"/>
    </xf>
    <xf numFmtId="0" fontId="11" fillId="3" borderId="64" xfId="0" applyFont="1" applyFill="1" applyBorder="1" applyAlignment="1">
      <alignment horizontal="center" vertical="center"/>
    </xf>
    <xf numFmtId="0" fontId="11" fillId="3" borderId="5"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65" xfId="0" applyFont="1" applyFill="1" applyBorder="1" applyAlignment="1">
      <alignment horizontal="center" vertical="center" wrapText="1"/>
    </xf>
    <xf numFmtId="0" fontId="11" fillId="3" borderId="55" xfId="0" applyFont="1" applyFill="1" applyBorder="1" applyAlignment="1">
      <alignment horizontal="center" vertical="center" wrapText="1"/>
    </xf>
    <xf numFmtId="0" fontId="11" fillId="3" borderId="5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2" fillId="0" borderId="0" xfId="0" applyFont="1" applyAlignment="1">
      <alignment vertical="center"/>
    </xf>
    <xf numFmtId="178" fontId="8" fillId="0" borderId="98" xfId="0" applyNumberFormat="1" applyFont="1" applyBorder="1" applyAlignment="1">
      <alignment horizontal="center" vertical="center" shrinkToFit="1"/>
    </xf>
    <xf numFmtId="178" fontId="8" fillId="0" borderId="19" xfId="0" applyNumberFormat="1" applyFont="1" applyBorder="1" applyAlignment="1">
      <alignment horizontal="center" vertical="center" shrinkToFit="1"/>
    </xf>
    <xf numFmtId="178" fontId="8" fillId="0" borderId="57" xfId="0" applyNumberFormat="1" applyFont="1" applyBorder="1" applyAlignment="1">
      <alignment horizontal="center" vertical="center" shrinkToFit="1"/>
    </xf>
    <xf numFmtId="0" fontId="8" fillId="0" borderId="99" xfId="0" applyFont="1" applyBorder="1" applyAlignment="1">
      <alignment horizontal="distributed" vertical="center"/>
    </xf>
    <xf numFmtId="0" fontId="8" fillId="0" borderId="100" xfId="0" applyFont="1" applyBorder="1" applyAlignment="1">
      <alignment horizontal="distributed" vertical="center"/>
    </xf>
    <xf numFmtId="0" fontId="8" fillId="0" borderId="101" xfId="0" applyFont="1" applyBorder="1" applyAlignment="1">
      <alignment horizontal="distributed" vertical="center"/>
    </xf>
    <xf numFmtId="178" fontId="8" fillId="0" borderId="102" xfId="0" applyNumberFormat="1" applyFont="1" applyBorder="1" applyAlignment="1">
      <alignment vertical="center" shrinkToFit="1"/>
    </xf>
    <xf numFmtId="178" fontId="8" fillId="0" borderId="103" xfId="0" applyNumberFormat="1" applyFont="1" applyBorder="1" applyAlignment="1">
      <alignment vertical="center" shrinkToFit="1"/>
    </xf>
    <xf numFmtId="178" fontId="8" fillId="0" borderId="104" xfId="0" applyNumberFormat="1" applyFont="1" applyBorder="1" applyAlignment="1">
      <alignment vertical="center" shrinkToFit="1"/>
    </xf>
    <xf numFmtId="178" fontId="8" fillId="0" borderId="94" xfId="0" applyNumberFormat="1" applyFont="1" applyBorder="1" applyAlignment="1">
      <alignment horizontal="center" vertical="center" shrinkToFit="1"/>
    </xf>
    <xf numFmtId="178" fontId="8" fillId="0" borderId="95" xfId="0" applyNumberFormat="1" applyFont="1" applyBorder="1" applyAlignment="1">
      <alignment horizontal="center" vertical="center" shrinkToFit="1"/>
    </xf>
    <xf numFmtId="178" fontId="8" fillId="0" borderId="56" xfId="0" applyNumberFormat="1" applyFont="1" applyBorder="1" applyAlignment="1">
      <alignment horizontal="center" vertical="center" shrinkToFit="1"/>
    </xf>
    <xf numFmtId="178" fontId="8" fillId="0" borderId="94" xfId="0" applyNumberFormat="1" applyFont="1" applyBorder="1" applyAlignment="1">
      <alignment vertical="center" shrinkToFit="1"/>
    </xf>
    <xf numFmtId="178" fontId="8" fillId="0" borderId="95" xfId="0" applyNumberFormat="1" applyFont="1" applyBorder="1" applyAlignment="1">
      <alignment vertical="center" shrinkToFit="1"/>
    </xf>
    <xf numFmtId="178" fontId="8" fillId="0" borderId="56" xfId="0" applyNumberFormat="1" applyFont="1" applyBorder="1" applyAlignment="1">
      <alignment vertical="center" shrinkToFit="1"/>
    </xf>
    <xf numFmtId="178" fontId="8" fillId="0" borderId="110" xfId="0" applyNumberFormat="1" applyFont="1" applyBorder="1" applyAlignment="1">
      <alignment vertical="center" shrinkToFit="1"/>
    </xf>
    <xf numFmtId="178" fontId="8" fillId="0" borderId="106" xfId="0" applyNumberFormat="1" applyFont="1" applyBorder="1" applyAlignment="1">
      <alignment vertical="center" shrinkToFit="1"/>
    </xf>
    <xf numFmtId="178" fontId="8" fillId="0" borderId="107" xfId="0" applyNumberFormat="1" applyFont="1" applyBorder="1" applyAlignment="1">
      <alignment vertical="center" shrinkToFit="1"/>
    </xf>
    <xf numFmtId="178" fontId="8" fillId="0" borderId="91" xfId="0" applyNumberFormat="1" applyFont="1" applyBorder="1" applyAlignment="1">
      <alignment vertical="center" shrinkToFit="1"/>
    </xf>
    <xf numFmtId="178" fontId="8" fillId="0" borderId="92" xfId="0" applyNumberFormat="1" applyFont="1" applyBorder="1" applyAlignment="1">
      <alignment vertical="center" shrinkToFit="1"/>
    </xf>
    <xf numFmtId="178" fontId="8" fillId="0" borderId="93" xfId="0" applyNumberFormat="1" applyFont="1" applyBorder="1" applyAlignment="1">
      <alignment vertical="center" shrinkToFit="1"/>
    </xf>
    <xf numFmtId="178" fontId="8" fillId="0" borderId="99" xfId="0" applyNumberFormat="1" applyFont="1" applyBorder="1" applyAlignment="1">
      <alignment vertical="center" shrinkToFit="1"/>
    </xf>
    <xf numFmtId="178" fontId="8" fillId="0" borderId="100" xfId="0" applyNumberFormat="1" applyFont="1" applyBorder="1" applyAlignment="1">
      <alignment vertical="center" shrinkToFit="1"/>
    </xf>
    <xf numFmtId="178" fontId="8" fillId="0" borderId="101" xfId="0" applyNumberFormat="1" applyFont="1" applyBorder="1" applyAlignment="1">
      <alignment vertical="center" shrinkToFit="1"/>
    </xf>
    <xf numFmtId="178" fontId="8" fillId="0" borderId="110" xfId="0" applyNumberFormat="1" applyFont="1" applyBorder="1" applyAlignment="1">
      <alignment horizontal="center" vertical="center" shrinkToFit="1"/>
    </xf>
    <xf numFmtId="178" fontId="8" fillId="0" borderId="106" xfId="0" applyNumberFormat="1" applyFont="1" applyBorder="1" applyAlignment="1">
      <alignment horizontal="center" vertical="center" shrinkToFit="1"/>
    </xf>
    <xf numFmtId="178" fontId="8" fillId="0" borderId="107" xfId="0" applyNumberFormat="1" applyFont="1" applyBorder="1" applyAlignment="1">
      <alignment horizontal="center" vertical="center" shrinkToFit="1"/>
    </xf>
    <xf numFmtId="178" fontId="8" fillId="0" borderId="96" xfId="0" applyNumberFormat="1" applyFont="1" applyBorder="1" applyAlignment="1">
      <alignment horizontal="center" vertical="center" shrinkToFit="1"/>
    </xf>
    <xf numFmtId="178" fontId="8" fillId="0" borderId="24" xfId="0" applyNumberFormat="1" applyFont="1" applyBorder="1" applyAlignment="1">
      <alignment horizontal="center" vertical="center" shrinkToFit="1"/>
    </xf>
    <xf numFmtId="178" fontId="8" fillId="0" borderId="97" xfId="0" applyNumberFormat="1" applyFont="1" applyBorder="1" applyAlignment="1">
      <alignment horizontal="center" vertical="center" shrinkToFit="1"/>
    </xf>
    <xf numFmtId="178" fontId="8" fillId="0" borderId="91"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93" xfId="0" applyNumberFormat="1" applyFont="1" applyBorder="1" applyAlignment="1">
      <alignment horizontal="center" vertical="center" shrinkToFit="1"/>
    </xf>
    <xf numFmtId="0" fontId="8" fillId="0" borderId="78" xfId="0" applyFont="1" applyBorder="1" applyAlignment="1">
      <alignment horizontal="center" vertical="center"/>
    </xf>
    <xf numFmtId="0" fontId="8" fillId="0" borderId="108" xfId="0" applyFont="1" applyBorder="1" applyAlignment="1">
      <alignment horizontal="center" vertical="center"/>
    </xf>
    <xf numFmtId="0" fontId="8" fillId="0" borderId="79" xfId="0" applyFont="1" applyBorder="1" applyAlignment="1">
      <alignment horizontal="center" vertical="center"/>
    </xf>
    <xf numFmtId="0" fontId="8" fillId="0" borderId="111" xfId="0" applyFont="1" applyBorder="1" applyAlignment="1">
      <alignment horizontal="center" vertical="center"/>
    </xf>
    <xf numFmtId="0" fontId="8" fillId="0" borderId="105" xfId="0" applyFont="1" applyBorder="1" applyAlignment="1">
      <alignment horizontal="center" vertical="center" wrapText="1"/>
    </xf>
    <xf numFmtId="0" fontId="8" fillId="0" borderId="106" xfId="0" applyFont="1" applyBorder="1" applyAlignment="1">
      <alignment horizontal="center" vertical="center" wrapText="1"/>
    </xf>
    <xf numFmtId="0" fontId="8" fillId="0" borderId="107"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24" xfId="0" applyFont="1" applyBorder="1" applyAlignment="1">
      <alignment horizontal="center" vertical="center"/>
    </xf>
    <xf numFmtId="0" fontId="8" fillId="0" borderId="97" xfId="0" applyFont="1" applyBorder="1" applyAlignment="1">
      <alignment horizontal="center" vertical="center"/>
    </xf>
    <xf numFmtId="0" fontId="8" fillId="0" borderId="109" xfId="0" applyFont="1" applyBorder="1" applyAlignment="1">
      <alignment horizontal="center" vertical="center" wrapText="1"/>
    </xf>
    <xf numFmtId="0" fontId="8" fillId="0" borderId="103" xfId="0" applyFont="1" applyBorder="1" applyAlignment="1">
      <alignment horizontal="center" vertical="center" wrapText="1"/>
    </xf>
    <xf numFmtId="0" fontId="8" fillId="0" borderId="104" xfId="0" applyFont="1" applyBorder="1" applyAlignment="1">
      <alignment horizontal="center" vertical="center" wrapText="1"/>
    </xf>
    <xf numFmtId="0" fontId="6" fillId="0" borderId="0" xfId="0" applyFont="1" applyAlignment="1">
      <alignment horizontal="center"/>
    </xf>
    <xf numFmtId="0" fontId="8" fillId="0" borderId="112" xfId="0" applyFont="1" applyBorder="1" applyAlignment="1">
      <alignment horizontal="center" vertical="center"/>
    </xf>
    <xf numFmtId="0" fontId="8" fillId="0" borderId="113" xfId="0" applyFont="1" applyBorder="1" applyAlignment="1">
      <alignment horizontal="center" vertical="center"/>
    </xf>
    <xf numFmtId="0" fontId="8" fillId="0" borderId="114" xfId="0" applyFont="1" applyBorder="1" applyAlignment="1">
      <alignment horizontal="center" vertical="center"/>
    </xf>
    <xf numFmtId="0" fontId="8" fillId="0" borderId="115" xfId="0" applyFont="1" applyBorder="1" applyAlignment="1">
      <alignment horizontal="center" vertical="center" wrapText="1"/>
    </xf>
    <xf numFmtId="0" fontId="8" fillId="0" borderId="116" xfId="0" applyFont="1" applyBorder="1" applyAlignment="1">
      <alignment horizontal="center" vertical="center" wrapText="1"/>
    </xf>
    <xf numFmtId="0" fontId="8" fillId="0" borderId="117" xfId="0" applyFont="1" applyBorder="1" applyAlignment="1">
      <alignment horizontal="center" vertical="center" wrapText="1"/>
    </xf>
    <xf numFmtId="0" fontId="8" fillId="0" borderId="99" xfId="0" applyFont="1" applyBorder="1" applyAlignment="1">
      <alignment horizontal="center" vertical="center" wrapText="1"/>
    </xf>
    <xf numFmtId="0" fontId="8" fillId="0" borderId="118" xfId="0" applyFont="1" applyBorder="1" applyAlignment="1">
      <alignment horizontal="center" vertical="center" wrapText="1"/>
    </xf>
    <xf numFmtId="0" fontId="8" fillId="0" borderId="119"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97" xfId="0" applyFont="1" applyBorder="1" applyAlignment="1">
      <alignment horizontal="center" vertical="center" wrapText="1"/>
    </xf>
    <xf numFmtId="0" fontId="8" fillId="0" borderId="45" xfId="0" applyFont="1" applyBorder="1" applyAlignment="1">
      <alignment horizontal="center" vertical="center"/>
    </xf>
    <xf numFmtId="0" fontId="8" fillId="0" borderId="0" xfId="0" applyFont="1" applyBorder="1" applyAlignment="1">
      <alignment horizontal="center" vertical="center"/>
    </xf>
    <xf numFmtId="0" fontId="8" fillId="0" borderId="92" xfId="0" applyFont="1" applyBorder="1" applyAlignment="1">
      <alignment horizontal="center" vertical="center"/>
    </xf>
    <xf numFmtId="0" fontId="8" fillId="0" borderId="106" xfId="0" applyFont="1" applyBorder="1" applyAlignment="1">
      <alignment horizontal="center" vertical="center"/>
    </xf>
    <xf numFmtId="0" fontId="8" fillId="0" borderId="107" xfId="0" applyFont="1" applyBorder="1" applyAlignment="1">
      <alignment horizontal="center" vertical="center"/>
    </xf>
    <xf numFmtId="177" fontId="2" fillId="0" borderId="83" xfId="0" applyNumberFormat="1" applyFont="1" applyBorder="1" applyAlignment="1">
      <alignment horizontal="center" vertical="center"/>
    </xf>
    <xf numFmtId="177" fontId="2" fillId="0" borderId="126" xfId="0" applyNumberFormat="1" applyFont="1" applyBorder="1" applyAlignment="1">
      <alignment horizontal="center" vertical="center"/>
    </xf>
    <xf numFmtId="177" fontId="2" fillId="0" borderId="49" xfId="0" applyNumberFormat="1" applyFont="1" applyBorder="1" applyAlignment="1">
      <alignment horizontal="center" vertical="center"/>
    </xf>
    <xf numFmtId="177" fontId="2" fillId="0" borderId="24" xfId="0" applyNumberFormat="1" applyFont="1" applyBorder="1" applyAlignment="1">
      <alignment horizontal="center" vertical="center"/>
    </xf>
    <xf numFmtId="177" fontId="2" fillId="0" borderId="0" xfId="0" applyNumberFormat="1" applyFont="1" applyBorder="1" applyAlignment="1">
      <alignment horizontal="center" vertical="center"/>
    </xf>
    <xf numFmtId="177" fontId="2" fillId="0" borderId="26" xfId="0" applyNumberFormat="1" applyFont="1" applyBorder="1" applyAlignment="1">
      <alignment horizontal="center" vertical="center"/>
    </xf>
    <xf numFmtId="177" fontId="2" fillId="0" borderId="79" xfId="0" applyNumberFormat="1" applyFont="1" applyBorder="1" applyAlignment="1">
      <alignment horizontal="center" vertical="center"/>
    </xf>
    <xf numFmtId="177" fontId="2" fillId="0" borderId="1" xfId="0" applyNumberFormat="1" applyFont="1" applyBorder="1" applyAlignment="1">
      <alignment horizontal="center" vertical="center"/>
    </xf>
    <xf numFmtId="177" fontId="2" fillId="0" borderId="51" xfId="0" applyNumberFormat="1" applyFont="1" applyBorder="1" applyAlignment="1">
      <alignment horizontal="center" vertical="center"/>
    </xf>
    <xf numFmtId="0" fontId="2" fillId="0" borderId="72" xfId="0" applyNumberFormat="1" applyFont="1" applyBorder="1" applyAlignment="1">
      <alignment horizontal="center" vertical="center"/>
    </xf>
    <xf numFmtId="0" fontId="2" fillId="0" borderId="67" xfId="0" applyNumberFormat="1" applyFont="1" applyBorder="1" applyAlignment="1">
      <alignment horizontal="center" vertical="center"/>
    </xf>
    <xf numFmtId="0" fontId="2" fillId="0" borderId="73" xfId="0" applyNumberFormat="1" applyFont="1" applyBorder="1" applyAlignment="1">
      <alignment horizontal="center" vertical="center"/>
    </xf>
    <xf numFmtId="0" fontId="2" fillId="0" borderId="72" xfId="0" applyFont="1" applyBorder="1" applyAlignment="1">
      <alignment horizontal="center" vertical="center"/>
    </xf>
    <xf numFmtId="0" fontId="2" fillId="0" borderId="67" xfId="0" applyFont="1" applyBorder="1" applyAlignment="1">
      <alignment horizontal="center" vertical="center"/>
    </xf>
    <xf numFmtId="0" fontId="2" fillId="0" borderId="73" xfId="0" applyFont="1" applyBorder="1" applyAlignment="1">
      <alignment horizontal="center" vertical="center"/>
    </xf>
    <xf numFmtId="0" fontId="2" fillId="5" borderId="42" xfId="0" applyFont="1" applyFill="1" applyBorder="1" applyAlignment="1">
      <alignment horizontal="center" vertical="center"/>
    </xf>
    <xf numFmtId="0" fontId="0" fillId="0" borderId="6" xfId="0" applyBorder="1" applyAlignment="1">
      <alignment vertical="center"/>
    </xf>
    <xf numFmtId="0" fontId="0" fillId="0" borderId="23" xfId="0" applyBorder="1" applyAlignment="1">
      <alignment vertical="center"/>
    </xf>
    <xf numFmtId="0" fontId="2" fillId="5" borderId="47" xfId="0" applyFont="1" applyFill="1" applyBorder="1" applyAlignment="1">
      <alignment horizontal="center" vertical="center"/>
    </xf>
    <xf numFmtId="0" fontId="0" fillId="0" borderId="46" xfId="0" applyBorder="1" applyAlignment="1">
      <alignment vertical="center"/>
    </xf>
    <xf numFmtId="0" fontId="2" fillId="0" borderId="69" xfId="0" applyNumberFormat="1" applyFont="1" applyBorder="1" applyAlignment="1">
      <alignment horizontal="center" vertical="center"/>
    </xf>
    <xf numFmtId="0" fontId="2" fillId="0" borderId="70" xfId="0" applyNumberFormat="1" applyFont="1" applyBorder="1" applyAlignment="1">
      <alignment horizontal="center" vertical="center"/>
    </xf>
    <xf numFmtId="0" fontId="2" fillId="0" borderId="71" xfId="0" applyNumberFormat="1" applyFont="1" applyBorder="1" applyAlignment="1">
      <alignment horizontal="center" vertical="center"/>
    </xf>
    <xf numFmtId="0" fontId="2" fillId="0" borderId="123" xfId="0" applyNumberFormat="1" applyFont="1" applyBorder="1" applyAlignment="1">
      <alignment horizontal="center" vertical="center"/>
    </xf>
    <xf numFmtId="0" fontId="2" fillId="0" borderId="124" xfId="0" applyNumberFormat="1" applyFont="1" applyBorder="1" applyAlignment="1">
      <alignment horizontal="center" vertical="center"/>
    </xf>
    <xf numFmtId="0" fontId="2" fillId="0" borderId="125" xfId="0" applyNumberFormat="1" applyFont="1" applyBorder="1" applyAlignment="1">
      <alignment horizontal="center" vertical="center"/>
    </xf>
    <xf numFmtId="0" fontId="2" fillId="0" borderId="120" xfId="0" applyNumberFormat="1" applyFont="1" applyBorder="1" applyAlignment="1">
      <alignment horizontal="center" vertical="center"/>
    </xf>
    <xf numFmtId="0" fontId="2" fillId="0" borderId="121" xfId="0" applyNumberFormat="1" applyFont="1" applyBorder="1" applyAlignment="1">
      <alignment horizontal="center" vertical="center"/>
    </xf>
    <xf numFmtId="0" fontId="2" fillId="0" borderId="122" xfId="0" applyNumberFormat="1" applyFont="1" applyBorder="1" applyAlignment="1">
      <alignment horizontal="center" vertical="center"/>
    </xf>
    <xf numFmtId="0" fontId="0" fillId="5" borderId="7" xfId="0" applyFont="1" applyFill="1" applyBorder="1"/>
    <xf numFmtId="0" fontId="5" fillId="0" borderId="0" xfId="0" applyFont="1" applyAlignment="1">
      <alignment horizontal="center" vertical="center"/>
    </xf>
    <xf numFmtId="0" fontId="2" fillId="5" borderId="19" xfId="0" applyFont="1" applyFill="1" applyBorder="1" applyAlignment="1">
      <alignment horizontal="center" vertical="center"/>
    </xf>
    <xf numFmtId="0" fontId="0" fillId="5" borderId="55" xfId="0" applyFont="1" applyFill="1" applyBorder="1"/>
    <xf numFmtId="0" fontId="2" fillId="5" borderId="6" xfId="0" applyFont="1" applyFill="1" applyBorder="1" applyAlignment="1">
      <alignment horizontal="center" vertical="center"/>
    </xf>
    <xf numFmtId="0" fontId="2" fillId="5" borderId="23" xfId="0" applyFont="1" applyFill="1" applyBorder="1" applyAlignment="1">
      <alignment horizontal="center" vertical="center"/>
    </xf>
    <xf numFmtId="0" fontId="0" fillId="5" borderId="7" xfId="0" applyFill="1" applyBorder="1" applyAlignment="1">
      <alignment horizontal="center"/>
    </xf>
    <xf numFmtId="0" fontId="2" fillId="5" borderId="36" xfId="0" applyFont="1" applyFill="1" applyBorder="1" applyAlignment="1">
      <alignment horizontal="center" vertical="center"/>
    </xf>
    <xf numFmtId="0" fontId="0" fillId="0" borderId="64" xfId="0" applyBorder="1" applyAlignment="1">
      <alignment vertical="center"/>
    </xf>
    <xf numFmtId="0" fontId="2" fillId="5" borderId="27" xfId="0" applyFont="1" applyFill="1" applyBorder="1" applyAlignment="1">
      <alignment horizontal="center" vertical="center"/>
    </xf>
    <xf numFmtId="0" fontId="0" fillId="0" borderId="7" xfId="0" applyBorder="1" applyAlignment="1">
      <alignment vertical="center"/>
    </xf>
    <xf numFmtId="0" fontId="0" fillId="5" borderId="79" xfId="0" applyFill="1" applyBorder="1"/>
    <xf numFmtId="0" fontId="2" fillId="5" borderId="47" xfId="0" applyFont="1" applyFill="1" applyBorder="1" applyAlignment="1">
      <alignment horizontal="center" vertical="center" wrapText="1"/>
    </xf>
    <xf numFmtId="0" fontId="2" fillId="5" borderId="41" xfId="0" applyFont="1" applyFill="1" applyBorder="1" applyAlignment="1">
      <alignment horizontal="center" vertical="center" wrapText="1"/>
    </xf>
    <xf numFmtId="0" fontId="2" fillId="5" borderId="62" xfId="0" applyFont="1" applyFill="1" applyBorder="1" applyAlignment="1">
      <alignment horizontal="center" vertical="center" wrapText="1"/>
    </xf>
    <xf numFmtId="0" fontId="0" fillId="5" borderId="7" xfId="0" applyFont="1" applyFill="1" applyBorder="1" applyAlignment="1">
      <alignment horizontal="center"/>
    </xf>
  </cellXfs>
  <cellStyles count="2">
    <cellStyle name="桁区切り 2" xfId="1"/>
    <cellStyle name="標準"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371475</xdr:colOff>
      <xdr:row>17</xdr:row>
      <xdr:rowOff>38100</xdr:rowOff>
    </xdr:from>
    <xdr:to>
      <xdr:col>1</xdr:col>
      <xdr:colOff>390525</xdr:colOff>
      <xdr:row>53</xdr:row>
      <xdr:rowOff>66675</xdr:rowOff>
    </xdr:to>
    <xdr:sp macro="" textlink="">
      <xdr:nvSpPr>
        <xdr:cNvPr id="2" name="Line 13"/>
        <xdr:cNvSpPr>
          <a:spLocks noChangeShapeType="1"/>
        </xdr:cNvSpPr>
      </xdr:nvSpPr>
      <xdr:spPr bwMode="auto">
        <a:xfrm>
          <a:off x="854075" y="5035550"/>
          <a:ext cx="19050" cy="608647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219075</xdr:colOff>
      <xdr:row>24</xdr:row>
      <xdr:rowOff>76200</xdr:rowOff>
    </xdr:from>
    <xdr:to>
      <xdr:col>0</xdr:col>
      <xdr:colOff>228600</xdr:colOff>
      <xdr:row>53</xdr:row>
      <xdr:rowOff>104775</xdr:rowOff>
    </xdr:to>
    <xdr:sp macro="" textlink="">
      <xdr:nvSpPr>
        <xdr:cNvPr id="3" name="Line 14"/>
        <xdr:cNvSpPr>
          <a:spLocks noChangeShapeType="1"/>
        </xdr:cNvSpPr>
      </xdr:nvSpPr>
      <xdr:spPr bwMode="auto">
        <a:xfrm flipH="1">
          <a:off x="219075" y="6343650"/>
          <a:ext cx="9525" cy="481647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952319</xdr:colOff>
      <xdr:row>1</xdr:row>
      <xdr:rowOff>101889</xdr:rowOff>
    </xdr:from>
    <xdr:to>
      <xdr:col>4</xdr:col>
      <xdr:colOff>636492</xdr:colOff>
      <xdr:row>3</xdr:row>
      <xdr:rowOff>6618</xdr:rowOff>
    </xdr:to>
    <xdr:sp macro="" textlink="">
      <xdr:nvSpPr>
        <xdr:cNvPr id="4" name="Rectangle 16"/>
        <xdr:cNvSpPr>
          <a:spLocks noChangeArrowheads="1"/>
        </xdr:cNvSpPr>
      </xdr:nvSpPr>
      <xdr:spPr bwMode="auto">
        <a:xfrm>
          <a:off x="1434919" y="266989"/>
          <a:ext cx="4021223" cy="412729"/>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twoCellAnchor>
    <xdr:from>
      <xdr:col>0</xdr:col>
      <xdr:colOff>247650</xdr:colOff>
      <xdr:row>57</xdr:row>
      <xdr:rowOff>47625</xdr:rowOff>
    </xdr:from>
    <xdr:to>
      <xdr:col>0</xdr:col>
      <xdr:colOff>247650</xdr:colOff>
      <xdr:row>60</xdr:row>
      <xdr:rowOff>142875</xdr:rowOff>
    </xdr:to>
    <xdr:sp macro="" textlink="">
      <xdr:nvSpPr>
        <xdr:cNvPr id="5" name="Line 14"/>
        <xdr:cNvSpPr>
          <a:spLocks noChangeShapeType="1"/>
        </xdr:cNvSpPr>
      </xdr:nvSpPr>
      <xdr:spPr bwMode="auto">
        <a:xfrm>
          <a:off x="247650" y="12068175"/>
          <a:ext cx="0" cy="59055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476250</xdr:colOff>
      <xdr:row>57</xdr:row>
      <xdr:rowOff>47625</xdr:rowOff>
    </xdr:from>
    <xdr:to>
      <xdr:col>1</xdr:col>
      <xdr:colOff>476250</xdr:colOff>
      <xdr:row>60</xdr:row>
      <xdr:rowOff>142875</xdr:rowOff>
    </xdr:to>
    <xdr:sp macro="" textlink="">
      <xdr:nvSpPr>
        <xdr:cNvPr id="6" name="Line 14"/>
        <xdr:cNvSpPr>
          <a:spLocks noChangeShapeType="1"/>
        </xdr:cNvSpPr>
      </xdr:nvSpPr>
      <xdr:spPr bwMode="auto">
        <a:xfrm>
          <a:off x="958850" y="12068175"/>
          <a:ext cx="0" cy="59055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534019</xdr:colOff>
      <xdr:row>20</xdr:row>
      <xdr:rowOff>158750</xdr:rowOff>
    </xdr:from>
    <xdr:to>
      <xdr:col>13</xdr:col>
      <xdr:colOff>154385</xdr:colOff>
      <xdr:row>33</xdr:row>
      <xdr:rowOff>49110</xdr:rowOff>
    </xdr:to>
    <xdr:sp macro="" textlink="">
      <xdr:nvSpPr>
        <xdr:cNvPr id="7" name="Rectangle 3"/>
        <xdr:cNvSpPr>
          <a:spLocks noChangeArrowheads="1"/>
        </xdr:cNvSpPr>
      </xdr:nvSpPr>
      <xdr:spPr bwMode="auto">
        <a:xfrm>
          <a:off x="6280769" y="5765800"/>
          <a:ext cx="10389966" cy="2036660"/>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４月１１日（火）の提出時点で、記載されている必要がある欄は以下のとおり。</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・施策名　　</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・事業番号</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・事業開始年度</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・事業終了年度</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・平成２８年度補正後予算額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・平成２９</a:t>
          </a:r>
          <a:r>
            <a:rPr kumimoji="0" lang="ja-JP" altLang="en-US" sz="1400" b="0" i="0" u="none" strike="noStrike" kern="0" cap="none" spc="0" normalizeH="0" baseline="0" noProof="0">
              <a:ln>
                <a:noFill/>
              </a:ln>
              <a:solidFill>
                <a:srgbClr val="000000"/>
              </a:solidFill>
              <a:effectLst/>
              <a:uLnTx/>
              <a:uFillTx/>
              <a:latin typeface="ＭＳ Ｐゴシック"/>
              <a:ea typeface="+mn-ea"/>
            </a:rPr>
            <a:t>年度当初予算額</a:t>
          </a:r>
          <a:endParaRPr kumimoji="0" lang="en-US" altLang="ja-JP" sz="1400" b="0" i="0" u="none" strike="noStrike" kern="0" cap="none" spc="0" normalizeH="0" baseline="0" noProof="0">
            <a:ln>
              <a:noFill/>
            </a:ln>
            <a:solidFill>
              <a:srgbClr val="00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rPr>
            <a:t>　　・備考欄及び備考欄より右の各欄</a:t>
          </a:r>
          <a:endParaRPr kumimoji="0" lang="en-US" altLang="ja-JP" sz="1400" b="0" i="0" u="none" strike="noStrike" kern="0" cap="none" spc="0" normalizeH="0" baseline="0" noProof="0">
            <a:ln>
              <a:noFill/>
            </a:ln>
            <a:solidFill>
              <a:srgbClr val="00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rPr>
            <a:t>　　</a:t>
          </a:r>
          <a:r>
            <a:rPr kumimoji="0" lang="en-US" altLang="ja-JP" sz="1400" b="0" i="0" u="none" strike="noStrike" kern="0" cap="none" spc="0" normalizeH="0" baseline="0" noProof="0">
              <a:ln>
                <a:noFill/>
              </a:ln>
              <a:solidFill>
                <a:srgbClr val="000000"/>
              </a:solidFill>
              <a:effectLst/>
              <a:uLnTx/>
              <a:uFillTx/>
              <a:latin typeface="ＭＳ Ｐゴシック"/>
              <a:ea typeface="+mn-ea"/>
            </a:rPr>
            <a:t>※</a:t>
          </a:r>
          <a:r>
            <a:rPr kumimoji="0" lang="ja-JP" altLang="en-US" sz="1400" b="0" i="0" u="none" strike="noStrike" kern="0" cap="none" spc="0" normalizeH="0" baseline="0" noProof="0">
              <a:ln>
                <a:noFill/>
              </a:ln>
              <a:solidFill>
                <a:srgbClr val="000000"/>
              </a:solidFill>
              <a:effectLst/>
              <a:uLnTx/>
              <a:uFillTx/>
              <a:latin typeface="ＭＳ Ｐゴシック"/>
              <a:ea typeface="+mn-ea"/>
            </a:rPr>
            <a:t>執行可能額、執行額は記載可能な範囲で記載</a:t>
          </a:r>
          <a:r>
            <a:rPr kumimoji="0" lang="ja-JP" altLang="en-US" sz="1400" b="1" i="0" u="none" strike="noStrike" kern="0" cap="none" spc="0" normalizeH="0" baseline="0" noProof="0">
              <a:ln>
                <a:noFill/>
              </a:ln>
              <a:solidFill>
                <a:srgbClr val="000000"/>
              </a:solidFill>
              <a:effectLst/>
              <a:uLnTx/>
              <a:uFillTx/>
              <a:latin typeface="ＭＳ Ｐゴシック"/>
              <a:ea typeface="ＭＳ Ｐゴシック"/>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400050</xdr:colOff>
      <xdr:row>13</xdr:row>
      <xdr:rowOff>95250</xdr:rowOff>
    </xdr:from>
    <xdr:to>
      <xdr:col>1</xdr:col>
      <xdr:colOff>400050</xdr:colOff>
      <xdr:row>16</xdr:row>
      <xdr:rowOff>200025</xdr:rowOff>
    </xdr:to>
    <xdr:sp macro="" textlink="">
      <xdr:nvSpPr>
        <xdr:cNvPr id="2" name="Line 13"/>
        <xdr:cNvSpPr>
          <a:spLocks noChangeShapeType="1"/>
        </xdr:cNvSpPr>
      </xdr:nvSpPr>
      <xdr:spPr bwMode="auto">
        <a:xfrm>
          <a:off x="863600" y="3403600"/>
          <a:ext cx="0" cy="109537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228600</xdr:colOff>
      <xdr:row>24</xdr:row>
      <xdr:rowOff>76200</xdr:rowOff>
    </xdr:from>
    <xdr:to>
      <xdr:col>0</xdr:col>
      <xdr:colOff>228600</xdr:colOff>
      <xdr:row>50</xdr:row>
      <xdr:rowOff>0</xdr:rowOff>
    </xdr:to>
    <xdr:sp macro="" textlink="">
      <xdr:nvSpPr>
        <xdr:cNvPr id="3" name="Line 14"/>
        <xdr:cNvSpPr>
          <a:spLocks noChangeShapeType="1"/>
        </xdr:cNvSpPr>
      </xdr:nvSpPr>
      <xdr:spPr bwMode="auto">
        <a:xfrm>
          <a:off x="228600" y="6991350"/>
          <a:ext cx="0" cy="421640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893097</xdr:colOff>
      <xdr:row>1</xdr:row>
      <xdr:rowOff>38793</xdr:rowOff>
    </xdr:from>
    <xdr:to>
      <xdr:col>3</xdr:col>
      <xdr:colOff>17</xdr:colOff>
      <xdr:row>3</xdr:row>
      <xdr:rowOff>88668</xdr:rowOff>
    </xdr:to>
    <xdr:sp macro="" textlink="">
      <xdr:nvSpPr>
        <xdr:cNvPr id="4" name="Rectangle 16"/>
        <xdr:cNvSpPr>
          <a:spLocks noChangeArrowheads="1"/>
        </xdr:cNvSpPr>
      </xdr:nvSpPr>
      <xdr:spPr bwMode="auto">
        <a:xfrm>
          <a:off x="1356647" y="305493"/>
          <a:ext cx="3761470" cy="456275"/>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twoCellAnchor>
    <xdr:from>
      <xdr:col>1</xdr:col>
      <xdr:colOff>371475</xdr:colOff>
      <xdr:row>18</xdr:row>
      <xdr:rowOff>114300</xdr:rowOff>
    </xdr:from>
    <xdr:to>
      <xdr:col>1</xdr:col>
      <xdr:colOff>400050</xdr:colOff>
      <xdr:row>49</xdr:row>
      <xdr:rowOff>161925</xdr:rowOff>
    </xdr:to>
    <xdr:sp macro="" textlink="">
      <xdr:nvSpPr>
        <xdr:cNvPr id="5" name="Line 13"/>
        <xdr:cNvSpPr>
          <a:spLocks noChangeShapeType="1"/>
        </xdr:cNvSpPr>
      </xdr:nvSpPr>
      <xdr:spPr bwMode="auto">
        <a:xfrm flipH="1">
          <a:off x="835025" y="5048250"/>
          <a:ext cx="28575" cy="615632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3417620</xdr:colOff>
      <xdr:row>19</xdr:row>
      <xdr:rowOff>322120</xdr:rowOff>
    </xdr:from>
    <xdr:to>
      <xdr:col>7</xdr:col>
      <xdr:colOff>343902</xdr:colOff>
      <xdr:row>25</xdr:row>
      <xdr:rowOff>97475</xdr:rowOff>
    </xdr:to>
    <xdr:sp macro="" textlink="">
      <xdr:nvSpPr>
        <xdr:cNvPr id="6" name="Rectangle 3"/>
        <xdr:cNvSpPr>
          <a:spLocks noChangeArrowheads="1"/>
        </xdr:cNvSpPr>
      </xdr:nvSpPr>
      <xdr:spPr bwMode="auto">
        <a:xfrm>
          <a:off x="3881170" y="5586270"/>
          <a:ext cx="8508682" cy="1591455"/>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４月１１日（火）の提出時点で、記載されている必要がある欄は以下のとおり。</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・施策名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・事業番号</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・平成２９年度当初予算</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・備考欄及び備考欄より右の各欄</a:t>
          </a:r>
          <a:endParaRPr kumimoji="0" lang="ja-JP" altLang="en-US" sz="1400" b="1"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1034069</xdr:colOff>
      <xdr:row>13</xdr:row>
      <xdr:rowOff>96983</xdr:rowOff>
    </xdr:from>
    <xdr:to>
      <xdr:col>7</xdr:col>
      <xdr:colOff>1142999</xdr:colOff>
      <xdr:row>23</xdr:row>
      <xdr:rowOff>27706</xdr:rowOff>
    </xdr:to>
    <xdr:sp macro="" textlink="">
      <xdr:nvSpPr>
        <xdr:cNvPr id="2" name="Rectangle 3"/>
        <xdr:cNvSpPr>
          <a:spLocks noChangeArrowheads="1"/>
        </xdr:cNvSpPr>
      </xdr:nvSpPr>
      <xdr:spPr bwMode="auto">
        <a:xfrm>
          <a:off x="5371119" y="3875233"/>
          <a:ext cx="6922480" cy="1861123"/>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anchorCtr="0" upright="1"/>
        <a:lstStyle/>
        <a:p>
          <a:pPr algn="l" rtl="0">
            <a:lnSpc>
              <a:spcPts val="1300"/>
            </a:lnSpc>
            <a:defRPr sz="1000"/>
          </a:pPr>
          <a:r>
            <a:rPr lang="ja-JP" altLang="en-US" sz="1400" b="1" i="0" u="none" strike="noStrike" baseline="0">
              <a:solidFill>
                <a:srgbClr val="000000"/>
              </a:solidFill>
              <a:latin typeface="ＭＳ Ｐゴシック"/>
              <a:ea typeface="ＭＳ Ｐゴシック"/>
            </a:rPr>
            <a:t>「除外理由</a:t>
          </a: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欄の記述方法</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500"/>
            </a:lnSpc>
            <a:defRPr sz="1000"/>
          </a:pPr>
          <a:r>
            <a:rPr lang="ja-JP" altLang="en-US" sz="1200" b="1" i="0" u="none" strike="noStrike" baseline="0">
              <a:solidFill>
                <a:srgbClr val="000000"/>
              </a:solidFill>
              <a:latin typeface="ＭＳ Ｐゴシック"/>
              <a:ea typeface="ＭＳ Ｐゴシック"/>
            </a:rPr>
            <a:t>対象外指定経費</a:t>
          </a:r>
          <a:r>
            <a:rPr lang="ja-JP" altLang="en-US" sz="1100" b="0" i="0" u="none" strike="noStrike" baseline="0">
              <a:solidFill>
                <a:srgbClr val="000000"/>
              </a:solidFill>
              <a:latin typeface="ＭＳ Ｐゴシック"/>
              <a:ea typeface="ＭＳ Ｐゴシック"/>
            </a:rPr>
            <a:t>：「行政事業レビューシート実施要領」の別紙「行政事業レビューにおける点検の対象外の事業について」で示している①～③のもの</a:t>
          </a:r>
          <a:endParaRPr lang="en-US" altLang="ja-JP" sz="1100" b="0" i="0" u="none" strike="noStrike" baseline="0">
            <a:solidFill>
              <a:srgbClr val="000000"/>
            </a:solidFill>
            <a:latin typeface="ＭＳ Ｐゴシック"/>
            <a:ea typeface="ＭＳ Ｐゴシック"/>
          </a:endParaRPr>
        </a:p>
        <a:p>
          <a:pPr algn="l" rtl="0">
            <a:lnSpc>
              <a:spcPts val="1500"/>
            </a:lnSpc>
            <a:defRPr sz="1000"/>
          </a:pPr>
          <a:endParaRPr lang="en-US" altLang="ja-JP" sz="1100" b="0" i="0" u="none" strike="noStrike" baseline="0">
            <a:solidFill>
              <a:srgbClr val="000000"/>
            </a:solidFill>
            <a:latin typeface="ＭＳ Ｐゴシック"/>
            <a:ea typeface="ＭＳ Ｐゴシック"/>
          </a:endParaRPr>
        </a:p>
        <a:p>
          <a:pPr algn="l" rtl="0">
            <a:lnSpc>
              <a:spcPts val="1500"/>
            </a:lnSpc>
            <a:defRPr sz="1000"/>
          </a:pPr>
          <a:r>
            <a:rPr lang="ja-JP" altLang="en-US" sz="1200" b="1" i="0" u="none" strike="noStrike" baseline="0">
              <a:solidFill>
                <a:srgbClr val="000000"/>
              </a:solidFill>
              <a:latin typeface="ＭＳ Ｐゴシック"/>
              <a:ea typeface="ＭＳ Ｐゴシック"/>
            </a:rPr>
            <a:t>類似経費（●）：</a:t>
          </a:r>
          <a:r>
            <a:rPr lang="ja-JP" altLang="en-US" sz="1100" b="0" i="0" u="none" strike="noStrike" baseline="0">
              <a:solidFill>
                <a:srgbClr val="000000"/>
              </a:solidFill>
              <a:latin typeface="ＭＳ Ｐゴシック"/>
              <a:ea typeface="ＭＳ Ｐゴシック"/>
            </a:rPr>
            <a:t>同別紙（参考）「類似経費として取り扱うものの参考基準」で示している１～</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に該当するもの（当該番号を（　）書きする）</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1" i="0" u="none" strike="noStrike" baseline="0">
              <a:solidFill>
                <a:srgbClr val="000000"/>
              </a:solidFill>
              <a:latin typeface="ＭＳ Ｐゴシック"/>
              <a:ea typeface="ＭＳ Ｐゴシック"/>
            </a:rPr>
            <a:t>その他個別事情によるものについては、具体の理由を記入すること</a:t>
          </a:r>
        </a:p>
      </xdr:txBody>
    </xdr:sp>
    <xdr:clientData/>
  </xdr:twoCellAnchor>
  <xdr:twoCellAnchor editAs="oneCell">
    <xdr:from>
      <xdr:col>2</xdr:col>
      <xdr:colOff>943841</xdr:colOff>
      <xdr:row>1</xdr:row>
      <xdr:rowOff>3463</xdr:rowOff>
    </xdr:from>
    <xdr:to>
      <xdr:col>3</xdr:col>
      <xdr:colOff>2066430</xdr:colOff>
      <xdr:row>2</xdr:row>
      <xdr:rowOff>229124</xdr:rowOff>
    </xdr:to>
    <xdr:sp macro="" textlink="">
      <xdr:nvSpPr>
        <xdr:cNvPr id="3" name="Rectangle 8"/>
        <xdr:cNvSpPr>
          <a:spLocks noChangeArrowheads="1"/>
        </xdr:cNvSpPr>
      </xdr:nvSpPr>
      <xdr:spPr bwMode="auto">
        <a:xfrm>
          <a:off x="2480541" y="168563"/>
          <a:ext cx="3922939" cy="435211"/>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KASE02\AppData\Local\Microsoft\Windows\INetCache\Content.Outlook\4D6AI9HQ\&#12304;&#31481;&#26449;&#20316;&#26989;&#12305;H29&#20107;&#26989;&#21336;&#20301;&#25972;&#29702;&#34920;&#20860;&#21453;&#26144;&#29366;&#27841;&#3551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04;&#31639;&#20418;/&#34892;&#25919;&#20107;&#26989;&#12524;&#12499;&#12517;&#12540;&#12539;&#20104;&#31639;&#30435;&#35222;&#21177;&#29575;&#21270;&#12481;&#12540;&#12512;/&#24179;&#25104;&#65299;&#65296;&#24180;&#24230;/0.&#12381;&#12398;&#20182;&#65288;&#34892;&#38761;&#12363;&#12425;&#12398;&#36899;&#32097;&#31561;&#65289;/180406&#34892;&#25919;&#20107;&#26989;&#12524;&#12499;&#12517;&#12540;&#25285;&#24403;&#23448;&#20250;&#35696;&#65288;4&#26376;6&#26085;&#65289;/02_&#12304;&#20107;&#21209;&#36899;&#32097;&#12305;&#31185;&#23398;&#25216;&#34899;&#38306;&#20418;&#20104;&#31639;&#12398;&#38598;&#35336;&#12398;&#12383;&#12417;&#12398;&#27096;&#24335;&#19968;&#37096;&#25913;&#35330;&#12395;&#12388;&#12356;&#12390;/&#21029;&#28155;3_&#20107;&#26989;&#21336;&#20301;&#25972;&#29702;&#34920;&#20860;&#21453;&#26144;&#29366;&#27841;&#35519;&#65288;&#27096;&#2433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21508;&#37096;&#23616;&#12424;&#12426;&#22238;&#31572;/&#20107;&#26989;&#21336;&#20301;&#25972;&#29702;&#31080;/&#10004;&#65288;&#27700;&#22823;&#27671;&#65289;&#12304;&#29872;&#22659;&#30465;&#65288;&#27096;&#24335;&#20462;&#27491;&#65289;&#12305;H30&#20107;&#26989;&#21336;&#20301;&#25972;&#29702;&#31080;&#20860;&#21453;&#26144;&#29366;&#27841;&#355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反映状況調"/>
      <sheetName val="２９新規事業"/>
      <sheetName val="３０新規要求事業"/>
      <sheetName val="【記載例】反映状況調"/>
      <sheetName val="【記載例】２８新規事業"/>
      <sheetName val="公開プロセス対象事業"/>
      <sheetName val="対象外リスト "/>
      <sheetName val="集計表（公表様式）"/>
      <sheetName val="【記載例】対象外リスト"/>
      <sheetName val="Ｈ２７年度整理表"/>
    </sheetNames>
    <sheetDataSet>
      <sheetData sheetId="0" refreshError="1"/>
      <sheetData sheetId="1" refreshError="1"/>
      <sheetData sheetId="2" refreshError="1"/>
      <sheetData sheetId="3" refreshError="1"/>
      <sheetData sheetId="4" refreshError="1"/>
      <sheetData sheetId="5" refreshError="1"/>
      <sheetData sheetId="6" refreshError="1">
        <row r="44">
          <cell r="E44">
            <v>159933.43200000003</v>
          </cell>
          <cell r="F44">
            <v>0</v>
          </cell>
          <cell r="G44">
            <v>0</v>
          </cell>
          <cell r="I44">
            <v>0</v>
          </cell>
        </row>
        <row r="45">
          <cell r="I45">
            <v>0</v>
          </cell>
        </row>
        <row r="46">
          <cell r="I46">
            <v>0</v>
          </cell>
        </row>
      </sheetData>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反映状況調"/>
      <sheetName val="30新規事業"/>
      <sheetName val="31新規要求事業"/>
      <sheetName val="公開プロセス対象事業"/>
      <sheetName val="集計表（公表様式）"/>
      <sheetName val="対象外リスト"/>
      <sheetName val="入力規則"/>
    </sheet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反映状況調"/>
      <sheetName val="【記載例】反映状況調 "/>
      <sheetName val="30新規事業"/>
      <sheetName val="【記載例】29新規事業 "/>
      <sheetName val="31新規要求事業"/>
      <sheetName val="公開プロセス対象事業"/>
      <sheetName val="集計表（公表様式）"/>
      <sheetName val="対象外リスト"/>
      <sheetName val="【記載例】対象外リスト "/>
    </sheetNames>
    <sheetDataSet>
      <sheetData sheetId="0">
        <row r="167">
          <cell r="N167">
            <v>68.688999999999993</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2:AU460"/>
  <sheetViews>
    <sheetView tabSelected="1" view="pageBreakPreview" zoomScale="75" zoomScaleNormal="100" zoomScaleSheetLayoutView="75" zoomScalePageLayoutView="85" workbookViewId="0">
      <pane xSplit="2" ySplit="9" topLeftCell="C10" activePane="bottomRight" state="frozen"/>
      <selection pane="topRight" activeCell="C1" sqref="C1"/>
      <selection pane="bottomLeft" activeCell="A10" sqref="A10"/>
      <selection pane="bottomRight" activeCell="B18" sqref="B18"/>
    </sheetView>
  </sheetViews>
  <sheetFormatPr defaultColWidth="9" defaultRowHeight="13.5"/>
  <cols>
    <col min="1" max="1" width="6.875" style="625" customWidth="1"/>
    <col min="2" max="2" width="72.25" style="625" bestFit="1" customWidth="1"/>
    <col min="3" max="3" width="11.375" style="625" customWidth="1"/>
    <col min="4" max="4" width="18.25" style="625" customWidth="1"/>
    <col min="5" max="5" width="13.75" style="625" customWidth="1"/>
    <col min="6" max="6" width="20.25" style="625" customWidth="1"/>
    <col min="7" max="7" width="9.375" style="625" customWidth="1"/>
    <col min="8" max="9" width="9" style="625" customWidth="1"/>
    <col min="10" max="10" width="52.75" style="625" customWidth="1"/>
    <col min="11" max="11" width="13.875" style="625" customWidth="1"/>
    <col min="12" max="12" width="45.25" style="625" customWidth="1"/>
    <col min="13" max="13" width="14.25" style="625" customWidth="1"/>
    <col min="14" max="14" width="14.875" style="625" customWidth="1"/>
    <col min="15" max="16" width="12.875" style="625" customWidth="1"/>
    <col min="17" max="17" width="13.875" style="734" customWidth="1"/>
    <col min="18" max="18" width="51.75" style="734" customWidth="1"/>
    <col min="19" max="19" width="12.875" style="625" customWidth="1"/>
    <col min="20" max="20" width="14.875" style="625" customWidth="1"/>
    <col min="21" max="21" width="14.125" style="625" customWidth="1"/>
    <col min="22" max="22" width="29.125" style="625" customWidth="1"/>
    <col min="23" max="23" width="6.75" style="625" customWidth="1"/>
    <col min="24" max="24" width="4.75" style="625" customWidth="1"/>
    <col min="25" max="25" width="2.75" style="625" customWidth="1"/>
    <col min="26" max="26" width="4.75" style="625" customWidth="1"/>
    <col min="27" max="28" width="2.75" style="625" customWidth="1"/>
    <col min="29" max="29" width="6.75" style="625" customWidth="1"/>
    <col min="30" max="30" width="4.75" style="625" customWidth="1"/>
    <col min="31" max="31" width="2.75" style="625" customWidth="1"/>
    <col min="32" max="32" width="4.75" style="625" customWidth="1"/>
    <col min="33" max="34" width="2.75" style="625" customWidth="1"/>
    <col min="35" max="35" width="6.75" style="625" customWidth="1"/>
    <col min="36" max="36" width="4.75" style="625" customWidth="1"/>
    <col min="37" max="37" width="2.75" style="625" customWidth="1"/>
    <col min="38" max="38" width="4.75" style="625" customWidth="1"/>
    <col min="39" max="40" width="2.75" style="625" customWidth="1"/>
    <col min="41" max="41" width="15.75" style="625" customWidth="1"/>
    <col min="42" max="42" width="16.125" style="625" customWidth="1"/>
    <col min="43" max="44" width="4.875" style="625" customWidth="1"/>
    <col min="45" max="45" width="5" style="625" customWidth="1"/>
    <col min="46" max="16384" width="9" style="625"/>
  </cols>
  <sheetData>
    <row r="2" spans="1:45" ht="18.75">
      <c r="A2" s="19" t="s">
        <v>187</v>
      </c>
    </row>
    <row r="3" spans="1:45" ht="21">
      <c r="A3" s="1030" t="s">
        <v>869</v>
      </c>
      <c r="B3" s="1030"/>
      <c r="C3" s="1030"/>
      <c r="D3" s="1030"/>
      <c r="E3" s="1030"/>
      <c r="F3" s="1030"/>
      <c r="G3" s="1030"/>
      <c r="H3" s="1030"/>
      <c r="I3" s="1030"/>
      <c r="J3" s="1030"/>
      <c r="K3" s="1030"/>
      <c r="L3" s="1030"/>
      <c r="M3" s="1030"/>
      <c r="N3" s="1030"/>
      <c r="O3" s="1030"/>
      <c r="P3" s="1030"/>
      <c r="Q3" s="1030"/>
      <c r="R3" s="1030"/>
      <c r="S3" s="1030"/>
      <c r="T3" s="1030"/>
      <c r="U3" s="1030"/>
      <c r="V3" s="1030"/>
      <c r="W3" s="791"/>
      <c r="X3" s="791"/>
      <c r="Y3" s="791"/>
      <c r="Z3" s="791"/>
      <c r="AA3" s="791"/>
      <c r="AB3" s="791"/>
      <c r="AC3" s="684"/>
      <c r="AD3" s="684"/>
      <c r="AE3" s="791"/>
      <c r="AF3" s="791"/>
      <c r="AG3" s="791"/>
      <c r="AH3" s="791"/>
      <c r="AI3" s="791"/>
      <c r="AJ3" s="791"/>
      <c r="AK3" s="791"/>
      <c r="AL3" s="791"/>
      <c r="AM3" s="791"/>
      <c r="AN3" s="791"/>
      <c r="AO3" s="791"/>
      <c r="AP3" s="791"/>
    </row>
    <row r="4" spans="1:45" ht="14.25" thickBot="1">
      <c r="A4" s="17"/>
      <c r="B4" s="3"/>
      <c r="C4" s="3"/>
      <c r="D4" s="3"/>
      <c r="E4" s="3"/>
      <c r="F4" s="3"/>
      <c r="G4" s="3"/>
      <c r="H4" s="3"/>
      <c r="I4" s="1"/>
      <c r="J4" s="1"/>
      <c r="K4" s="1"/>
      <c r="L4" s="1"/>
      <c r="M4" s="1"/>
      <c r="N4" s="1"/>
      <c r="O4" s="1"/>
      <c r="P4" s="1"/>
      <c r="Q4" s="735"/>
      <c r="R4" s="735"/>
      <c r="S4" s="1"/>
      <c r="T4" s="1"/>
      <c r="U4" s="3"/>
      <c r="V4" s="790"/>
      <c r="W4" s="68"/>
      <c r="X4" s="68"/>
      <c r="Y4" s="68"/>
      <c r="Z4" s="68"/>
      <c r="AA4" s="68"/>
      <c r="AB4" s="68"/>
      <c r="AC4" s="68"/>
      <c r="AD4" s="68"/>
      <c r="AE4" s="68"/>
      <c r="AF4" s="68"/>
      <c r="AG4" s="68"/>
      <c r="AH4" s="68"/>
      <c r="AI4" s="68"/>
      <c r="AJ4" s="68"/>
      <c r="AK4" s="68"/>
      <c r="AL4" s="68"/>
      <c r="AM4" s="68"/>
      <c r="AN4" s="68"/>
      <c r="AO4" s="68"/>
      <c r="AP4" s="1028" t="s">
        <v>124</v>
      </c>
      <c r="AQ4" s="1028"/>
      <c r="AR4" s="1028"/>
      <c r="AS4" s="1029"/>
    </row>
    <row r="5" spans="1:45" ht="20.100000000000001" customHeight="1">
      <c r="A5" s="1031" t="s">
        <v>67</v>
      </c>
      <c r="B5" s="1006" t="s">
        <v>73</v>
      </c>
      <c r="C5" s="1036" t="s">
        <v>152</v>
      </c>
      <c r="D5" s="998" t="s">
        <v>153</v>
      </c>
      <c r="E5" s="998" t="s">
        <v>872</v>
      </c>
      <c r="F5" s="1001" t="s">
        <v>172</v>
      </c>
      <c r="G5" s="1002"/>
      <c r="H5" s="1002"/>
      <c r="I5" s="1003"/>
      <c r="J5" s="998" t="s">
        <v>173</v>
      </c>
      <c r="K5" s="1001" t="s">
        <v>102</v>
      </c>
      <c r="L5" s="1003"/>
      <c r="M5" s="785" t="s">
        <v>177</v>
      </c>
      <c r="N5" s="785" t="s">
        <v>873</v>
      </c>
      <c r="O5" s="1042" t="s">
        <v>39</v>
      </c>
      <c r="P5" s="1001" t="s">
        <v>126</v>
      </c>
      <c r="Q5" s="1043"/>
      <c r="R5" s="1044"/>
      <c r="S5" s="1006" t="s">
        <v>79</v>
      </c>
      <c r="T5" s="1006" t="s">
        <v>58</v>
      </c>
      <c r="U5" s="1006" t="s">
        <v>123</v>
      </c>
      <c r="V5" s="1009" t="s">
        <v>36</v>
      </c>
      <c r="W5" s="1016" t="s">
        <v>863</v>
      </c>
      <c r="X5" s="1017"/>
      <c r="Y5" s="1017"/>
      <c r="Z5" s="1017"/>
      <c r="AA5" s="1017"/>
      <c r="AB5" s="1017"/>
      <c r="AC5" s="1017"/>
      <c r="AD5" s="1017"/>
      <c r="AE5" s="1017"/>
      <c r="AF5" s="1017"/>
      <c r="AG5" s="1017"/>
      <c r="AH5" s="1017"/>
      <c r="AI5" s="1017"/>
      <c r="AJ5" s="1017"/>
      <c r="AK5" s="1017"/>
      <c r="AL5" s="1017"/>
      <c r="AM5" s="1017"/>
      <c r="AN5" s="1017"/>
      <c r="AO5" s="1018"/>
      <c r="AP5" s="1012" t="s">
        <v>174</v>
      </c>
      <c r="AQ5" s="998" t="s">
        <v>144</v>
      </c>
      <c r="AR5" s="998" t="s">
        <v>145</v>
      </c>
      <c r="AS5" s="1045" t="s">
        <v>133</v>
      </c>
    </row>
    <row r="6" spans="1:45" ht="20.100000000000001" customHeight="1">
      <c r="A6" s="1032"/>
      <c r="B6" s="1034"/>
      <c r="C6" s="1037"/>
      <c r="D6" s="1015"/>
      <c r="E6" s="1034"/>
      <c r="F6" s="1004" t="s">
        <v>189</v>
      </c>
      <c r="G6" s="1004" t="s">
        <v>190</v>
      </c>
      <c r="H6" s="1040" t="s">
        <v>146</v>
      </c>
      <c r="I6" s="1015" t="s">
        <v>51</v>
      </c>
      <c r="J6" s="1015"/>
      <c r="K6" s="1039" t="s">
        <v>54</v>
      </c>
      <c r="L6" s="1004" t="s">
        <v>48</v>
      </c>
      <c r="M6" s="786" t="s">
        <v>37</v>
      </c>
      <c r="N6" s="786" t="s">
        <v>38</v>
      </c>
      <c r="O6" s="1040"/>
      <c r="P6" s="1004" t="s">
        <v>81</v>
      </c>
      <c r="Q6" s="1039" t="s">
        <v>80</v>
      </c>
      <c r="R6" s="1048"/>
      <c r="S6" s="1034"/>
      <c r="T6" s="1007"/>
      <c r="U6" s="1007"/>
      <c r="V6" s="1010"/>
      <c r="W6" s="1019"/>
      <c r="X6" s="1020"/>
      <c r="Y6" s="1020"/>
      <c r="Z6" s="1020"/>
      <c r="AA6" s="1020"/>
      <c r="AB6" s="1020"/>
      <c r="AC6" s="1020"/>
      <c r="AD6" s="1020"/>
      <c r="AE6" s="1020"/>
      <c r="AF6" s="1020"/>
      <c r="AG6" s="1020"/>
      <c r="AH6" s="1020"/>
      <c r="AI6" s="1020"/>
      <c r="AJ6" s="1020"/>
      <c r="AK6" s="1020"/>
      <c r="AL6" s="1020"/>
      <c r="AM6" s="1020"/>
      <c r="AN6" s="1020"/>
      <c r="AO6" s="1021"/>
      <c r="AP6" s="1013"/>
      <c r="AQ6" s="999"/>
      <c r="AR6" s="999"/>
      <c r="AS6" s="1046"/>
    </row>
    <row r="7" spans="1:45" ht="21.6" customHeight="1" thickBot="1">
      <c r="A7" s="1033"/>
      <c r="B7" s="1035"/>
      <c r="C7" s="1038"/>
      <c r="D7" s="1005"/>
      <c r="E7" s="1035"/>
      <c r="F7" s="1005"/>
      <c r="G7" s="1005"/>
      <c r="H7" s="1041"/>
      <c r="I7" s="1005"/>
      <c r="J7" s="1005"/>
      <c r="K7" s="1038"/>
      <c r="L7" s="1005"/>
      <c r="M7" s="89" t="s">
        <v>44</v>
      </c>
      <c r="N7" s="89" t="s">
        <v>45</v>
      </c>
      <c r="O7" s="90" t="s">
        <v>46</v>
      </c>
      <c r="P7" s="1005"/>
      <c r="Q7" s="1038"/>
      <c r="R7" s="1049"/>
      <c r="S7" s="1035"/>
      <c r="T7" s="1008"/>
      <c r="U7" s="1008"/>
      <c r="V7" s="1011"/>
      <c r="W7" s="1055" t="s">
        <v>982</v>
      </c>
      <c r="X7" s="1056"/>
      <c r="Y7" s="1056"/>
      <c r="Z7" s="1056"/>
      <c r="AA7" s="1056"/>
      <c r="AB7" s="1057"/>
      <c r="AC7" s="1055" t="s">
        <v>983</v>
      </c>
      <c r="AD7" s="1056"/>
      <c r="AE7" s="1056"/>
      <c r="AF7" s="1056"/>
      <c r="AG7" s="1056"/>
      <c r="AH7" s="1057"/>
      <c r="AI7" s="1055" t="s">
        <v>984</v>
      </c>
      <c r="AJ7" s="1056"/>
      <c r="AK7" s="1056"/>
      <c r="AL7" s="1056"/>
      <c r="AM7" s="1056"/>
      <c r="AN7" s="1057"/>
      <c r="AO7" s="794" t="s">
        <v>985</v>
      </c>
      <c r="AP7" s="1014"/>
      <c r="AQ7" s="1000"/>
      <c r="AR7" s="1000"/>
      <c r="AS7" s="1047"/>
    </row>
    <row r="8" spans="1:45" s="28" customFormat="1" ht="21.6" customHeight="1">
      <c r="A8" s="265"/>
      <c r="B8" s="266" t="s">
        <v>191</v>
      </c>
      <c r="C8" s="266"/>
      <c r="D8" s="266"/>
      <c r="E8" s="267"/>
      <c r="F8" s="268"/>
      <c r="G8" s="268"/>
      <c r="H8" s="269"/>
      <c r="I8" s="269"/>
      <c r="J8" s="270"/>
      <c r="K8" s="271"/>
      <c r="L8" s="271"/>
      <c r="M8" s="269"/>
      <c r="N8" s="272"/>
      <c r="O8" s="269"/>
      <c r="P8" s="273"/>
      <c r="Q8" s="274"/>
      <c r="R8" s="270"/>
      <c r="S8" s="267"/>
      <c r="T8" s="267"/>
      <c r="U8" s="267"/>
      <c r="V8" s="275"/>
      <c r="W8" s="97"/>
      <c r="X8" s="97"/>
      <c r="Y8" s="97"/>
      <c r="Z8" s="97"/>
      <c r="AA8" s="97"/>
      <c r="AB8" s="97"/>
      <c r="AC8" s="97"/>
      <c r="AD8" s="97"/>
      <c r="AE8" s="97"/>
      <c r="AF8" s="97"/>
      <c r="AG8" s="97"/>
      <c r="AH8" s="97"/>
      <c r="AI8" s="97"/>
      <c r="AJ8" s="97"/>
      <c r="AK8" s="97"/>
      <c r="AL8" s="97"/>
      <c r="AM8" s="97"/>
      <c r="AN8" s="97"/>
      <c r="AO8" s="97"/>
      <c r="AP8" s="275"/>
      <c r="AQ8" s="267"/>
      <c r="AR8" s="267"/>
      <c r="AS8" s="276"/>
    </row>
    <row r="9" spans="1:45" s="358" customFormat="1" ht="21.6" customHeight="1">
      <c r="A9" s="797"/>
      <c r="B9" s="277" t="s">
        <v>192</v>
      </c>
      <c r="C9" s="277"/>
      <c r="D9" s="277"/>
      <c r="E9" s="798"/>
      <c r="F9" s="799"/>
      <c r="G9" s="799"/>
      <c r="H9" s="800"/>
      <c r="I9" s="800"/>
      <c r="J9" s="801"/>
      <c r="K9" s="802"/>
      <c r="L9" s="802"/>
      <c r="M9" s="800"/>
      <c r="N9" s="803"/>
      <c r="O9" s="800"/>
      <c r="P9" s="804"/>
      <c r="Q9" s="805"/>
      <c r="R9" s="801"/>
      <c r="S9" s="798"/>
      <c r="T9" s="798"/>
      <c r="U9" s="798"/>
      <c r="V9" s="806"/>
      <c r="W9" s="807"/>
      <c r="X9" s="807"/>
      <c r="Y9" s="807"/>
      <c r="Z9" s="807"/>
      <c r="AA9" s="807"/>
      <c r="AB9" s="807"/>
      <c r="AC9" s="807"/>
      <c r="AD9" s="807"/>
      <c r="AE9" s="807"/>
      <c r="AF9" s="807"/>
      <c r="AG9" s="807"/>
      <c r="AH9" s="807"/>
      <c r="AI9" s="807"/>
      <c r="AJ9" s="807"/>
      <c r="AK9" s="807"/>
      <c r="AL9" s="807"/>
      <c r="AM9" s="807"/>
      <c r="AN9" s="807"/>
      <c r="AO9" s="807"/>
      <c r="AP9" s="806"/>
      <c r="AQ9" s="798"/>
      <c r="AR9" s="798"/>
      <c r="AS9" s="808"/>
    </row>
    <row r="10" spans="1:45" s="604" customFormat="1" ht="67.7" customHeight="1">
      <c r="A10" s="278">
        <v>1</v>
      </c>
      <c r="B10" s="279" t="s">
        <v>767</v>
      </c>
      <c r="C10" s="280" t="s">
        <v>193</v>
      </c>
      <c r="D10" s="280" t="s">
        <v>194</v>
      </c>
      <c r="E10" s="741">
        <v>11.206</v>
      </c>
      <c r="F10" s="741">
        <v>0</v>
      </c>
      <c r="G10" s="282">
        <v>0</v>
      </c>
      <c r="H10" s="652">
        <f t="shared" ref="H10:H60" si="0">E10+F10-G10</f>
        <v>11.206</v>
      </c>
      <c r="I10" s="652">
        <v>10</v>
      </c>
      <c r="J10" s="293" t="s">
        <v>1028</v>
      </c>
      <c r="K10" s="283" t="s">
        <v>95</v>
      </c>
      <c r="L10" s="284" t="s">
        <v>1036</v>
      </c>
      <c r="M10" s="741">
        <v>9.9209999999999994</v>
      </c>
      <c r="N10" s="552">
        <v>13.94</v>
      </c>
      <c r="O10" s="285">
        <f t="shared" ref="O10" si="1">+N10-M10</f>
        <v>4.0190000000000001</v>
      </c>
      <c r="P10" s="296">
        <v>0</v>
      </c>
      <c r="Q10" s="777" t="s">
        <v>95</v>
      </c>
      <c r="R10" s="286" t="s">
        <v>1568</v>
      </c>
      <c r="S10" s="756"/>
      <c r="T10" s="287" t="s">
        <v>195</v>
      </c>
      <c r="U10" s="288" t="s">
        <v>2</v>
      </c>
      <c r="V10" s="289" t="s">
        <v>196</v>
      </c>
      <c r="W10" s="661" t="s">
        <v>987</v>
      </c>
      <c r="X10" s="662"/>
      <c r="Y10" s="753" t="s">
        <v>986</v>
      </c>
      <c r="Z10" s="664">
        <v>1</v>
      </c>
      <c r="AA10" s="753" t="s">
        <v>986</v>
      </c>
      <c r="AB10" s="665"/>
      <c r="AC10" s="661"/>
      <c r="AD10" s="662"/>
      <c r="AE10" s="753" t="s">
        <v>986</v>
      </c>
      <c r="AF10" s="664"/>
      <c r="AG10" s="753" t="s">
        <v>986</v>
      </c>
      <c r="AH10" s="665"/>
      <c r="AI10" s="661"/>
      <c r="AJ10" s="662"/>
      <c r="AK10" s="753" t="s">
        <v>986</v>
      </c>
      <c r="AL10" s="664"/>
      <c r="AM10" s="753" t="s">
        <v>986</v>
      </c>
      <c r="AN10" s="665"/>
      <c r="AO10" s="770"/>
      <c r="AP10" s="644" t="s">
        <v>170</v>
      </c>
      <c r="AQ10" s="591" t="s">
        <v>135</v>
      </c>
      <c r="AR10" s="591"/>
      <c r="AS10" s="592"/>
    </row>
    <row r="11" spans="1:45" s="604" customFormat="1" ht="90" customHeight="1">
      <c r="A11" s="566">
        <v>2</v>
      </c>
      <c r="B11" s="793" t="s">
        <v>714</v>
      </c>
      <c r="C11" s="570" t="s">
        <v>197</v>
      </c>
      <c r="D11" s="570" t="s">
        <v>198</v>
      </c>
      <c r="E11" s="652">
        <v>66.335999999999999</v>
      </c>
      <c r="F11" s="741">
        <v>0</v>
      </c>
      <c r="G11" s="282">
        <v>0</v>
      </c>
      <c r="H11" s="652">
        <f t="shared" si="0"/>
        <v>66.335999999999999</v>
      </c>
      <c r="I11" s="652">
        <v>66</v>
      </c>
      <c r="J11" s="293" t="s">
        <v>1028</v>
      </c>
      <c r="K11" s="707" t="s">
        <v>95</v>
      </c>
      <c r="L11" s="491" t="s">
        <v>1037</v>
      </c>
      <c r="M11" s="652">
        <v>59.774999999999999</v>
      </c>
      <c r="N11" s="295">
        <v>55</v>
      </c>
      <c r="O11" s="285">
        <f t="shared" ref="O11" si="2">+N11-M11</f>
        <v>-4.7749999999999986</v>
      </c>
      <c r="P11" s="296">
        <v>0</v>
      </c>
      <c r="Q11" s="777" t="s">
        <v>95</v>
      </c>
      <c r="R11" s="793" t="s">
        <v>1569</v>
      </c>
      <c r="S11" s="582"/>
      <c r="T11" s="567" t="s">
        <v>195</v>
      </c>
      <c r="U11" s="645" t="s">
        <v>2</v>
      </c>
      <c r="V11" s="570" t="s">
        <v>751</v>
      </c>
      <c r="W11" s="661" t="s">
        <v>987</v>
      </c>
      <c r="X11" s="662"/>
      <c r="Y11" s="753" t="s">
        <v>986</v>
      </c>
      <c r="Z11" s="664">
        <v>2</v>
      </c>
      <c r="AA11" s="753" t="s">
        <v>986</v>
      </c>
      <c r="AB11" s="665"/>
      <c r="AC11" s="661"/>
      <c r="AD11" s="662"/>
      <c r="AE11" s="753" t="s">
        <v>986</v>
      </c>
      <c r="AF11" s="664"/>
      <c r="AG11" s="753" t="s">
        <v>986</v>
      </c>
      <c r="AH11" s="665"/>
      <c r="AI11" s="661"/>
      <c r="AJ11" s="662"/>
      <c r="AK11" s="753" t="s">
        <v>986</v>
      </c>
      <c r="AL11" s="664"/>
      <c r="AM11" s="753" t="s">
        <v>986</v>
      </c>
      <c r="AN11" s="665"/>
      <c r="AO11" s="770"/>
      <c r="AP11" s="644" t="s">
        <v>711</v>
      </c>
      <c r="AQ11" s="591" t="s">
        <v>200</v>
      </c>
      <c r="AR11" s="591"/>
      <c r="AS11" s="592"/>
    </row>
    <row r="12" spans="1:45" s="604" customFormat="1" ht="40.35" customHeight="1">
      <c r="A12" s="854">
        <v>3</v>
      </c>
      <c r="B12" s="844" t="s">
        <v>768</v>
      </c>
      <c r="C12" s="856" t="s">
        <v>201</v>
      </c>
      <c r="D12" s="856" t="s">
        <v>198</v>
      </c>
      <c r="E12" s="292">
        <v>25.891999999999999</v>
      </c>
      <c r="F12" s="741">
        <v>0</v>
      </c>
      <c r="G12" s="282">
        <v>0</v>
      </c>
      <c r="H12" s="652">
        <f t="shared" si="0"/>
        <v>25.891999999999999</v>
      </c>
      <c r="I12" s="650">
        <v>23</v>
      </c>
      <c r="J12" s="1022" t="s">
        <v>1027</v>
      </c>
      <c r="K12" s="872" t="s">
        <v>95</v>
      </c>
      <c r="L12" s="874" t="s">
        <v>1038</v>
      </c>
      <c r="M12" s="652">
        <v>25.891999999999999</v>
      </c>
      <c r="N12" s="525">
        <v>25.891999999999999</v>
      </c>
      <c r="O12" s="498">
        <f t="shared" ref="O12:O50" si="3">+N12-M12</f>
        <v>0</v>
      </c>
      <c r="P12" s="1025">
        <v>0</v>
      </c>
      <c r="Q12" s="911" t="s">
        <v>95</v>
      </c>
      <c r="R12" s="920" t="s">
        <v>1570</v>
      </c>
      <c r="S12" s="834"/>
      <c r="T12" s="836" t="s">
        <v>202</v>
      </c>
      <c r="U12" s="645" t="s">
        <v>2</v>
      </c>
      <c r="V12" s="570" t="s">
        <v>199</v>
      </c>
      <c r="W12" s="846" t="s">
        <v>987</v>
      </c>
      <c r="X12" s="848"/>
      <c r="Y12" s="848" t="s">
        <v>986</v>
      </c>
      <c r="Z12" s="850">
        <v>3</v>
      </c>
      <c r="AA12" s="848" t="s">
        <v>986</v>
      </c>
      <c r="AB12" s="852"/>
      <c r="AC12" s="846"/>
      <c r="AD12" s="848"/>
      <c r="AE12" s="848" t="s">
        <v>986</v>
      </c>
      <c r="AF12" s="850"/>
      <c r="AG12" s="848" t="s">
        <v>986</v>
      </c>
      <c r="AH12" s="852"/>
      <c r="AI12" s="846"/>
      <c r="AJ12" s="848"/>
      <c r="AK12" s="848" t="s">
        <v>986</v>
      </c>
      <c r="AL12" s="850"/>
      <c r="AM12" s="848" t="s">
        <v>986</v>
      </c>
      <c r="AN12" s="852"/>
      <c r="AO12" s="913"/>
      <c r="AP12" s="832" t="s">
        <v>865</v>
      </c>
      <c r="AQ12" s="838" t="s">
        <v>135</v>
      </c>
      <c r="AR12" s="838"/>
      <c r="AS12" s="830"/>
    </row>
    <row r="13" spans="1:45" s="604" customFormat="1" ht="40.35" customHeight="1">
      <c r="A13" s="855"/>
      <c r="B13" s="845"/>
      <c r="C13" s="857"/>
      <c r="D13" s="857"/>
      <c r="E13" s="292">
        <v>409.96699999999998</v>
      </c>
      <c r="F13" s="741">
        <v>0</v>
      </c>
      <c r="G13" s="282">
        <v>0</v>
      </c>
      <c r="H13" s="652">
        <f t="shared" si="0"/>
        <v>409.96699999999998</v>
      </c>
      <c r="I13" s="650">
        <v>380</v>
      </c>
      <c r="J13" s="1023"/>
      <c r="K13" s="873"/>
      <c r="L13" s="1024"/>
      <c r="M13" s="652">
        <v>409.94200000000001</v>
      </c>
      <c r="N13" s="525">
        <v>409.94200000000001</v>
      </c>
      <c r="O13" s="498">
        <f t="shared" si="3"/>
        <v>0</v>
      </c>
      <c r="P13" s="1026"/>
      <c r="Q13" s="912"/>
      <c r="R13" s="922"/>
      <c r="S13" s="835"/>
      <c r="T13" s="837"/>
      <c r="U13" s="645" t="s">
        <v>859</v>
      </c>
      <c r="V13" s="570" t="s">
        <v>204</v>
      </c>
      <c r="W13" s="847"/>
      <c r="X13" s="849"/>
      <c r="Y13" s="849"/>
      <c r="Z13" s="851"/>
      <c r="AA13" s="849"/>
      <c r="AB13" s="853"/>
      <c r="AC13" s="847"/>
      <c r="AD13" s="849"/>
      <c r="AE13" s="849"/>
      <c r="AF13" s="851"/>
      <c r="AG13" s="849"/>
      <c r="AH13" s="853"/>
      <c r="AI13" s="847"/>
      <c r="AJ13" s="849"/>
      <c r="AK13" s="849"/>
      <c r="AL13" s="851"/>
      <c r="AM13" s="849"/>
      <c r="AN13" s="853"/>
      <c r="AO13" s="914"/>
      <c r="AP13" s="833"/>
      <c r="AQ13" s="839"/>
      <c r="AR13" s="839"/>
      <c r="AS13" s="831"/>
    </row>
    <row r="14" spans="1:45" s="604" customFormat="1" ht="40.35" customHeight="1">
      <c r="A14" s="566">
        <v>4</v>
      </c>
      <c r="B14" s="793" t="s">
        <v>769</v>
      </c>
      <c r="C14" s="570" t="s">
        <v>1029</v>
      </c>
      <c r="D14" s="570" t="s">
        <v>957</v>
      </c>
      <c r="E14" s="652">
        <v>210</v>
      </c>
      <c r="F14" s="741">
        <v>0</v>
      </c>
      <c r="G14" s="282">
        <v>0</v>
      </c>
      <c r="H14" s="652">
        <f t="shared" si="0"/>
        <v>210</v>
      </c>
      <c r="I14" s="652">
        <v>200</v>
      </c>
      <c r="J14" s="511" t="s">
        <v>1407</v>
      </c>
      <c r="K14" s="707" t="s">
        <v>161</v>
      </c>
      <c r="L14" s="297" t="s">
        <v>1426</v>
      </c>
      <c r="M14" s="652">
        <v>0</v>
      </c>
      <c r="N14" s="295">
        <v>0</v>
      </c>
      <c r="O14" s="498">
        <f t="shared" si="3"/>
        <v>0</v>
      </c>
      <c r="P14" s="650">
        <v>0</v>
      </c>
      <c r="Q14" s="777" t="s">
        <v>159</v>
      </c>
      <c r="R14" s="793" t="s">
        <v>1601</v>
      </c>
      <c r="S14" s="582"/>
      <c r="T14" s="567" t="s">
        <v>799</v>
      </c>
      <c r="U14" s="645" t="s">
        <v>203</v>
      </c>
      <c r="V14" s="570" t="s">
        <v>204</v>
      </c>
      <c r="W14" s="661" t="s">
        <v>987</v>
      </c>
      <c r="X14" s="662"/>
      <c r="Y14" s="753" t="s">
        <v>986</v>
      </c>
      <c r="Z14" s="664">
        <v>5</v>
      </c>
      <c r="AA14" s="753" t="s">
        <v>986</v>
      </c>
      <c r="AB14" s="665"/>
      <c r="AC14" s="661"/>
      <c r="AD14" s="662"/>
      <c r="AE14" s="753" t="s">
        <v>986</v>
      </c>
      <c r="AF14" s="664"/>
      <c r="AG14" s="753" t="s">
        <v>986</v>
      </c>
      <c r="AH14" s="665"/>
      <c r="AI14" s="661"/>
      <c r="AJ14" s="662"/>
      <c r="AK14" s="753" t="s">
        <v>986</v>
      </c>
      <c r="AL14" s="664"/>
      <c r="AM14" s="753" t="s">
        <v>986</v>
      </c>
      <c r="AN14" s="665"/>
      <c r="AO14" s="770"/>
      <c r="AP14" s="644" t="s">
        <v>120</v>
      </c>
      <c r="AQ14" s="591" t="s">
        <v>135</v>
      </c>
      <c r="AR14" s="591"/>
      <c r="AS14" s="592"/>
    </row>
    <row r="15" spans="1:45" s="604" customFormat="1" ht="72.75" customHeight="1">
      <c r="A15" s="566">
        <v>5</v>
      </c>
      <c r="B15" s="793" t="s">
        <v>770</v>
      </c>
      <c r="C15" s="570" t="s">
        <v>197</v>
      </c>
      <c r="D15" s="570" t="s">
        <v>211</v>
      </c>
      <c r="E15" s="652">
        <v>350</v>
      </c>
      <c r="F15" s="741">
        <v>0</v>
      </c>
      <c r="G15" s="282">
        <v>53.886000000000003</v>
      </c>
      <c r="H15" s="652">
        <f t="shared" si="0"/>
        <v>296.11399999999998</v>
      </c>
      <c r="I15" s="652">
        <v>79.162999999999997</v>
      </c>
      <c r="J15" s="511" t="s">
        <v>1114</v>
      </c>
      <c r="K15" s="707" t="s">
        <v>95</v>
      </c>
      <c r="L15" s="297" t="s">
        <v>1285</v>
      </c>
      <c r="M15" s="652">
        <v>0</v>
      </c>
      <c r="N15" s="295">
        <v>0</v>
      </c>
      <c r="O15" s="498">
        <f t="shared" si="3"/>
        <v>0</v>
      </c>
      <c r="P15" s="650">
        <v>0</v>
      </c>
      <c r="Q15" s="777" t="s">
        <v>95</v>
      </c>
      <c r="R15" s="793" t="s">
        <v>1602</v>
      </c>
      <c r="S15" s="582"/>
      <c r="T15" s="567" t="s">
        <v>860</v>
      </c>
      <c r="U15" s="645" t="s">
        <v>203</v>
      </c>
      <c r="V15" s="570" t="s">
        <v>209</v>
      </c>
      <c r="W15" s="661" t="s">
        <v>987</v>
      </c>
      <c r="X15" s="662"/>
      <c r="Y15" s="753" t="s">
        <v>986</v>
      </c>
      <c r="Z15" s="664">
        <v>7</v>
      </c>
      <c r="AA15" s="753" t="s">
        <v>986</v>
      </c>
      <c r="AB15" s="665"/>
      <c r="AC15" s="661"/>
      <c r="AD15" s="662"/>
      <c r="AE15" s="753" t="s">
        <v>986</v>
      </c>
      <c r="AF15" s="664"/>
      <c r="AG15" s="753" t="s">
        <v>986</v>
      </c>
      <c r="AH15" s="665"/>
      <c r="AI15" s="661"/>
      <c r="AJ15" s="662"/>
      <c r="AK15" s="753" t="s">
        <v>986</v>
      </c>
      <c r="AL15" s="664"/>
      <c r="AM15" s="753" t="s">
        <v>986</v>
      </c>
      <c r="AN15" s="665"/>
      <c r="AO15" s="770"/>
      <c r="AP15" s="644" t="s">
        <v>120</v>
      </c>
      <c r="AQ15" s="564"/>
      <c r="AR15" s="564" t="s">
        <v>200</v>
      </c>
      <c r="AS15" s="565"/>
    </row>
    <row r="16" spans="1:45" s="604" customFormat="1" ht="61.5" customHeight="1">
      <c r="A16" s="566">
        <v>6</v>
      </c>
      <c r="B16" s="793" t="s">
        <v>771</v>
      </c>
      <c r="C16" s="570" t="s">
        <v>214</v>
      </c>
      <c r="D16" s="570" t="s">
        <v>198</v>
      </c>
      <c r="E16" s="652">
        <v>1900</v>
      </c>
      <c r="F16" s="741">
        <v>0</v>
      </c>
      <c r="G16" s="282">
        <v>2199</v>
      </c>
      <c r="H16" s="652">
        <f t="shared" si="0"/>
        <v>-299</v>
      </c>
      <c r="I16" s="652">
        <v>1704</v>
      </c>
      <c r="J16" s="293" t="s">
        <v>1028</v>
      </c>
      <c r="K16" s="496" t="s">
        <v>95</v>
      </c>
      <c r="L16" s="568" t="s">
        <v>1218</v>
      </c>
      <c r="M16" s="652">
        <v>1900</v>
      </c>
      <c r="N16" s="493">
        <v>1900</v>
      </c>
      <c r="O16" s="498">
        <f t="shared" si="3"/>
        <v>0</v>
      </c>
      <c r="P16" s="650">
        <v>0</v>
      </c>
      <c r="Q16" s="499" t="s">
        <v>95</v>
      </c>
      <c r="R16" s="706" t="s">
        <v>1496</v>
      </c>
      <c r="S16" s="568"/>
      <c r="T16" s="379" t="s">
        <v>805</v>
      </c>
      <c r="U16" s="645" t="s">
        <v>212</v>
      </c>
      <c r="V16" s="570" t="s">
        <v>213</v>
      </c>
      <c r="W16" s="661" t="s">
        <v>987</v>
      </c>
      <c r="X16" s="662"/>
      <c r="Y16" s="753" t="s">
        <v>986</v>
      </c>
      <c r="Z16" s="664">
        <v>9</v>
      </c>
      <c r="AA16" s="753" t="s">
        <v>986</v>
      </c>
      <c r="AB16" s="665"/>
      <c r="AC16" s="661"/>
      <c r="AD16" s="662"/>
      <c r="AE16" s="753" t="s">
        <v>986</v>
      </c>
      <c r="AF16" s="664"/>
      <c r="AG16" s="753" t="s">
        <v>986</v>
      </c>
      <c r="AH16" s="665"/>
      <c r="AI16" s="661"/>
      <c r="AJ16" s="662"/>
      <c r="AK16" s="753" t="s">
        <v>986</v>
      </c>
      <c r="AL16" s="664"/>
      <c r="AM16" s="753" t="s">
        <v>986</v>
      </c>
      <c r="AN16" s="665"/>
      <c r="AO16" s="770"/>
      <c r="AP16" s="644" t="s">
        <v>711</v>
      </c>
      <c r="AQ16" s="591"/>
      <c r="AR16" s="591" t="s">
        <v>135</v>
      </c>
      <c r="AS16" s="592"/>
    </row>
    <row r="17" spans="1:45" s="604" customFormat="1" ht="54.75" customHeight="1">
      <c r="A17" s="566">
        <v>7</v>
      </c>
      <c r="B17" s="793" t="s">
        <v>981</v>
      </c>
      <c r="C17" s="570" t="s">
        <v>215</v>
      </c>
      <c r="D17" s="570" t="s">
        <v>216</v>
      </c>
      <c r="E17" s="652">
        <v>21740</v>
      </c>
      <c r="F17" s="282">
        <v>827</v>
      </c>
      <c r="G17" s="282">
        <v>0</v>
      </c>
      <c r="H17" s="652">
        <f t="shared" si="0"/>
        <v>22567</v>
      </c>
      <c r="I17" s="652">
        <v>17845</v>
      </c>
      <c r="J17" s="293" t="s">
        <v>1028</v>
      </c>
      <c r="K17" s="707" t="s">
        <v>95</v>
      </c>
      <c r="L17" s="297" t="s">
        <v>1286</v>
      </c>
      <c r="M17" s="652">
        <v>25740</v>
      </c>
      <c r="N17" s="295">
        <v>25740</v>
      </c>
      <c r="O17" s="498">
        <f t="shared" si="3"/>
        <v>0</v>
      </c>
      <c r="P17" s="650">
        <v>0</v>
      </c>
      <c r="Q17" s="777" t="s">
        <v>95</v>
      </c>
      <c r="R17" s="793" t="s">
        <v>1603</v>
      </c>
      <c r="S17" s="582"/>
      <c r="T17" s="567" t="s">
        <v>856</v>
      </c>
      <c r="U17" s="645" t="s">
        <v>203</v>
      </c>
      <c r="V17" s="570" t="s">
        <v>204</v>
      </c>
      <c r="W17" s="661" t="s">
        <v>987</v>
      </c>
      <c r="X17" s="662"/>
      <c r="Y17" s="753" t="s">
        <v>986</v>
      </c>
      <c r="Z17" s="664">
        <v>10</v>
      </c>
      <c r="AA17" s="753" t="s">
        <v>986</v>
      </c>
      <c r="AB17" s="665"/>
      <c r="AC17" s="661"/>
      <c r="AD17" s="662"/>
      <c r="AE17" s="753" t="s">
        <v>986</v>
      </c>
      <c r="AF17" s="664"/>
      <c r="AG17" s="753" t="s">
        <v>986</v>
      </c>
      <c r="AH17" s="665"/>
      <c r="AI17" s="661"/>
      <c r="AJ17" s="662"/>
      <c r="AK17" s="753" t="s">
        <v>986</v>
      </c>
      <c r="AL17" s="664"/>
      <c r="AM17" s="753" t="s">
        <v>986</v>
      </c>
      <c r="AN17" s="665"/>
      <c r="AO17" s="770"/>
      <c r="AP17" s="644" t="s">
        <v>711</v>
      </c>
      <c r="AQ17" s="564" t="s">
        <v>135</v>
      </c>
      <c r="AR17" s="564" t="s">
        <v>135</v>
      </c>
      <c r="AS17" s="565" t="s">
        <v>125</v>
      </c>
    </row>
    <row r="18" spans="1:45" s="604" customFormat="1" ht="57" customHeight="1">
      <c r="A18" s="566">
        <v>8</v>
      </c>
      <c r="B18" s="793" t="s">
        <v>217</v>
      </c>
      <c r="C18" s="494" t="s">
        <v>214</v>
      </c>
      <c r="D18" s="494" t="s">
        <v>807</v>
      </c>
      <c r="E18" s="652">
        <v>0</v>
      </c>
      <c r="F18" s="652">
        <v>367.2</v>
      </c>
      <c r="G18" s="652">
        <v>0</v>
      </c>
      <c r="H18" s="652">
        <f t="shared" si="0"/>
        <v>367.2</v>
      </c>
      <c r="I18" s="652">
        <v>367</v>
      </c>
      <c r="J18" s="293" t="s">
        <v>1028</v>
      </c>
      <c r="K18" s="496" t="s">
        <v>161</v>
      </c>
      <c r="L18" s="568" t="s">
        <v>1219</v>
      </c>
      <c r="M18" s="652">
        <v>0</v>
      </c>
      <c r="N18" s="652">
        <v>0</v>
      </c>
      <c r="O18" s="651">
        <f t="shared" si="3"/>
        <v>0</v>
      </c>
      <c r="P18" s="650">
        <v>0</v>
      </c>
      <c r="Q18" s="777" t="s">
        <v>159</v>
      </c>
      <c r="R18" s="793" t="s">
        <v>1497</v>
      </c>
      <c r="S18" s="582"/>
      <c r="T18" s="793" t="s">
        <v>809</v>
      </c>
      <c r="U18" s="645" t="s">
        <v>212</v>
      </c>
      <c r="V18" s="570" t="s">
        <v>213</v>
      </c>
      <c r="W18" s="661" t="s">
        <v>987</v>
      </c>
      <c r="X18" s="662"/>
      <c r="Y18" s="753" t="s">
        <v>986</v>
      </c>
      <c r="Z18" s="664">
        <v>11</v>
      </c>
      <c r="AA18" s="753" t="s">
        <v>986</v>
      </c>
      <c r="AB18" s="665"/>
      <c r="AC18" s="661"/>
      <c r="AD18" s="662"/>
      <c r="AE18" s="753" t="s">
        <v>986</v>
      </c>
      <c r="AF18" s="664"/>
      <c r="AG18" s="753" t="s">
        <v>986</v>
      </c>
      <c r="AH18" s="665"/>
      <c r="AI18" s="661"/>
      <c r="AJ18" s="662"/>
      <c r="AK18" s="753" t="s">
        <v>986</v>
      </c>
      <c r="AL18" s="664"/>
      <c r="AM18" s="753" t="s">
        <v>986</v>
      </c>
      <c r="AN18" s="665"/>
      <c r="AO18" s="770"/>
      <c r="AP18" s="645" t="s">
        <v>710</v>
      </c>
      <c r="AQ18" s="564" t="s">
        <v>135</v>
      </c>
      <c r="AR18" s="564"/>
      <c r="AS18" s="565"/>
    </row>
    <row r="19" spans="1:45" s="604" customFormat="1" ht="46.5" customHeight="1">
      <c r="A19" s="566">
        <v>9</v>
      </c>
      <c r="B19" s="752" t="s">
        <v>218</v>
      </c>
      <c r="C19" s="759" t="s">
        <v>206</v>
      </c>
      <c r="D19" s="759" t="s">
        <v>198</v>
      </c>
      <c r="E19" s="742">
        <v>4800</v>
      </c>
      <c r="F19" s="741">
        <v>0</v>
      </c>
      <c r="G19" s="552">
        <v>0</v>
      </c>
      <c r="H19" s="742">
        <f t="shared" si="0"/>
        <v>4800</v>
      </c>
      <c r="I19" s="742">
        <v>4800</v>
      </c>
      <c r="J19" s="293" t="s">
        <v>1028</v>
      </c>
      <c r="K19" s="776" t="s">
        <v>95</v>
      </c>
      <c r="L19" s="774" t="s">
        <v>1220</v>
      </c>
      <c r="M19" s="742">
        <v>4800</v>
      </c>
      <c r="N19" s="530">
        <v>4800</v>
      </c>
      <c r="O19" s="531">
        <f t="shared" si="3"/>
        <v>0</v>
      </c>
      <c r="P19" s="789">
        <v>0</v>
      </c>
      <c r="Q19" s="769" t="s">
        <v>95</v>
      </c>
      <c r="R19" s="774" t="s">
        <v>1498</v>
      </c>
      <c r="S19" s="778"/>
      <c r="T19" s="532" t="s">
        <v>805</v>
      </c>
      <c r="U19" s="747" t="s">
        <v>212</v>
      </c>
      <c r="V19" s="759" t="s">
        <v>213</v>
      </c>
      <c r="W19" s="661" t="s">
        <v>987</v>
      </c>
      <c r="X19" s="662"/>
      <c r="Y19" s="753" t="s">
        <v>986</v>
      </c>
      <c r="Z19" s="664">
        <v>14</v>
      </c>
      <c r="AA19" s="753" t="s">
        <v>986</v>
      </c>
      <c r="AB19" s="665"/>
      <c r="AC19" s="661"/>
      <c r="AD19" s="662"/>
      <c r="AE19" s="753" t="s">
        <v>986</v>
      </c>
      <c r="AF19" s="664"/>
      <c r="AG19" s="753" t="s">
        <v>986</v>
      </c>
      <c r="AH19" s="665"/>
      <c r="AI19" s="661"/>
      <c r="AJ19" s="662"/>
      <c r="AK19" s="753" t="s">
        <v>986</v>
      </c>
      <c r="AL19" s="664"/>
      <c r="AM19" s="753" t="s">
        <v>986</v>
      </c>
      <c r="AN19" s="665"/>
      <c r="AO19" s="770"/>
      <c r="AP19" s="533" t="s">
        <v>170</v>
      </c>
      <c r="AQ19" s="765"/>
      <c r="AR19" s="765" t="s">
        <v>135</v>
      </c>
      <c r="AS19" s="767" t="s">
        <v>135</v>
      </c>
    </row>
    <row r="20" spans="1:45" s="604" customFormat="1" ht="248.1" customHeight="1">
      <c r="A20" s="566">
        <v>10</v>
      </c>
      <c r="B20" s="793" t="s">
        <v>219</v>
      </c>
      <c r="C20" s="570" t="s">
        <v>206</v>
      </c>
      <c r="D20" s="570" t="s">
        <v>198</v>
      </c>
      <c r="E20" s="652">
        <v>2070</v>
      </c>
      <c r="F20" s="741">
        <v>0</v>
      </c>
      <c r="G20" s="282">
        <v>0</v>
      </c>
      <c r="H20" s="652">
        <f t="shared" si="0"/>
        <v>2070</v>
      </c>
      <c r="I20" s="652">
        <v>1292</v>
      </c>
      <c r="J20" s="514" t="s">
        <v>1400</v>
      </c>
      <c r="K20" s="496" t="s">
        <v>129</v>
      </c>
      <c r="L20" s="706" t="s">
        <v>1221</v>
      </c>
      <c r="M20" s="652">
        <v>1573</v>
      </c>
      <c r="N20" s="493">
        <v>1219</v>
      </c>
      <c r="O20" s="498">
        <f t="shared" si="3"/>
        <v>-354</v>
      </c>
      <c r="P20" s="650">
        <v>-354</v>
      </c>
      <c r="Q20" s="499" t="s">
        <v>93</v>
      </c>
      <c r="R20" s="706" t="s">
        <v>1499</v>
      </c>
      <c r="S20" s="568"/>
      <c r="T20" s="379" t="s">
        <v>805</v>
      </c>
      <c r="U20" s="645" t="s">
        <v>212</v>
      </c>
      <c r="V20" s="570" t="s">
        <v>213</v>
      </c>
      <c r="W20" s="661" t="s">
        <v>987</v>
      </c>
      <c r="X20" s="662"/>
      <c r="Y20" s="753" t="s">
        <v>986</v>
      </c>
      <c r="Z20" s="664">
        <v>15</v>
      </c>
      <c r="AA20" s="753" t="s">
        <v>986</v>
      </c>
      <c r="AB20" s="665"/>
      <c r="AC20" s="661"/>
      <c r="AD20" s="662"/>
      <c r="AE20" s="753" t="s">
        <v>986</v>
      </c>
      <c r="AF20" s="664"/>
      <c r="AG20" s="753" t="s">
        <v>986</v>
      </c>
      <c r="AH20" s="665"/>
      <c r="AI20" s="661"/>
      <c r="AJ20" s="662"/>
      <c r="AK20" s="753" t="s">
        <v>986</v>
      </c>
      <c r="AL20" s="664"/>
      <c r="AM20" s="753" t="s">
        <v>986</v>
      </c>
      <c r="AN20" s="665"/>
      <c r="AO20" s="770"/>
      <c r="AP20" s="644" t="s">
        <v>170</v>
      </c>
      <c r="AQ20" s="564"/>
      <c r="AR20" s="564" t="s">
        <v>135</v>
      </c>
      <c r="AS20" s="565"/>
    </row>
    <row r="21" spans="1:45" s="604" customFormat="1" ht="84.75" customHeight="1">
      <c r="A21" s="566">
        <v>11</v>
      </c>
      <c r="B21" s="793" t="s">
        <v>808</v>
      </c>
      <c r="C21" s="570" t="s">
        <v>197</v>
      </c>
      <c r="D21" s="570" t="s">
        <v>198</v>
      </c>
      <c r="E21" s="652">
        <v>332</v>
      </c>
      <c r="F21" s="741">
        <v>0</v>
      </c>
      <c r="G21" s="652">
        <v>0</v>
      </c>
      <c r="H21" s="652">
        <f t="shared" si="0"/>
        <v>332</v>
      </c>
      <c r="I21" s="652">
        <v>284</v>
      </c>
      <c r="J21" s="293" t="s">
        <v>1028</v>
      </c>
      <c r="K21" s="496" t="s">
        <v>95</v>
      </c>
      <c r="L21" s="706" t="s">
        <v>1222</v>
      </c>
      <c r="M21" s="652">
        <v>580</v>
      </c>
      <c r="N21" s="652">
        <v>580</v>
      </c>
      <c r="O21" s="651">
        <f t="shared" si="3"/>
        <v>0</v>
      </c>
      <c r="P21" s="652">
        <v>0</v>
      </c>
      <c r="Q21" s="777" t="s">
        <v>95</v>
      </c>
      <c r="R21" s="793" t="s">
        <v>1500</v>
      </c>
      <c r="S21" s="582"/>
      <c r="T21" s="793" t="s">
        <v>806</v>
      </c>
      <c r="U21" s="645" t="s">
        <v>212</v>
      </c>
      <c r="V21" s="570" t="s">
        <v>213</v>
      </c>
      <c r="W21" s="661" t="s">
        <v>987</v>
      </c>
      <c r="X21" s="662"/>
      <c r="Y21" s="753" t="s">
        <v>986</v>
      </c>
      <c r="Z21" s="664">
        <v>16</v>
      </c>
      <c r="AA21" s="753" t="s">
        <v>986</v>
      </c>
      <c r="AB21" s="665"/>
      <c r="AC21" s="661"/>
      <c r="AD21" s="662"/>
      <c r="AE21" s="753" t="s">
        <v>986</v>
      </c>
      <c r="AF21" s="664"/>
      <c r="AG21" s="753" t="s">
        <v>986</v>
      </c>
      <c r="AH21" s="665"/>
      <c r="AI21" s="661"/>
      <c r="AJ21" s="662"/>
      <c r="AK21" s="753" t="s">
        <v>986</v>
      </c>
      <c r="AL21" s="664"/>
      <c r="AM21" s="753" t="s">
        <v>986</v>
      </c>
      <c r="AN21" s="665"/>
      <c r="AO21" s="770"/>
      <c r="AP21" s="645" t="s">
        <v>711</v>
      </c>
      <c r="AQ21" s="564" t="s">
        <v>135</v>
      </c>
      <c r="AR21" s="564"/>
      <c r="AS21" s="565"/>
    </row>
    <row r="22" spans="1:45" s="604" customFormat="1" ht="40.35" customHeight="1">
      <c r="A22" s="854">
        <v>12</v>
      </c>
      <c r="B22" s="844" t="s">
        <v>772</v>
      </c>
      <c r="C22" s="856" t="s">
        <v>220</v>
      </c>
      <c r="D22" s="856" t="s">
        <v>198</v>
      </c>
      <c r="E22" s="292">
        <v>10.571999999999999</v>
      </c>
      <c r="F22" s="741">
        <v>0</v>
      </c>
      <c r="G22" s="282">
        <v>0</v>
      </c>
      <c r="H22" s="652">
        <f t="shared" si="0"/>
        <v>10.571999999999999</v>
      </c>
      <c r="I22" s="650">
        <v>10</v>
      </c>
      <c r="J22" s="1027" t="s">
        <v>1085</v>
      </c>
      <c r="K22" s="872" t="s">
        <v>95</v>
      </c>
      <c r="L22" s="874" t="s">
        <v>1084</v>
      </c>
      <c r="M22" s="652">
        <v>11.143000000000001</v>
      </c>
      <c r="N22" s="493">
        <v>12.1477</v>
      </c>
      <c r="O22" s="498">
        <f>+N22-M22</f>
        <v>1.0046999999999997</v>
      </c>
      <c r="P22" s="1025">
        <v>0</v>
      </c>
      <c r="Q22" s="911" t="s">
        <v>95</v>
      </c>
      <c r="R22" s="920" t="s">
        <v>1571</v>
      </c>
      <c r="S22" s="834"/>
      <c r="T22" s="836" t="s">
        <v>202</v>
      </c>
      <c r="U22" s="645" t="s">
        <v>2</v>
      </c>
      <c r="V22" s="570" t="s">
        <v>199</v>
      </c>
      <c r="W22" s="846" t="s">
        <v>987</v>
      </c>
      <c r="X22" s="848"/>
      <c r="Y22" s="848" t="s">
        <v>986</v>
      </c>
      <c r="Z22" s="850">
        <v>17</v>
      </c>
      <c r="AA22" s="848" t="s">
        <v>986</v>
      </c>
      <c r="AB22" s="852"/>
      <c r="AC22" s="846"/>
      <c r="AD22" s="848"/>
      <c r="AE22" s="848" t="s">
        <v>986</v>
      </c>
      <c r="AF22" s="850"/>
      <c r="AG22" s="848" t="s">
        <v>986</v>
      </c>
      <c r="AH22" s="852"/>
      <c r="AI22" s="846"/>
      <c r="AJ22" s="848"/>
      <c r="AK22" s="848" t="s">
        <v>986</v>
      </c>
      <c r="AL22" s="850"/>
      <c r="AM22" s="848" t="s">
        <v>986</v>
      </c>
      <c r="AN22" s="852"/>
      <c r="AO22" s="913"/>
      <c r="AP22" s="746" t="s">
        <v>711</v>
      </c>
      <c r="AQ22" s="838" t="s">
        <v>200</v>
      </c>
      <c r="AR22" s="838"/>
      <c r="AS22" s="830"/>
    </row>
    <row r="23" spans="1:45" s="604" customFormat="1" ht="40.35" customHeight="1">
      <c r="A23" s="855"/>
      <c r="B23" s="845"/>
      <c r="C23" s="857"/>
      <c r="D23" s="857"/>
      <c r="E23" s="292">
        <v>124.625</v>
      </c>
      <c r="F23" s="741">
        <v>0</v>
      </c>
      <c r="G23" s="652">
        <v>0</v>
      </c>
      <c r="H23" s="652">
        <f t="shared" si="0"/>
        <v>124.625</v>
      </c>
      <c r="I23" s="650">
        <v>153</v>
      </c>
      <c r="J23" s="867"/>
      <c r="K23" s="873"/>
      <c r="L23" s="875"/>
      <c r="M23" s="652">
        <v>140.17699999999999</v>
      </c>
      <c r="N23" s="493">
        <v>319.57600000000002</v>
      </c>
      <c r="O23" s="498">
        <f t="shared" ref="O23:O25" si="4">+N23-M23</f>
        <v>179.39900000000003</v>
      </c>
      <c r="P23" s="1026"/>
      <c r="Q23" s="912"/>
      <c r="R23" s="922"/>
      <c r="S23" s="835"/>
      <c r="T23" s="837"/>
      <c r="U23" s="645" t="s">
        <v>203</v>
      </c>
      <c r="V23" s="570" t="s">
        <v>204</v>
      </c>
      <c r="W23" s="847"/>
      <c r="X23" s="849"/>
      <c r="Y23" s="849"/>
      <c r="Z23" s="851"/>
      <c r="AA23" s="849"/>
      <c r="AB23" s="853"/>
      <c r="AC23" s="847"/>
      <c r="AD23" s="849"/>
      <c r="AE23" s="849"/>
      <c r="AF23" s="851"/>
      <c r="AG23" s="849"/>
      <c r="AH23" s="853"/>
      <c r="AI23" s="847"/>
      <c r="AJ23" s="849"/>
      <c r="AK23" s="849"/>
      <c r="AL23" s="851"/>
      <c r="AM23" s="849"/>
      <c r="AN23" s="853"/>
      <c r="AO23" s="914"/>
      <c r="AP23" s="746" t="s">
        <v>711</v>
      </c>
      <c r="AQ23" s="839"/>
      <c r="AR23" s="839"/>
      <c r="AS23" s="831"/>
    </row>
    <row r="24" spans="1:45" s="604" customFormat="1" ht="40.35" customHeight="1">
      <c r="A24" s="854">
        <v>13</v>
      </c>
      <c r="B24" s="844" t="s">
        <v>1572</v>
      </c>
      <c r="C24" s="856" t="s">
        <v>221</v>
      </c>
      <c r="D24" s="856" t="s">
        <v>198</v>
      </c>
      <c r="E24" s="292">
        <v>28.773</v>
      </c>
      <c r="F24" s="741">
        <v>0</v>
      </c>
      <c r="G24" s="282">
        <v>0</v>
      </c>
      <c r="H24" s="652">
        <f t="shared" si="0"/>
        <v>28.773</v>
      </c>
      <c r="I24" s="650">
        <v>29</v>
      </c>
      <c r="J24" s="1027" t="s">
        <v>1027</v>
      </c>
      <c r="K24" s="872" t="s">
        <v>95</v>
      </c>
      <c r="L24" s="874" t="s">
        <v>1039</v>
      </c>
      <c r="M24" s="652">
        <v>28.773</v>
      </c>
      <c r="N24" s="652">
        <v>28.773</v>
      </c>
      <c r="O24" s="285">
        <f t="shared" si="4"/>
        <v>0</v>
      </c>
      <c r="P24" s="825">
        <v>0</v>
      </c>
      <c r="Q24" s="911" t="s">
        <v>95</v>
      </c>
      <c r="R24" s="920" t="s">
        <v>1573</v>
      </c>
      <c r="S24" s="834"/>
      <c r="T24" s="836" t="s">
        <v>195</v>
      </c>
      <c r="U24" s="645" t="s">
        <v>2</v>
      </c>
      <c r="V24" s="570" t="s">
        <v>199</v>
      </c>
      <c r="W24" s="846" t="s">
        <v>987</v>
      </c>
      <c r="X24" s="848"/>
      <c r="Y24" s="848" t="s">
        <v>986</v>
      </c>
      <c r="Z24" s="850">
        <v>18</v>
      </c>
      <c r="AA24" s="848" t="s">
        <v>986</v>
      </c>
      <c r="AB24" s="852"/>
      <c r="AC24" s="846"/>
      <c r="AD24" s="848"/>
      <c r="AE24" s="848" t="s">
        <v>986</v>
      </c>
      <c r="AF24" s="850"/>
      <c r="AG24" s="848" t="s">
        <v>986</v>
      </c>
      <c r="AH24" s="852"/>
      <c r="AI24" s="846"/>
      <c r="AJ24" s="848"/>
      <c r="AK24" s="848" t="s">
        <v>986</v>
      </c>
      <c r="AL24" s="850"/>
      <c r="AM24" s="848" t="s">
        <v>986</v>
      </c>
      <c r="AN24" s="852"/>
      <c r="AO24" s="913"/>
      <c r="AP24" s="746" t="s">
        <v>711</v>
      </c>
      <c r="AQ24" s="876" t="s">
        <v>200</v>
      </c>
      <c r="AR24" s="876"/>
      <c r="AS24" s="878"/>
    </row>
    <row r="25" spans="1:45" s="604" customFormat="1" ht="40.35" customHeight="1">
      <c r="A25" s="855"/>
      <c r="B25" s="845"/>
      <c r="C25" s="857"/>
      <c r="D25" s="857"/>
      <c r="E25" s="292">
        <v>238.70699999999999</v>
      </c>
      <c r="F25" s="741">
        <v>0</v>
      </c>
      <c r="G25" s="652">
        <v>0</v>
      </c>
      <c r="H25" s="652">
        <f t="shared" si="0"/>
        <v>238.70699999999999</v>
      </c>
      <c r="I25" s="650">
        <v>171</v>
      </c>
      <c r="J25" s="867"/>
      <c r="K25" s="873"/>
      <c r="L25" s="875"/>
      <c r="M25" s="652">
        <v>238.70699999999999</v>
      </c>
      <c r="N25" s="652">
        <v>229.786</v>
      </c>
      <c r="O25" s="285">
        <f t="shared" si="4"/>
        <v>-8.9209999999999923</v>
      </c>
      <c r="P25" s="826"/>
      <c r="Q25" s="912"/>
      <c r="R25" s="922"/>
      <c r="S25" s="835"/>
      <c r="T25" s="837"/>
      <c r="U25" s="645" t="s">
        <v>203</v>
      </c>
      <c r="V25" s="570" t="s">
        <v>204</v>
      </c>
      <c r="W25" s="847"/>
      <c r="X25" s="849"/>
      <c r="Y25" s="849"/>
      <c r="Z25" s="851"/>
      <c r="AA25" s="849"/>
      <c r="AB25" s="853"/>
      <c r="AC25" s="847"/>
      <c r="AD25" s="849"/>
      <c r="AE25" s="849"/>
      <c r="AF25" s="851"/>
      <c r="AG25" s="849"/>
      <c r="AH25" s="853"/>
      <c r="AI25" s="847"/>
      <c r="AJ25" s="849"/>
      <c r="AK25" s="849"/>
      <c r="AL25" s="851"/>
      <c r="AM25" s="849"/>
      <c r="AN25" s="853"/>
      <c r="AO25" s="914"/>
      <c r="AP25" s="746" t="s">
        <v>711</v>
      </c>
      <c r="AQ25" s="877"/>
      <c r="AR25" s="877"/>
      <c r="AS25" s="879"/>
    </row>
    <row r="26" spans="1:45" s="604" customFormat="1" ht="81.75" customHeight="1">
      <c r="A26" s="566">
        <v>14</v>
      </c>
      <c r="B26" s="793" t="s">
        <v>225</v>
      </c>
      <c r="C26" s="570" t="s">
        <v>206</v>
      </c>
      <c r="D26" s="570" t="s">
        <v>198</v>
      </c>
      <c r="E26" s="652">
        <v>300</v>
      </c>
      <c r="F26" s="741">
        <v>0</v>
      </c>
      <c r="G26" s="282">
        <v>0</v>
      </c>
      <c r="H26" s="652">
        <f t="shared" si="0"/>
        <v>300</v>
      </c>
      <c r="I26" s="652">
        <v>280</v>
      </c>
      <c r="J26" s="293" t="s">
        <v>1086</v>
      </c>
      <c r="K26" s="707" t="s">
        <v>95</v>
      </c>
      <c r="L26" s="294" t="s">
        <v>1040</v>
      </c>
      <c r="M26" s="652">
        <v>300</v>
      </c>
      <c r="N26" s="524">
        <v>300</v>
      </c>
      <c r="O26" s="285">
        <f t="shared" ref="O26" si="5">+N26-M26</f>
        <v>0</v>
      </c>
      <c r="P26" s="650">
        <v>0</v>
      </c>
      <c r="Q26" s="499" t="s">
        <v>95</v>
      </c>
      <c r="R26" s="706" t="s">
        <v>1788</v>
      </c>
      <c r="S26" s="582"/>
      <c r="T26" s="287" t="s">
        <v>195</v>
      </c>
      <c r="U26" s="645" t="s">
        <v>203</v>
      </c>
      <c r="V26" s="570" t="s">
        <v>204</v>
      </c>
      <c r="W26" s="661" t="s">
        <v>987</v>
      </c>
      <c r="X26" s="662"/>
      <c r="Y26" s="753" t="s">
        <v>986</v>
      </c>
      <c r="Z26" s="664">
        <v>20</v>
      </c>
      <c r="AA26" s="753" t="s">
        <v>986</v>
      </c>
      <c r="AB26" s="665"/>
      <c r="AC26" s="661"/>
      <c r="AD26" s="662"/>
      <c r="AE26" s="753" t="s">
        <v>986</v>
      </c>
      <c r="AF26" s="664"/>
      <c r="AG26" s="753" t="s">
        <v>986</v>
      </c>
      <c r="AH26" s="665"/>
      <c r="AI26" s="661"/>
      <c r="AJ26" s="662"/>
      <c r="AK26" s="753" t="s">
        <v>986</v>
      </c>
      <c r="AL26" s="664"/>
      <c r="AM26" s="753" t="s">
        <v>986</v>
      </c>
      <c r="AN26" s="665"/>
      <c r="AO26" s="770"/>
      <c r="AP26" s="644" t="s">
        <v>170</v>
      </c>
      <c r="AQ26" s="564" t="s">
        <v>135</v>
      </c>
      <c r="AR26" s="564"/>
      <c r="AS26" s="565"/>
    </row>
    <row r="27" spans="1:45" s="604" customFormat="1" ht="141" customHeight="1">
      <c r="A27" s="566">
        <v>15</v>
      </c>
      <c r="B27" s="793" t="s">
        <v>715</v>
      </c>
      <c r="C27" s="570" t="s">
        <v>716</v>
      </c>
      <c r="D27" s="570" t="s">
        <v>198</v>
      </c>
      <c r="E27" s="652">
        <v>2850</v>
      </c>
      <c r="F27" s="741">
        <v>0</v>
      </c>
      <c r="G27" s="652">
        <v>0</v>
      </c>
      <c r="H27" s="652">
        <f t="shared" si="0"/>
        <v>2850</v>
      </c>
      <c r="I27" s="652">
        <v>2687</v>
      </c>
      <c r="J27" s="293" t="s">
        <v>1028</v>
      </c>
      <c r="K27" s="707" t="s">
        <v>140</v>
      </c>
      <c r="L27" s="763" t="s">
        <v>1041</v>
      </c>
      <c r="M27" s="652">
        <v>2680.0859999999998</v>
      </c>
      <c r="N27" s="295">
        <v>2380.0859999999998</v>
      </c>
      <c r="O27" s="285">
        <f t="shared" si="3"/>
        <v>-300</v>
      </c>
      <c r="P27" s="650">
        <v>-300</v>
      </c>
      <c r="Q27" s="499" t="s">
        <v>93</v>
      </c>
      <c r="R27" s="706" t="s">
        <v>1789</v>
      </c>
      <c r="S27" s="582"/>
      <c r="T27" s="287" t="s">
        <v>195</v>
      </c>
      <c r="U27" s="645" t="s">
        <v>203</v>
      </c>
      <c r="V27" s="570" t="s">
        <v>204</v>
      </c>
      <c r="W27" s="661" t="s">
        <v>987</v>
      </c>
      <c r="X27" s="662"/>
      <c r="Y27" s="753" t="s">
        <v>986</v>
      </c>
      <c r="Z27" s="664">
        <v>21</v>
      </c>
      <c r="AA27" s="753" t="s">
        <v>986</v>
      </c>
      <c r="AB27" s="665"/>
      <c r="AC27" s="661"/>
      <c r="AD27" s="662"/>
      <c r="AE27" s="753" t="s">
        <v>986</v>
      </c>
      <c r="AF27" s="664"/>
      <c r="AG27" s="753" t="s">
        <v>986</v>
      </c>
      <c r="AH27" s="665"/>
      <c r="AI27" s="661"/>
      <c r="AJ27" s="662"/>
      <c r="AK27" s="753" t="s">
        <v>986</v>
      </c>
      <c r="AL27" s="664"/>
      <c r="AM27" s="753" t="s">
        <v>986</v>
      </c>
      <c r="AN27" s="665"/>
      <c r="AO27" s="770"/>
      <c r="AP27" s="644" t="s">
        <v>711</v>
      </c>
      <c r="AQ27" s="564" t="s">
        <v>135</v>
      </c>
      <c r="AR27" s="564" t="s">
        <v>135</v>
      </c>
      <c r="AS27" s="565"/>
    </row>
    <row r="28" spans="1:45" s="604" customFormat="1" ht="40.35" customHeight="1">
      <c r="A28" s="566">
        <v>16</v>
      </c>
      <c r="B28" s="793" t="s">
        <v>717</v>
      </c>
      <c r="C28" s="570" t="s">
        <v>221</v>
      </c>
      <c r="D28" s="570" t="s">
        <v>198</v>
      </c>
      <c r="E28" s="652">
        <v>95</v>
      </c>
      <c r="F28" s="741">
        <v>0</v>
      </c>
      <c r="G28" s="282">
        <v>0</v>
      </c>
      <c r="H28" s="652">
        <f t="shared" si="0"/>
        <v>95</v>
      </c>
      <c r="I28" s="652">
        <v>89</v>
      </c>
      <c r="J28" s="293" t="s">
        <v>1028</v>
      </c>
      <c r="K28" s="707" t="s">
        <v>95</v>
      </c>
      <c r="L28" s="294" t="s">
        <v>1042</v>
      </c>
      <c r="M28" s="652">
        <v>95</v>
      </c>
      <c r="N28" s="493">
        <v>95</v>
      </c>
      <c r="O28" s="498">
        <f t="shared" si="3"/>
        <v>0</v>
      </c>
      <c r="P28" s="650">
        <v>0</v>
      </c>
      <c r="Q28" s="499" t="s">
        <v>95</v>
      </c>
      <c r="R28" s="706" t="s">
        <v>1790</v>
      </c>
      <c r="S28" s="582"/>
      <c r="T28" s="287" t="s">
        <v>195</v>
      </c>
      <c r="U28" s="645" t="s">
        <v>208</v>
      </c>
      <c r="V28" s="570" t="s">
        <v>204</v>
      </c>
      <c r="W28" s="661" t="s">
        <v>987</v>
      </c>
      <c r="X28" s="662"/>
      <c r="Y28" s="753" t="s">
        <v>986</v>
      </c>
      <c r="Z28" s="664">
        <v>23</v>
      </c>
      <c r="AA28" s="753" t="s">
        <v>986</v>
      </c>
      <c r="AB28" s="665"/>
      <c r="AC28" s="661"/>
      <c r="AD28" s="662"/>
      <c r="AE28" s="753" t="s">
        <v>986</v>
      </c>
      <c r="AF28" s="664"/>
      <c r="AG28" s="753" t="s">
        <v>986</v>
      </c>
      <c r="AH28" s="665"/>
      <c r="AI28" s="661"/>
      <c r="AJ28" s="662"/>
      <c r="AK28" s="753" t="s">
        <v>986</v>
      </c>
      <c r="AL28" s="664"/>
      <c r="AM28" s="753" t="s">
        <v>986</v>
      </c>
      <c r="AN28" s="665"/>
      <c r="AO28" s="770"/>
      <c r="AP28" s="645" t="s">
        <v>865</v>
      </c>
      <c r="AQ28" s="564" t="s">
        <v>135</v>
      </c>
      <c r="AR28" s="564"/>
      <c r="AS28" s="565"/>
    </row>
    <row r="29" spans="1:45" s="604" customFormat="1" ht="111.75" customHeight="1">
      <c r="A29" s="566">
        <v>17</v>
      </c>
      <c r="B29" s="793" t="s">
        <v>1851</v>
      </c>
      <c r="C29" s="570" t="s">
        <v>228</v>
      </c>
      <c r="D29" s="494" t="s">
        <v>232</v>
      </c>
      <c r="E29" s="652">
        <v>414.33</v>
      </c>
      <c r="F29" s="741">
        <v>0</v>
      </c>
      <c r="G29" s="652">
        <v>0</v>
      </c>
      <c r="H29" s="652">
        <f t="shared" si="0"/>
        <v>414.33</v>
      </c>
      <c r="I29" s="652">
        <v>374</v>
      </c>
      <c r="J29" s="293" t="s">
        <v>1087</v>
      </c>
      <c r="K29" s="707" t="s">
        <v>140</v>
      </c>
      <c r="L29" s="294" t="s">
        <v>1057</v>
      </c>
      <c r="M29" s="652">
        <v>539.64099999999996</v>
      </c>
      <c r="N29" s="493">
        <v>660.74900000000002</v>
      </c>
      <c r="O29" s="498">
        <f t="shared" si="3"/>
        <v>121.10800000000006</v>
      </c>
      <c r="P29" s="650">
        <v>0</v>
      </c>
      <c r="Q29" s="499" t="s">
        <v>95</v>
      </c>
      <c r="R29" s="706" t="s">
        <v>1791</v>
      </c>
      <c r="S29" s="582"/>
      <c r="T29" s="287" t="s">
        <v>195</v>
      </c>
      <c r="U29" s="645" t="s">
        <v>203</v>
      </c>
      <c r="V29" s="570" t="s">
        <v>204</v>
      </c>
      <c r="W29" s="661" t="s">
        <v>987</v>
      </c>
      <c r="X29" s="662"/>
      <c r="Y29" s="753" t="s">
        <v>986</v>
      </c>
      <c r="Z29" s="664">
        <v>24</v>
      </c>
      <c r="AA29" s="753" t="s">
        <v>986</v>
      </c>
      <c r="AB29" s="665"/>
      <c r="AC29" s="661"/>
      <c r="AD29" s="662"/>
      <c r="AE29" s="753" t="s">
        <v>986</v>
      </c>
      <c r="AF29" s="664"/>
      <c r="AG29" s="753" t="s">
        <v>986</v>
      </c>
      <c r="AH29" s="665"/>
      <c r="AI29" s="661"/>
      <c r="AJ29" s="662"/>
      <c r="AK29" s="753" t="s">
        <v>986</v>
      </c>
      <c r="AL29" s="664"/>
      <c r="AM29" s="753" t="s">
        <v>986</v>
      </c>
      <c r="AN29" s="665"/>
      <c r="AO29" s="770"/>
      <c r="AP29" s="644" t="s">
        <v>710</v>
      </c>
      <c r="AQ29" s="564" t="s">
        <v>135</v>
      </c>
      <c r="AR29" s="564" t="s">
        <v>135</v>
      </c>
      <c r="AS29" s="565"/>
    </row>
    <row r="30" spans="1:45" s="604" customFormat="1" ht="67.7" customHeight="1">
      <c r="A30" s="566">
        <v>18</v>
      </c>
      <c r="B30" s="793" t="s">
        <v>229</v>
      </c>
      <c r="C30" s="570" t="s">
        <v>228</v>
      </c>
      <c r="D30" s="570" t="s">
        <v>230</v>
      </c>
      <c r="E30" s="652">
        <v>2000</v>
      </c>
      <c r="F30" s="741">
        <v>0</v>
      </c>
      <c r="G30" s="282">
        <v>0</v>
      </c>
      <c r="H30" s="652">
        <f t="shared" si="0"/>
        <v>2000</v>
      </c>
      <c r="I30" s="652">
        <v>1930</v>
      </c>
      <c r="J30" s="293" t="s">
        <v>1028</v>
      </c>
      <c r="K30" s="707" t="s">
        <v>140</v>
      </c>
      <c r="L30" s="763" t="s">
        <v>1058</v>
      </c>
      <c r="M30" s="652">
        <v>2000</v>
      </c>
      <c r="N30" s="295">
        <v>2000</v>
      </c>
      <c r="O30" s="285">
        <f t="shared" si="3"/>
        <v>0</v>
      </c>
      <c r="P30" s="652">
        <v>0</v>
      </c>
      <c r="Q30" s="499" t="s">
        <v>1618</v>
      </c>
      <c r="R30" s="706" t="s">
        <v>1792</v>
      </c>
      <c r="S30" s="582"/>
      <c r="T30" s="287" t="s">
        <v>195</v>
      </c>
      <c r="U30" s="645" t="s">
        <v>203</v>
      </c>
      <c r="V30" s="570" t="s">
        <v>204</v>
      </c>
      <c r="W30" s="661" t="s">
        <v>987</v>
      </c>
      <c r="X30" s="662"/>
      <c r="Y30" s="753" t="s">
        <v>986</v>
      </c>
      <c r="Z30" s="664">
        <v>25</v>
      </c>
      <c r="AA30" s="753" t="s">
        <v>986</v>
      </c>
      <c r="AB30" s="665"/>
      <c r="AC30" s="661"/>
      <c r="AD30" s="662"/>
      <c r="AE30" s="753" t="s">
        <v>986</v>
      </c>
      <c r="AF30" s="664"/>
      <c r="AG30" s="753" t="s">
        <v>986</v>
      </c>
      <c r="AH30" s="665"/>
      <c r="AI30" s="661"/>
      <c r="AJ30" s="662"/>
      <c r="AK30" s="753" t="s">
        <v>986</v>
      </c>
      <c r="AL30" s="664"/>
      <c r="AM30" s="753" t="s">
        <v>986</v>
      </c>
      <c r="AN30" s="665"/>
      <c r="AO30" s="770"/>
      <c r="AP30" s="644" t="s">
        <v>711</v>
      </c>
      <c r="AQ30" s="564" t="s">
        <v>135</v>
      </c>
      <c r="AR30" s="564" t="s">
        <v>135</v>
      </c>
      <c r="AS30" s="565"/>
    </row>
    <row r="31" spans="1:45" s="604" customFormat="1" ht="84" customHeight="1">
      <c r="A31" s="566">
        <v>19</v>
      </c>
      <c r="B31" s="793" t="s">
        <v>231</v>
      </c>
      <c r="C31" s="570" t="s">
        <v>215</v>
      </c>
      <c r="D31" s="570" t="s">
        <v>232</v>
      </c>
      <c r="E31" s="652">
        <v>3700</v>
      </c>
      <c r="F31" s="741">
        <v>0</v>
      </c>
      <c r="G31" s="652">
        <v>0</v>
      </c>
      <c r="H31" s="652">
        <f t="shared" si="0"/>
        <v>3700</v>
      </c>
      <c r="I31" s="652">
        <v>2535</v>
      </c>
      <c r="J31" s="293" t="s">
        <v>1028</v>
      </c>
      <c r="K31" s="707" t="s">
        <v>140</v>
      </c>
      <c r="L31" s="294" t="s">
        <v>1059</v>
      </c>
      <c r="M31" s="652">
        <v>3700</v>
      </c>
      <c r="N31" s="295">
        <v>4000</v>
      </c>
      <c r="O31" s="285">
        <f t="shared" si="3"/>
        <v>300</v>
      </c>
      <c r="P31" s="652">
        <v>0</v>
      </c>
      <c r="Q31" s="499" t="s">
        <v>95</v>
      </c>
      <c r="R31" s="706" t="s">
        <v>1793</v>
      </c>
      <c r="S31" s="582"/>
      <c r="T31" s="287" t="s">
        <v>195</v>
      </c>
      <c r="U31" s="645" t="s">
        <v>203</v>
      </c>
      <c r="V31" s="570" t="s">
        <v>209</v>
      </c>
      <c r="W31" s="661" t="s">
        <v>987</v>
      </c>
      <c r="X31" s="662"/>
      <c r="Y31" s="753" t="s">
        <v>986</v>
      </c>
      <c r="Z31" s="664">
        <v>26</v>
      </c>
      <c r="AA31" s="753" t="s">
        <v>986</v>
      </c>
      <c r="AB31" s="665"/>
      <c r="AC31" s="661"/>
      <c r="AD31" s="662"/>
      <c r="AE31" s="753" t="s">
        <v>986</v>
      </c>
      <c r="AF31" s="664"/>
      <c r="AG31" s="753" t="s">
        <v>986</v>
      </c>
      <c r="AH31" s="665"/>
      <c r="AI31" s="661"/>
      <c r="AJ31" s="662"/>
      <c r="AK31" s="753" t="s">
        <v>986</v>
      </c>
      <c r="AL31" s="664"/>
      <c r="AM31" s="753" t="s">
        <v>986</v>
      </c>
      <c r="AN31" s="665"/>
      <c r="AO31" s="770"/>
      <c r="AP31" s="644" t="s">
        <v>711</v>
      </c>
      <c r="AQ31" s="564" t="s">
        <v>135</v>
      </c>
      <c r="AR31" s="564" t="s">
        <v>135</v>
      </c>
      <c r="AS31" s="565"/>
    </row>
    <row r="32" spans="1:45" s="604" customFormat="1" ht="64.5" customHeight="1">
      <c r="A32" s="566">
        <v>20</v>
      </c>
      <c r="B32" s="793" t="s">
        <v>233</v>
      </c>
      <c r="C32" s="570" t="s">
        <v>228</v>
      </c>
      <c r="D32" s="570" t="s">
        <v>198</v>
      </c>
      <c r="E32" s="652">
        <v>42.936999999999998</v>
      </c>
      <c r="F32" s="741">
        <v>0</v>
      </c>
      <c r="G32" s="282">
        <v>0</v>
      </c>
      <c r="H32" s="652">
        <f t="shared" si="0"/>
        <v>42.936999999999998</v>
      </c>
      <c r="I32" s="652">
        <v>36</v>
      </c>
      <c r="J32" s="293" t="s">
        <v>1028</v>
      </c>
      <c r="K32" s="707" t="s">
        <v>95</v>
      </c>
      <c r="L32" s="294" t="s">
        <v>1060</v>
      </c>
      <c r="M32" s="652">
        <v>42.454000000000001</v>
      </c>
      <c r="N32" s="295">
        <v>39.689</v>
      </c>
      <c r="O32" s="285">
        <f t="shared" si="3"/>
        <v>-2.7650000000000006</v>
      </c>
      <c r="P32" s="652">
        <v>0</v>
      </c>
      <c r="Q32" s="499" t="s">
        <v>95</v>
      </c>
      <c r="R32" s="706" t="s">
        <v>1794</v>
      </c>
      <c r="S32" s="582"/>
      <c r="T32" s="287" t="s">
        <v>195</v>
      </c>
      <c r="U32" s="645" t="s">
        <v>203</v>
      </c>
      <c r="V32" s="570" t="s">
        <v>204</v>
      </c>
      <c r="W32" s="661" t="s">
        <v>987</v>
      </c>
      <c r="X32" s="662"/>
      <c r="Y32" s="753" t="s">
        <v>986</v>
      </c>
      <c r="Z32" s="664">
        <v>27</v>
      </c>
      <c r="AA32" s="753" t="s">
        <v>986</v>
      </c>
      <c r="AB32" s="665"/>
      <c r="AC32" s="661" t="s">
        <v>1002</v>
      </c>
      <c r="AD32" s="662"/>
      <c r="AE32" s="753" t="s">
        <v>986</v>
      </c>
      <c r="AF32" s="664">
        <v>261</v>
      </c>
      <c r="AG32" s="753" t="s">
        <v>986</v>
      </c>
      <c r="AH32" s="665"/>
      <c r="AI32" s="661" t="s">
        <v>1007</v>
      </c>
      <c r="AJ32" s="662"/>
      <c r="AK32" s="753" t="s">
        <v>986</v>
      </c>
      <c r="AL32" s="664">
        <v>39</v>
      </c>
      <c r="AM32" s="753" t="s">
        <v>986</v>
      </c>
      <c r="AN32" s="665"/>
      <c r="AO32" s="770" t="s">
        <v>1025</v>
      </c>
      <c r="AP32" s="478" t="s">
        <v>865</v>
      </c>
      <c r="AQ32" s="564"/>
      <c r="AR32" s="564" t="s">
        <v>135</v>
      </c>
      <c r="AS32" s="565"/>
    </row>
    <row r="33" spans="1:45" s="604" customFormat="1" ht="78.75" customHeight="1">
      <c r="A33" s="566">
        <v>21</v>
      </c>
      <c r="B33" s="793" t="s">
        <v>234</v>
      </c>
      <c r="C33" s="570" t="s">
        <v>206</v>
      </c>
      <c r="D33" s="570" t="s">
        <v>235</v>
      </c>
      <c r="E33" s="652">
        <v>6500</v>
      </c>
      <c r="F33" s="652">
        <v>130.797</v>
      </c>
      <c r="G33" s="652">
        <v>0</v>
      </c>
      <c r="H33" s="652">
        <f t="shared" si="0"/>
        <v>6630.7969999999996</v>
      </c>
      <c r="I33" s="652">
        <v>5039</v>
      </c>
      <c r="J33" s="293" t="s">
        <v>1086</v>
      </c>
      <c r="K33" s="707" t="s">
        <v>95</v>
      </c>
      <c r="L33" s="294" t="s">
        <v>1043</v>
      </c>
      <c r="M33" s="652">
        <v>6500</v>
      </c>
      <c r="N33" s="295">
        <v>6500</v>
      </c>
      <c r="O33" s="285">
        <f t="shared" si="3"/>
        <v>0</v>
      </c>
      <c r="P33" s="652">
        <v>0</v>
      </c>
      <c r="Q33" s="499" t="s">
        <v>95</v>
      </c>
      <c r="R33" s="706" t="s">
        <v>1795</v>
      </c>
      <c r="S33" s="582"/>
      <c r="T33" s="567" t="s">
        <v>223</v>
      </c>
      <c r="U33" s="645" t="s">
        <v>203</v>
      </c>
      <c r="V33" s="570" t="s">
        <v>204</v>
      </c>
      <c r="W33" s="661" t="s">
        <v>987</v>
      </c>
      <c r="X33" s="662"/>
      <c r="Y33" s="753" t="s">
        <v>986</v>
      </c>
      <c r="Z33" s="664">
        <v>30</v>
      </c>
      <c r="AA33" s="753" t="s">
        <v>986</v>
      </c>
      <c r="AB33" s="665"/>
      <c r="AC33" s="661"/>
      <c r="AD33" s="662"/>
      <c r="AE33" s="753" t="s">
        <v>986</v>
      </c>
      <c r="AF33" s="664"/>
      <c r="AG33" s="753" t="s">
        <v>986</v>
      </c>
      <c r="AH33" s="665"/>
      <c r="AI33" s="661"/>
      <c r="AJ33" s="662"/>
      <c r="AK33" s="753" t="s">
        <v>986</v>
      </c>
      <c r="AL33" s="664"/>
      <c r="AM33" s="753" t="s">
        <v>986</v>
      </c>
      <c r="AN33" s="665"/>
      <c r="AO33" s="770"/>
      <c r="AP33" s="644" t="s">
        <v>170</v>
      </c>
      <c r="AQ33" s="564" t="s">
        <v>135</v>
      </c>
      <c r="AR33" s="564" t="s">
        <v>135</v>
      </c>
      <c r="AS33" s="565"/>
    </row>
    <row r="34" spans="1:45" s="604" customFormat="1" ht="78.75" customHeight="1">
      <c r="A34" s="566">
        <v>22</v>
      </c>
      <c r="B34" s="793" t="s">
        <v>236</v>
      </c>
      <c r="C34" s="570" t="s">
        <v>206</v>
      </c>
      <c r="D34" s="570" t="s">
        <v>198</v>
      </c>
      <c r="E34" s="652">
        <v>2391</v>
      </c>
      <c r="F34" s="741">
        <v>0</v>
      </c>
      <c r="G34" s="282">
        <v>0</v>
      </c>
      <c r="H34" s="652">
        <f t="shared" si="0"/>
        <v>2391</v>
      </c>
      <c r="I34" s="652">
        <v>1608</v>
      </c>
      <c r="J34" s="293" t="s">
        <v>1086</v>
      </c>
      <c r="K34" s="707" t="s">
        <v>95</v>
      </c>
      <c r="L34" s="501" t="s">
        <v>1044</v>
      </c>
      <c r="M34" s="652">
        <v>2644</v>
      </c>
      <c r="N34" s="295">
        <v>2824</v>
      </c>
      <c r="O34" s="285">
        <f t="shared" si="3"/>
        <v>180</v>
      </c>
      <c r="P34" s="652">
        <v>0</v>
      </c>
      <c r="Q34" s="499" t="s">
        <v>95</v>
      </c>
      <c r="R34" s="706" t="s">
        <v>1796</v>
      </c>
      <c r="S34" s="582"/>
      <c r="T34" s="567" t="s">
        <v>223</v>
      </c>
      <c r="U34" s="645" t="s">
        <v>203</v>
      </c>
      <c r="V34" s="570" t="s">
        <v>204</v>
      </c>
      <c r="W34" s="661" t="s">
        <v>987</v>
      </c>
      <c r="X34" s="662"/>
      <c r="Y34" s="753" t="s">
        <v>986</v>
      </c>
      <c r="Z34" s="664">
        <v>31</v>
      </c>
      <c r="AA34" s="753" t="s">
        <v>986</v>
      </c>
      <c r="AB34" s="665"/>
      <c r="AC34" s="661"/>
      <c r="AD34" s="662"/>
      <c r="AE34" s="753" t="s">
        <v>986</v>
      </c>
      <c r="AF34" s="664"/>
      <c r="AG34" s="753" t="s">
        <v>986</v>
      </c>
      <c r="AH34" s="665"/>
      <c r="AI34" s="661"/>
      <c r="AJ34" s="662"/>
      <c r="AK34" s="753" t="s">
        <v>986</v>
      </c>
      <c r="AL34" s="664"/>
      <c r="AM34" s="753" t="s">
        <v>986</v>
      </c>
      <c r="AN34" s="665"/>
      <c r="AO34" s="770"/>
      <c r="AP34" s="644" t="s">
        <v>170</v>
      </c>
      <c r="AQ34" s="564" t="s">
        <v>135</v>
      </c>
      <c r="AR34" s="564"/>
      <c r="AS34" s="565"/>
    </row>
    <row r="35" spans="1:45" s="604" customFormat="1" ht="92.25" customHeight="1">
      <c r="A35" s="566">
        <v>23</v>
      </c>
      <c r="B35" s="793" t="s">
        <v>237</v>
      </c>
      <c r="C35" s="570" t="s">
        <v>197</v>
      </c>
      <c r="D35" s="570" t="s">
        <v>238</v>
      </c>
      <c r="E35" s="652">
        <v>6000</v>
      </c>
      <c r="F35" s="652">
        <v>4711.6329999999998</v>
      </c>
      <c r="G35" s="652">
        <v>0</v>
      </c>
      <c r="H35" s="652">
        <f t="shared" si="0"/>
        <v>10711.633</v>
      </c>
      <c r="I35" s="652">
        <v>9244</v>
      </c>
      <c r="J35" s="293" t="s">
        <v>1028</v>
      </c>
      <c r="K35" s="707" t="s">
        <v>95</v>
      </c>
      <c r="L35" s="763" t="s">
        <v>1045</v>
      </c>
      <c r="M35" s="652">
        <v>5250</v>
      </c>
      <c r="N35" s="295">
        <v>5250</v>
      </c>
      <c r="O35" s="285">
        <f t="shared" si="3"/>
        <v>0</v>
      </c>
      <c r="P35" s="652">
        <v>0</v>
      </c>
      <c r="Q35" s="499" t="s">
        <v>95</v>
      </c>
      <c r="R35" s="706" t="s">
        <v>1797</v>
      </c>
      <c r="S35" s="582"/>
      <c r="T35" s="567" t="s">
        <v>223</v>
      </c>
      <c r="U35" s="645" t="s">
        <v>203</v>
      </c>
      <c r="V35" s="570" t="s">
        <v>204</v>
      </c>
      <c r="W35" s="661" t="s">
        <v>987</v>
      </c>
      <c r="X35" s="662"/>
      <c r="Y35" s="753" t="s">
        <v>986</v>
      </c>
      <c r="Z35" s="664">
        <v>32</v>
      </c>
      <c r="AA35" s="753" t="s">
        <v>986</v>
      </c>
      <c r="AB35" s="665"/>
      <c r="AC35" s="661" t="s">
        <v>987</v>
      </c>
      <c r="AD35" s="662"/>
      <c r="AE35" s="753" t="s">
        <v>986</v>
      </c>
      <c r="AF35" s="664">
        <v>74</v>
      </c>
      <c r="AG35" s="753" t="s">
        <v>986</v>
      </c>
      <c r="AH35" s="665"/>
      <c r="AI35" s="661" t="s">
        <v>1002</v>
      </c>
      <c r="AJ35" s="662"/>
      <c r="AK35" s="753" t="s">
        <v>986</v>
      </c>
      <c r="AL35" s="664">
        <v>393</v>
      </c>
      <c r="AM35" s="753" t="s">
        <v>986</v>
      </c>
      <c r="AN35" s="665"/>
      <c r="AO35" s="770"/>
      <c r="AP35" s="644" t="s">
        <v>711</v>
      </c>
      <c r="AQ35" s="564" t="s">
        <v>210</v>
      </c>
      <c r="AR35" s="564" t="s">
        <v>135</v>
      </c>
      <c r="AS35" s="565"/>
    </row>
    <row r="36" spans="1:45" s="604" customFormat="1" ht="85.7" customHeight="1">
      <c r="A36" s="566">
        <v>24</v>
      </c>
      <c r="B36" s="279" t="s">
        <v>239</v>
      </c>
      <c r="C36" s="280" t="s">
        <v>197</v>
      </c>
      <c r="D36" s="280" t="s">
        <v>718</v>
      </c>
      <c r="E36" s="302">
        <v>2500</v>
      </c>
      <c r="F36" s="741">
        <v>0</v>
      </c>
      <c r="G36" s="282">
        <v>0</v>
      </c>
      <c r="H36" s="652">
        <f t="shared" si="0"/>
        <v>2500</v>
      </c>
      <c r="I36" s="652">
        <v>2446</v>
      </c>
      <c r="J36" s="293" t="s">
        <v>1086</v>
      </c>
      <c r="K36" s="707" t="s">
        <v>95</v>
      </c>
      <c r="L36" s="294" t="s">
        <v>1046</v>
      </c>
      <c r="M36" s="302">
        <v>2500</v>
      </c>
      <c r="N36" s="552">
        <v>2500</v>
      </c>
      <c r="O36" s="285">
        <f t="shared" si="3"/>
        <v>0</v>
      </c>
      <c r="P36" s="303">
        <v>0</v>
      </c>
      <c r="Q36" s="499" t="s">
        <v>95</v>
      </c>
      <c r="R36" s="540" t="s">
        <v>1798</v>
      </c>
      <c r="S36" s="304"/>
      <c r="T36" s="567" t="s">
        <v>223</v>
      </c>
      <c r="U36" s="645" t="s">
        <v>203</v>
      </c>
      <c r="V36" s="570" t="s">
        <v>204</v>
      </c>
      <c r="W36" s="661" t="s">
        <v>987</v>
      </c>
      <c r="X36" s="662"/>
      <c r="Y36" s="753" t="s">
        <v>986</v>
      </c>
      <c r="Z36" s="664">
        <v>33</v>
      </c>
      <c r="AA36" s="753" t="s">
        <v>986</v>
      </c>
      <c r="AB36" s="665"/>
      <c r="AC36" s="661"/>
      <c r="AD36" s="662"/>
      <c r="AE36" s="753" t="s">
        <v>986</v>
      </c>
      <c r="AF36" s="664"/>
      <c r="AG36" s="753" t="s">
        <v>986</v>
      </c>
      <c r="AH36" s="665"/>
      <c r="AI36" s="661"/>
      <c r="AJ36" s="662"/>
      <c r="AK36" s="753" t="s">
        <v>986</v>
      </c>
      <c r="AL36" s="664"/>
      <c r="AM36" s="753" t="s">
        <v>986</v>
      </c>
      <c r="AN36" s="665"/>
      <c r="AO36" s="770"/>
      <c r="AP36" s="644" t="s">
        <v>710</v>
      </c>
      <c r="AQ36" s="564" t="s">
        <v>200</v>
      </c>
      <c r="AR36" s="564"/>
      <c r="AS36" s="565"/>
    </row>
    <row r="37" spans="1:45" s="604" customFormat="1" ht="57.75" customHeight="1">
      <c r="A37" s="566">
        <v>25</v>
      </c>
      <c r="B37" s="793" t="s">
        <v>240</v>
      </c>
      <c r="C37" s="570" t="s">
        <v>197</v>
      </c>
      <c r="D37" s="494" t="s">
        <v>904</v>
      </c>
      <c r="E37" s="652">
        <v>328</v>
      </c>
      <c r="F37" s="741">
        <v>0</v>
      </c>
      <c r="G37" s="652">
        <v>0</v>
      </c>
      <c r="H37" s="652">
        <f t="shared" si="0"/>
        <v>328</v>
      </c>
      <c r="I37" s="652">
        <v>321</v>
      </c>
      <c r="J37" s="293" t="s">
        <v>1028</v>
      </c>
      <c r="K37" s="707" t="s">
        <v>161</v>
      </c>
      <c r="L37" s="294" t="s">
        <v>1047</v>
      </c>
      <c r="M37" s="652">
        <v>280</v>
      </c>
      <c r="N37" s="295">
        <v>0</v>
      </c>
      <c r="O37" s="285">
        <f t="shared" si="3"/>
        <v>-280</v>
      </c>
      <c r="P37" s="296">
        <v>0</v>
      </c>
      <c r="Q37" s="499" t="s">
        <v>159</v>
      </c>
      <c r="R37" s="706" t="s">
        <v>1799</v>
      </c>
      <c r="S37" s="582"/>
      <c r="T37" s="567" t="s">
        <v>223</v>
      </c>
      <c r="U37" s="645" t="s">
        <v>208</v>
      </c>
      <c r="V37" s="570" t="s">
        <v>204</v>
      </c>
      <c r="W37" s="661" t="s">
        <v>987</v>
      </c>
      <c r="X37" s="662"/>
      <c r="Y37" s="753" t="s">
        <v>986</v>
      </c>
      <c r="Z37" s="664">
        <v>34</v>
      </c>
      <c r="AA37" s="753" t="s">
        <v>986</v>
      </c>
      <c r="AB37" s="665"/>
      <c r="AC37" s="661"/>
      <c r="AD37" s="662"/>
      <c r="AE37" s="753" t="s">
        <v>986</v>
      </c>
      <c r="AF37" s="664"/>
      <c r="AG37" s="753" t="s">
        <v>986</v>
      </c>
      <c r="AH37" s="665"/>
      <c r="AI37" s="661"/>
      <c r="AJ37" s="662"/>
      <c r="AK37" s="753" t="s">
        <v>986</v>
      </c>
      <c r="AL37" s="664"/>
      <c r="AM37" s="753" t="s">
        <v>986</v>
      </c>
      <c r="AN37" s="665"/>
      <c r="AO37" s="770"/>
      <c r="AP37" s="644" t="s">
        <v>711</v>
      </c>
      <c r="AQ37" s="564" t="s">
        <v>200</v>
      </c>
      <c r="AR37" s="564" t="s">
        <v>135</v>
      </c>
      <c r="AS37" s="565"/>
    </row>
    <row r="38" spans="1:45" s="604" customFormat="1" ht="54.75" customHeight="1">
      <c r="A38" s="566">
        <v>26</v>
      </c>
      <c r="B38" s="793" t="s">
        <v>241</v>
      </c>
      <c r="C38" s="570" t="s">
        <v>197</v>
      </c>
      <c r="D38" s="494" t="s">
        <v>879</v>
      </c>
      <c r="E38" s="292">
        <v>0</v>
      </c>
      <c r="F38" s="652">
        <v>636.32399999999996</v>
      </c>
      <c r="G38" s="282">
        <v>0</v>
      </c>
      <c r="H38" s="652">
        <f t="shared" si="0"/>
        <v>636.32399999999996</v>
      </c>
      <c r="I38" s="652">
        <v>631</v>
      </c>
      <c r="J38" s="293" t="s">
        <v>1086</v>
      </c>
      <c r="K38" s="707" t="s">
        <v>161</v>
      </c>
      <c r="L38" s="284" t="s">
        <v>1048</v>
      </c>
      <c r="M38" s="652">
        <v>0</v>
      </c>
      <c r="N38" s="295">
        <v>0</v>
      </c>
      <c r="O38" s="285">
        <f t="shared" si="3"/>
        <v>0</v>
      </c>
      <c r="P38" s="296">
        <v>0</v>
      </c>
      <c r="Q38" s="499" t="s">
        <v>159</v>
      </c>
      <c r="R38" s="706" t="s">
        <v>1800</v>
      </c>
      <c r="S38" s="582"/>
      <c r="T38" s="567" t="s">
        <v>223</v>
      </c>
      <c r="U38" s="645" t="s">
        <v>203</v>
      </c>
      <c r="V38" s="570" t="s">
        <v>204</v>
      </c>
      <c r="W38" s="661" t="s">
        <v>987</v>
      </c>
      <c r="X38" s="662"/>
      <c r="Y38" s="753" t="s">
        <v>986</v>
      </c>
      <c r="Z38" s="664">
        <v>35</v>
      </c>
      <c r="AA38" s="753" t="s">
        <v>986</v>
      </c>
      <c r="AB38" s="665"/>
      <c r="AC38" s="661"/>
      <c r="AD38" s="662"/>
      <c r="AE38" s="753" t="s">
        <v>986</v>
      </c>
      <c r="AF38" s="664"/>
      <c r="AG38" s="753" t="s">
        <v>986</v>
      </c>
      <c r="AH38" s="665"/>
      <c r="AI38" s="661"/>
      <c r="AJ38" s="662"/>
      <c r="AK38" s="753" t="s">
        <v>986</v>
      </c>
      <c r="AL38" s="664"/>
      <c r="AM38" s="753" t="s">
        <v>986</v>
      </c>
      <c r="AN38" s="665"/>
      <c r="AO38" s="770"/>
      <c r="AP38" s="644" t="s">
        <v>710</v>
      </c>
      <c r="AQ38" s="564"/>
      <c r="AR38" s="564" t="s">
        <v>200</v>
      </c>
      <c r="AS38" s="565"/>
    </row>
    <row r="39" spans="1:45" s="604" customFormat="1" ht="73.5" customHeight="1">
      <c r="A39" s="566">
        <v>27</v>
      </c>
      <c r="B39" s="793" t="s">
        <v>242</v>
      </c>
      <c r="C39" s="570" t="s">
        <v>197</v>
      </c>
      <c r="D39" s="570" t="s">
        <v>243</v>
      </c>
      <c r="E39" s="292">
        <v>430</v>
      </c>
      <c r="F39" s="741">
        <v>0</v>
      </c>
      <c r="G39" s="652">
        <v>0</v>
      </c>
      <c r="H39" s="652">
        <f t="shared" si="0"/>
        <v>430</v>
      </c>
      <c r="I39" s="652">
        <v>111</v>
      </c>
      <c r="J39" s="293" t="s">
        <v>1086</v>
      </c>
      <c r="K39" s="496" t="s">
        <v>161</v>
      </c>
      <c r="L39" s="501" t="s">
        <v>1049</v>
      </c>
      <c r="M39" s="652">
        <v>0</v>
      </c>
      <c r="N39" s="295">
        <v>0</v>
      </c>
      <c r="O39" s="285">
        <f t="shared" si="3"/>
        <v>0</v>
      </c>
      <c r="P39" s="296">
        <v>0</v>
      </c>
      <c r="Q39" s="499" t="s">
        <v>159</v>
      </c>
      <c r="R39" s="706" t="s">
        <v>1801</v>
      </c>
      <c r="S39" s="582"/>
      <c r="T39" s="567" t="s">
        <v>223</v>
      </c>
      <c r="U39" s="645" t="s">
        <v>203</v>
      </c>
      <c r="V39" s="570" t="s">
        <v>209</v>
      </c>
      <c r="W39" s="661" t="s">
        <v>987</v>
      </c>
      <c r="X39" s="662"/>
      <c r="Y39" s="753" t="s">
        <v>986</v>
      </c>
      <c r="Z39" s="664">
        <v>36</v>
      </c>
      <c r="AA39" s="753" t="s">
        <v>986</v>
      </c>
      <c r="AB39" s="665"/>
      <c r="AC39" s="661"/>
      <c r="AD39" s="662"/>
      <c r="AE39" s="753" t="s">
        <v>986</v>
      </c>
      <c r="AF39" s="664"/>
      <c r="AG39" s="753" t="s">
        <v>986</v>
      </c>
      <c r="AH39" s="665"/>
      <c r="AI39" s="661"/>
      <c r="AJ39" s="662"/>
      <c r="AK39" s="753" t="s">
        <v>986</v>
      </c>
      <c r="AL39" s="664"/>
      <c r="AM39" s="753" t="s">
        <v>986</v>
      </c>
      <c r="AN39" s="665"/>
      <c r="AO39" s="770"/>
      <c r="AP39" s="644" t="s">
        <v>865</v>
      </c>
      <c r="AQ39" s="564" t="s">
        <v>200</v>
      </c>
      <c r="AR39" s="564"/>
      <c r="AS39" s="565"/>
    </row>
    <row r="40" spans="1:45" s="604" customFormat="1" ht="69" customHeight="1">
      <c r="A40" s="566">
        <v>28</v>
      </c>
      <c r="B40" s="793" t="s">
        <v>719</v>
      </c>
      <c r="C40" s="570" t="s">
        <v>197</v>
      </c>
      <c r="D40" s="570" t="s">
        <v>211</v>
      </c>
      <c r="E40" s="292">
        <v>1200</v>
      </c>
      <c r="F40" s="741">
        <v>0</v>
      </c>
      <c r="G40" s="282">
        <v>0</v>
      </c>
      <c r="H40" s="652">
        <f t="shared" si="0"/>
        <v>1200</v>
      </c>
      <c r="I40" s="652">
        <v>1122</v>
      </c>
      <c r="J40" s="298" t="s">
        <v>1101</v>
      </c>
      <c r="K40" s="707" t="s">
        <v>161</v>
      </c>
      <c r="L40" s="294" t="s">
        <v>1141</v>
      </c>
      <c r="M40" s="652">
        <v>1200</v>
      </c>
      <c r="N40" s="295">
        <v>1200</v>
      </c>
      <c r="O40" s="285">
        <f t="shared" si="3"/>
        <v>0</v>
      </c>
      <c r="P40" s="652">
        <v>0</v>
      </c>
      <c r="Q40" s="499" t="s">
        <v>95</v>
      </c>
      <c r="R40" s="706" t="s">
        <v>1802</v>
      </c>
      <c r="S40" s="582"/>
      <c r="T40" s="567" t="s">
        <v>223</v>
      </c>
      <c r="U40" s="645" t="s">
        <v>203</v>
      </c>
      <c r="V40" s="570" t="s">
        <v>204</v>
      </c>
      <c r="W40" s="661" t="s">
        <v>987</v>
      </c>
      <c r="X40" s="662"/>
      <c r="Y40" s="753" t="s">
        <v>986</v>
      </c>
      <c r="Z40" s="664">
        <v>37</v>
      </c>
      <c r="AA40" s="753" t="s">
        <v>986</v>
      </c>
      <c r="AB40" s="665"/>
      <c r="AC40" s="661"/>
      <c r="AD40" s="662"/>
      <c r="AE40" s="753" t="s">
        <v>986</v>
      </c>
      <c r="AF40" s="664"/>
      <c r="AG40" s="753" t="s">
        <v>986</v>
      </c>
      <c r="AH40" s="665"/>
      <c r="AI40" s="661"/>
      <c r="AJ40" s="662"/>
      <c r="AK40" s="753" t="s">
        <v>986</v>
      </c>
      <c r="AL40" s="664"/>
      <c r="AM40" s="753" t="s">
        <v>986</v>
      </c>
      <c r="AN40" s="665"/>
      <c r="AO40" s="770"/>
      <c r="AP40" s="644" t="s">
        <v>120</v>
      </c>
      <c r="AQ40" s="564" t="s">
        <v>135</v>
      </c>
      <c r="AR40" s="564"/>
      <c r="AS40" s="565"/>
    </row>
    <row r="41" spans="1:45" s="604" customFormat="1" ht="58.7" customHeight="1">
      <c r="A41" s="566">
        <v>29</v>
      </c>
      <c r="B41" s="793" t="s">
        <v>244</v>
      </c>
      <c r="C41" s="570" t="s">
        <v>197</v>
      </c>
      <c r="D41" s="570" t="s">
        <v>243</v>
      </c>
      <c r="E41" s="292">
        <v>600</v>
      </c>
      <c r="F41" s="741">
        <v>0</v>
      </c>
      <c r="G41" s="652">
        <v>0</v>
      </c>
      <c r="H41" s="652">
        <f t="shared" si="0"/>
        <v>600</v>
      </c>
      <c r="I41" s="652">
        <v>86</v>
      </c>
      <c r="J41" s="293" t="s">
        <v>1086</v>
      </c>
      <c r="K41" s="707" t="s">
        <v>161</v>
      </c>
      <c r="L41" s="294" t="s">
        <v>1050</v>
      </c>
      <c r="M41" s="652">
        <v>0</v>
      </c>
      <c r="N41" s="295">
        <v>0</v>
      </c>
      <c r="O41" s="285">
        <f t="shared" si="3"/>
        <v>0</v>
      </c>
      <c r="P41" s="652">
        <v>0</v>
      </c>
      <c r="Q41" s="499" t="s">
        <v>159</v>
      </c>
      <c r="R41" s="706" t="s">
        <v>1803</v>
      </c>
      <c r="S41" s="582"/>
      <c r="T41" s="287" t="s">
        <v>202</v>
      </c>
      <c r="U41" s="645" t="s">
        <v>245</v>
      </c>
      <c r="V41" s="570" t="s">
        <v>204</v>
      </c>
      <c r="W41" s="661" t="s">
        <v>987</v>
      </c>
      <c r="X41" s="662"/>
      <c r="Y41" s="753" t="s">
        <v>986</v>
      </c>
      <c r="Z41" s="664">
        <v>38</v>
      </c>
      <c r="AA41" s="753" t="s">
        <v>986</v>
      </c>
      <c r="AB41" s="665"/>
      <c r="AC41" s="661"/>
      <c r="AD41" s="662"/>
      <c r="AE41" s="753" t="s">
        <v>986</v>
      </c>
      <c r="AF41" s="664"/>
      <c r="AG41" s="753" t="s">
        <v>986</v>
      </c>
      <c r="AH41" s="665"/>
      <c r="AI41" s="661"/>
      <c r="AJ41" s="662"/>
      <c r="AK41" s="753" t="s">
        <v>986</v>
      </c>
      <c r="AL41" s="664"/>
      <c r="AM41" s="753" t="s">
        <v>986</v>
      </c>
      <c r="AN41" s="665"/>
      <c r="AO41" s="770"/>
      <c r="AP41" s="644" t="s">
        <v>865</v>
      </c>
      <c r="AQ41" s="564"/>
      <c r="AR41" s="564" t="s">
        <v>135</v>
      </c>
      <c r="AS41" s="565"/>
    </row>
    <row r="42" spans="1:45" s="604" customFormat="1" ht="40.35" customHeight="1">
      <c r="A42" s="566">
        <v>30</v>
      </c>
      <c r="B42" s="793" t="s">
        <v>246</v>
      </c>
      <c r="C42" s="570" t="s">
        <v>197</v>
      </c>
      <c r="D42" s="494" t="s">
        <v>879</v>
      </c>
      <c r="E42" s="292">
        <v>0</v>
      </c>
      <c r="F42" s="741">
        <v>918.28099999999995</v>
      </c>
      <c r="G42" s="282">
        <v>0</v>
      </c>
      <c r="H42" s="652">
        <f t="shared" si="0"/>
        <v>918.28099999999995</v>
      </c>
      <c r="I42" s="652">
        <v>902</v>
      </c>
      <c r="J42" s="293" t="s">
        <v>1028</v>
      </c>
      <c r="K42" s="707" t="s">
        <v>161</v>
      </c>
      <c r="L42" s="763" t="s">
        <v>1051</v>
      </c>
      <c r="M42" s="652">
        <v>0</v>
      </c>
      <c r="N42" s="295">
        <v>0</v>
      </c>
      <c r="O42" s="498">
        <f t="shared" si="3"/>
        <v>0</v>
      </c>
      <c r="P42" s="652">
        <v>0</v>
      </c>
      <c r="Q42" s="499" t="s">
        <v>159</v>
      </c>
      <c r="R42" s="706" t="s">
        <v>1804</v>
      </c>
      <c r="S42" s="582"/>
      <c r="T42" s="567" t="s">
        <v>223</v>
      </c>
      <c r="U42" s="645" t="s">
        <v>203</v>
      </c>
      <c r="V42" s="570" t="s">
        <v>204</v>
      </c>
      <c r="W42" s="661" t="s">
        <v>987</v>
      </c>
      <c r="X42" s="662"/>
      <c r="Y42" s="753" t="s">
        <v>986</v>
      </c>
      <c r="Z42" s="664">
        <v>40</v>
      </c>
      <c r="AA42" s="753" t="s">
        <v>986</v>
      </c>
      <c r="AB42" s="665"/>
      <c r="AC42" s="661"/>
      <c r="AD42" s="662"/>
      <c r="AE42" s="753" t="s">
        <v>986</v>
      </c>
      <c r="AF42" s="664"/>
      <c r="AG42" s="753" t="s">
        <v>986</v>
      </c>
      <c r="AH42" s="665"/>
      <c r="AI42" s="661"/>
      <c r="AJ42" s="662"/>
      <c r="AK42" s="753" t="s">
        <v>986</v>
      </c>
      <c r="AL42" s="664"/>
      <c r="AM42" s="753" t="s">
        <v>986</v>
      </c>
      <c r="AN42" s="665"/>
      <c r="AO42" s="770"/>
      <c r="AP42" s="644" t="s">
        <v>710</v>
      </c>
      <c r="AQ42" s="564" t="s">
        <v>135</v>
      </c>
      <c r="AR42" s="564" t="s">
        <v>135</v>
      </c>
      <c r="AS42" s="565"/>
    </row>
    <row r="43" spans="1:45" s="604" customFormat="1" ht="338.25" customHeight="1">
      <c r="A43" s="566">
        <v>31</v>
      </c>
      <c r="B43" s="793" t="s">
        <v>247</v>
      </c>
      <c r="C43" s="570" t="s">
        <v>197</v>
      </c>
      <c r="D43" s="494" t="s">
        <v>343</v>
      </c>
      <c r="E43" s="292">
        <v>210</v>
      </c>
      <c r="F43" s="741">
        <v>0</v>
      </c>
      <c r="G43" s="652">
        <v>0</v>
      </c>
      <c r="H43" s="652">
        <f t="shared" si="0"/>
        <v>210</v>
      </c>
      <c r="I43" s="652">
        <v>118</v>
      </c>
      <c r="J43" s="514" t="s">
        <v>1129</v>
      </c>
      <c r="K43" s="496" t="s">
        <v>140</v>
      </c>
      <c r="L43" s="501" t="s">
        <v>1152</v>
      </c>
      <c r="M43" s="652">
        <v>100</v>
      </c>
      <c r="N43" s="295">
        <v>100</v>
      </c>
      <c r="O43" s="285">
        <f t="shared" si="3"/>
        <v>0</v>
      </c>
      <c r="P43" s="650">
        <v>0</v>
      </c>
      <c r="Q43" s="499" t="s">
        <v>95</v>
      </c>
      <c r="R43" s="706" t="s">
        <v>1805</v>
      </c>
      <c r="S43" s="582"/>
      <c r="T43" s="567" t="s">
        <v>223</v>
      </c>
      <c r="U43" s="645" t="s">
        <v>245</v>
      </c>
      <c r="V43" s="570" t="s">
        <v>204</v>
      </c>
      <c r="W43" s="661" t="s">
        <v>987</v>
      </c>
      <c r="X43" s="662"/>
      <c r="Y43" s="753" t="s">
        <v>986</v>
      </c>
      <c r="Z43" s="664">
        <v>41</v>
      </c>
      <c r="AA43" s="753" t="s">
        <v>986</v>
      </c>
      <c r="AB43" s="665"/>
      <c r="AC43" s="661"/>
      <c r="AD43" s="662"/>
      <c r="AE43" s="753" t="s">
        <v>986</v>
      </c>
      <c r="AF43" s="664"/>
      <c r="AG43" s="753" t="s">
        <v>986</v>
      </c>
      <c r="AH43" s="665"/>
      <c r="AI43" s="661"/>
      <c r="AJ43" s="662"/>
      <c r="AK43" s="753" t="s">
        <v>986</v>
      </c>
      <c r="AL43" s="664"/>
      <c r="AM43" s="753" t="s">
        <v>986</v>
      </c>
      <c r="AN43" s="665"/>
      <c r="AO43" s="770"/>
      <c r="AP43" s="644" t="s">
        <v>120</v>
      </c>
      <c r="AQ43" s="564" t="s">
        <v>135</v>
      </c>
      <c r="AR43" s="564" t="s">
        <v>200</v>
      </c>
      <c r="AS43" s="565"/>
    </row>
    <row r="44" spans="1:45" s="604" customFormat="1" ht="61.5" customHeight="1">
      <c r="A44" s="566">
        <v>32</v>
      </c>
      <c r="B44" s="793" t="s">
        <v>248</v>
      </c>
      <c r="C44" s="570" t="s">
        <v>206</v>
      </c>
      <c r="D44" s="494" t="s">
        <v>232</v>
      </c>
      <c r="E44" s="292">
        <v>327.02499999999998</v>
      </c>
      <c r="F44" s="741">
        <v>0</v>
      </c>
      <c r="G44" s="282">
        <v>0</v>
      </c>
      <c r="H44" s="652">
        <f t="shared" si="0"/>
        <v>327.02499999999998</v>
      </c>
      <c r="I44" s="652">
        <v>327</v>
      </c>
      <c r="J44" s="293" t="s">
        <v>1028</v>
      </c>
      <c r="K44" s="707" t="s">
        <v>95</v>
      </c>
      <c r="L44" s="294" t="s">
        <v>1052</v>
      </c>
      <c r="M44" s="652">
        <v>332.02499999999998</v>
      </c>
      <c r="N44" s="295">
        <v>191.20599999999999</v>
      </c>
      <c r="O44" s="285">
        <f t="shared" si="3"/>
        <v>-140.81899999999999</v>
      </c>
      <c r="P44" s="650">
        <v>-141</v>
      </c>
      <c r="Q44" s="499" t="s">
        <v>93</v>
      </c>
      <c r="R44" s="706" t="s">
        <v>1806</v>
      </c>
      <c r="S44" s="582"/>
      <c r="T44" s="567" t="s">
        <v>249</v>
      </c>
      <c r="U44" s="645" t="s">
        <v>203</v>
      </c>
      <c r="V44" s="570" t="s">
        <v>204</v>
      </c>
      <c r="W44" s="661" t="s">
        <v>987</v>
      </c>
      <c r="X44" s="662"/>
      <c r="Y44" s="753" t="s">
        <v>986</v>
      </c>
      <c r="Z44" s="664">
        <v>42</v>
      </c>
      <c r="AA44" s="753" t="s">
        <v>986</v>
      </c>
      <c r="AB44" s="665"/>
      <c r="AC44" s="661"/>
      <c r="AD44" s="662"/>
      <c r="AE44" s="753" t="s">
        <v>986</v>
      </c>
      <c r="AF44" s="664"/>
      <c r="AG44" s="753" t="s">
        <v>986</v>
      </c>
      <c r="AH44" s="665"/>
      <c r="AI44" s="661"/>
      <c r="AJ44" s="662"/>
      <c r="AK44" s="753" t="s">
        <v>986</v>
      </c>
      <c r="AL44" s="664"/>
      <c r="AM44" s="753" t="s">
        <v>986</v>
      </c>
      <c r="AN44" s="665"/>
      <c r="AO44" s="770"/>
      <c r="AP44" s="644" t="s">
        <v>865</v>
      </c>
      <c r="AQ44" s="564" t="s">
        <v>135</v>
      </c>
      <c r="AR44" s="564" t="s">
        <v>135</v>
      </c>
      <c r="AS44" s="565"/>
    </row>
    <row r="45" spans="1:45" s="604" customFormat="1" ht="40.35" customHeight="1">
      <c r="A45" s="566">
        <v>33</v>
      </c>
      <c r="B45" s="793" t="s">
        <v>1023</v>
      </c>
      <c r="C45" s="570" t="s">
        <v>197</v>
      </c>
      <c r="D45" s="494" t="s">
        <v>243</v>
      </c>
      <c r="E45" s="292">
        <v>0</v>
      </c>
      <c r="F45" s="741">
        <v>55</v>
      </c>
      <c r="G45" s="652">
        <v>0</v>
      </c>
      <c r="H45" s="652">
        <f t="shared" si="0"/>
        <v>55</v>
      </c>
      <c r="I45" s="650">
        <v>53</v>
      </c>
      <c r="J45" s="293" t="s">
        <v>1335</v>
      </c>
      <c r="K45" s="496" t="s">
        <v>161</v>
      </c>
      <c r="L45" s="501" t="s">
        <v>1336</v>
      </c>
      <c r="M45" s="652">
        <v>0</v>
      </c>
      <c r="N45" s="295">
        <v>0</v>
      </c>
      <c r="O45" s="285">
        <f>+N45-M45</f>
        <v>0</v>
      </c>
      <c r="P45" s="652">
        <v>0</v>
      </c>
      <c r="Q45" s="499" t="s">
        <v>159</v>
      </c>
      <c r="R45" s="706" t="s">
        <v>1442</v>
      </c>
      <c r="S45" s="582"/>
      <c r="T45" s="287" t="s">
        <v>251</v>
      </c>
      <c r="U45" s="645" t="s">
        <v>203</v>
      </c>
      <c r="V45" s="570" t="s">
        <v>204</v>
      </c>
      <c r="W45" s="661" t="s">
        <v>987</v>
      </c>
      <c r="X45" s="662"/>
      <c r="Y45" s="753" t="s">
        <v>986</v>
      </c>
      <c r="Z45" s="664">
        <v>43</v>
      </c>
      <c r="AA45" s="753" t="s">
        <v>986</v>
      </c>
      <c r="AB45" s="665"/>
      <c r="AC45" s="661"/>
      <c r="AD45" s="662"/>
      <c r="AE45" s="753" t="s">
        <v>986</v>
      </c>
      <c r="AF45" s="664"/>
      <c r="AG45" s="753" t="s">
        <v>986</v>
      </c>
      <c r="AH45" s="665"/>
      <c r="AI45" s="661"/>
      <c r="AJ45" s="662"/>
      <c r="AK45" s="753" t="s">
        <v>986</v>
      </c>
      <c r="AL45" s="664"/>
      <c r="AM45" s="753" t="s">
        <v>986</v>
      </c>
      <c r="AN45" s="665"/>
      <c r="AO45" s="770"/>
      <c r="AP45" s="644" t="s">
        <v>865</v>
      </c>
      <c r="AQ45" s="564" t="s">
        <v>125</v>
      </c>
      <c r="AR45" s="564" t="s">
        <v>200</v>
      </c>
      <c r="AS45" s="565"/>
    </row>
    <row r="46" spans="1:45" s="604" customFormat="1" ht="69" customHeight="1">
      <c r="A46" s="566">
        <v>34</v>
      </c>
      <c r="B46" s="793" t="s">
        <v>252</v>
      </c>
      <c r="C46" s="570" t="s">
        <v>829</v>
      </c>
      <c r="D46" s="494" t="s">
        <v>243</v>
      </c>
      <c r="E46" s="292">
        <v>21.635000000000002</v>
      </c>
      <c r="F46" s="741">
        <v>0</v>
      </c>
      <c r="G46" s="282">
        <v>0</v>
      </c>
      <c r="H46" s="652">
        <f t="shared" si="0"/>
        <v>21.635000000000002</v>
      </c>
      <c r="I46" s="650">
        <v>16</v>
      </c>
      <c r="J46" s="293" t="s">
        <v>1028</v>
      </c>
      <c r="K46" s="496" t="s">
        <v>161</v>
      </c>
      <c r="L46" s="497" t="s">
        <v>1160</v>
      </c>
      <c r="M46" s="652">
        <v>0</v>
      </c>
      <c r="N46" s="295">
        <v>0</v>
      </c>
      <c r="O46" s="285">
        <f t="shared" si="3"/>
        <v>0</v>
      </c>
      <c r="P46" s="652">
        <v>0</v>
      </c>
      <c r="Q46" s="777" t="s">
        <v>159</v>
      </c>
      <c r="R46" s="793" t="s">
        <v>1660</v>
      </c>
      <c r="S46" s="582"/>
      <c r="T46" s="287" t="s">
        <v>253</v>
      </c>
      <c r="U46" s="645" t="s">
        <v>830</v>
      </c>
      <c r="V46" s="570" t="s">
        <v>831</v>
      </c>
      <c r="W46" s="661" t="s">
        <v>987</v>
      </c>
      <c r="X46" s="662"/>
      <c r="Y46" s="753" t="s">
        <v>986</v>
      </c>
      <c r="Z46" s="664">
        <v>45</v>
      </c>
      <c r="AA46" s="753" t="s">
        <v>986</v>
      </c>
      <c r="AB46" s="665"/>
      <c r="AC46" s="661"/>
      <c r="AD46" s="662"/>
      <c r="AE46" s="753" t="s">
        <v>986</v>
      </c>
      <c r="AF46" s="664"/>
      <c r="AG46" s="753" t="s">
        <v>986</v>
      </c>
      <c r="AH46" s="665"/>
      <c r="AI46" s="661"/>
      <c r="AJ46" s="662"/>
      <c r="AK46" s="753" t="s">
        <v>986</v>
      </c>
      <c r="AL46" s="664"/>
      <c r="AM46" s="753" t="s">
        <v>986</v>
      </c>
      <c r="AN46" s="665"/>
      <c r="AO46" s="770"/>
      <c r="AP46" s="644" t="s">
        <v>865</v>
      </c>
      <c r="AQ46" s="564" t="s">
        <v>135</v>
      </c>
      <c r="AR46" s="564"/>
      <c r="AS46" s="565"/>
    </row>
    <row r="47" spans="1:45" s="604" customFormat="1" ht="57" customHeight="1">
      <c r="A47" s="566">
        <v>35</v>
      </c>
      <c r="B47" s="793" t="s">
        <v>254</v>
      </c>
      <c r="C47" s="570" t="s">
        <v>250</v>
      </c>
      <c r="D47" s="494" t="s">
        <v>260</v>
      </c>
      <c r="E47" s="292">
        <v>1500</v>
      </c>
      <c r="F47" s="741">
        <v>0</v>
      </c>
      <c r="G47" s="652">
        <v>0</v>
      </c>
      <c r="H47" s="652">
        <f t="shared" si="0"/>
        <v>1500</v>
      </c>
      <c r="I47" s="652">
        <v>1374</v>
      </c>
      <c r="J47" s="293" t="s">
        <v>1331</v>
      </c>
      <c r="K47" s="707" t="s">
        <v>95</v>
      </c>
      <c r="L47" s="297" t="s">
        <v>1287</v>
      </c>
      <c r="M47" s="652">
        <v>1500</v>
      </c>
      <c r="N47" s="295">
        <v>4500</v>
      </c>
      <c r="O47" s="285">
        <f t="shared" si="3"/>
        <v>3000</v>
      </c>
      <c r="P47" s="652">
        <v>0</v>
      </c>
      <c r="Q47" s="777" t="s">
        <v>95</v>
      </c>
      <c r="R47" s="793" t="s">
        <v>1604</v>
      </c>
      <c r="S47" s="582" t="s">
        <v>1605</v>
      </c>
      <c r="T47" s="567" t="s">
        <v>800</v>
      </c>
      <c r="U47" s="645" t="s">
        <v>212</v>
      </c>
      <c r="V47" s="570" t="s">
        <v>213</v>
      </c>
      <c r="W47" s="661" t="s">
        <v>987</v>
      </c>
      <c r="X47" s="662"/>
      <c r="Y47" s="753" t="s">
        <v>986</v>
      </c>
      <c r="Z47" s="664">
        <v>46</v>
      </c>
      <c r="AA47" s="753" t="s">
        <v>986</v>
      </c>
      <c r="AB47" s="665"/>
      <c r="AC47" s="661"/>
      <c r="AD47" s="662"/>
      <c r="AE47" s="753" t="s">
        <v>986</v>
      </c>
      <c r="AF47" s="664"/>
      <c r="AG47" s="753" t="s">
        <v>986</v>
      </c>
      <c r="AH47" s="665"/>
      <c r="AI47" s="661"/>
      <c r="AJ47" s="662"/>
      <c r="AK47" s="753" t="s">
        <v>986</v>
      </c>
      <c r="AL47" s="664"/>
      <c r="AM47" s="753" t="s">
        <v>986</v>
      </c>
      <c r="AN47" s="665"/>
      <c r="AO47" s="770"/>
      <c r="AP47" s="644" t="s">
        <v>865</v>
      </c>
      <c r="AQ47" s="591"/>
      <c r="AR47" s="591" t="s">
        <v>135</v>
      </c>
      <c r="AS47" s="592"/>
    </row>
    <row r="48" spans="1:45" s="604" customFormat="1" ht="63.75" customHeight="1">
      <c r="A48" s="566">
        <v>36</v>
      </c>
      <c r="B48" s="793" t="s">
        <v>958</v>
      </c>
      <c r="C48" s="570" t="s">
        <v>255</v>
      </c>
      <c r="D48" s="570" t="s">
        <v>216</v>
      </c>
      <c r="E48" s="292">
        <v>500</v>
      </c>
      <c r="F48" s="741">
        <v>0</v>
      </c>
      <c r="G48" s="282">
        <v>0</v>
      </c>
      <c r="H48" s="652">
        <f t="shared" ref="H48" si="6">E48+F48-G48</f>
        <v>500</v>
      </c>
      <c r="I48" s="652">
        <v>478</v>
      </c>
      <c r="J48" s="293" t="s">
        <v>1028</v>
      </c>
      <c r="K48" s="707" t="s">
        <v>95</v>
      </c>
      <c r="L48" s="297" t="s">
        <v>1288</v>
      </c>
      <c r="M48" s="652">
        <v>500</v>
      </c>
      <c r="N48" s="295">
        <v>500</v>
      </c>
      <c r="O48" s="285">
        <f t="shared" ref="O48" si="7">+N48-M48</f>
        <v>0</v>
      </c>
      <c r="P48" s="652">
        <v>0</v>
      </c>
      <c r="Q48" s="777" t="s">
        <v>95</v>
      </c>
      <c r="R48" s="793" t="s">
        <v>1606</v>
      </c>
      <c r="S48" s="582"/>
      <c r="T48" s="567" t="s">
        <v>800</v>
      </c>
      <c r="U48" s="645" t="s">
        <v>212</v>
      </c>
      <c r="V48" s="570" t="s">
        <v>213</v>
      </c>
      <c r="W48" s="661" t="s">
        <v>987</v>
      </c>
      <c r="X48" s="662"/>
      <c r="Y48" s="753" t="s">
        <v>986</v>
      </c>
      <c r="Z48" s="664">
        <v>31</v>
      </c>
      <c r="AA48" s="753" t="s">
        <v>986</v>
      </c>
      <c r="AB48" s="665"/>
      <c r="AC48" s="661"/>
      <c r="AD48" s="662"/>
      <c r="AE48" s="753" t="s">
        <v>986</v>
      </c>
      <c r="AF48" s="664"/>
      <c r="AG48" s="753" t="s">
        <v>986</v>
      </c>
      <c r="AH48" s="665"/>
      <c r="AI48" s="661"/>
      <c r="AJ48" s="662"/>
      <c r="AK48" s="753" t="s">
        <v>986</v>
      </c>
      <c r="AL48" s="664"/>
      <c r="AM48" s="753" t="s">
        <v>986</v>
      </c>
      <c r="AN48" s="665"/>
      <c r="AO48" s="770"/>
      <c r="AP48" s="644" t="s">
        <v>170</v>
      </c>
      <c r="AQ48" s="591" t="s">
        <v>135</v>
      </c>
      <c r="AR48" s="591"/>
      <c r="AS48" s="592"/>
    </row>
    <row r="49" spans="1:45" s="604" customFormat="1" ht="52.5" customHeight="1">
      <c r="A49" s="566">
        <v>37</v>
      </c>
      <c r="B49" s="793" t="s">
        <v>256</v>
      </c>
      <c r="C49" s="570" t="s">
        <v>250</v>
      </c>
      <c r="D49" s="570" t="s">
        <v>255</v>
      </c>
      <c r="E49" s="292">
        <v>290</v>
      </c>
      <c r="F49" s="741">
        <v>0</v>
      </c>
      <c r="G49" s="652">
        <v>0</v>
      </c>
      <c r="H49" s="652">
        <f t="shared" si="0"/>
        <v>290</v>
      </c>
      <c r="I49" s="652">
        <v>237</v>
      </c>
      <c r="J49" s="293" t="s">
        <v>1028</v>
      </c>
      <c r="K49" s="496" t="s">
        <v>161</v>
      </c>
      <c r="L49" s="568" t="s">
        <v>1223</v>
      </c>
      <c r="M49" s="652">
        <v>0</v>
      </c>
      <c r="N49" s="652">
        <v>0</v>
      </c>
      <c r="O49" s="651">
        <f t="shared" si="3"/>
        <v>0</v>
      </c>
      <c r="P49" s="652">
        <v>0</v>
      </c>
      <c r="Q49" s="777" t="s">
        <v>159</v>
      </c>
      <c r="R49" s="793" t="s">
        <v>1501</v>
      </c>
      <c r="S49" s="582"/>
      <c r="T49" s="793" t="s">
        <v>809</v>
      </c>
      <c r="U49" s="645" t="s">
        <v>203</v>
      </c>
      <c r="V49" s="570" t="s">
        <v>213</v>
      </c>
      <c r="W49" s="661" t="s">
        <v>987</v>
      </c>
      <c r="X49" s="662"/>
      <c r="Y49" s="753" t="s">
        <v>986</v>
      </c>
      <c r="Z49" s="664">
        <v>47</v>
      </c>
      <c r="AA49" s="753" t="s">
        <v>986</v>
      </c>
      <c r="AB49" s="665"/>
      <c r="AC49" s="661"/>
      <c r="AD49" s="662"/>
      <c r="AE49" s="753" t="s">
        <v>986</v>
      </c>
      <c r="AF49" s="664"/>
      <c r="AG49" s="753" t="s">
        <v>986</v>
      </c>
      <c r="AH49" s="665"/>
      <c r="AI49" s="661"/>
      <c r="AJ49" s="662"/>
      <c r="AK49" s="753" t="s">
        <v>986</v>
      </c>
      <c r="AL49" s="664"/>
      <c r="AM49" s="753" t="s">
        <v>986</v>
      </c>
      <c r="AN49" s="665"/>
      <c r="AO49" s="770"/>
      <c r="AP49" s="645" t="s">
        <v>865</v>
      </c>
      <c r="AQ49" s="591" t="s">
        <v>135</v>
      </c>
      <c r="AR49" s="591"/>
      <c r="AS49" s="592"/>
    </row>
    <row r="50" spans="1:45" s="604" customFormat="1" ht="108" customHeight="1">
      <c r="A50" s="566">
        <v>38</v>
      </c>
      <c r="B50" s="793" t="s">
        <v>259</v>
      </c>
      <c r="C50" s="570" t="s">
        <v>250</v>
      </c>
      <c r="D50" s="494" t="s">
        <v>267</v>
      </c>
      <c r="E50" s="292">
        <v>680</v>
      </c>
      <c r="F50" s="741">
        <v>0</v>
      </c>
      <c r="G50" s="282">
        <v>0</v>
      </c>
      <c r="H50" s="652">
        <f t="shared" si="0"/>
        <v>680</v>
      </c>
      <c r="I50" s="652">
        <v>281</v>
      </c>
      <c r="J50" s="293" t="s">
        <v>1028</v>
      </c>
      <c r="K50" s="707" t="s">
        <v>161</v>
      </c>
      <c r="L50" s="294" t="s">
        <v>1053</v>
      </c>
      <c r="M50" s="652">
        <v>480</v>
      </c>
      <c r="N50" s="295">
        <v>50</v>
      </c>
      <c r="O50" s="285">
        <f t="shared" si="3"/>
        <v>-430</v>
      </c>
      <c r="P50" s="650">
        <v>-430</v>
      </c>
      <c r="Q50" s="499" t="s">
        <v>93</v>
      </c>
      <c r="R50" s="706" t="s">
        <v>1807</v>
      </c>
      <c r="S50" s="582"/>
      <c r="T50" s="567" t="s">
        <v>258</v>
      </c>
      <c r="U50" s="645" t="s">
        <v>212</v>
      </c>
      <c r="V50" s="570" t="s">
        <v>213</v>
      </c>
      <c r="W50" s="661" t="s">
        <v>987</v>
      </c>
      <c r="X50" s="662"/>
      <c r="Y50" s="753" t="s">
        <v>986</v>
      </c>
      <c r="Z50" s="664">
        <v>51</v>
      </c>
      <c r="AA50" s="753" t="s">
        <v>986</v>
      </c>
      <c r="AB50" s="665"/>
      <c r="AC50" s="661"/>
      <c r="AD50" s="662"/>
      <c r="AE50" s="753" t="s">
        <v>986</v>
      </c>
      <c r="AF50" s="664"/>
      <c r="AG50" s="753" t="s">
        <v>986</v>
      </c>
      <c r="AH50" s="665"/>
      <c r="AI50" s="661"/>
      <c r="AJ50" s="662"/>
      <c r="AK50" s="753" t="s">
        <v>986</v>
      </c>
      <c r="AL50" s="664"/>
      <c r="AM50" s="753" t="s">
        <v>986</v>
      </c>
      <c r="AN50" s="665"/>
      <c r="AO50" s="770"/>
      <c r="AP50" s="644" t="s">
        <v>710</v>
      </c>
      <c r="AQ50" s="591" t="s">
        <v>135</v>
      </c>
      <c r="AR50" s="591" t="s">
        <v>135</v>
      </c>
      <c r="AS50" s="592"/>
    </row>
    <row r="51" spans="1:45" s="604" customFormat="1" ht="111.75" customHeight="1">
      <c r="A51" s="566">
        <v>39</v>
      </c>
      <c r="B51" s="793" t="s">
        <v>261</v>
      </c>
      <c r="C51" s="570" t="s">
        <v>250</v>
      </c>
      <c r="D51" s="570" t="s">
        <v>260</v>
      </c>
      <c r="E51" s="292">
        <v>3900</v>
      </c>
      <c r="F51" s="741">
        <v>0</v>
      </c>
      <c r="G51" s="652">
        <v>0</v>
      </c>
      <c r="H51" s="652">
        <f t="shared" si="0"/>
        <v>3900</v>
      </c>
      <c r="I51" s="652">
        <v>1811</v>
      </c>
      <c r="J51" s="293" t="s">
        <v>1086</v>
      </c>
      <c r="K51" s="707" t="s">
        <v>95</v>
      </c>
      <c r="L51" s="294" t="s">
        <v>1054</v>
      </c>
      <c r="M51" s="652">
        <v>3900</v>
      </c>
      <c r="N51" s="295">
        <v>3900</v>
      </c>
      <c r="O51" s="285">
        <f t="shared" ref="O51:O89" si="8">+N51-M51</f>
        <v>0</v>
      </c>
      <c r="P51" s="650">
        <v>0</v>
      </c>
      <c r="Q51" s="499" t="s">
        <v>95</v>
      </c>
      <c r="R51" s="706" t="s">
        <v>1808</v>
      </c>
      <c r="S51" s="582"/>
      <c r="T51" s="567" t="s">
        <v>258</v>
      </c>
      <c r="U51" s="645" t="s">
        <v>212</v>
      </c>
      <c r="V51" s="570" t="s">
        <v>213</v>
      </c>
      <c r="W51" s="661" t="s">
        <v>987</v>
      </c>
      <c r="X51" s="662"/>
      <c r="Y51" s="753" t="s">
        <v>986</v>
      </c>
      <c r="Z51" s="664">
        <v>52</v>
      </c>
      <c r="AA51" s="753" t="s">
        <v>986</v>
      </c>
      <c r="AB51" s="665"/>
      <c r="AC51" s="661" t="s">
        <v>1002</v>
      </c>
      <c r="AD51" s="662"/>
      <c r="AE51" s="753" t="s">
        <v>986</v>
      </c>
      <c r="AF51" s="664">
        <v>230</v>
      </c>
      <c r="AG51" s="753" t="s">
        <v>986</v>
      </c>
      <c r="AH51" s="665"/>
      <c r="AI51" s="661"/>
      <c r="AJ51" s="662"/>
      <c r="AK51" s="753" t="s">
        <v>986</v>
      </c>
      <c r="AL51" s="664"/>
      <c r="AM51" s="753" t="s">
        <v>986</v>
      </c>
      <c r="AN51" s="665"/>
      <c r="AO51" s="770"/>
      <c r="AP51" s="644" t="s">
        <v>710</v>
      </c>
      <c r="AQ51" s="591" t="s">
        <v>135</v>
      </c>
      <c r="AR51" s="591"/>
      <c r="AS51" s="592"/>
    </row>
    <row r="52" spans="1:45" s="604" customFormat="1" ht="76.7" customHeight="1">
      <c r="A52" s="566">
        <v>40</v>
      </c>
      <c r="B52" s="793" t="s">
        <v>935</v>
      </c>
      <c r="C52" s="570" t="s">
        <v>250</v>
      </c>
      <c r="D52" s="570" t="s">
        <v>216</v>
      </c>
      <c r="E52" s="292">
        <v>4498.1090000000004</v>
      </c>
      <c r="F52" s="788">
        <v>1322</v>
      </c>
      <c r="G52" s="282">
        <v>0</v>
      </c>
      <c r="H52" s="652">
        <f t="shared" si="0"/>
        <v>5820.1090000000004</v>
      </c>
      <c r="I52" s="652">
        <v>4473</v>
      </c>
      <c r="J52" s="293" t="s">
        <v>1028</v>
      </c>
      <c r="K52" s="707" t="s">
        <v>95</v>
      </c>
      <c r="L52" s="294" t="s">
        <v>1055</v>
      </c>
      <c r="M52" s="652">
        <v>3480</v>
      </c>
      <c r="N52" s="295">
        <v>3480</v>
      </c>
      <c r="O52" s="285">
        <f t="shared" si="8"/>
        <v>0</v>
      </c>
      <c r="P52" s="650">
        <v>0</v>
      </c>
      <c r="Q52" s="499" t="s">
        <v>95</v>
      </c>
      <c r="R52" s="706" t="s">
        <v>1809</v>
      </c>
      <c r="S52" s="582"/>
      <c r="T52" s="567" t="s">
        <v>269</v>
      </c>
      <c r="U52" s="645" t="s">
        <v>212</v>
      </c>
      <c r="V52" s="570" t="s">
        <v>213</v>
      </c>
      <c r="W52" s="661" t="s">
        <v>987</v>
      </c>
      <c r="X52" s="662"/>
      <c r="Y52" s="753" t="s">
        <v>986</v>
      </c>
      <c r="Z52" s="664">
        <v>54</v>
      </c>
      <c r="AA52" s="753" t="s">
        <v>986</v>
      </c>
      <c r="AB52" s="665"/>
      <c r="AC52" s="661"/>
      <c r="AD52" s="662"/>
      <c r="AE52" s="753" t="s">
        <v>986</v>
      </c>
      <c r="AF52" s="664"/>
      <c r="AG52" s="753" t="s">
        <v>986</v>
      </c>
      <c r="AH52" s="665"/>
      <c r="AI52" s="661"/>
      <c r="AJ52" s="662"/>
      <c r="AK52" s="753" t="s">
        <v>986</v>
      </c>
      <c r="AL52" s="664"/>
      <c r="AM52" s="753" t="s">
        <v>986</v>
      </c>
      <c r="AN52" s="665"/>
      <c r="AO52" s="770"/>
      <c r="AP52" s="647" t="s">
        <v>710</v>
      </c>
      <c r="AQ52" s="398" t="s">
        <v>135</v>
      </c>
      <c r="AR52" s="398"/>
      <c r="AS52" s="592"/>
    </row>
    <row r="53" spans="1:45" s="604" customFormat="1" ht="72.75" customHeight="1">
      <c r="A53" s="566">
        <v>41</v>
      </c>
      <c r="B53" s="793" t="s">
        <v>934</v>
      </c>
      <c r="C53" s="570" t="s">
        <v>250</v>
      </c>
      <c r="D53" s="570" t="s">
        <v>216</v>
      </c>
      <c r="E53" s="292">
        <v>1000</v>
      </c>
      <c r="F53" s="788">
        <v>1147</v>
      </c>
      <c r="G53" s="295">
        <v>678</v>
      </c>
      <c r="H53" s="652">
        <f t="shared" ref="H53" si="9">E53+F53-G53</f>
        <v>1469</v>
      </c>
      <c r="I53" s="650">
        <v>1426</v>
      </c>
      <c r="J53" s="293" t="s">
        <v>1335</v>
      </c>
      <c r="K53" s="707" t="s">
        <v>95</v>
      </c>
      <c r="L53" s="294" t="s">
        <v>1337</v>
      </c>
      <c r="M53" s="652">
        <v>2570</v>
      </c>
      <c r="N53" s="493">
        <v>4000</v>
      </c>
      <c r="O53" s="285">
        <f t="shared" ref="O53" si="10">+N53-M53</f>
        <v>1430</v>
      </c>
      <c r="P53" s="652">
        <v>0</v>
      </c>
      <c r="Q53" s="499" t="s">
        <v>95</v>
      </c>
      <c r="R53" s="706" t="s">
        <v>1443</v>
      </c>
      <c r="S53" s="582" t="s">
        <v>1839</v>
      </c>
      <c r="T53" s="567" t="s">
        <v>273</v>
      </c>
      <c r="U53" s="645" t="s">
        <v>212</v>
      </c>
      <c r="V53" s="570" t="s">
        <v>213</v>
      </c>
      <c r="W53" s="661" t="s">
        <v>987</v>
      </c>
      <c r="X53" s="662"/>
      <c r="Y53" s="753" t="s">
        <v>986</v>
      </c>
      <c r="Z53" s="664">
        <v>54</v>
      </c>
      <c r="AA53" s="753" t="s">
        <v>986</v>
      </c>
      <c r="AB53" s="665"/>
      <c r="AC53" s="661" t="s">
        <v>1002</v>
      </c>
      <c r="AD53" s="662"/>
      <c r="AE53" s="753" t="s">
        <v>1003</v>
      </c>
      <c r="AF53" s="664">
        <v>264</v>
      </c>
      <c r="AG53" s="753" t="s">
        <v>1003</v>
      </c>
      <c r="AH53" s="665"/>
      <c r="AI53" s="661"/>
      <c r="AJ53" s="662"/>
      <c r="AK53" s="753" t="s">
        <v>986</v>
      </c>
      <c r="AL53" s="664"/>
      <c r="AM53" s="753" t="s">
        <v>986</v>
      </c>
      <c r="AN53" s="665"/>
      <c r="AO53" s="770"/>
      <c r="AP53" s="647" t="s">
        <v>710</v>
      </c>
      <c r="AQ53" s="398"/>
      <c r="AR53" s="398" t="s">
        <v>135</v>
      </c>
      <c r="AS53" s="592"/>
    </row>
    <row r="54" spans="1:45" s="604" customFormat="1" ht="80.25" customHeight="1">
      <c r="A54" s="566">
        <v>42</v>
      </c>
      <c r="B54" s="706" t="s">
        <v>761</v>
      </c>
      <c r="C54" s="570" t="s">
        <v>220</v>
      </c>
      <c r="D54" s="570" t="s">
        <v>198</v>
      </c>
      <c r="E54" s="305">
        <v>33.076000000000001</v>
      </c>
      <c r="F54" s="741">
        <v>0</v>
      </c>
      <c r="G54" s="282">
        <v>0</v>
      </c>
      <c r="H54" s="652">
        <f t="shared" si="0"/>
        <v>33.076000000000001</v>
      </c>
      <c r="I54" s="652">
        <v>32</v>
      </c>
      <c r="J54" s="293" t="s">
        <v>1086</v>
      </c>
      <c r="K54" s="707" t="s">
        <v>95</v>
      </c>
      <c r="L54" s="294" t="s">
        <v>1056</v>
      </c>
      <c r="M54" s="651">
        <v>32.578000000000003</v>
      </c>
      <c r="N54" s="295">
        <v>32.576999999999998</v>
      </c>
      <c r="O54" s="285">
        <f t="shared" si="8"/>
        <v>-1.0000000000047748E-3</v>
      </c>
      <c r="P54" s="652">
        <v>0</v>
      </c>
      <c r="Q54" s="777" t="s">
        <v>95</v>
      </c>
      <c r="R54" s="793" t="s">
        <v>1574</v>
      </c>
      <c r="S54" s="582"/>
      <c r="T54" s="567" t="s">
        <v>195</v>
      </c>
      <c r="U54" s="645" t="s">
        <v>2</v>
      </c>
      <c r="V54" s="570" t="s">
        <v>199</v>
      </c>
      <c r="W54" s="661" t="s">
        <v>987</v>
      </c>
      <c r="X54" s="662"/>
      <c r="Y54" s="753" t="s">
        <v>986</v>
      </c>
      <c r="Z54" s="664">
        <v>55</v>
      </c>
      <c r="AA54" s="753" t="s">
        <v>986</v>
      </c>
      <c r="AB54" s="665"/>
      <c r="AC54" s="661"/>
      <c r="AD54" s="662"/>
      <c r="AE54" s="753" t="s">
        <v>986</v>
      </c>
      <c r="AF54" s="664"/>
      <c r="AG54" s="753" t="s">
        <v>986</v>
      </c>
      <c r="AH54" s="665"/>
      <c r="AI54" s="661"/>
      <c r="AJ54" s="662"/>
      <c r="AK54" s="753" t="s">
        <v>986</v>
      </c>
      <c r="AL54" s="664"/>
      <c r="AM54" s="753" t="s">
        <v>986</v>
      </c>
      <c r="AN54" s="665"/>
      <c r="AO54" s="770"/>
      <c r="AP54" s="644" t="s">
        <v>170</v>
      </c>
      <c r="AQ54" s="591" t="s">
        <v>135</v>
      </c>
      <c r="AR54" s="591"/>
      <c r="AS54" s="592"/>
    </row>
    <row r="55" spans="1:45" s="604" customFormat="1" ht="51.75" customHeight="1">
      <c r="A55" s="566">
        <v>43</v>
      </c>
      <c r="B55" s="570" t="s">
        <v>262</v>
      </c>
      <c r="C55" s="570" t="s">
        <v>263</v>
      </c>
      <c r="D55" s="570" t="s">
        <v>255</v>
      </c>
      <c r="E55" s="651">
        <v>400</v>
      </c>
      <c r="F55" s="741">
        <v>0</v>
      </c>
      <c r="G55" s="282">
        <v>0</v>
      </c>
      <c r="H55" s="652">
        <f t="shared" si="0"/>
        <v>400</v>
      </c>
      <c r="I55" s="652">
        <v>113</v>
      </c>
      <c r="J55" s="293" t="s">
        <v>1028</v>
      </c>
      <c r="K55" s="707" t="s">
        <v>161</v>
      </c>
      <c r="L55" s="297" t="s">
        <v>1289</v>
      </c>
      <c r="M55" s="651">
        <v>0</v>
      </c>
      <c r="N55" s="295">
        <v>0</v>
      </c>
      <c r="O55" s="285">
        <f t="shared" si="8"/>
        <v>0</v>
      </c>
      <c r="P55" s="652">
        <v>0</v>
      </c>
      <c r="Q55" s="777" t="s">
        <v>159</v>
      </c>
      <c r="R55" s="793" t="s">
        <v>1607</v>
      </c>
      <c r="S55" s="582"/>
      <c r="T55" s="574" t="s">
        <v>797</v>
      </c>
      <c r="U55" s="574" t="s">
        <v>212</v>
      </c>
      <c r="V55" s="570" t="s">
        <v>213</v>
      </c>
      <c r="W55" s="661" t="s">
        <v>987</v>
      </c>
      <c r="X55" s="662"/>
      <c r="Y55" s="753" t="s">
        <v>986</v>
      </c>
      <c r="Z55" s="664">
        <v>56</v>
      </c>
      <c r="AA55" s="753" t="s">
        <v>986</v>
      </c>
      <c r="AB55" s="665"/>
      <c r="AC55" s="661"/>
      <c r="AD55" s="662"/>
      <c r="AE55" s="753" t="s">
        <v>986</v>
      </c>
      <c r="AF55" s="664"/>
      <c r="AG55" s="753" t="s">
        <v>986</v>
      </c>
      <c r="AH55" s="665"/>
      <c r="AI55" s="661"/>
      <c r="AJ55" s="662"/>
      <c r="AK55" s="753" t="s">
        <v>986</v>
      </c>
      <c r="AL55" s="664"/>
      <c r="AM55" s="753" t="s">
        <v>986</v>
      </c>
      <c r="AN55" s="665"/>
      <c r="AO55" s="770"/>
      <c r="AP55" s="478" t="s">
        <v>865</v>
      </c>
      <c r="AQ55" s="591"/>
      <c r="AR55" s="591" t="s">
        <v>135</v>
      </c>
      <c r="AS55" s="592"/>
    </row>
    <row r="56" spans="1:45" s="604" customFormat="1" ht="40.35" customHeight="1">
      <c r="A56" s="566">
        <v>44</v>
      </c>
      <c r="B56" s="793" t="s">
        <v>1610</v>
      </c>
      <c r="C56" s="570" t="s">
        <v>243</v>
      </c>
      <c r="D56" s="570" t="s">
        <v>230</v>
      </c>
      <c r="E56" s="292">
        <v>550</v>
      </c>
      <c r="F56" s="741">
        <v>0</v>
      </c>
      <c r="G56" s="282">
        <v>0</v>
      </c>
      <c r="H56" s="652">
        <f t="shared" si="0"/>
        <v>550</v>
      </c>
      <c r="I56" s="652">
        <v>409</v>
      </c>
      <c r="J56" s="293" t="s">
        <v>1332</v>
      </c>
      <c r="K56" s="707" t="s">
        <v>95</v>
      </c>
      <c r="L56" s="297" t="s">
        <v>1290</v>
      </c>
      <c r="M56" s="652">
        <v>750</v>
      </c>
      <c r="N56" s="295">
        <v>750</v>
      </c>
      <c r="O56" s="285">
        <f t="shared" si="8"/>
        <v>0</v>
      </c>
      <c r="P56" s="652">
        <v>0</v>
      </c>
      <c r="Q56" s="777" t="s">
        <v>95</v>
      </c>
      <c r="R56" s="793" t="s">
        <v>1608</v>
      </c>
      <c r="S56" s="582"/>
      <c r="T56" s="567" t="s">
        <v>802</v>
      </c>
      <c r="U56" s="645" t="s">
        <v>212</v>
      </c>
      <c r="V56" s="570" t="s">
        <v>213</v>
      </c>
      <c r="W56" s="661" t="s">
        <v>987</v>
      </c>
      <c r="X56" s="662"/>
      <c r="Y56" s="753" t="s">
        <v>986</v>
      </c>
      <c r="Z56" s="664">
        <v>31</v>
      </c>
      <c r="AA56" s="753" t="s">
        <v>986</v>
      </c>
      <c r="AB56" s="665"/>
      <c r="AC56" s="661"/>
      <c r="AD56" s="662"/>
      <c r="AE56" s="753" t="s">
        <v>986</v>
      </c>
      <c r="AF56" s="664"/>
      <c r="AG56" s="753" t="s">
        <v>986</v>
      </c>
      <c r="AH56" s="665"/>
      <c r="AI56" s="661"/>
      <c r="AJ56" s="662"/>
      <c r="AK56" s="753" t="s">
        <v>986</v>
      </c>
      <c r="AL56" s="664"/>
      <c r="AM56" s="753" t="s">
        <v>986</v>
      </c>
      <c r="AN56" s="665"/>
      <c r="AO56" s="770"/>
      <c r="AP56" s="644" t="s">
        <v>170</v>
      </c>
      <c r="AQ56" s="591" t="s">
        <v>135</v>
      </c>
      <c r="AR56" s="591"/>
      <c r="AS56" s="592"/>
    </row>
    <row r="57" spans="1:45" s="604" customFormat="1" ht="50.25" customHeight="1">
      <c r="A57" s="566">
        <v>45</v>
      </c>
      <c r="B57" s="570" t="s">
        <v>264</v>
      </c>
      <c r="C57" s="570" t="s">
        <v>222</v>
      </c>
      <c r="D57" s="570" t="s">
        <v>260</v>
      </c>
      <c r="E57" s="651">
        <v>2000</v>
      </c>
      <c r="F57" s="788">
        <v>132.46600000000001</v>
      </c>
      <c r="G57" s="282">
        <v>0</v>
      </c>
      <c r="H57" s="652">
        <f t="shared" si="0"/>
        <v>2132.4659999999999</v>
      </c>
      <c r="I57" s="652">
        <v>1841.6745880000001</v>
      </c>
      <c r="J57" s="293" t="s">
        <v>1028</v>
      </c>
      <c r="K57" s="707" t="s">
        <v>95</v>
      </c>
      <c r="L57" s="297" t="s">
        <v>1291</v>
      </c>
      <c r="M57" s="651">
        <v>2000</v>
      </c>
      <c r="N57" s="295">
        <v>2000</v>
      </c>
      <c r="O57" s="285">
        <f t="shared" si="8"/>
        <v>0</v>
      </c>
      <c r="P57" s="652">
        <v>0</v>
      </c>
      <c r="Q57" s="777" t="s">
        <v>95</v>
      </c>
      <c r="R57" s="793" t="s">
        <v>1609</v>
      </c>
      <c r="S57" s="582"/>
      <c r="T57" s="574" t="s">
        <v>798</v>
      </c>
      <c r="U57" s="574" t="s">
        <v>212</v>
      </c>
      <c r="V57" s="570" t="s">
        <v>213</v>
      </c>
      <c r="W57" s="661" t="s">
        <v>987</v>
      </c>
      <c r="X57" s="662"/>
      <c r="Y57" s="753" t="s">
        <v>986</v>
      </c>
      <c r="Z57" s="664">
        <v>57</v>
      </c>
      <c r="AA57" s="753" t="s">
        <v>986</v>
      </c>
      <c r="AB57" s="665"/>
      <c r="AC57" s="661"/>
      <c r="AD57" s="662"/>
      <c r="AE57" s="753" t="s">
        <v>986</v>
      </c>
      <c r="AF57" s="664"/>
      <c r="AG57" s="753" t="s">
        <v>986</v>
      </c>
      <c r="AH57" s="665"/>
      <c r="AI57" s="661"/>
      <c r="AJ57" s="662"/>
      <c r="AK57" s="753" t="s">
        <v>986</v>
      </c>
      <c r="AL57" s="664"/>
      <c r="AM57" s="753" t="s">
        <v>986</v>
      </c>
      <c r="AN57" s="665"/>
      <c r="AO57" s="770"/>
      <c r="AP57" s="645" t="s">
        <v>865</v>
      </c>
      <c r="AQ57" s="591" t="s">
        <v>135</v>
      </c>
      <c r="AR57" s="591" t="s">
        <v>135</v>
      </c>
      <c r="AS57" s="592"/>
    </row>
    <row r="58" spans="1:45" s="604" customFormat="1" ht="48" customHeight="1">
      <c r="A58" s="566">
        <v>46</v>
      </c>
      <c r="B58" s="494" t="s">
        <v>932</v>
      </c>
      <c r="C58" s="570" t="s">
        <v>222</v>
      </c>
      <c r="D58" s="570" t="s">
        <v>260</v>
      </c>
      <c r="E58" s="651">
        <v>8000</v>
      </c>
      <c r="F58" s="741">
        <v>0</v>
      </c>
      <c r="G58" s="652">
        <v>592</v>
      </c>
      <c r="H58" s="652">
        <f t="shared" si="0"/>
        <v>7408</v>
      </c>
      <c r="I58" s="650">
        <v>3189</v>
      </c>
      <c r="J58" s="293" t="s">
        <v>1028</v>
      </c>
      <c r="K58" s="496" t="s">
        <v>95</v>
      </c>
      <c r="L58" s="706" t="s">
        <v>1224</v>
      </c>
      <c r="M58" s="651">
        <v>5400</v>
      </c>
      <c r="N58" s="650">
        <v>6900</v>
      </c>
      <c r="O58" s="651">
        <f t="shared" si="8"/>
        <v>1500</v>
      </c>
      <c r="P58" s="652">
        <v>0</v>
      </c>
      <c r="Q58" s="777" t="s">
        <v>95</v>
      </c>
      <c r="R58" s="793" t="s">
        <v>1838</v>
      </c>
      <c r="S58" s="582"/>
      <c r="T58" s="570" t="s">
        <v>810</v>
      </c>
      <c r="U58" s="570" t="s">
        <v>212</v>
      </c>
      <c r="V58" s="570" t="s">
        <v>213</v>
      </c>
      <c r="W58" s="661" t="s">
        <v>987</v>
      </c>
      <c r="X58" s="662"/>
      <c r="Y58" s="753" t="s">
        <v>986</v>
      </c>
      <c r="Z58" s="664">
        <v>58</v>
      </c>
      <c r="AA58" s="753" t="s">
        <v>986</v>
      </c>
      <c r="AB58" s="665"/>
      <c r="AC58" s="661"/>
      <c r="AD58" s="662"/>
      <c r="AE58" s="753" t="s">
        <v>986</v>
      </c>
      <c r="AF58" s="664"/>
      <c r="AG58" s="753" t="s">
        <v>986</v>
      </c>
      <c r="AH58" s="665"/>
      <c r="AI58" s="661"/>
      <c r="AJ58" s="662"/>
      <c r="AK58" s="753" t="s">
        <v>986</v>
      </c>
      <c r="AL58" s="664"/>
      <c r="AM58" s="753" t="s">
        <v>986</v>
      </c>
      <c r="AN58" s="665"/>
      <c r="AO58" s="770"/>
      <c r="AP58" s="645" t="s">
        <v>865</v>
      </c>
      <c r="AQ58" s="591"/>
      <c r="AR58" s="591" t="s">
        <v>135</v>
      </c>
      <c r="AS58" s="592"/>
    </row>
    <row r="59" spans="1:45" s="604" customFormat="1" ht="65.25" customHeight="1">
      <c r="A59" s="566">
        <v>47</v>
      </c>
      <c r="B59" s="570" t="s">
        <v>265</v>
      </c>
      <c r="C59" s="570" t="s">
        <v>222</v>
      </c>
      <c r="D59" s="570" t="s">
        <v>260</v>
      </c>
      <c r="E59" s="651">
        <v>3200</v>
      </c>
      <c r="F59" s="741">
        <v>0</v>
      </c>
      <c r="G59" s="652">
        <v>0</v>
      </c>
      <c r="H59" s="652">
        <f t="shared" si="0"/>
        <v>3200</v>
      </c>
      <c r="I59" s="652">
        <v>2227</v>
      </c>
      <c r="J59" s="293" t="s">
        <v>1028</v>
      </c>
      <c r="K59" s="496" t="s">
        <v>95</v>
      </c>
      <c r="L59" s="706" t="s">
        <v>1225</v>
      </c>
      <c r="M59" s="651">
        <v>3270</v>
      </c>
      <c r="N59" s="652">
        <v>6000</v>
      </c>
      <c r="O59" s="651">
        <f t="shared" si="8"/>
        <v>2730</v>
      </c>
      <c r="P59" s="652">
        <v>0</v>
      </c>
      <c r="Q59" s="499" t="s">
        <v>95</v>
      </c>
      <c r="R59" s="706" t="s">
        <v>1502</v>
      </c>
      <c r="S59" s="568" t="s">
        <v>1785</v>
      </c>
      <c r="T59" s="570" t="s">
        <v>806</v>
      </c>
      <c r="U59" s="570" t="s">
        <v>212</v>
      </c>
      <c r="V59" s="570" t="s">
        <v>204</v>
      </c>
      <c r="W59" s="661" t="s">
        <v>987</v>
      </c>
      <c r="X59" s="662"/>
      <c r="Y59" s="753" t="s">
        <v>986</v>
      </c>
      <c r="Z59" s="664">
        <v>59</v>
      </c>
      <c r="AA59" s="753" t="s">
        <v>986</v>
      </c>
      <c r="AB59" s="665"/>
      <c r="AC59" s="661"/>
      <c r="AD59" s="662"/>
      <c r="AE59" s="753" t="s">
        <v>986</v>
      </c>
      <c r="AF59" s="664"/>
      <c r="AG59" s="753" t="s">
        <v>986</v>
      </c>
      <c r="AH59" s="665"/>
      <c r="AI59" s="661"/>
      <c r="AJ59" s="662"/>
      <c r="AK59" s="753" t="s">
        <v>986</v>
      </c>
      <c r="AL59" s="664"/>
      <c r="AM59" s="753" t="s">
        <v>986</v>
      </c>
      <c r="AN59" s="665"/>
      <c r="AO59" s="770"/>
      <c r="AP59" s="645" t="s">
        <v>865</v>
      </c>
      <c r="AQ59" s="591"/>
      <c r="AR59" s="591" t="s">
        <v>135</v>
      </c>
      <c r="AS59" s="592"/>
    </row>
    <row r="60" spans="1:45" s="604" customFormat="1" ht="40.35" customHeight="1">
      <c r="A60" s="566">
        <v>48</v>
      </c>
      <c r="B60" s="570" t="s">
        <v>266</v>
      </c>
      <c r="C60" s="570" t="s">
        <v>207</v>
      </c>
      <c r="D60" s="570" t="s">
        <v>255</v>
      </c>
      <c r="E60" s="651">
        <v>0</v>
      </c>
      <c r="F60" s="741">
        <v>112.30800000000001</v>
      </c>
      <c r="G60" s="282">
        <v>0</v>
      </c>
      <c r="H60" s="652">
        <f t="shared" si="0"/>
        <v>112.30800000000001</v>
      </c>
      <c r="I60" s="652">
        <v>112</v>
      </c>
      <c r="J60" s="293" t="s">
        <v>1028</v>
      </c>
      <c r="K60" s="707" t="s">
        <v>161</v>
      </c>
      <c r="L60" s="501" t="s">
        <v>1061</v>
      </c>
      <c r="M60" s="651">
        <v>0</v>
      </c>
      <c r="N60" s="295">
        <v>0</v>
      </c>
      <c r="O60" s="285">
        <f t="shared" si="8"/>
        <v>0</v>
      </c>
      <c r="P60" s="652">
        <v>0</v>
      </c>
      <c r="Q60" s="499" t="s">
        <v>159</v>
      </c>
      <c r="R60" s="706" t="s">
        <v>1810</v>
      </c>
      <c r="S60" s="568"/>
      <c r="T60" s="574" t="s">
        <v>796</v>
      </c>
      <c r="U60" s="574" t="s">
        <v>212</v>
      </c>
      <c r="V60" s="570" t="s">
        <v>213</v>
      </c>
      <c r="W60" s="661" t="s">
        <v>987</v>
      </c>
      <c r="X60" s="662"/>
      <c r="Y60" s="753" t="s">
        <v>986</v>
      </c>
      <c r="Z60" s="664">
        <v>60</v>
      </c>
      <c r="AA60" s="753" t="s">
        <v>986</v>
      </c>
      <c r="AB60" s="665"/>
      <c r="AC60" s="661"/>
      <c r="AD60" s="662"/>
      <c r="AE60" s="753" t="s">
        <v>986</v>
      </c>
      <c r="AF60" s="664"/>
      <c r="AG60" s="753" t="s">
        <v>986</v>
      </c>
      <c r="AH60" s="665"/>
      <c r="AI60" s="661"/>
      <c r="AJ60" s="662"/>
      <c r="AK60" s="753" t="s">
        <v>986</v>
      </c>
      <c r="AL60" s="664"/>
      <c r="AM60" s="753" t="s">
        <v>986</v>
      </c>
      <c r="AN60" s="665"/>
      <c r="AO60" s="770"/>
      <c r="AP60" s="645" t="s">
        <v>865</v>
      </c>
      <c r="AQ60" s="591"/>
      <c r="AR60" s="591" t="s">
        <v>135</v>
      </c>
      <c r="AS60" s="592"/>
    </row>
    <row r="61" spans="1:45" s="604" customFormat="1" ht="76.7" customHeight="1">
      <c r="A61" s="566">
        <v>49</v>
      </c>
      <c r="B61" s="570" t="s">
        <v>268</v>
      </c>
      <c r="C61" s="570" t="s">
        <v>207</v>
      </c>
      <c r="D61" s="570" t="s">
        <v>260</v>
      </c>
      <c r="E61" s="651">
        <v>2600</v>
      </c>
      <c r="F61" s="741">
        <v>19.954000000000001</v>
      </c>
      <c r="G61" s="282">
        <v>0</v>
      </c>
      <c r="H61" s="652">
        <f t="shared" ref="H61:H135" si="11">E61+F61-G61</f>
        <v>2619.9540000000002</v>
      </c>
      <c r="I61" s="652">
        <v>2340</v>
      </c>
      <c r="J61" s="293" t="s">
        <v>1028</v>
      </c>
      <c r="K61" s="496" t="s">
        <v>140</v>
      </c>
      <c r="L61" s="501" t="s">
        <v>1062</v>
      </c>
      <c r="M61" s="651">
        <v>2600</v>
      </c>
      <c r="N61" s="295">
        <v>5000</v>
      </c>
      <c r="O61" s="285">
        <f t="shared" si="8"/>
        <v>2400</v>
      </c>
      <c r="P61" s="652">
        <v>0</v>
      </c>
      <c r="Q61" s="499" t="s">
        <v>95</v>
      </c>
      <c r="R61" s="706" t="s">
        <v>1811</v>
      </c>
      <c r="S61" s="568" t="s">
        <v>1812</v>
      </c>
      <c r="T61" s="574" t="s">
        <v>269</v>
      </c>
      <c r="U61" s="574" t="s">
        <v>212</v>
      </c>
      <c r="V61" s="570" t="s">
        <v>213</v>
      </c>
      <c r="W61" s="661" t="s">
        <v>987</v>
      </c>
      <c r="X61" s="662"/>
      <c r="Y61" s="753" t="s">
        <v>986</v>
      </c>
      <c r="Z61" s="664">
        <v>61</v>
      </c>
      <c r="AA61" s="753" t="s">
        <v>986</v>
      </c>
      <c r="AB61" s="665"/>
      <c r="AC61" s="661"/>
      <c r="AD61" s="662"/>
      <c r="AE61" s="753" t="s">
        <v>986</v>
      </c>
      <c r="AF61" s="664"/>
      <c r="AG61" s="753" t="s">
        <v>986</v>
      </c>
      <c r="AH61" s="665"/>
      <c r="AI61" s="661"/>
      <c r="AJ61" s="662"/>
      <c r="AK61" s="753" t="s">
        <v>986</v>
      </c>
      <c r="AL61" s="664"/>
      <c r="AM61" s="753" t="s">
        <v>986</v>
      </c>
      <c r="AN61" s="665"/>
      <c r="AO61" s="770"/>
      <c r="AP61" s="645" t="s">
        <v>865</v>
      </c>
      <c r="AQ61" s="591"/>
      <c r="AR61" s="591" t="s">
        <v>135</v>
      </c>
      <c r="AS61" s="592"/>
    </row>
    <row r="62" spans="1:45" s="604" customFormat="1" ht="69.75" customHeight="1">
      <c r="A62" s="566">
        <v>50</v>
      </c>
      <c r="B62" s="494" t="s">
        <v>720</v>
      </c>
      <c r="C62" s="494" t="s">
        <v>207</v>
      </c>
      <c r="D62" s="494" t="s">
        <v>255</v>
      </c>
      <c r="E62" s="651">
        <v>2000</v>
      </c>
      <c r="F62" s="741">
        <v>0</v>
      </c>
      <c r="G62" s="282">
        <v>0</v>
      </c>
      <c r="H62" s="652">
        <f t="shared" si="11"/>
        <v>2000</v>
      </c>
      <c r="I62" s="652">
        <v>913</v>
      </c>
      <c r="J62" s="293" t="s">
        <v>1028</v>
      </c>
      <c r="K62" s="707" t="s">
        <v>161</v>
      </c>
      <c r="L62" s="501" t="s">
        <v>1063</v>
      </c>
      <c r="M62" s="651">
        <v>0</v>
      </c>
      <c r="N62" s="295">
        <v>0</v>
      </c>
      <c r="O62" s="285">
        <f t="shared" si="8"/>
        <v>0</v>
      </c>
      <c r="P62" s="652">
        <v>0</v>
      </c>
      <c r="Q62" s="499" t="s">
        <v>159</v>
      </c>
      <c r="R62" s="706" t="s">
        <v>1813</v>
      </c>
      <c r="S62" s="568"/>
      <c r="T62" s="574" t="s">
        <v>269</v>
      </c>
      <c r="U62" s="574" t="s">
        <v>212</v>
      </c>
      <c r="V62" s="570" t="s">
        <v>213</v>
      </c>
      <c r="W62" s="661" t="s">
        <v>987</v>
      </c>
      <c r="X62" s="662"/>
      <c r="Y62" s="753" t="s">
        <v>986</v>
      </c>
      <c r="Z62" s="664">
        <v>63</v>
      </c>
      <c r="AA62" s="753" t="s">
        <v>986</v>
      </c>
      <c r="AB62" s="665"/>
      <c r="AC62" s="661"/>
      <c r="AD62" s="662"/>
      <c r="AE62" s="753" t="s">
        <v>986</v>
      </c>
      <c r="AF62" s="664"/>
      <c r="AG62" s="753" t="s">
        <v>986</v>
      </c>
      <c r="AH62" s="665"/>
      <c r="AI62" s="661"/>
      <c r="AJ62" s="662"/>
      <c r="AK62" s="753" t="s">
        <v>986</v>
      </c>
      <c r="AL62" s="664"/>
      <c r="AM62" s="753" t="s">
        <v>986</v>
      </c>
      <c r="AN62" s="665"/>
      <c r="AO62" s="770"/>
      <c r="AP62" s="645" t="s">
        <v>865</v>
      </c>
      <c r="AQ62" s="591"/>
      <c r="AR62" s="591" t="s">
        <v>135</v>
      </c>
      <c r="AS62" s="592"/>
    </row>
    <row r="63" spans="1:45" s="604" customFormat="1" ht="137.25" customHeight="1">
      <c r="A63" s="566">
        <v>51</v>
      </c>
      <c r="B63" s="494" t="s">
        <v>1024</v>
      </c>
      <c r="C63" s="494" t="s">
        <v>207</v>
      </c>
      <c r="D63" s="494" t="s">
        <v>267</v>
      </c>
      <c r="E63" s="651">
        <v>3500</v>
      </c>
      <c r="F63" s="741">
        <v>0</v>
      </c>
      <c r="G63" s="282">
        <v>0</v>
      </c>
      <c r="H63" s="652">
        <f t="shared" si="11"/>
        <v>3500</v>
      </c>
      <c r="I63" s="652">
        <v>1166</v>
      </c>
      <c r="J63" s="699" t="s">
        <v>1092</v>
      </c>
      <c r="K63" s="496" t="s">
        <v>161</v>
      </c>
      <c r="L63" s="501" t="s">
        <v>1142</v>
      </c>
      <c r="M63" s="651">
        <v>1700</v>
      </c>
      <c r="N63" s="295">
        <v>0</v>
      </c>
      <c r="O63" s="285">
        <f t="shared" si="8"/>
        <v>-1700</v>
      </c>
      <c r="P63" s="652">
        <v>0</v>
      </c>
      <c r="Q63" s="499" t="s">
        <v>159</v>
      </c>
      <c r="R63" s="706" t="s">
        <v>1814</v>
      </c>
      <c r="S63" s="568"/>
      <c r="T63" s="574" t="s">
        <v>269</v>
      </c>
      <c r="U63" s="574" t="s">
        <v>212</v>
      </c>
      <c r="V63" s="570" t="s">
        <v>213</v>
      </c>
      <c r="W63" s="661" t="s">
        <v>987</v>
      </c>
      <c r="X63" s="662"/>
      <c r="Y63" s="753" t="s">
        <v>986</v>
      </c>
      <c r="Z63" s="664">
        <v>65</v>
      </c>
      <c r="AA63" s="753" t="s">
        <v>986</v>
      </c>
      <c r="AB63" s="665"/>
      <c r="AC63" s="661"/>
      <c r="AD63" s="662"/>
      <c r="AE63" s="753" t="s">
        <v>986</v>
      </c>
      <c r="AF63" s="664"/>
      <c r="AG63" s="753" t="s">
        <v>986</v>
      </c>
      <c r="AH63" s="665"/>
      <c r="AI63" s="661"/>
      <c r="AJ63" s="662"/>
      <c r="AK63" s="753" t="s">
        <v>986</v>
      </c>
      <c r="AL63" s="664"/>
      <c r="AM63" s="753" t="s">
        <v>986</v>
      </c>
      <c r="AN63" s="665"/>
      <c r="AO63" s="770"/>
      <c r="AP63" s="644" t="s">
        <v>120</v>
      </c>
      <c r="AQ63" s="591"/>
      <c r="AR63" s="591" t="s">
        <v>135</v>
      </c>
      <c r="AS63" s="592"/>
    </row>
    <row r="64" spans="1:45" s="604" customFormat="1" ht="108.75" customHeight="1">
      <c r="A64" s="566">
        <v>52</v>
      </c>
      <c r="B64" s="570" t="s">
        <v>936</v>
      </c>
      <c r="C64" s="570" t="s">
        <v>207</v>
      </c>
      <c r="D64" s="570" t="s">
        <v>260</v>
      </c>
      <c r="E64" s="544">
        <v>6800</v>
      </c>
      <c r="F64" s="741">
        <v>0</v>
      </c>
      <c r="G64" s="282">
        <v>97</v>
      </c>
      <c r="H64" s="652">
        <f t="shared" si="11"/>
        <v>6703</v>
      </c>
      <c r="I64" s="652">
        <v>3836</v>
      </c>
      <c r="J64" s="509" t="s">
        <v>1408</v>
      </c>
      <c r="K64" s="496" t="s">
        <v>140</v>
      </c>
      <c r="L64" s="501" t="s">
        <v>1421</v>
      </c>
      <c r="M64" s="651">
        <v>5000</v>
      </c>
      <c r="N64" s="295">
        <v>8500</v>
      </c>
      <c r="O64" s="285">
        <f t="shared" si="8"/>
        <v>3500</v>
      </c>
      <c r="P64" s="652">
        <v>0</v>
      </c>
      <c r="Q64" s="499" t="s">
        <v>1444</v>
      </c>
      <c r="R64" s="706" t="s">
        <v>1815</v>
      </c>
      <c r="S64" s="568" t="s">
        <v>1816</v>
      </c>
      <c r="T64" s="574" t="s">
        <v>269</v>
      </c>
      <c r="U64" s="574" t="s">
        <v>212</v>
      </c>
      <c r="V64" s="570" t="s">
        <v>213</v>
      </c>
      <c r="W64" s="661" t="s">
        <v>987</v>
      </c>
      <c r="X64" s="662"/>
      <c r="Y64" s="753" t="s">
        <v>986</v>
      </c>
      <c r="Z64" s="664">
        <v>62</v>
      </c>
      <c r="AA64" s="753" t="s">
        <v>986</v>
      </c>
      <c r="AB64" s="665"/>
      <c r="AC64" s="661" t="s">
        <v>987</v>
      </c>
      <c r="AD64" s="662"/>
      <c r="AE64" s="753" t="s">
        <v>986</v>
      </c>
      <c r="AF64" s="664">
        <v>64</v>
      </c>
      <c r="AG64" s="753" t="s">
        <v>986</v>
      </c>
      <c r="AH64" s="665"/>
      <c r="AI64" s="661" t="s">
        <v>987</v>
      </c>
      <c r="AJ64" s="662"/>
      <c r="AK64" s="753" t="s">
        <v>986</v>
      </c>
      <c r="AL64" s="664">
        <v>66</v>
      </c>
      <c r="AM64" s="753" t="s">
        <v>986</v>
      </c>
      <c r="AN64" s="665"/>
      <c r="AO64" s="770"/>
      <c r="AP64" s="644" t="s">
        <v>120</v>
      </c>
      <c r="AQ64" s="591"/>
      <c r="AR64" s="591" t="s">
        <v>135</v>
      </c>
      <c r="AS64" s="592"/>
    </row>
    <row r="65" spans="1:45" s="604" customFormat="1" ht="81.75" customHeight="1">
      <c r="A65" s="566">
        <v>53</v>
      </c>
      <c r="B65" s="570" t="s">
        <v>937</v>
      </c>
      <c r="C65" s="570" t="s">
        <v>207</v>
      </c>
      <c r="D65" s="570" t="s">
        <v>255</v>
      </c>
      <c r="E65" s="651">
        <v>200</v>
      </c>
      <c r="F65" s="741">
        <v>0</v>
      </c>
      <c r="G65" s="282">
        <v>0</v>
      </c>
      <c r="H65" s="652">
        <f t="shared" si="11"/>
        <v>200</v>
      </c>
      <c r="I65" s="652">
        <v>40</v>
      </c>
      <c r="J65" s="514" t="s">
        <v>1115</v>
      </c>
      <c r="K65" s="707" t="s">
        <v>161</v>
      </c>
      <c r="L65" s="294" t="s">
        <v>1143</v>
      </c>
      <c r="M65" s="651">
        <v>0</v>
      </c>
      <c r="N65" s="295">
        <v>0</v>
      </c>
      <c r="O65" s="285">
        <f t="shared" si="8"/>
        <v>0</v>
      </c>
      <c r="P65" s="652">
        <v>0</v>
      </c>
      <c r="Q65" s="499" t="s">
        <v>159</v>
      </c>
      <c r="R65" s="706" t="s">
        <v>1817</v>
      </c>
      <c r="S65" s="568"/>
      <c r="T65" s="574" t="s">
        <v>269</v>
      </c>
      <c r="U65" s="574" t="s">
        <v>212</v>
      </c>
      <c r="V65" s="570" t="s">
        <v>213</v>
      </c>
      <c r="W65" s="661" t="s">
        <v>987</v>
      </c>
      <c r="X65" s="662"/>
      <c r="Y65" s="753" t="s">
        <v>986</v>
      </c>
      <c r="Z65" s="664">
        <v>67</v>
      </c>
      <c r="AA65" s="753" t="s">
        <v>986</v>
      </c>
      <c r="AB65" s="665"/>
      <c r="AC65" s="661"/>
      <c r="AD65" s="662"/>
      <c r="AE65" s="753" t="s">
        <v>986</v>
      </c>
      <c r="AF65" s="664"/>
      <c r="AG65" s="753" t="s">
        <v>986</v>
      </c>
      <c r="AH65" s="665"/>
      <c r="AI65" s="661"/>
      <c r="AJ65" s="662"/>
      <c r="AK65" s="753" t="s">
        <v>986</v>
      </c>
      <c r="AL65" s="664"/>
      <c r="AM65" s="753" t="s">
        <v>986</v>
      </c>
      <c r="AN65" s="665"/>
      <c r="AO65" s="770"/>
      <c r="AP65" s="644" t="s">
        <v>120</v>
      </c>
      <c r="AQ65" s="591"/>
      <c r="AR65" s="591" t="s">
        <v>135</v>
      </c>
      <c r="AS65" s="592"/>
    </row>
    <row r="66" spans="1:45" s="604" customFormat="1" ht="63" customHeight="1">
      <c r="A66" s="566">
        <v>54</v>
      </c>
      <c r="B66" s="570" t="s">
        <v>270</v>
      </c>
      <c r="C66" s="570" t="s">
        <v>207</v>
      </c>
      <c r="D66" s="570" t="s">
        <v>255</v>
      </c>
      <c r="E66" s="651">
        <v>230</v>
      </c>
      <c r="F66" s="741">
        <v>0</v>
      </c>
      <c r="G66" s="282">
        <v>0</v>
      </c>
      <c r="H66" s="652">
        <f t="shared" si="11"/>
        <v>230</v>
      </c>
      <c r="I66" s="652">
        <v>201</v>
      </c>
      <c r="J66" s="293" t="s">
        <v>1028</v>
      </c>
      <c r="K66" s="707" t="s">
        <v>161</v>
      </c>
      <c r="L66" s="294" t="s">
        <v>1064</v>
      </c>
      <c r="M66" s="651">
        <v>0</v>
      </c>
      <c r="N66" s="295">
        <v>0</v>
      </c>
      <c r="O66" s="285">
        <f t="shared" si="8"/>
        <v>0</v>
      </c>
      <c r="P66" s="652">
        <v>0</v>
      </c>
      <c r="Q66" s="499" t="s">
        <v>159</v>
      </c>
      <c r="R66" s="706" t="s">
        <v>1818</v>
      </c>
      <c r="S66" s="568"/>
      <c r="T66" s="574" t="s">
        <v>269</v>
      </c>
      <c r="U66" s="574" t="s">
        <v>212</v>
      </c>
      <c r="V66" s="570" t="s">
        <v>213</v>
      </c>
      <c r="W66" s="661" t="s">
        <v>987</v>
      </c>
      <c r="X66" s="662"/>
      <c r="Y66" s="753" t="s">
        <v>986</v>
      </c>
      <c r="Z66" s="664">
        <v>68</v>
      </c>
      <c r="AA66" s="753" t="s">
        <v>986</v>
      </c>
      <c r="AB66" s="665"/>
      <c r="AC66" s="661"/>
      <c r="AD66" s="662"/>
      <c r="AE66" s="753" t="s">
        <v>986</v>
      </c>
      <c r="AF66" s="664"/>
      <c r="AG66" s="753" t="s">
        <v>986</v>
      </c>
      <c r="AH66" s="665"/>
      <c r="AI66" s="661"/>
      <c r="AJ66" s="662"/>
      <c r="AK66" s="753" t="s">
        <v>986</v>
      </c>
      <c r="AL66" s="664"/>
      <c r="AM66" s="753" t="s">
        <v>986</v>
      </c>
      <c r="AN66" s="665"/>
      <c r="AO66" s="770"/>
      <c r="AP66" s="645" t="s">
        <v>865</v>
      </c>
      <c r="AQ66" s="591"/>
      <c r="AR66" s="591" t="s">
        <v>135</v>
      </c>
      <c r="AS66" s="592"/>
    </row>
    <row r="67" spans="1:45" s="604" customFormat="1" ht="75" customHeight="1">
      <c r="A67" s="566">
        <v>55</v>
      </c>
      <c r="B67" s="570" t="s">
        <v>938</v>
      </c>
      <c r="C67" s="570" t="s">
        <v>207</v>
      </c>
      <c r="D67" s="570" t="s">
        <v>721</v>
      </c>
      <c r="E67" s="651">
        <v>3700</v>
      </c>
      <c r="F67" s="741">
        <v>0</v>
      </c>
      <c r="G67" s="282">
        <v>0</v>
      </c>
      <c r="H67" s="652">
        <f t="shared" si="11"/>
        <v>3700</v>
      </c>
      <c r="I67" s="652">
        <v>3288</v>
      </c>
      <c r="J67" s="293" t="s">
        <v>1088</v>
      </c>
      <c r="K67" s="496" t="s">
        <v>95</v>
      </c>
      <c r="L67" s="501" t="s">
        <v>1065</v>
      </c>
      <c r="M67" s="651">
        <v>1765</v>
      </c>
      <c r="N67" s="295">
        <v>1685</v>
      </c>
      <c r="O67" s="285">
        <f t="shared" si="8"/>
        <v>-80</v>
      </c>
      <c r="P67" s="652">
        <v>0</v>
      </c>
      <c r="Q67" s="499" t="s">
        <v>95</v>
      </c>
      <c r="R67" s="706" t="s">
        <v>1819</v>
      </c>
      <c r="S67" s="568"/>
      <c r="T67" s="574" t="s">
        <v>269</v>
      </c>
      <c r="U67" s="574" t="s">
        <v>212</v>
      </c>
      <c r="V67" s="570" t="s">
        <v>213</v>
      </c>
      <c r="W67" s="661" t="s">
        <v>987</v>
      </c>
      <c r="X67" s="662"/>
      <c r="Y67" s="753" t="s">
        <v>986</v>
      </c>
      <c r="Z67" s="664">
        <v>69</v>
      </c>
      <c r="AA67" s="753" t="s">
        <v>986</v>
      </c>
      <c r="AB67" s="665"/>
      <c r="AC67" s="661"/>
      <c r="AD67" s="662"/>
      <c r="AE67" s="753" t="s">
        <v>986</v>
      </c>
      <c r="AF67" s="664"/>
      <c r="AG67" s="753" t="s">
        <v>986</v>
      </c>
      <c r="AH67" s="665"/>
      <c r="AI67" s="661"/>
      <c r="AJ67" s="662"/>
      <c r="AK67" s="753" t="s">
        <v>986</v>
      </c>
      <c r="AL67" s="664"/>
      <c r="AM67" s="753" t="s">
        <v>986</v>
      </c>
      <c r="AN67" s="665"/>
      <c r="AO67" s="770"/>
      <c r="AP67" s="645" t="s">
        <v>865</v>
      </c>
      <c r="AQ67" s="591"/>
      <c r="AR67" s="591" t="s">
        <v>135</v>
      </c>
      <c r="AS67" s="592"/>
    </row>
    <row r="68" spans="1:45" s="604" customFormat="1" ht="135" customHeight="1">
      <c r="A68" s="566">
        <v>56</v>
      </c>
      <c r="B68" s="570" t="s">
        <v>271</v>
      </c>
      <c r="C68" s="570" t="s">
        <v>207</v>
      </c>
      <c r="D68" s="570" t="s">
        <v>267</v>
      </c>
      <c r="E68" s="651">
        <v>3000</v>
      </c>
      <c r="F68" s="741">
        <v>92.656999999999996</v>
      </c>
      <c r="G68" s="282">
        <v>0</v>
      </c>
      <c r="H68" s="652">
        <f t="shared" si="11"/>
        <v>3092.6570000000002</v>
      </c>
      <c r="I68" s="652">
        <v>2998</v>
      </c>
      <c r="J68" s="298" t="s">
        <v>1102</v>
      </c>
      <c r="K68" s="707" t="s">
        <v>161</v>
      </c>
      <c r="L68" s="294" t="s">
        <v>1144</v>
      </c>
      <c r="M68" s="651">
        <v>3000</v>
      </c>
      <c r="N68" s="295">
        <v>0</v>
      </c>
      <c r="O68" s="285">
        <f t="shared" si="8"/>
        <v>-3000</v>
      </c>
      <c r="P68" s="652">
        <v>0</v>
      </c>
      <c r="Q68" s="499" t="s">
        <v>159</v>
      </c>
      <c r="R68" s="706" t="s">
        <v>1820</v>
      </c>
      <c r="S68" s="582"/>
      <c r="T68" s="574" t="s">
        <v>269</v>
      </c>
      <c r="U68" s="574" t="s">
        <v>212</v>
      </c>
      <c r="V68" s="570" t="s">
        <v>213</v>
      </c>
      <c r="W68" s="661" t="s">
        <v>987</v>
      </c>
      <c r="X68" s="662"/>
      <c r="Y68" s="753" t="s">
        <v>986</v>
      </c>
      <c r="Z68" s="664">
        <v>70</v>
      </c>
      <c r="AA68" s="753" t="s">
        <v>986</v>
      </c>
      <c r="AB68" s="665"/>
      <c r="AC68" s="661"/>
      <c r="AD68" s="662"/>
      <c r="AE68" s="753" t="s">
        <v>986</v>
      </c>
      <c r="AF68" s="664"/>
      <c r="AG68" s="753" t="s">
        <v>986</v>
      </c>
      <c r="AH68" s="665"/>
      <c r="AI68" s="661"/>
      <c r="AJ68" s="662"/>
      <c r="AK68" s="753" t="s">
        <v>986</v>
      </c>
      <c r="AL68" s="664"/>
      <c r="AM68" s="753" t="s">
        <v>986</v>
      </c>
      <c r="AN68" s="665"/>
      <c r="AO68" s="770"/>
      <c r="AP68" s="644" t="s">
        <v>120</v>
      </c>
      <c r="AQ68" s="591"/>
      <c r="AR68" s="591" t="s">
        <v>135</v>
      </c>
      <c r="AS68" s="592"/>
    </row>
    <row r="69" spans="1:45" s="604" customFormat="1" ht="201.75" customHeight="1">
      <c r="A69" s="566">
        <v>57</v>
      </c>
      <c r="B69" s="570" t="s">
        <v>939</v>
      </c>
      <c r="C69" s="570" t="s">
        <v>207</v>
      </c>
      <c r="D69" s="570" t="s">
        <v>267</v>
      </c>
      <c r="E69" s="651">
        <v>800</v>
      </c>
      <c r="F69" s="741">
        <v>0</v>
      </c>
      <c r="G69" s="282">
        <v>0</v>
      </c>
      <c r="H69" s="652">
        <f t="shared" si="11"/>
        <v>800</v>
      </c>
      <c r="I69" s="652">
        <v>782</v>
      </c>
      <c r="J69" s="514" t="s">
        <v>1130</v>
      </c>
      <c r="K69" s="496" t="s">
        <v>161</v>
      </c>
      <c r="L69" s="501" t="s">
        <v>1153</v>
      </c>
      <c r="M69" s="651">
        <v>800</v>
      </c>
      <c r="N69" s="295">
        <v>250</v>
      </c>
      <c r="O69" s="285">
        <f t="shared" si="8"/>
        <v>-550</v>
      </c>
      <c r="P69" s="652">
        <v>0</v>
      </c>
      <c r="Q69" s="499" t="s">
        <v>95</v>
      </c>
      <c r="R69" s="706" t="s">
        <v>1821</v>
      </c>
      <c r="S69" s="582"/>
      <c r="T69" s="574" t="s">
        <v>269</v>
      </c>
      <c r="U69" s="574" t="s">
        <v>212</v>
      </c>
      <c r="V69" s="570" t="s">
        <v>213</v>
      </c>
      <c r="W69" s="661" t="s">
        <v>987</v>
      </c>
      <c r="X69" s="662"/>
      <c r="Y69" s="753" t="s">
        <v>986</v>
      </c>
      <c r="Z69" s="664">
        <v>71</v>
      </c>
      <c r="AA69" s="753" t="s">
        <v>986</v>
      </c>
      <c r="AB69" s="665"/>
      <c r="AC69" s="661"/>
      <c r="AD69" s="662"/>
      <c r="AE69" s="753" t="s">
        <v>986</v>
      </c>
      <c r="AF69" s="664"/>
      <c r="AG69" s="753" t="s">
        <v>986</v>
      </c>
      <c r="AH69" s="665"/>
      <c r="AI69" s="661"/>
      <c r="AJ69" s="662"/>
      <c r="AK69" s="753" t="s">
        <v>986</v>
      </c>
      <c r="AL69" s="664"/>
      <c r="AM69" s="753" t="s">
        <v>986</v>
      </c>
      <c r="AN69" s="665"/>
      <c r="AO69" s="770"/>
      <c r="AP69" s="644" t="s">
        <v>120</v>
      </c>
      <c r="AQ69" s="591" t="s">
        <v>135</v>
      </c>
      <c r="AR69" s="591"/>
      <c r="AS69" s="592"/>
    </row>
    <row r="70" spans="1:45" s="604" customFormat="1" ht="40.35" customHeight="1">
      <c r="A70" s="566">
        <v>58</v>
      </c>
      <c r="B70" s="570" t="s">
        <v>940</v>
      </c>
      <c r="C70" s="570" t="s">
        <v>207</v>
      </c>
      <c r="D70" s="570" t="s">
        <v>267</v>
      </c>
      <c r="E70" s="651">
        <v>74</v>
      </c>
      <c r="F70" s="741">
        <v>0</v>
      </c>
      <c r="G70" s="282">
        <v>0</v>
      </c>
      <c r="H70" s="652">
        <f t="shared" si="11"/>
        <v>74</v>
      </c>
      <c r="I70" s="652">
        <v>71</v>
      </c>
      <c r="J70" s="293" t="s">
        <v>1086</v>
      </c>
      <c r="K70" s="496" t="s">
        <v>161</v>
      </c>
      <c r="L70" s="501" t="s">
        <v>1066</v>
      </c>
      <c r="M70" s="651">
        <v>74</v>
      </c>
      <c r="N70" s="295">
        <v>0</v>
      </c>
      <c r="O70" s="285">
        <f t="shared" si="8"/>
        <v>-74</v>
      </c>
      <c r="P70" s="652">
        <v>0</v>
      </c>
      <c r="Q70" s="499" t="s">
        <v>159</v>
      </c>
      <c r="R70" s="706" t="s">
        <v>1799</v>
      </c>
      <c r="S70" s="582"/>
      <c r="T70" s="574" t="s">
        <v>269</v>
      </c>
      <c r="U70" s="574" t="s">
        <v>212</v>
      </c>
      <c r="V70" s="570" t="s">
        <v>213</v>
      </c>
      <c r="W70" s="661" t="s">
        <v>987</v>
      </c>
      <c r="X70" s="662"/>
      <c r="Y70" s="753" t="s">
        <v>986</v>
      </c>
      <c r="Z70" s="664">
        <v>73</v>
      </c>
      <c r="AA70" s="753" t="s">
        <v>986</v>
      </c>
      <c r="AB70" s="665"/>
      <c r="AC70" s="661"/>
      <c r="AD70" s="662"/>
      <c r="AE70" s="753" t="s">
        <v>986</v>
      </c>
      <c r="AF70" s="664"/>
      <c r="AG70" s="753" t="s">
        <v>986</v>
      </c>
      <c r="AH70" s="665"/>
      <c r="AI70" s="661"/>
      <c r="AJ70" s="662"/>
      <c r="AK70" s="753" t="s">
        <v>986</v>
      </c>
      <c r="AL70" s="664"/>
      <c r="AM70" s="753" t="s">
        <v>986</v>
      </c>
      <c r="AN70" s="665"/>
      <c r="AO70" s="770"/>
      <c r="AP70" s="645" t="s">
        <v>865</v>
      </c>
      <c r="AQ70" s="591" t="s">
        <v>135</v>
      </c>
      <c r="AR70" s="591"/>
      <c r="AS70" s="592"/>
    </row>
    <row r="71" spans="1:45" s="604" customFormat="1" ht="152.25" customHeight="1">
      <c r="A71" s="566">
        <v>59</v>
      </c>
      <c r="B71" s="570" t="s">
        <v>272</v>
      </c>
      <c r="C71" s="570" t="s">
        <v>207</v>
      </c>
      <c r="D71" s="570" t="s">
        <v>267</v>
      </c>
      <c r="E71" s="651">
        <v>260</v>
      </c>
      <c r="F71" s="741">
        <v>0</v>
      </c>
      <c r="G71" s="282">
        <v>0</v>
      </c>
      <c r="H71" s="652">
        <f t="shared" si="11"/>
        <v>260</v>
      </c>
      <c r="I71" s="650">
        <v>254.88</v>
      </c>
      <c r="J71" s="514" t="s">
        <v>1338</v>
      </c>
      <c r="K71" s="707" t="s">
        <v>95</v>
      </c>
      <c r="L71" s="294" t="s">
        <v>1339</v>
      </c>
      <c r="M71" s="651">
        <v>260</v>
      </c>
      <c r="N71" s="493">
        <v>260</v>
      </c>
      <c r="O71" s="285">
        <f t="shared" si="8"/>
        <v>0</v>
      </c>
      <c r="P71" s="652">
        <v>0</v>
      </c>
      <c r="Q71" s="499" t="s">
        <v>1444</v>
      </c>
      <c r="R71" s="706" t="s">
        <v>1445</v>
      </c>
      <c r="S71" s="582"/>
      <c r="T71" s="574" t="s">
        <v>273</v>
      </c>
      <c r="U71" s="574" t="s">
        <v>212</v>
      </c>
      <c r="V71" s="570" t="s">
        <v>213</v>
      </c>
      <c r="W71" s="661" t="s">
        <v>987</v>
      </c>
      <c r="X71" s="662"/>
      <c r="Y71" s="753" t="s">
        <v>986</v>
      </c>
      <c r="Z71" s="664">
        <v>74</v>
      </c>
      <c r="AA71" s="753" t="s">
        <v>986</v>
      </c>
      <c r="AB71" s="665"/>
      <c r="AC71" s="661" t="s">
        <v>1002</v>
      </c>
      <c r="AD71" s="662"/>
      <c r="AE71" s="753" t="s">
        <v>278</v>
      </c>
      <c r="AF71" s="664">
        <v>388</v>
      </c>
      <c r="AG71" s="753" t="s">
        <v>278</v>
      </c>
      <c r="AH71" s="665"/>
      <c r="AI71" s="661" t="s">
        <v>1002</v>
      </c>
      <c r="AJ71" s="662"/>
      <c r="AK71" s="753" t="s">
        <v>278</v>
      </c>
      <c r="AL71" s="664">
        <v>393</v>
      </c>
      <c r="AM71" s="753" t="s">
        <v>278</v>
      </c>
      <c r="AN71" s="665"/>
      <c r="AO71" s="770" t="s">
        <v>1004</v>
      </c>
      <c r="AP71" s="644" t="s">
        <v>120</v>
      </c>
      <c r="AQ71" s="591" t="s">
        <v>135</v>
      </c>
      <c r="AR71" s="591"/>
      <c r="AS71" s="592"/>
    </row>
    <row r="72" spans="1:45" s="604" customFormat="1" ht="144" customHeight="1">
      <c r="A72" s="566">
        <v>60</v>
      </c>
      <c r="B72" s="570" t="s">
        <v>730</v>
      </c>
      <c r="C72" s="570" t="s">
        <v>207</v>
      </c>
      <c r="D72" s="570" t="s">
        <v>267</v>
      </c>
      <c r="E72" s="651">
        <v>1000</v>
      </c>
      <c r="F72" s="741">
        <v>0</v>
      </c>
      <c r="G72" s="282">
        <v>0</v>
      </c>
      <c r="H72" s="652">
        <f t="shared" si="11"/>
        <v>1000</v>
      </c>
      <c r="I72" s="650">
        <v>776.84900000000005</v>
      </c>
      <c r="J72" s="509" t="s">
        <v>1431</v>
      </c>
      <c r="K72" s="496" t="s">
        <v>161</v>
      </c>
      <c r="L72" s="501" t="s">
        <v>1430</v>
      </c>
      <c r="M72" s="651">
        <v>1000</v>
      </c>
      <c r="N72" s="295">
        <v>0</v>
      </c>
      <c r="O72" s="285">
        <f t="shared" si="8"/>
        <v>-1000</v>
      </c>
      <c r="P72" s="652">
        <v>0</v>
      </c>
      <c r="Q72" s="499" t="s">
        <v>159</v>
      </c>
      <c r="R72" s="706" t="s">
        <v>1446</v>
      </c>
      <c r="S72" s="582"/>
      <c r="T72" s="574" t="s">
        <v>273</v>
      </c>
      <c r="U72" s="574" t="s">
        <v>212</v>
      </c>
      <c r="V72" s="570" t="s">
        <v>213</v>
      </c>
      <c r="W72" s="661" t="s">
        <v>987</v>
      </c>
      <c r="X72" s="662"/>
      <c r="Y72" s="753" t="s">
        <v>986</v>
      </c>
      <c r="Z72" s="664">
        <v>76</v>
      </c>
      <c r="AA72" s="753" t="s">
        <v>986</v>
      </c>
      <c r="AB72" s="665"/>
      <c r="AC72" s="661" t="s">
        <v>1002</v>
      </c>
      <c r="AD72" s="662"/>
      <c r="AE72" s="753" t="s">
        <v>278</v>
      </c>
      <c r="AF72" s="664">
        <v>325</v>
      </c>
      <c r="AG72" s="753" t="s">
        <v>278</v>
      </c>
      <c r="AH72" s="665"/>
      <c r="AI72" s="661" t="s">
        <v>1005</v>
      </c>
      <c r="AJ72" s="662"/>
      <c r="AK72" s="753" t="s">
        <v>278</v>
      </c>
      <c r="AL72" s="664">
        <v>43</v>
      </c>
      <c r="AM72" s="753" t="s">
        <v>278</v>
      </c>
      <c r="AN72" s="665"/>
      <c r="AO72" s="770"/>
      <c r="AP72" s="644" t="s">
        <v>120</v>
      </c>
      <c r="AQ72" s="591"/>
      <c r="AR72" s="591" t="s">
        <v>135</v>
      </c>
      <c r="AS72" s="592"/>
    </row>
    <row r="73" spans="1:45" s="604" customFormat="1" ht="84" customHeight="1">
      <c r="A73" s="566">
        <v>61</v>
      </c>
      <c r="B73" s="570" t="s">
        <v>274</v>
      </c>
      <c r="C73" s="570" t="s">
        <v>207</v>
      </c>
      <c r="D73" s="570" t="s">
        <v>267</v>
      </c>
      <c r="E73" s="651">
        <v>500</v>
      </c>
      <c r="F73" s="741">
        <v>0</v>
      </c>
      <c r="G73" s="282">
        <v>0</v>
      </c>
      <c r="H73" s="652">
        <f t="shared" si="11"/>
        <v>500</v>
      </c>
      <c r="I73" s="652">
        <v>430</v>
      </c>
      <c r="J73" s="515" t="s">
        <v>1116</v>
      </c>
      <c r="K73" s="496" t="s">
        <v>161</v>
      </c>
      <c r="L73" s="497" t="s">
        <v>1161</v>
      </c>
      <c r="M73" s="651">
        <v>500</v>
      </c>
      <c r="N73" s="295">
        <v>0</v>
      </c>
      <c r="O73" s="285">
        <f t="shared" si="8"/>
        <v>-500</v>
      </c>
      <c r="P73" s="652">
        <v>0</v>
      </c>
      <c r="Q73" s="777" t="s">
        <v>159</v>
      </c>
      <c r="R73" s="793" t="s">
        <v>1661</v>
      </c>
      <c r="S73" s="582"/>
      <c r="T73" s="574" t="s">
        <v>275</v>
      </c>
      <c r="U73" s="574" t="s">
        <v>212</v>
      </c>
      <c r="V73" s="570" t="s">
        <v>213</v>
      </c>
      <c r="W73" s="661" t="s">
        <v>987</v>
      </c>
      <c r="X73" s="662"/>
      <c r="Y73" s="753" t="s">
        <v>986</v>
      </c>
      <c r="Z73" s="664">
        <v>77</v>
      </c>
      <c r="AA73" s="753" t="s">
        <v>986</v>
      </c>
      <c r="AB73" s="665"/>
      <c r="AC73" s="661"/>
      <c r="AD73" s="662"/>
      <c r="AE73" s="753" t="s">
        <v>986</v>
      </c>
      <c r="AF73" s="664"/>
      <c r="AG73" s="753" t="s">
        <v>986</v>
      </c>
      <c r="AH73" s="665"/>
      <c r="AI73" s="661"/>
      <c r="AJ73" s="662"/>
      <c r="AK73" s="753" t="s">
        <v>986</v>
      </c>
      <c r="AL73" s="664"/>
      <c r="AM73" s="753" t="s">
        <v>986</v>
      </c>
      <c r="AN73" s="665"/>
      <c r="AO73" s="770"/>
      <c r="AP73" s="644" t="s">
        <v>120</v>
      </c>
      <c r="AQ73" s="591"/>
      <c r="AR73" s="591" t="s">
        <v>135</v>
      </c>
      <c r="AS73" s="592"/>
    </row>
    <row r="74" spans="1:45" s="604" customFormat="1" ht="40.35" customHeight="1">
      <c r="A74" s="566">
        <v>62</v>
      </c>
      <c r="B74" s="570" t="s">
        <v>276</v>
      </c>
      <c r="C74" s="570" t="s">
        <v>207</v>
      </c>
      <c r="D74" s="570" t="s">
        <v>255</v>
      </c>
      <c r="E74" s="651">
        <v>700</v>
      </c>
      <c r="F74" s="741">
        <v>0</v>
      </c>
      <c r="G74" s="282">
        <v>0</v>
      </c>
      <c r="H74" s="652">
        <f t="shared" si="11"/>
        <v>700</v>
      </c>
      <c r="I74" s="652">
        <v>577</v>
      </c>
      <c r="J74" s="293" t="s">
        <v>1028</v>
      </c>
      <c r="K74" s="496" t="s">
        <v>161</v>
      </c>
      <c r="L74" s="501" t="s">
        <v>1162</v>
      </c>
      <c r="M74" s="652">
        <v>0</v>
      </c>
      <c r="N74" s="652">
        <v>0</v>
      </c>
      <c r="O74" s="285">
        <f t="shared" si="8"/>
        <v>0</v>
      </c>
      <c r="P74" s="652">
        <v>0</v>
      </c>
      <c r="Q74" s="777" t="s">
        <v>159</v>
      </c>
      <c r="R74" s="793" t="s">
        <v>1662</v>
      </c>
      <c r="S74" s="582"/>
      <c r="T74" s="574" t="s">
        <v>275</v>
      </c>
      <c r="U74" s="574" t="s">
        <v>832</v>
      </c>
      <c r="V74" s="570" t="s">
        <v>213</v>
      </c>
      <c r="W74" s="661" t="s">
        <v>987</v>
      </c>
      <c r="X74" s="662"/>
      <c r="Y74" s="753" t="s">
        <v>986</v>
      </c>
      <c r="Z74" s="664">
        <v>78</v>
      </c>
      <c r="AA74" s="753" t="s">
        <v>986</v>
      </c>
      <c r="AB74" s="665"/>
      <c r="AC74" s="661"/>
      <c r="AD74" s="662"/>
      <c r="AE74" s="753" t="s">
        <v>986</v>
      </c>
      <c r="AF74" s="664"/>
      <c r="AG74" s="753" t="s">
        <v>986</v>
      </c>
      <c r="AH74" s="665"/>
      <c r="AI74" s="661"/>
      <c r="AJ74" s="662"/>
      <c r="AK74" s="753" t="s">
        <v>986</v>
      </c>
      <c r="AL74" s="664"/>
      <c r="AM74" s="753" t="s">
        <v>986</v>
      </c>
      <c r="AN74" s="665"/>
      <c r="AO74" s="770"/>
      <c r="AP74" s="644" t="s">
        <v>865</v>
      </c>
      <c r="AQ74" s="591" t="s">
        <v>135</v>
      </c>
      <c r="AR74" s="591"/>
      <c r="AS74" s="592"/>
    </row>
    <row r="75" spans="1:45" s="604" customFormat="1" ht="63" customHeight="1">
      <c r="A75" s="566">
        <v>63</v>
      </c>
      <c r="B75" s="570" t="s">
        <v>277</v>
      </c>
      <c r="C75" s="570" t="s">
        <v>207</v>
      </c>
      <c r="D75" s="494" t="s">
        <v>755</v>
      </c>
      <c r="E75" s="651">
        <v>0</v>
      </c>
      <c r="F75" s="652">
        <v>1904</v>
      </c>
      <c r="G75" s="282">
        <v>0</v>
      </c>
      <c r="H75" s="652">
        <f t="shared" si="11"/>
        <v>1904</v>
      </c>
      <c r="I75" s="652">
        <v>1535</v>
      </c>
      <c r="J75" s="293" t="s">
        <v>1028</v>
      </c>
      <c r="K75" s="496" t="s">
        <v>161</v>
      </c>
      <c r="L75" s="568" t="s">
        <v>1226</v>
      </c>
      <c r="M75" s="652">
        <v>0</v>
      </c>
      <c r="N75" s="652">
        <v>0</v>
      </c>
      <c r="O75" s="651">
        <f t="shared" si="8"/>
        <v>0</v>
      </c>
      <c r="P75" s="652">
        <v>0</v>
      </c>
      <c r="Q75" s="777" t="s">
        <v>159</v>
      </c>
      <c r="R75" s="793" t="s">
        <v>1504</v>
      </c>
      <c r="S75" s="582"/>
      <c r="T75" s="570" t="s">
        <v>806</v>
      </c>
      <c r="U75" s="570" t="s">
        <v>212</v>
      </c>
      <c r="V75" s="570" t="s">
        <v>213</v>
      </c>
      <c r="W75" s="661" t="s">
        <v>987</v>
      </c>
      <c r="X75" s="662"/>
      <c r="Y75" s="753" t="s">
        <v>986</v>
      </c>
      <c r="Z75" s="664">
        <v>79</v>
      </c>
      <c r="AA75" s="753" t="s">
        <v>986</v>
      </c>
      <c r="AB75" s="665"/>
      <c r="AC75" s="661"/>
      <c r="AD75" s="662"/>
      <c r="AE75" s="753" t="s">
        <v>986</v>
      </c>
      <c r="AF75" s="664"/>
      <c r="AG75" s="753" t="s">
        <v>986</v>
      </c>
      <c r="AH75" s="665"/>
      <c r="AI75" s="661"/>
      <c r="AJ75" s="662"/>
      <c r="AK75" s="753" t="s">
        <v>986</v>
      </c>
      <c r="AL75" s="664"/>
      <c r="AM75" s="753" t="s">
        <v>986</v>
      </c>
      <c r="AN75" s="665"/>
      <c r="AO75" s="770"/>
      <c r="AP75" s="645" t="s">
        <v>865</v>
      </c>
      <c r="AQ75" s="591"/>
      <c r="AR75" s="591" t="s">
        <v>135</v>
      </c>
      <c r="AS75" s="592"/>
    </row>
    <row r="76" spans="1:45" s="604" customFormat="1" ht="74.25" customHeight="1">
      <c r="A76" s="566">
        <v>64</v>
      </c>
      <c r="B76" s="568" t="s">
        <v>1503</v>
      </c>
      <c r="C76" s="570" t="s">
        <v>243</v>
      </c>
      <c r="D76" s="570" t="s">
        <v>887</v>
      </c>
      <c r="E76" s="558">
        <v>100</v>
      </c>
      <c r="F76" s="741">
        <v>0</v>
      </c>
      <c r="G76" s="282">
        <v>0</v>
      </c>
      <c r="H76" s="741">
        <f t="shared" si="11"/>
        <v>100</v>
      </c>
      <c r="I76" s="652">
        <v>53</v>
      </c>
      <c r="J76" s="760" t="s">
        <v>1438</v>
      </c>
      <c r="K76" s="401" t="s">
        <v>1420</v>
      </c>
      <c r="L76" s="306" t="s">
        <v>1439</v>
      </c>
      <c r="M76" s="741">
        <v>200</v>
      </c>
      <c r="N76" s="741">
        <v>600</v>
      </c>
      <c r="O76" s="285">
        <f t="shared" si="8"/>
        <v>400</v>
      </c>
      <c r="P76" s="741">
        <v>0</v>
      </c>
      <c r="Q76" s="777" t="s">
        <v>1444</v>
      </c>
      <c r="R76" s="751" t="s">
        <v>1505</v>
      </c>
      <c r="S76" s="756"/>
      <c r="T76" s="555" t="s">
        <v>806</v>
      </c>
      <c r="U76" s="570" t="s">
        <v>212</v>
      </c>
      <c r="V76" s="570" t="s">
        <v>213</v>
      </c>
      <c r="W76" s="661" t="s">
        <v>987</v>
      </c>
      <c r="X76" s="662" t="s">
        <v>988</v>
      </c>
      <c r="Y76" s="753" t="s">
        <v>986</v>
      </c>
      <c r="Z76" s="664">
        <v>2</v>
      </c>
      <c r="AA76" s="753" t="s">
        <v>986</v>
      </c>
      <c r="AB76" s="665"/>
      <c r="AC76" s="661"/>
      <c r="AD76" s="662"/>
      <c r="AE76" s="753" t="s">
        <v>986</v>
      </c>
      <c r="AF76" s="664"/>
      <c r="AG76" s="753" t="s">
        <v>986</v>
      </c>
      <c r="AH76" s="665"/>
      <c r="AI76" s="661"/>
      <c r="AJ76" s="662"/>
      <c r="AK76" s="753" t="s">
        <v>986</v>
      </c>
      <c r="AL76" s="664"/>
      <c r="AM76" s="753" t="s">
        <v>986</v>
      </c>
      <c r="AN76" s="665"/>
      <c r="AO76" s="770"/>
      <c r="AP76" s="644" t="s">
        <v>119</v>
      </c>
      <c r="AQ76" s="591" t="s">
        <v>135</v>
      </c>
      <c r="AR76" s="591"/>
      <c r="AS76" s="592"/>
    </row>
    <row r="77" spans="1:45" s="604" customFormat="1" ht="63" customHeight="1">
      <c r="A77" s="566">
        <v>65</v>
      </c>
      <c r="B77" s="582" t="s">
        <v>609</v>
      </c>
      <c r="C77" s="570" t="s">
        <v>243</v>
      </c>
      <c r="D77" s="570" t="s">
        <v>267</v>
      </c>
      <c r="E77" s="558">
        <v>300</v>
      </c>
      <c r="F77" s="741">
        <v>0</v>
      </c>
      <c r="G77" s="282">
        <v>0</v>
      </c>
      <c r="H77" s="741">
        <f t="shared" si="11"/>
        <v>300</v>
      </c>
      <c r="I77" s="652">
        <v>277</v>
      </c>
      <c r="J77" s="760" t="s">
        <v>1103</v>
      </c>
      <c r="K77" s="707" t="s">
        <v>95</v>
      </c>
      <c r="L77" s="306" t="s">
        <v>1227</v>
      </c>
      <c r="M77" s="741">
        <v>400</v>
      </c>
      <c r="N77" s="741">
        <v>400</v>
      </c>
      <c r="O77" s="285">
        <f t="shared" si="8"/>
        <v>0</v>
      </c>
      <c r="P77" s="741">
        <v>0</v>
      </c>
      <c r="Q77" s="777" t="s">
        <v>95</v>
      </c>
      <c r="R77" s="751" t="s">
        <v>1506</v>
      </c>
      <c r="S77" s="756"/>
      <c r="T77" s="555" t="s">
        <v>811</v>
      </c>
      <c r="U77" s="570" t="s">
        <v>212</v>
      </c>
      <c r="V77" s="570" t="s">
        <v>213</v>
      </c>
      <c r="W77" s="661" t="s">
        <v>987</v>
      </c>
      <c r="X77" s="662" t="s">
        <v>988</v>
      </c>
      <c r="Y77" s="753" t="s">
        <v>986</v>
      </c>
      <c r="Z77" s="664">
        <v>3</v>
      </c>
      <c r="AA77" s="753" t="s">
        <v>986</v>
      </c>
      <c r="AB77" s="665"/>
      <c r="AC77" s="661" t="s">
        <v>987</v>
      </c>
      <c r="AD77" s="662"/>
      <c r="AE77" s="753" t="s">
        <v>1003</v>
      </c>
      <c r="AF77" s="664">
        <v>47</v>
      </c>
      <c r="AG77" s="753" t="s">
        <v>1003</v>
      </c>
      <c r="AH77" s="665"/>
      <c r="AI77" s="661"/>
      <c r="AJ77" s="662"/>
      <c r="AK77" s="753" t="s">
        <v>986</v>
      </c>
      <c r="AL77" s="664"/>
      <c r="AM77" s="753" t="s">
        <v>986</v>
      </c>
      <c r="AN77" s="665"/>
      <c r="AO77" s="770"/>
      <c r="AP77" s="644" t="s">
        <v>120</v>
      </c>
      <c r="AQ77" s="591" t="s">
        <v>135</v>
      </c>
      <c r="AR77" s="591"/>
      <c r="AS77" s="592"/>
    </row>
    <row r="78" spans="1:45" s="604" customFormat="1" ht="110.25" customHeight="1">
      <c r="A78" s="566">
        <v>66</v>
      </c>
      <c r="B78" s="582" t="s">
        <v>610</v>
      </c>
      <c r="C78" s="570" t="s">
        <v>243</v>
      </c>
      <c r="D78" s="570" t="s">
        <v>876</v>
      </c>
      <c r="E78" s="558">
        <v>2000</v>
      </c>
      <c r="F78" s="741">
        <v>0</v>
      </c>
      <c r="G78" s="282">
        <v>0</v>
      </c>
      <c r="H78" s="741">
        <f t="shared" si="11"/>
        <v>2000</v>
      </c>
      <c r="I78" s="652">
        <v>333</v>
      </c>
      <c r="J78" s="755" t="s">
        <v>1409</v>
      </c>
      <c r="K78" s="496" t="s">
        <v>95</v>
      </c>
      <c r="L78" s="704" t="s">
        <v>1422</v>
      </c>
      <c r="M78" s="648">
        <v>1000</v>
      </c>
      <c r="N78" s="741">
        <v>1000</v>
      </c>
      <c r="O78" s="285">
        <f t="shared" si="8"/>
        <v>0</v>
      </c>
      <c r="P78" s="741">
        <v>0</v>
      </c>
      <c r="Q78" s="499" t="s">
        <v>1444</v>
      </c>
      <c r="R78" s="772" t="s">
        <v>1822</v>
      </c>
      <c r="S78" s="756"/>
      <c r="T78" s="555" t="s">
        <v>195</v>
      </c>
      <c r="U78" s="570" t="s">
        <v>212</v>
      </c>
      <c r="V78" s="570" t="s">
        <v>213</v>
      </c>
      <c r="W78" s="661" t="s">
        <v>987</v>
      </c>
      <c r="X78" s="662" t="s">
        <v>988</v>
      </c>
      <c r="Y78" s="753" t="s">
        <v>986</v>
      </c>
      <c r="Z78" s="664">
        <v>5</v>
      </c>
      <c r="AA78" s="753" t="s">
        <v>986</v>
      </c>
      <c r="AB78" s="665"/>
      <c r="AC78" s="661"/>
      <c r="AD78" s="662"/>
      <c r="AE78" s="753" t="s">
        <v>986</v>
      </c>
      <c r="AF78" s="664"/>
      <c r="AG78" s="753" t="s">
        <v>986</v>
      </c>
      <c r="AH78" s="665"/>
      <c r="AI78" s="661"/>
      <c r="AJ78" s="662"/>
      <c r="AK78" s="753" t="s">
        <v>986</v>
      </c>
      <c r="AL78" s="664"/>
      <c r="AM78" s="753" t="s">
        <v>986</v>
      </c>
      <c r="AN78" s="665"/>
      <c r="AO78" s="770"/>
      <c r="AP78" s="644" t="s">
        <v>119</v>
      </c>
      <c r="AQ78" s="591" t="s">
        <v>135</v>
      </c>
      <c r="AR78" s="591" t="s">
        <v>135</v>
      </c>
      <c r="AS78" s="592"/>
    </row>
    <row r="79" spans="1:45" s="604" customFormat="1" ht="175.5" customHeight="1">
      <c r="A79" s="566">
        <v>67</v>
      </c>
      <c r="B79" s="582" t="s">
        <v>611</v>
      </c>
      <c r="C79" s="570" t="s">
        <v>243</v>
      </c>
      <c r="D79" s="570" t="s">
        <v>888</v>
      </c>
      <c r="E79" s="558">
        <v>1700</v>
      </c>
      <c r="F79" s="741">
        <v>0</v>
      </c>
      <c r="G79" s="282">
        <v>0</v>
      </c>
      <c r="H79" s="741">
        <f t="shared" si="11"/>
        <v>1700</v>
      </c>
      <c r="I79" s="652">
        <v>885</v>
      </c>
      <c r="J79" s="755" t="s">
        <v>1104</v>
      </c>
      <c r="K79" s="496" t="s">
        <v>95</v>
      </c>
      <c r="L79" s="704" t="s">
        <v>1145</v>
      </c>
      <c r="M79" s="544">
        <v>1700</v>
      </c>
      <c r="N79" s="282">
        <v>1700</v>
      </c>
      <c r="O79" s="285">
        <f t="shared" si="8"/>
        <v>0</v>
      </c>
      <c r="P79" s="741">
        <v>0</v>
      </c>
      <c r="Q79" s="499" t="s">
        <v>95</v>
      </c>
      <c r="R79" s="772" t="s">
        <v>1823</v>
      </c>
      <c r="S79" s="756"/>
      <c r="T79" s="555" t="s">
        <v>195</v>
      </c>
      <c r="U79" s="570" t="s">
        <v>212</v>
      </c>
      <c r="V79" s="570" t="s">
        <v>213</v>
      </c>
      <c r="W79" s="661" t="s">
        <v>987</v>
      </c>
      <c r="X79" s="662" t="s">
        <v>988</v>
      </c>
      <c r="Y79" s="753" t="s">
        <v>986</v>
      </c>
      <c r="Z79" s="664">
        <v>6</v>
      </c>
      <c r="AA79" s="753" t="s">
        <v>986</v>
      </c>
      <c r="AB79" s="665"/>
      <c r="AC79" s="661"/>
      <c r="AD79" s="662"/>
      <c r="AE79" s="753" t="s">
        <v>986</v>
      </c>
      <c r="AF79" s="664"/>
      <c r="AG79" s="753" t="s">
        <v>986</v>
      </c>
      <c r="AH79" s="665"/>
      <c r="AI79" s="661"/>
      <c r="AJ79" s="662"/>
      <c r="AK79" s="753" t="s">
        <v>986</v>
      </c>
      <c r="AL79" s="664"/>
      <c r="AM79" s="753" t="s">
        <v>986</v>
      </c>
      <c r="AN79" s="665"/>
      <c r="AO79" s="770"/>
      <c r="AP79" s="644" t="s">
        <v>119</v>
      </c>
      <c r="AQ79" s="591"/>
      <c r="AR79" s="591" t="s">
        <v>135</v>
      </c>
      <c r="AS79" s="592"/>
    </row>
    <row r="80" spans="1:45" s="604" customFormat="1" ht="111" customHeight="1">
      <c r="A80" s="566">
        <v>68</v>
      </c>
      <c r="B80" s="582" t="s">
        <v>941</v>
      </c>
      <c r="C80" s="570" t="s">
        <v>243</v>
      </c>
      <c r="D80" s="570" t="s">
        <v>232</v>
      </c>
      <c r="E80" s="558">
        <v>500</v>
      </c>
      <c r="F80" s="741">
        <v>0</v>
      </c>
      <c r="G80" s="282">
        <v>0</v>
      </c>
      <c r="H80" s="741">
        <f t="shared" ref="H80" si="12">E80+F80-G80</f>
        <v>500</v>
      </c>
      <c r="I80" s="652">
        <v>342</v>
      </c>
      <c r="J80" s="755" t="s">
        <v>1117</v>
      </c>
      <c r="K80" s="496" t="s">
        <v>95</v>
      </c>
      <c r="L80" s="704" t="s">
        <v>1146</v>
      </c>
      <c r="M80" s="544">
        <v>1200</v>
      </c>
      <c r="N80" s="282">
        <v>1700</v>
      </c>
      <c r="O80" s="285">
        <f t="shared" ref="O80" si="13">+N80-M80</f>
        <v>500</v>
      </c>
      <c r="P80" s="741">
        <v>0</v>
      </c>
      <c r="Q80" s="499" t="s">
        <v>95</v>
      </c>
      <c r="R80" s="772" t="s">
        <v>1824</v>
      </c>
      <c r="S80" s="756"/>
      <c r="T80" s="555" t="s">
        <v>195</v>
      </c>
      <c r="U80" s="570" t="s">
        <v>212</v>
      </c>
      <c r="V80" s="570" t="s">
        <v>213</v>
      </c>
      <c r="W80" s="661" t="s">
        <v>987</v>
      </c>
      <c r="X80" s="662" t="s">
        <v>988</v>
      </c>
      <c r="Y80" s="753" t="s">
        <v>986</v>
      </c>
      <c r="Z80" s="664">
        <v>6</v>
      </c>
      <c r="AA80" s="753" t="s">
        <v>986</v>
      </c>
      <c r="AB80" s="665"/>
      <c r="AC80" s="661"/>
      <c r="AD80" s="662"/>
      <c r="AE80" s="753" t="s">
        <v>986</v>
      </c>
      <c r="AF80" s="664"/>
      <c r="AG80" s="753" t="s">
        <v>986</v>
      </c>
      <c r="AH80" s="665"/>
      <c r="AI80" s="661"/>
      <c r="AJ80" s="662"/>
      <c r="AK80" s="753" t="s">
        <v>986</v>
      </c>
      <c r="AL80" s="664"/>
      <c r="AM80" s="753" t="s">
        <v>986</v>
      </c>
      <c r="AN80" s="665"/>
      <c r="AO80" s="770"/>
      <c r="AP80" s="644" t="s">
        <v>119</v>
      </c>
      <c r="AQ80" s="591"/>
      <c r="AR80" s="591" t="s">
        <v>135</v>
      </c>
      <c r="AS80" s="592"/>
    </row>
    <row r="81" spans="1:45" s="604" customFormat="1" ht="78.75" customHeight="1">
      <c r="A81" s="566">
        <v>69</v>
      </c>
      <c r="B81" s="582" t="s">
        <v>942</v>
      </c>
      <c r="C81" s="570" t="s">
        <v>243</v>
      </c>
      <c r="D81" s="570" t="s">
        <v>889</v>
      </c>
      <c r="E81" s="648">
        <v>7300</v>
      </c>
      <c r="F81" s="741">
        <v>0</v>
      </c>
      <c r="G81" s="282">
        <v>1000</v>
      </c>
      <c r="H81" s="741">
        <f t="shared" si="11"/>
        <v>6300</v>
      </c>
      <c r="I81" s="652">
        <v>5901</v>
      </c>
      <c r="J81" s="755" t="s">
        <v>1410</v>
      </c>
      <c r="K81" s="496" t="s">
        <v>95</v>
      </c>
      <c r="L81" s="704" t="s">
        <v>1423</v>
      </c>
      <c r="M81" s="648">
        <v>6500</v>
      </c>
      <c r="N81" s="741">
        <v>8100</v>
      </c>
      <c r="O81" s="285">
        <f t="shared" si="8"/>
        <v>1600</v>
      </c>
      <c r="P81" s="741">
        <v>0</v>
      </c>
      <c r="Q81" s="499" t="s">
        <v>95</v>
      </c>
      <c r="R81" s="772" t="s">
        <v>1825</v>
      </c>
      <c r="S81" s="756"/>
      <c r="T81" s="555" t="s">
        <v>195</v>
      </c>
      <c r="U81" s="570" t="s">
        <v>212</v>
      </c>
      <c r="V81" s="570" t="s">
        <v>213</v>
      </c>
      <c r="W81" s="661" t="s">
        <v>987</v>
      </c>
      <c r="X81" s="662" t="s">
        <v>988</v>
      </c>
      <c r="Y81" s="753" t="s">
        <v>986</v>
      </c>
      <c r="Z81" s="664">
        <v>7</v>
      </c>
      <c r="AA81" s="753" t="s">
        <v>986</v>
      </c>
      <c r="AB81" s="665"/>
      <c r="AC81" s="661"/>
      <c r="AD81" s="662"/>
      <c r="AE81" s="753" t="s">
        <v>986</v>
      </c>
      <c r="AF81" s="664"/>
      <c r="AG81" s="753" t="s">
        <v>986</v>
      </c>
      <c r="AH81" s="665"/>
      <c r="AI81" s="661"/>
      <c r="AJ81" s="662"/>
      <c r="AK81" s="753" t="s">
        <v>986</v>
      </c>
      <c r="AL81" s="664"/>
      <c r="AM81" s="753" t="s">
        <v>986</v>
      </c>
      <c r="AN81" s="665"/>
      <c r="AO81" s="770"/>
      <c r="AP81" s="644" t="s">
        <v>119</v>
      </c>
      <c r="AQ81" s="591" t="s">
        <v>135</v>
      </c>
      <c r="AR81" s="591" t="s">
        <v>135</v>
      </c>
      <c r="AS81" s="592"/>
    </row>
    <row r="82" spans="1:45" s="604" customFormat="1" ht="168.75" customHeight="1">
      <c r="A82" s="566">
        <v>70</v>
      </c>
      <c r="B82" s="582" t="s">
        <v>881</v>
      </c>
      <c r="C82" s="570" t="s">
        <v>243</v>
      </c>
      <c r="D82" s="570" t="s">
        <v>889</v>
      </c>
      <c r="E82" s="558">
        <v>2300</v>
      </c>
      <c r="F82" s="741">
        <v>0</v>
      </c>
      <c r="G82" s="282">
        <v>194</v>
      </c>
      <c r="H82" s="741">
        <f t="shared" si="11"/>
        <v>2106</v>
      </c>
      <c r="I82" s="652">
        <v>896</v>
      </c>
      <c r="J82" s="760" t="s">
        <v>1093</v>
      </c>
      <c r="K82" s="496" t="s">
        <v>95</v>
      </c>
      <c r="L82" s="704" t="s">
        <v>1147</v>
      </c>
      <c r="M82" s="648">
        <v>1200</v>
      </c>
      <c r="N82" s="741">
        <v>5000</v>
      </c>
      <c r="O82" s="285">
        <f t="shared" si="8"/>
        <v>3800</v>
      </c>
      <c r="P82" s="741">
        <v>0</v>
      </c>
      <c r="Q82" s="499" t="s">
        <v>95</v>
      </c>
      <c r="R82" s="772" t="s">
        <v>1826</v>
      </c>
      <c r="S82" s="756"/>
      <c r="T82" s="555" t="s">
        <v>195</v>
      </c>
      <c r="U82" s="570" t="s">
        <v>212</v>
      </c>
      <c r="V82" s="570" t="s">
        <v>213</v>
      </c>
      <c r="W82" s="661" t="s">
        <v>987</v>
      </c>
      <c r="X82" s="662" t="s">
        <v>988</v>
      </c>
      <c r="Y82" s="753" t="s">
        <v>986</v>
      </c>
      <c r="Z82" s="664">
        <v>8</v>
      </c>
      <c r="AA82" s="753" t="s">
        <v>986</v>
      </c>
      <c r="AB82" s="665"/>
      <c r="AC82" s="661"/>
      <c r="AD82" s="662"/>
      <c r="AE82" s="753" t="s">
        <v>986</v>
      </c>
      <c r="AF82" s="664"/>
      <c r="AG82" s="753" t="s">
        <v>986</v>
      </c>
      <c r="AH82" s="665"/>
      <c r="AI82" s="661"/>
      <c r="AJ82" s="662"/>
      <c r="AK82" s="753" t="s">
        <v>986</v>
      </c>
      <c r="AL82" s="664"/>
      <c r="AM82" s="753" t="s">
        <v>986</v>
      </c>
      <c r="AN82" s="665"/>
      <c r="AO82" s="770"/>
      <c r="AP82" s="644" t="s">
        <v>119</v>
      </c>
      <c r="AQ82" s="591"/>
      <c r="AR82" s="591" t="s">
        <v>135</v>
      </c>
      <c r="AS82" s="592"/>
    </row>
    <row r="83" spans="1:45" s="604" customFormat="1" ht="365.25" customHeight="1">
      <c r="A83" s="566">
        <v>71</v>
      </c>
      <c r="B83" s="582" t="s">
        <v>943</v>
      </c>
      <c r="C83" s="570" t="s">
        <v>243</v>
      </c>
      <c r="D83" s="494" t="s">
        <v>1021</v>
      </c>
      <c r="E83" s="558">
        <v>2000</v>
      </c>
      <c r="F83" s="741">
        <v>0</v>
      </c>
      <c r="G83" s="282">
        <v>0</v>
      </c>
      <c r="H83" s="741">
        <f t="shared" si="11"/>
        <v>2000</v>
      </c>
      <c r="I83" s="652">
        <v>1889</v>
      </c>
      <c r="J83" s="787" t="s">
        <v>1131</v>
      </c>
      <c r="K83" s="496" t="s">
        <v>95</v>
      </c>
      <c r="L83" s="704" t="s">
        <v>1154</v>
      </c>
      <c r="M83" s="648">
        <v>3000</v>
      </c>
      <c r="N83" s="741">
        <v>4000</v>
      </c>
      <c r="O83" s="285">
        <f t="shared" si="8"/>
        <v>1000</v>
      </c>
      <c r="P83" s="741">
        <v>0</v>
      </c>
      <c r="Q83" s="499" t="s">
        <v>95</v>
      </c>
      <c r="R83" s="772" t="s">
        <v>1827</v>
      </c>
      <c r="S83" s="756"/>
      <c r="T83" s="555" t="s">
        <v>195</v>
      </c>
      <c r="U83" s="570" t="s">
        <v>212</v>
      </c>
      <c r="V83" s="570" t="s">
        <v>213</v>
      </c>
      <c r="W83" s="661" t="s">
        <v>987</v>
      </c>
      <c r="X83" s="662" t="s">
        <v>988</v>
      </c>
      <c r="Y83" s="753" t="s">
        <v>986</v>
      </c>
      <c r="Z83" s="664">
        <v>9</v>
      </c>
      <c r="AA83" s="753" t="s">
        <v>986</v>
      </c>
      <c r="AB83" s="665"/>
      <c r="AC83" s="661"/>
      <c r="AD83" s="662"/>
      <c r="AE83" s="753" t="s">
        <v>986</v>
      </c>
      <c r="AF83" s="664"/>
      <c r="AG83" s="753" t="s">
        <v>986</v>
      </c>
      <c r="AH83" s="665"/>
      <c r="AI83" s="661"/>
      <c r="AJ83" s="662"/>
      <c r="AK83" s="753" t="s">
        <v>986</v>
      </c>
      <c r="AL83" s="664"/>
      <c r="AM83" s="753" t="s">
        <v>986</v>
      </c>
      <c r="AN83" s="665"/>
      <c r="AO83" s="770"/>
      <c r="AP83" s="644" t="s">
        <v>119</v>
      </c>
      <c r="AQ83" s="591" t="s">
        <v>135</v>
      </c>
      <c r="AR83" s="591"/>
      <c r="AS83" s="592"/>
    </row>
    <row r="84" spans="1:45" s="604" customFormat="1" ht="84.75" customHeight="1">
      <c r="A84" s="566">
        <v>72</v>
      </c>
      <c r="B84" s="582" t="s">
        <v>882</v>
      </c>
      <c r="C84" s="570" t="s">
        <v>243</v>
      </c>
      <c r="D84" s="570" t="s">
        <v>887</v>
      </c>
      <c r="E84" s="558">
        <v>2000</v>
      </c>
      <c r="F84" s="741">
        <v>0</v>
      </c>
      <c r="G84" s="282">
        <v>77</v>
      </c>
      <c r="H84" s="741">
        <f t="shared" si="11"/>
        <v>1923</v>
      </c>
      <c r="I84" s="652">
        <v>275</v>
      </c>
      <c r="J84" s="760" t="s">
        <v>1105</v>
      </c>
      <c r="K84" s="496" t="s">
        <v>95</v>
      </c>
      <c r="L84" s="704" t="s">
        <v>1148</v>
      </c>
      <c r="M84" s="648">
        <v>2000</v>
      </c>
      <c r="N84" s="741">
        <v>2000</v>
      </c>
      <c r="O84" s="285">
        <f t="shared" si="8"/>
        <v>0</v>
      </c>
      <c r="P84" s="741">
        <v>0</v>
      </c>
      <c r="Q84" s="499" t="s">
        <v>95</v>
      </c>
      <c r="R84" s="772" t="s">
        <v>1828</v>
      </c>
      <c r="S84" s="756"/>
      <c r="T84" s="555" t="s">
        <v>195</v>
      </c>
      <c r="U84" s="570" t="s">
        <v>212</v>
      </c>
      <c r="V84" s="570" t="s">
        <v>213</v>
      </c>
      <c r="W84" s="661" t="s">
        <v>987</v>
      </c>
      <c r="X84" s="662" t="s">
        <v>988</v>
      </c>
      <c r="Y84" s="753" t="s">
        <v>986</v>
      </c>
      <c r="Z84" s="664">
        <v>10</v>
      </c>
      <c r="AA84" s="753" t="s">
        <v>986</v>
      </c>
      <c r="AB84" s="665"/>
      <c r="AC84" s="661"/>
      <c r="AD84" s="662"/>
      <c r="AE84" s="753" t="s">
        <v>986</v>
      </c>
      <c r="AF84" s="664"/>
      <c r="AG84" s="753" t="s">
        <v>986</v>
      </c>
      <c r="AH84" s="665"/>
      <c r="AI84" s="661"/>
      <c r="AJ84" s="662"/>
      <c r="AK84" s="753" t="s">
        <v>986</v>
      </c>
      <c r="AL84" s="664"/>
      <c r="AM84" s="753" t="s">
        <v>986</v>
      </c>
      <c r="AN84" s="665"/>
      <c r="AO84" s="770"/>
      <c r="AP84" s="644" t="s">
        <v>119</v>
      </c>
      <c r="AQ84" s="591"/>
      <c r="AR84" s="591" t="s">
        <v>135</v>
      </c>
      <c r="AS84" s="592"/>
    </row>
    <row r="85" spans="1:45" s="604" customFormat="1" ht="195" customHeight="1">
      <c r="A85" s="566">
        <v>73</v>
      </c>
      <c r="B85" s="582" t="s">
        <v>883</v>
      </c>
      <c r="C85" s="570" t="s">
        <v>243</v>
      </c>
      <c r="D85" s="570" t="s">
        <v>890</v>
      </c>
      <c r="E85" s="558">
        <v>250</v>
      </c>
      <c r="F85" s="741">
        <v>0</v>
      </c>
      <c r="G85" s="282">
        <v>0</v>
      </c>
      <c r="H85" s="741">
        <f t="shared" si="11"/>
        <v>250</v>
      </c>
      <c r="I85" s="652">
        <v>243</v>
      </c>
      <c r="J85" s="760" t="s">
        <v>1118</v>
      </c>
      <c r="K85" s="496" t="s">
        <v>95</v>
      </c>
      <c r="L85" s="704" t="s">
        <v>1149</v>
      </c>
      <c r="M85" s="648">
        <v>250</v>
      </c>
      <c r="N85" s="741">
        <v>250</v>
      </c>
      <c r="O85" s="285">
        <f t="shared" si="8"/>
        <v>0</v>
      </c>
      <c r="P85" s="741">
        <v>0</v>
      </c>
      <c r="Q85" s="499" t="s">
        <v>95</v>
      </c>
      <c r="R85" s="772" t="s">
        <v>1829</v>
      </c>
      <c r="S85" s="756"/>
      <c r="T85" s="555" t="s">
        <v>195</v>
      </c>
      <c r="U85" s="570" t="s">
        <v>212</v>
      </c>
      <c r="V85" s="570" t="s">
        <v>213</v>
      </c>
      <c r="W85" s="661" t="s">
        <v>987</v>
      </c>
      <c r="X85" s="662" t="s">
        <v>988</v>
      </c>
      <c r="Y85" s="753" t="s">
        <v>986</v>
      </c>
      <c r="Z85" s="664">
        <v>11</v>
      </c>
      <c r="AA85" s="753" t="s">
        <v>986</v>
      </c>
      <c r="AB85" s="665"/>
      <c r="AC85" s="661"/>
      <c r="AD85" s="662"/>
      <c r="AE85" s="753" t="s">
        <v>986</v>
      </c>
      <c r="AF85" s="664"/>
      <c r="AG85" s="753" t="s">
        <v>986</v>
      </c>
      <c r="AH85" s="665"/>
      <c r="AI85" s="661"/>
      <c r="AJ85" s="662"/>
      <c r="AK85" s="753" t="s">
        <v>986</v>
      </c>
      <c r="AL85" s="664"/>
      <c r="AM85" s="753" t="s">
        <v>986</v>
      </c>
      <c r="AN85" s="665"/>
      <c r="AO85" s="770"/>
      <c r="AP85" s="644" t="s">
        <v>119</v>
      </c>
      <c r="AQ85" s="591" t="s">
        <v>135</v>
      </c>
      <c r="AR85" s="591"/>
      <c r="AS85" s="592"/>
    </row>
    <row r="86" spans="1:45" s="604" customFormat="1" ht="72.75" customHeight="1">
      <c r="A86" s="566">
        <v>74</v>
      </c>
      <c r="B86" s="582" t="s">
        <v>884</v>
      </c>
      <c r="C86" s="570" t="s">
        <v>243</v>
      </c>
      <c r="D86" s="570" t="s">
        <v>891</v>
      </c>
      <c r="E86" s="558">
        <v>150</v>
      </c>
      <c r="F86" s="741">
        <v>0</v>
      </c>
      <c r="G86" s="282">
        <v>0</v>
      </c>
      <c r="H86" s="741">
        <f t="shared" si="11"/>
        <v>150</v>
      </c>
      <c r="I86" s="652">
        <v>97</v>
      </c>
      <c r="J86" s="755" t="s">
        <v>1411</v>
      </c>
      <c r="K86" s="496" t="s">
        <v>95</v>
      </c>
      <c r="L86" s="704" t="s">
        <v>1424</v>
      </c>
      <c r="M86" s="648">
        <v>150</v>
      </c>
      <c r="N86" s="741">
        <v>150</v>
      </c>
      <c r="O86" s="285">
        <f t="shared" si="8"/>
        <v>0</v>
      </c>
      <c r="P86" s="741">
        <v>0</v>
      </c>
      <c r="Q86" s="499" t="s">
        <v>95</v>
      </c>
      <c r="R86" s="772" t="s">
        <v>1830</v>
      </c>
      <c r="S86" s="756"/>
      <c r="T86" s="555" t="s">
        <v>195</v>
      </c>
      <c r="U86" s="570" t="s">
        <v>212</v>
      </c>
      <c r="V86" s="570" t="s">
        <v>213</v>
      </c>
      <c r="W86" s="661" t="s">
        <v>987</v>
      </c>
      <c r="X86" s="662" t="s">
        <v>988</v>
      </c>
      <c r="Y86" s="753" t="s">
        <v>986</v>
      </c>
      <c r="Z86" s="664">
        <v>12</v>
      </c>
      <c r="AA86" s="753" t="s">
        <v>986</v>
      </c>
      <c r="AB86" s="665"/>
      <c r="AC86" s="661"/>
      <c r="AD86" s="662"/>
      <c r="AE86" s="753" t="s">
        <v>986</v>
      </c>
      <c r="AF86" s="664"/>
      <c r="AG86" s="753" t="s">
        <v>986</v>
      </c>
      <c r="AH86" s="665"/>
      <c r="AI86" s="661"/>
      <c r="AJ86" s="662"/>
      <c r="AK86" s="753" t="s">
        <v>986</v>
      </c>
      <c r="AL86" s="664"/>
      <c r="AM86" s="753" t="s">
        <v>986</v>
      </c>
      <c r="AN86" s="665"/>
      <c r="AO86" s="770"/>
      <c r="AP86" s="644" t="s">
        <v>119</v>
      </c>
      <c r="AQ86" s="591" t="s">
        <v>135</v>
      </c>
      <c r="AR86" s="591"/>
      <c r="AS86" s="592"/>
    </row>
    <row r="87" spans="1:45" s="604" customFormat="1" ht="174.75" customHeight="1">
      <c r="A87" s="566">
        <v>75</v>
      </c>
      <c r="B87" s="582" t="s">
        <v>612</v>
      </c>
      <c r="C87" s="570" t="s">
        <v>243</v>
      </c>
      <c r="D87" s="570" t="s">
        <v>892</v>
      </c>
      <c r="E87" s="558">
        <v>2965</v>
      </c>
      <c r="F87" s="741">
        <v>0</v>
      </c>
      <c r="G87" s="282">
        <v>0</v>
      </c>
      <c r="H87" s="741">
        <f t="shared" si="11"/>
        <v>2965</v>
      </c>
      <c r="I87" s="650">
        <v>2958.6419999999998</v>
      </c>
      <c r="J87" s="787" t="s">
        <v>1340</v>
      </c>
      <c r="K87" s="707" t="s">
        <v>95</v>
      </c>
      <c r="L87" s="306" t="s">
        <v>1341</v>
      </c>
      <c r="M87" s="648">
        <v>2965</v>
      </c>
      <c r="N87" s="788">
        <v>2965</v>
      </c>
      <c r="O87" s="285">
        <f t="shared" si="8"/>
        <v>0</v>
      </c>
      <c r="P87" s="741">
        <v>0</v>
      </c>
      <c r="Q87" s="499" t="s">
        <v>95</v>
      </c>
      <c r="R87" s="736" t="s">
        <v>1447</v>
      </c>
      <c r="S87" s="756"/>
      <c r="T87" s="555" t="s">
        <v>251</v>
      </c>
      <c r="U87" s="570" t="s">
        <v>212</v>
      </c>
      <c r="V87" s="570" t="s">
        <v>213</v>
      </c>
      <c r="W87" s="661" t="s">
        <v>987</v>
      </c>
      <c r="X87" s="662" t="s">
        <v>988</v>
      </c>
      <c r="Y87" s="753" t="s">
        <v>986</v>
      </c>
      <c r="Z87" s="664">
        <v>13</v>
      </c>
      <c r="AA87" s="753" t="s">
        <v>986</v>
      </c>
      <c r="AB87" s="665"/>
      <c r="AC87" s="661"/>
      <c r="AD87" s="662"/>
      <c r="AE87" s="753" t="s">
        <v>986</v>
      </c>
      <c r="AF87" s="664"/>
      <c r="AG87" s="753" t="s">
        <v>986</v>
      </c>
      <c r="AH87" s="665"/>
      <c r="AI87" s="661"/>
      <c r="AJ87" s="662"/>
      <c r="AK87" s="753" t="s">
        <v>986</v>
      </c>
      <c r="AL87" s="664"/>
      <c r="AM87" s="753" t="s">
        <v>986</v>
      </c>
      <c r="AN87" s="665"/>
      <c r="AO87" s="770"/>
      <c r="AP87" s="644" t="s">
        <v>119</v>
      </c>
      <c r="AQ87" s="591" t="s">
        <v>125</v>
      </c>
      <c r="AR87" s="591" t="s">
        <v>135</v>
      </c>
      <c r="AS87" s="592" t="s">
        <v>125</v>
      </c>
    </row>
    <row r="88" spans="1:45" s="604" customFormat="1" ht="213" customHeight="1">
      <c r="A88" s="566">
        <v>76</v>
      </c>
      <c r="B88" s="582" t="s">
        <v>885</v>
      </c>
      <c r="C88" s="570" t="s">
        <v>243</v>
      </c>
      <c r="D88" s="570" t="s">
        <v>893</v>
      </c>
      <c r="E88" s="558">
        <v>60</v>
      </c>
      <c r="F88" s="741">
        <v>0</v>
      </c>
      <c r="G88" s="282">
        <v>0</v>
      </c>
      <c r="H88" s="741">
        <f t="shared" si="11"/>
        <v>60</v>
      </c>
      <c r="I88" s="652">
        <v>30</v>
      </c>
      <c r="J88" s="760" t="s">
        <v>1132</v>
      </c>
      <c r="K88" s="496" t="s">
        <v>95</v>
      </c>
      <c r="L88" s="704" t="s">
        <v>1155</v>
      </c>
      <c r="M88" s="648">
        <v>60</v>
      </c>
      <c r="N88" s="741">
        <v>60</v>
      </c>
      <c r="O88" s="285">
        <f t="shared" si="8"/>
        <v>0</v>
      </c>
      <c r="P88" s="741">
        <v>0</v>
      </c>
      <c r="Q88" s="499" t="s">
        <v>95</v>
      </c>
      <c r="R88" s="772" t="s">
        <v>1831</v>
      </c>
      <c r="S88" s="756"/>
      <c r="T88" s="555" t="s">
        <v>195</v>
      </c>
      <c r="U88" s="570" t="s">
        <v>212</v>
      </c>
      <c r="V88" s="570" t="s">
        <v>213</v>
      </c>
      <c r="W88" s="661" t="s">
        <v>987</v>
      </c>
      <c r="X88" s="662" t="s">
        <v>988</v>
      </c>
      <c r="Y88" s="753" t="s">
        <v>986</v>
      </c>
      <c r="Z88" s="664">
        <v>14</v>
      </c>
      <c r="AA88" s="753" t="s">
        <v>986</v>
      </c>
      <c r="AB88" s="665"/>
      <c r="AC88" s="661"/>
      <c r="AD88" s="662"/>
      <c r="AE88" s="753" t="s">
        <v>986</v>
      </c>
      <c r="AF88" s="664"/>
      <c r="AG88" s="753" t="s">
        <v>986</v>
      </c>
      <c r="AH88" s="665"/>
      <c r="AI88" s="661"/>
      <c r="AJ88" s="662"/>
      <c r="AK88" s="753" t="s">
        <v>986</v>
      </c>
      <c r="AL88" s="664"/>
      <c r="AM88" s="753" t="s">
        <v>986</v>
      </c>
      <c r="AN88" s="665"/>
      <c r="AO88" s="770"/>
      <c r="AP88" s="644" t="s">
        <v>119</v>
      </c>
      <c r="AQ88" s="591" t="s">
        <v>135</v>
      </c>
      <c r="AR88" s="591"/>
      <c r="AS88" s="592"/>
    </row>
    <row r="89" spans="1:45" s="604" customFormat="1" ht="97.5" customHeight="1">
      <c r="A89" s="566">
        <v>77</v>
      </c>
      <c r="B89" s="582" t="s">
        <v>1611</v>
      </c>
      <c r="C89" s="570" t="s">
        <v>243</v>
      </c>
      <c r="D89" s="570" t="s">
        <v>894</v>
      </c>
      <c r="E89" s="558">
        <v>1000</v>
      </c>
      <c r="F89" s="741">
        <v>0</v>
      </c>
      <c r="G89" s="282">
        <v>0</v>
      </c>
      <c r="H89" s="741">
        <f t="shared" si="11"/>
        <v>1000</v>
      </c>
      <c r="I89" s="652">
        <v>244</v>
      </c>
      <c r="J89" s="760" t="s">
        <v>1106</v>
      </c>
      <c r="K89" s="707" t="s">
        <v>95</v>
      </c>
      <c r="L89" s="306" t="s">
        <v>1292</v>
      </c>
      <c r="M89" s="649">
        <v>1600</v>
      </c>
      <c r="N89" s="741">
        <v>2000</v>
      </c>
      <c r="O89" s="285">
        <f t="shared" si="8"/>
        <v>400</v>
      </c>
      <c r="P89" s="741">
        <v>0</v>
      </c>
      <c r="Q89" s="777" t="s">
        <v>95</v>
      </c>
      <c r="R89" s="751" t="s">
        <v>1612</v>
      </c>
      <c r="S89" s="756"/>
      <c r="T89" s="555" t="s">
        <v>802</v>
      </c>
      <c r="U89" s="570" t="s">
        <v>212</v>
      </c>
      <c r="V89" s="570" t="s">
        <v>213</v>
      </c>
      <c r="W89" s="661" t="s">
        <v>987</v>
      </c>
      <c r="X89" s="662" t="s">
        <v>988</v>
      </c>
      <c r="Y89" s="753" t="s">
        <v>986</v>
      </c>
      <c r="Z89" s="664">
        <v>15</v>
      </c>
      <c r="AA89" s="753" t="s">
        <v>986</v>
      </c>
      <c r="AB89" s="665"/>
      <c r="AC89" s="661"/>
      <c r="AD89" s="662"/>
      <c r="AE89" s="753" t="s">
        <v>986</v>
      </c>
      <c r="AF89" s="664"/>
      <c r="AG89" s="753" t="s">
        <v>986</v>
      </c>
      <c r="AH89" s="665"/>
      <c r="AI89" s="661"/>
      <c r="AJ89" s="662"/>
      <c r="AK89" s="753" t="s">
        <v>986</v>
      </c>
      <c r="AL89" s="664"/>
      <c r="AM89" s="753" t="s">
        <v>986</v>
      </c>
      <c r="AN89" s="665"/>
      <c r="AO89" s="770"/>
      <c r="AP89" s="644" t="s">
        <v>119</v>
      </c>
      <c r="AQ89" s="591"/>
      <c r="AR89" s="591" t="s">
        <v>135</v>
      </c>
      <c r="AS89" s="592"/>
    </row>
    <row r="90" spans="1:45" s="604" customFormat="1" ht="24" customHeight="1">
      <c r="A90" s="566"/>
      <c r="B90" s="793" t="s">
        <v>962</v>
      </c>
      <c r="C90" s="570"/>
      <c r="D90" s="570"/>
      <c r="E90" s="305"/>
      <c r="F90" s="652"/>
      <c r="G90" s="652"/>
      <c r="H90" s="364"/>
      <c r="I90" s="652"/>
      <c r="J90" s="363"/>
      <c r="K90" s="707"/>
      <c r="L90" s="300"/>
      <c r="M90" s="652"/>
      <c r="N90" s="652"/>
      <c r="O90" s="285"/>
      <c r="P90" s="652"/>
      <c r="Q90" s="777"/>
      <c r="R90" s="793"/>
      <c r="S90" s="582"/>
      <c r="T90" s="567"/>
      <c r="U90" s="645"/>
      <c r="V90" s="570"/>
      <c r="W90" s="661"/>
      <c r="X90" s="662"/>
      <c r="Y90" s="753" t="s">
        <v>986</v>
      </c>
      <c r="Z90" s="664"/>
      <c r="AA90" s="753" t="s">
        <v>986</v>
      </c>
      <c r="AB90" s="665"/>
      <c r="AC90" s="661"/>
      <c r="AD90" s="662"/>
      <c r="AE90" s="753" t="s">
        <v>986</v>
      </c>
      <c r="AF90" s="664"/>
      <c r="AG90" s="753" t="s">
        <v>986</v>
      </c>
      <c r="AH90" s="665"/>
      <c r="AI90" s="661"/>
      <c r="AJ90" s="662"/>
      <c r="AK90" s="753" t="s">
        <v>986</v>
      </c>
      <c r="AL90" s="664"/>
      <c r="AM90" s="753" t="s">
        <v>986</v>
      </c>
      <c r="AN90" s="665"/>
      <c r="AO90" s="770"/>
      <c r="AP90" s="644"/>
      <c r="AQ90" s="591"/>
      <c r="AR90" s="591"/>
      <c r="AS90" s="592"/>
    </row>
    <row r="91" spans="1:45" s="815" customFormat="1" ht="21.6" customHeight="1">
      <c r="A91" s="797"/>
      <c r="B91" s="277" t="s">
        <v>279</v>
      </c>
      <c r="C91" s="277"/>
      <c r="D91" s="277"/>
      <c r="E91" s="809"/>
      <c r="F91" s="810"/>
      <c r="G91" s="810"/>
      <c r="H91" s="811"/>
      <c r="I91" s="811"/>
      <c r="J91" s="812"/>
      <c r="K91" s="813"/>
      <c r="L91" s="813"/>
      <c r="M91" s="811"/>
      <c r="N91" s="811"/>
      <c r="O91" s="811"/>
      <c r="P91" s="814"/>
      <c r="Q91" s="805"/>
      <c r="R91" s="801"/>
      <c r="S91" s="798"/>
      <c r="T91" s="798"/>
      <c r="U91" s="798"/>
      <c r="V91" s="806"/>
      <c r="W91" s="806"/>
      <c r="X91" s="806"/>
      <c r="Y91" s="806"/>
      <c r="Z91" s="806"/>
      <c r="AA91" s="806"/>
      <c r="AB91" s="806"/>
      <c r="AC91" s="806"/>
      <c r="AD91" s="806"/>
      <c r="AE91" s="806"/>
      <c r="AF91" s="806"/>
      <c r="AG91" s="806"/>
      <c r="AH91" s="806"/>
      <c r="AI91" s="806"/>
      <c r="AJ91" s="806"/>
      <c r="AK91" s="806"/>
      <c r="AL91" s="806"/>
      <c r="AM91" s="806"/>
      <c r="AN91" s="806"/>
      <c r="AO91" s="806"/>
      <c r="AP91" s="806"/>
      <c r="AQ91" s="798"/>
      <c r="AR91" s="798"/>
      <c r="AS91" s="808"/>
    </row>
    <row r="92" spans="1:45" s="604" customFormat="1" ht="40.35" customHeight="1">
      <c r="A92" s="566">
        <v>78</v>
      </c>
      <c r="B92" s="793" t="s">
        <v>280</v>
      </c>
      <c r="C92" s="570" t="s">
        <v>201</v>
      </c>
      <c r="D92" s="570" t="s">
        <v>198</v>
      </c>
      <c r="E92" s="292">
        <v>159.626</v>
      </c>
      <c r="F92" s="741">
        <v>0</v>
      </c>
      <c r="G92" s="282">
        <v>0</v>
      </c>
      <c r="H92" s="652">
        <f t="shared" si="11"/>
        <v>159.626</v>
      </c>
      <c r="I92" s="652">
        <v>160</v>
      </c>
      <c r="J92" s="293" t="s">
        <v>1028</v>
      </c>
      <c r="K92" s="707" t="s">
        <v>95</v>
      </c>
      <c r="L92" s="294" t="s">
        <v>1067</v>
      </c>
      <c r="M92" s="652">
        <v>169.10900000000001</v>
      </c>
      <c r="N92" s="650">
        <v>169.10900000000001</v>
      </c>
      <c r="O92" s="285">
        <f t="shared" ref="O92:O93" si="14">+N92-M92</f>
        <v>0</v>
      </c>
      <c r="P92" s="296">
        <v>0</v>
      </c>
      <c r="Q92" s="777" t="s">
        <v>95</v>
      </c>
      <c r="R92" s="793" t="s">
        <v>1575</v>
      </c>
      <c r="S92" s="582"/>
      <c r="T92" s="567" t="s">
        <v>195</v>
      </c>
      <c r="U92" s="645" t="s">
        <v>2</v>
      </c>
      <c r="V92" s="570" t="s">
        <v>199</v>
      </c>
      <c r="W92" s="661" t="s">
        <v>987</v>
      </c>
      <c r="X92" s="662"/>
      <c r="Y92" s="753" t="s">
        <v>986</v>
      </c>
      <c r="Z92" s="668">
        <v>81</v>
      </c>
      <c r="AA92" s="753" t="s">
        <v>986</v>
      </c>
      <c r="AB92" s="669"/>
      <c r="AC92" s="667"/>
      <c r="AD92" s="662"/>
      <c r="AE92" s="753" t="s">
        <v>986</v>
      </c>
      <c r="AF92" s="668"/>
      <c r="AG92" s="753" t="s">
        <v>986</v>
      </c>
      <c r="AH92" s="669"/>
      <c r="AI92" s="667"/>
      <c r="AJ92" s="662"/>
      <c r="AK92" s="753" t="s">
        <v>986</v>
      </c>
      <c r="AL92" s="668"/>
      <c r="AM92" s="753" t="s">
        <v>986</v>
      </c>
      <c r="AN92" s="669"/>
      <c r="AO92" s="770"/>
      <c r="AP92" s="644" t="s">
        <v>711</v>
      </c>
      <c r="AQ92" s="591"/>
      <c r="AR92" s="591" t="s">
        <v>200</v>
      </c>
      <c r="AS92" s="592"/>
    </row>
    <row r="93" spans="1:45" s="604" customFormat="1" ht="54.75" customHeight="1">
      <c r="A93" s="566">
        <v>79</v>
      </c>
      <c r="B93" s="793" t="s">
        <v>722</v>
      </c>
      <c r="C93" s="570" t="s">
        <v>281</v>
      </c>
      <c r="D93" s="570" t="s">
        <v>198</v>
      </c>
      <c r="E93" s="292">
        <v>156.08199999999999</v>
      </c>
      <c r="F93" s="741">
        <v>0</v>
      </c>
      <c r="G93" s="282">
        <v>0</v>
      </c>
      <c r="H93" s="652">
        <f t="shared" si="11"/>
        <v>156.08199999999999</v>
      </c>
      <c r="I93" s="652">
        <v>146</v>
      </c>
      <c r="J93" s="293" t="s">
        <v>1089</v>
      </c>
      <c r="K93" s="707" t="s">
        <v>95</v>
      </c>
      <c r="L93" s="294" t="s">
        <v>1068</v>
      </c>
      <c r="M93" s="652">
        <v>156.08199999999999</v>
      </c>
      <c r="N93" s="650">
        <v>164.71700000000001</v>
      </c>
      <c r="O93" s="285">
        <f t="shared" si="14"/>
        <v>8.6350000000000193</v>
      </c>
      <c r="P93" s="296">
        <v>0</v>
      </c>
      <c r="Q93" s="777" t="s">
        <v>95</v>
      </c>
      <c r="R93" s="793" t="s">
        <v>1576</v>
      </c>
      <c r="S93" s="582"/>
      <c r="T93" s="567" t="s">
        <v>195</v>
      </c>
      <c r="U93" s="645" t="s">
        <v>2</v>
      </c>
      <c r="V93" s="570" t="s">
        <v>282</v>
      </c>
      <c r="W93" s="661" t="s">
        <v>987</v>
      </c>
      <c r="X93" s="662"/>
      <c r="Y93" s="753" t="s">
        <v>986</v>
      </c>
      <c r="Z93" s="668">
        <v>82</v>
      </c>
      <c r="AA93" s="753" t="s">
        <v>986</v>
      </c>
      <c r="AB93" s="669"/>
      <c r="AC93" s="667"/>
      <c r="AD93" s="662"/>
      <c r="AE93" s="753" t="s">
        <v>986</v>
      </c>
      <c r="AF93" s="668"/>
      <c r="AG93" s="753" t="s">
        <v>986</v>
      </c>
      <c r="AH93" s="669"/>
      <c r="AI93" s="667"/>
      <c r="AJ93" s="662"/>
      <c r="AK93" s="753" t="s">
        <v>986</v>
      </c>
      <c r="AL93" s="668"/>
      <c r="AM93" s="753" t="s">
        <v>986</v>
      </c>
      <c r="AN93" s="669"/>
      <c r="AO93" s="770"/>
      <c r="AP93" s="644" t="s">
        <v>710</v>
      </c>
      <c r="AQ93" s="591" t="s">
        <v>135</v>
      </c>
      <c r="AR93" s="591"/>
      <c r="AS93" s="592"/>
    </row>
    <row r="94" spans="1:45" s="604" customFormat="1" ht="40.35" customHeight="1">
      <c r="A94" s="854">
        <v>80</v>
      </c>
      <c r="B94" s="844" t="s">
        <v>944</v>
      </c>
      <c r="C94" s="856" t="s">
        <v>283</v>
      </c>
      <c r="D94" s="856" t="s">
        <v>198</v>
      </c>
      <c r="E94" s="292">
        <v>2.6440000000000001</v>
      </c>
      <c r="F94" s="741">
        <v>0</v>
      </c>
      <c r="G94" s="282">
        <v>0</v>
      </c>
      <c r="H94" s="652">
        <f t="shared" si="11"/>
        <v>2.6440000000000001</v>
      </c>
      <c r="I94" s="650">
        <v>3</v>
      </c>
      <c r="J94" s="870" t="s">
        <v>1027</v>
      </c>
      <c r="K94" s="872" t="s">
        <v>95</v>
      </c>
      <c r="L94" s="874" t="s">
        <v>1069</v>
      </c>
      <c r="M94" s="652">
        <v>2.6440000000000001</v>
      </c>
      <c r="N94" s="652">
        <v>2.6179999999999999</v>
      </c>
      <c r="O94" s="285">
        <f t="shared" ref="O94:O109" si="15">+N94-M94</f>
        <v>-2.6000000000000245E-2</v>
      </c>
      <c r="P94" s="825">
        <v>0</v>
      </c>
      <c r="Q94" s="834" t="s">
        <v>95</v>
      </c>
      <c r="R94" s="844" t="s">
        <v>1577</v>
      </c>
      <c r="S94" s="834"/>
      <c r="T94" s="567" t="s">
        <v>202</v>
      </c>
      <c r="U94" s="645" t="s">
        <v>2</v>
      </c>
      <c r="V94" s="570" t="s">
        <v>199</v>
      </c>
      <c r="W94" s="846" t="s">
        <v>987</v>
      </c>
      <c r="X94" s="848"/>
      <c r="Y94" s="848" t="s">
        <v>986</v>
      </c>
      <c r="Z94" s="850">
        <v>84</v>
      </c>
      <c r="AA94" s="848" t="s">
        <v>986</v>
      </c>
      <c r="AB94" s="852"/>
      <c r="AC94" s="846"/>
      <c r="AD94" s="848"/>
      <c r="AE94" s="848" t="s">
        <v>986</v>
      </c>
      <c r="AF94" s="850"/>
      <c r="AG94" s="848" t="s">
        <v>986</v>
      </c>
      <c r="AH94" s="852"/>
      <c r="AI94" s="846"/>
      <c r="AJ94" s="848"/>
      <c r="AK94" s="848" t="s">
        <v>986</v>
      </c>
      <c r="AL94" s="850"/>
      <c r="AM94" s="848" t="s">
        <v>986</v>
      </c>
      <c r="AN94" s="852"/>
      <c r="AO94" s="913"/>
      <c r="AP94" s="746" t="s">
        <v>710</v>
      </c>
      <c r="AQ94" s="591" t="s">
        <v>723</v>
      </c>
      <c r="AR94" s="591"/>
      <c r="AS94" s="592"/>
    </row>
    <row r="95" spans="1:45" s="604" customFormat="1" ht="40.35" customHeight="1">
      <c r="A95" s="855"/>
      <c r="B95" s="845"/>
      <c r="C95" s="857"/>
      <c r="D95" s="857"/>
      <c r="E95" s="292">
        <v>75.116</v>
      </c>
      <c r="F95" s="741">
        <v>0</v>
      </c>
      <c r="G95" s="282">
        <v>0</v>
      </c>
      <c r="H95" s="652">
        <f t="shared" si="11"/>
        <v>75.116</v>
      </c>
      <c r="I95" s="650">
        <v>72</v>
      </c>
      <c r="J95" s="867"/>
      <c r="K95" s="873"/>
      <c r="L95" s="875"/>
      <c r="M95" s="652">
        <v>75.116</v>
      </c>
      <c r="N95" s="652">
        <v>74.382000000000005</v>
      </c>
      <c r="O95" s="285">
        <f t="shared" si="15"/>
        <v>-0.73399999999999466</v>
      </c>
      <c r="P95" s="826"/>
      <c r="Q95" s="835"/>
      <c r="R95" s="845"/>
      <c r="S95" s="835"/>
      <c r="T95" s="567" t="s">
        <v>724</v>
      </c>
      <c r="U95" s="645" t="s">
        <v>725</v>
      </c>
      <c r="V95" s="570" t="s">
        <v>204</v>
      </c>
      <c r="W95" s="847"/>
      <c r="X95" s="849"/>
      <c r="Y95" s="849"/>
      <c r="Z95" s="851"/>
      <c r="AA95" s="849"/>
      <c r="AB95" s="853"/>
      <c r="AC95" s="847"/>
      <c r="AD95" s="849"/>
      <c r="AE95" s="849"/>
      <c r="AF95" s="851"/>
      <c r="AG95" s="849"/>
      <c r="AH95" s="853"/>
      <c r="AI95" s="847"/>
      <c r="AJ95" s="849"/>
      <c r="AK95" s="849"/>
      <c r="AL95" s="851"/>
      <c r="AM95" s="849"/>
      <c r="AN95" s="853"/>
      <c r="AO95" s="914"/>
      <c r="AP95" s="746" t="s">
        <v>710</v>
      </c>
      <c r="AQ95" s="591" t="s">
        <v>200</v>
      </c>
      <c r="AR95" s="591"/>
      <c r="AS95" s="592"/>
    </row>
    <row r="96" spans="1:45" s="604" customFormat="1" ht="90.75" customHeight="1">
      <c r="A96" s="566">
        <v>81</v>
      </c>
      <c r="B96" s="793" t="s">
        <v>284</v>
      </c>
      <c r="C96" s="570" t="s">
        <v>206</v>
      </c>
      <c r="D96" s="570" t="s">
        <v>726</v>
      </c>
      <c r="E96" s="292">
        <v>7200</v>
      </c>
      <c r="F96" s="652">
        <v>3379.7640000000001</v>
      </c>
      <c r="G96" s="282">
        <v>4668</v>
      </c>
      <c r="H96" s="652">
        <f t="shared" si="11"/>
        <v>5911.7639999999992</v>
      </c>
      <c r="I96" s="652">
        <v>4609</v>
      </c>
      <c r="J96" s="293" t="s">
        <v>1086</v>
      </c>
      <c r="K96" s="707" t="s">
        <v>95</v>
      </c>
      <c r="L96" s="501" t="s">
        <v>1070</v>
      </c>
      <c r="M96" s="652">
        <v>7100</v>
      </c>
      <c r="N96" s="652">
        <v>8100</v>
      </c>
      <c r="O96" s="285">
        <f t="shared" si="15"/>
        <v>1000</v>
      </c>
      <c r="P96" s="652">
        <v>0</v>
      </c>
      <c r="Q96" s="499" t="s">
        <v>95</v>
      </c>
      <c r="R96" s="706" t="s">
        <v>1832</v>
      </c>
      <c r="S96" s="582"/>
      <c r="T96" s="567" t="s">
        <v>202</v>
      </c>
      <c r="U96" s="645" t="s">
        <v>203</v>
      </c>
      <c r="V96" s="570" t="s">
        <v>204</v>
      </c>
      <c r="W96" s="667" t="s">
        <v>987</v>
      </c>
      <c r="X96" s="662"/>
      <c r="Y96" s="753" t="s">
        <v>986</v>
      </c>
      <c r="Z96" s="668">
        <v>85</v>
      </c>
      <c r="AA96" s="753" t="s">
        <v>986</v>
      </c>
      <c r="AB96" s="669"/>
      <c r="AC96" s="667" t="s">
        <v>1002</v>
      </c>
      <c r="AD96" s="662"/>
      <c r="AE96" s="753" t="s">
        <v>986</v>
      </c>
      <c r="AF96" s="668">
        <v>397</v>
      </c>
      <c r="AG96" s="753" t="s">
        <v>986</v>
      </c>
      <c r="AH96" s="669"/>
      <c r="AI96" s="667"/>
      <c r="AJ96" s="662"/>
      <c r="AK96" s="753" t="s">
        <v>986</v>
      </c>
      <c r="AL96" s="668"/>
      <c r="AM96" s="753" t="s">
        <v>986</v>
      </c>
      <c r="AN96" s="669"/>
      <c r="AO96" s="770"/>
      <c r="AP96" s="644" t="s">
        <v>711</v>
      </c>
      <c r="AQ96" s="591"/>
      <c r="AR96" s="591" t="s">
        <v>200</v>
      </c>
      <c r="AS96" s="592"/>
    </row>
    <row r="97" spans="1:45" s="604" customFormat="1" ht="56.25" customHeight="1">
      <c r="A97" s="566">
        <v>82</v>
      </c>
      <c r="B97" s="793" t="s">
        <v>285</v>
      </c>
      <c r="C97" s="570" t="s">
        <v>197</v>
      </c>
      <c r="D97" s="570" t="s">
        <v>198</v>
      </c>
      <c r="E97" s="292">
        <v>1000</v>
      </c>
      <c r="F97" s="741">
        <v>0</v>
      </c>
      <c r="G97" s="282">
        <v>0</v>
      </c>
      <c r="H97" s="652">
        <f t="shared" si="11"/>
        <v>1000</v>
      </c>
      <c r="I97" s="652">
        <v>1000</v>
      </c>
      <c r="J97" s="293" t="s">
        <v>1028</v>
      </c>
      <c r="K97" s="496" t="s">
        <v>95</v>
      </c>
      <c r="L97" s="501" t="s">
        <v>1071</v>
      </c>
      <c r="M97" s="652">
        <v>1000</v>
      </c>
      <c r="N97" s="652">
        <v>1000</v>
      </c>
      <c r="O97" s="285">
        <f t="shared" si="15"/>
        <v>0</v>
      </c>
      <c r="P97" s="652">
        <v>0</v>
      </c>
      <c r="Q97" s="499" t="s">
        <v>95</v>
      </c>
      <c r="R97" s="706" t="s">
        <v>1833</v>
      </c>
      <c r="S97" s="582"/>
      <c r="T97" s="567" t="s">
        <v>202</v>
      </c>
      <c r="U97" s="645" t="s">
        <v>203</v>
      </c>
      <c r="V97" s="570" t="s">
        <v>204</v>
      </c>
      <c r="W97" s="667" t="s">
        <v>987</v>
      </c>
      <c r="X97" s="662"/>
      <c r="Y97" s="753" t="s">
        <v>986</v>
      </c>
      <c r="Z97" s="668">
        <v>86</v>
      </c>
      <c r="AA97" s="753" t="s">
        <v>986</v>
      </c>
      <c r="AB97" s="669"/>
      <c r="AC97" s="667"/>
      <c r="AD97" s="662"/>
      <c r="AE97" s="753" t="s">
        <v>986</v>
      </c>
      <c r="AF97" s="668"/>
      <c r="AG97" s="753" t="s">
        <v>986</v>
      </c>
      <c r="AH97" s="669"/>
      <c r="AI97" s="667"/>
      <c r="AJ97" s="662"/>
      <c r="AK97" s="753" t="s">
        <v>986</v>
      </c>
      <c r="AL97" s="668"/>
      <c r="AM97" s="753" t="s">
        <v>986</v>
      </c>
      <c r="AN97" s="669"/>
      <c r="AO97" s="770"/>
      <c r="AP97" s="645" t="s">
        <v>865</v>
      </c>
      <c r="AQ97" s="591"/>
      <c r="AR97" s="591" t="s">
        <v>200</v>
      </c>
      <c r="AS97" s="592"/>
    </row>
    <row r="98" spans="1:45" s="604" customFormat="1" ht="40.35" customHeight="1">
      <c r="A98" s="854">
        <v>83</v>
      </c>
      <c r="B98" s="844" t="s">
        <v>286</v>
      </c>
      <c r="C98" s="856" t="s">
        <v>201</v>
      </c>
      <c r="D98" s="987" t="s">
        <v>760</v>
      </c>
      <c r="E98" s="292">
        <v>91.533000000000001</v>
      </c>
      <c r="F98" s="741">
        <v>0</v>
      </c>
      <c r="G98" s="282">
        <v>0</v>
      </c>
      <c r="H98" s="652">
        <f t="shared" si="11"/>
        <v>91.533000000000001</v>
      </c>
      <c r="I98" s="652">
        <v>89</v>
      </c>
      <c r="J98" s="870" t="s">
        <v>1090</v>
      </c>
      <c r="K98" s="872" t="s">
        <v>95</v>
      </c>
      <c r="L98" s="874" t="s">
        <v>1072</v>
      </c>
      <c r="M98" s="652">
        <v>51.533000000000001</v>
      </c>
      <c r="N98" s="652">
        <v>51.533000000000001</v>
      </c>
      <c r="O98" s="285">
        <f t="shared" si="15"/>
        <v>0</v>
      </c>
      <c r="P98" s="825">
        <v>0</v>
      </c>
      <c r="Q98" s="834" t="s">
        <v>95</v>
      </c>
      <c r="R98" s="844" t="s">
        <v>1578</v>
      </c>
      <c r="S98" s="834"/>
      <c r="T98" s="836" t="s">
        <v>202</v>
      </c>
      <c r="U98" s="645" t="s">
        <v>2</v>
      </c>
      <c r="V98" s="570" t="s">
        <v>199</v>
      </c>
      <c r="W98" s="846" t="s">
        <v>987</v>
      </c>
      <c r="X98" s="848"/>
      <c r="Y98" s="848" t="s">
        <v>986</v>
      </c>
      <c r="Z98" s="850">
        <v>87</v>
      </c>
      <c r="AA98" s="848" t="s">
        <v>986</v>
      </c>
      <c r="AB98" s="852"/>
      <c r="AC98" s="846"/>
      <c r="AD98" s="848"/>
      <c r="AE98" s="848" t="s">
        <v>986</v>
      </c>
      <c r="AF98" s="850"/>
      <c r="AG98" s="848" t="s">
        <v>986</v>
      </c>
      <c r="AH98" s="852"/>
      <c r="AI98" s="846"/>
      <c r="AJ98" s="848"/>
      <c r="AK98" s="848" t="s">
        <v>986</v>
      </c>
      <c r="AL98" s="850"/>
      <c r="AM98" s="848" t="s">
        <v>986</v>
      </c>
      <c r="AN98" s="852"/>
      <c r="AO98" s="913"/>
      <c r="AP98" s="645" t="s">
        <v>865</v>
      </c>
      <c r="AQ98" s="838" t="s">
        <v>200</v>
      </c>
      <c r="AR98" s="838"/>
      <c r="AS98" s="830"/>
    </row>
    <row r="99" spans="1:45" s="604" customFormat="1" ht="40.35" customHeight="1">
      <c r="A99" s="855"/>
      <c r="B99" s="845"/>
      <c r="C99" s="857"/>
      <c r="D99" s="988"/>
      <c r="E99" s="292">
        <v>1400</v>
      </c>
      <c r="F99" s="741">
        <v>0</v>
      </c>
      <c r="G99" s="295">
        <v>0</v>
      </c>
      <c r="H99" s="652">
        <f t="shared" si="11"/>
        <v>1400</v>
      </c>
      <c r="I99" s="652">
        <v>1405</v>
      </c>
      <c r="J99" s="997"/>
      <c r="K99" s="873"/>
      <c r="L99" s="875"/>
      <c r="M99" s="652">
        <v>1550.4</v>
      </c>
      <c r="N99" s="652">
        <v>1566.69</v>
      </c>
      <c r="O99" s="285">
        <f t="shared" si="15"/>
        <v>16.289999999999964</v>
      </c>
      <c r="P99" s="826"/>
      <c r="Q99" s="835"/>
      <c r="R99" s="845"/>
      <c r="S99" s="835"/>
      <c r="T99" s="837"/>
      <c r="U99" s="645" t="s">
        <v>203</v>
      </c>
      <c r="V99" s="570" t="s">
        <v>204</v>
      </c>
      <c r="W99" s="847"/>
      <c r="X99" s="849"/>
      <c r="Y99" s="849"/>
      <c r="Z99" s="851"/>
      <c r="AA99" s="849"/>
      <c r="AB99" s="853"/>
      <c r="AC99" s="847"/>
      <c r="AD99" s="849"/>
      <c r="AE99" s="849"/>
      <c r="AF99" s="851"/>
      <c r="AG99" s="849"/>
      <c r="AH99" s="853"/>
      <c r="AI99" s="847"/>
      <c r="AJ99" s="849"/>
      <c r="AK99" s="849"/>
      <c r="AL99" s="851"/>
      <c r="AM99" s="849"/>
      <c r="AN99" s="853"/>
      <c r="AO99" s="914"/>
      <c r="AP99" s="645" t="s">
        <v>865</v>
      </c>
      <c r="AQ99" s="839"/>
      <c r="AR99" s="839"/>
      <c r="AS99" s="831"/>
    </row>
    <row r="100" spans="1:45" s="604" customFormat="1" ht="40.35" customHeight="1">
      <c r="A100" s="854">
        <v>84</v>
      </c>
      <c r="B100" s="844" t="s">
        <v>754</v>
      </c>
      <c r="C100" s="856" t="s">
        <v>287</v>
      </c>
      <c r="D100" s="856" t="s">
        <v>755</v>
      </c>
      <c r="E100" s="292">
        <v>0.17799999999999999</v>
      </c>
      <c r="F100" s="741">
        <v>0</v>
      </c>
      <c r="G100" s="282">
        <v>0</v>
      </c>
      <c r="H100" s="652">
        <f t="shared" si="11"/>
        <v>0.17799999999999999</v>
      </c>
      <c r="I100" s="652">
        <v>0</v>
      </c>
      <c r="J100" s="870" t="s">
        <v>1027</v>
      </c>
      <c r="K100" s="872" t="s">
        <v>161</v>
      </c>
      <c r="L100" s="874" t="s">
        <v>1406</v>
      </c>
      <c r="M100" s="652">
        <v>0</v>
      </c>
      <c r="N100" s="741">
        <v>0</v>
      </c>
      <c r="O100" s="285">
        <f t="shared" si="15"/>
        <v>0</v>
      </c>
      <c r="P100" s="825">
        <v>0</v>
      </c>
      <c r="Q100" s="834" t="s">
        <v>159</v>
      </c>
      <c r="R100" s="844" t="s">
        <v>1579</v>
      </c>
      <c r="S100" s="834"/>
      <c r="T100" s="836" t="s">
        <v>202</v>
      </c>
      <c r="U100" s="645" t="s">
        <v>2</v>
      </c>
      <c r="V100" s="570" t="s">
        <v>756</v>
      </c>
      <c r="W100" s="846" t="s">
        <v>987</v>
      </c>
      <c r="X100" s="848"/>
      <c r="Y100" s="848" t="s">
        <v>986</v>
      </c>
      <c r="Z100" s="850">
        <v>88</v>
      </c>
      <c r="AA100" s="848" t="s">
        <v>986</v>
      </c>
      <c r="AB100" s="852"/>
      <c r="AC100" s="846"/>
      <c r="AD100" s="848"/>
      <c r="AE100" s="848" t="s">
        <v>986</v>
      </c>
      <c r="AF100" s="850"/>
      <c r="AG100" s="848" t="s">
        <v>986</v>
      </c>
      <c r="AH100" s="852"/>
      <c r="AI100" s="846"/>
      <c r="AJ100" s="848"/>
      <c r="AK100" s="848" t="s">
        <v>986</v>
      </c>
      <c r="AL100" s="850"/>
      <c r="AM100" s="848" t="s">
        <v>986</v>
      </c>
      <c r="AN100" s="852"/>
      <c r="AO100" s="913"/>
      <c r="AP100" s="644" t="s">
        <v>865</v>
      </c>
      <c r="AQ100" s="838" t="s">
        <v>619</v>
      </c>
      <c r="AR100" s="838"/>
      <c r="AS100" s="830"/>
    </row>
    <row r="101" spans="1:45" s="604" customFormat="1" ht="40.35" customHeight="1">
      <c r="A101" s="855"/>
      <c r="B101" s="845"/>
      <c r="C101" s="857"/>
      <c r="D101" s="857"/>
      <c r="E101" s="292">
        <v>5.0670000000000002</v>
      </c>
      <c r="F101" s="741">
        <v>0</v>
      </c>
      <c r="G101" s="295">
        <v>0</v>
      </c>
      <c r="H101" s="652">
        <f t="shared" si="11"/>
        <v>5.0670000000000002</v>
      </c>
      <c r="I101" s="652">
        <v>0</v>
      </c>
      <c r="J101" s="871"/>
      <c r="K101" s="873"/>
      <c r="L101" s="875"/>
      <c r="M101" s="652">
        <v>0</v>
      </c>
      <c r="N101" s="652">
        <v>0</v>
      </c>
      <c r="O101" s="285">
        <f t="shared" si="15"/>
        <v>0</v>
      </c>
      <c r="P101" s="826"/>
      <c r="Q101" s="835"/>
      <c r="R101" s="845"/>
      <c r="S101" s="835"/>
      <c r="T101" s="837"/>
      <c r="U101" s="645" t="s">
        <v>757</v>
      </c>
      <c r="V101" s="570" t="s">
        <v>204</v>
      </c>
      <c r="W101" s="847"/>
      <c r="X101" s="849"/>
      <c r="Y101" s="849"/>
      <c r="Z101" s="851"/>
      <c r="AA101" s="849"/>
      <c r="AB101" s="853"/>
      <c r="AC101" s="847"/>
      <c r="AD101" s="849"/>
      <c r="AE101" s="849"/>
      <c r="AF101" s="851"/>
      <c r="AG101" s="849"/>
      <c r="AH101" s="853"/>
      <c r="AI101" s="847"/>
      <c r="AJ101" s="849"/>
      <c r="AK101" s="849"/>
      <c r="AL101" s="851"/>
      <c r="AM101" s="849"/>
      <c r="AN101" s="853"/>
      <c r="AO101" s="914"/>
      <c r="AP101" s="746" t="s">
        <v>865</v>
      </c>
      <c r="AQ101" s="839"/>
      <c r="AR101" s="839"/>
      <c r="AS101" s="831"/>
    </row>
    <row r="102" spans="1:45" s="604" customFormat="1" ht="82.5" customHeight="1">
      <c r="A102" s="566">
        <v>85</v>
      </c>
      <c r="B102" s="793" t="s">
        <v>288</v>
      </c>
      <c r="C102" s="570" t="s">
        <v>197</v>
      </c>
      <c r="D102" s="570" t="s">
        <v>198</v>
      </c>
      <c r="E102" s="652">
        <v>120</v>
      </c>
      <c r="F102" s="741">
        <v>0</v>
      </c>
      <c r="G102" s="282">
        <v>0</v>
      </c>
      <c r="H102" s="652">
        <f t="shared" si="11"/>
        <v>120</v>
      </c>
      <c r="I102" s="652">
        <v>119</v>
      </c>
      <c r="J102" s="293" t="s">
        <v>1086</v>
      </c>
      <c r="K102" s="707" t="s">
        <v>95</v>
      </c>
      <c r="L102" s="294" t="s">
        <v>1073</v>
      </c>
      <c r="M102" s="652">
        <v>84</v>
      </c>
      <c r="N102" s="295">
        <v>84</v>
      </c>
      <c r="O102" s="285">
        <f t="shared" si="15"/>
        <v>0</v>
      </c>
      <c r="P102" s="652">
        <v>0</v>
      </c>
      <c r="Q102" s="499" t="s">
        <v>95</v>
      </c>
      <c r="R102" s="706" t="s">
        <v>1834</v>
      </c>
      <c r="S102" s="582"/>
      <c r="T102" s="567" t="s">
        <v>195</v>
      </c>
      <c r="U102" s="645" t="s">
        <v>203</v>
      </c>
      <c r="V102" s="570" t="s">
        <v>204</v>
      </c>
      <c r="W102" s="667" t="s">
        <v>987</v>
      </c>
      <c r="X102" s="662"/>
      <c r="Y102" s="753" t="s">
        <v>986</v>
      </c>
      <c r="Z102" s="668">
        <v>89</v>
      </c>
      <c r="AA102" s="753" t="s">
        <v>986</v>
      </c>
      <c r="AB102" s="669"/>
      <c r="AC102" s="667"/>
      <c r="AD102" s="662"/>
      <c r="AE102" s="753" t="s">
        <v>986</v>
      </c>
      <c r="AF102" s="668"/>
      <c r="AG102" s="753" t="s">
        <v>986</v>
      </c>
      <c r="AH102" s="669"/>
      <c r="AI102" s="667"/>
      <c r="AJ102" s="662"/>
      <c r="AK102" s="753" t="s">
        <v>986</v>
      </c>
      <c r="AL102" s="668"/>
      <c r="AM102" s="753" t="s">
        <v>986</v>
      </c>
      <c r="AN102" s="669"/>
      <c r="AO102" s="770"/>
      <c r="AP102" s="644" t="s">
        <v>711</v>
      </c>
      <c r="AQ102" s="591"/>
      <c r="AR102" s="591" t="s">
        <v>200</v>
      </c>
      <c r="AS102" s="592"/>
    </row>
    <row r="103" spans="1:45" s="604" customFormat="1" ht="110.25" customHeight="1">
      <c r="A103" s="566">
        <v>86</v>
      </c>
      <c r="B103" s="706" t="s">
        <v>945</v>
      </c>
      <c r="C103" s="570" t="s">
        <v>197</v>
      </c>
      <c r="D103" s="570" t="s">
        <v>198</v>
      </c>
      <c r="E103" s="652">
        <v>4541.57</v>
      </c>
      <c r="F103" s="741">
        <v>0</v>
      </c>
      <c r="G103" s="282">
        <v>3240</v>
      </c>
      <c r="H103" s="652">
        <f t="shared" si="11"/>
        <v>1301.5699999999997</v>
      </c>
      <c r="I103" s="652">
        <v>1178</v>
      </c>
      <c r="J103" s="293" t="s">
        <v>1028</v>
      </c>
      <c r="K103" s="707" t="s">
        <v>95</v>
      </c>
      <c r="L103" s="294" t="s">
        <v>1074</v>
      </c>
      <c r="M103" s="652">
        <v>1740</v>
      </c>
      <c r="N103" s="295">
        <v>2500</v>
      </c>
      <c r="O103" s="285">
        <f t="shared" si="15"/>
        <v>760</v>
      </c>
      <c r="P103" s="652">
        <v>0</v>
      </c>
      <c r="Q103" s="499" t="s">
        <v>95</v>
      </c>
      <c r="R103" s="706" t="s">
        <v>1835</v>
      </c>
      <c r="S103" s="582"/>
      <c r="T103" s="567" t="s">
        <v>195</v>
      </c>
      <c r="U103" s="645" t="s">
        <v>245</v>
      </c>
      <c r="V103" s="570" t="s">
        <v>204</v>
      </c>
      <c r="W103" s="667" t="s">
        <v>987</v>
      </c>
      <c r="X103" s="662"/>
      <c r="Y103" s="753" t="s">
        <v>986</v>
      </c>
      <c r="Z103" s="668">
        <v>90</v>
      </c>
      <c r="AA103" s="753" t="s">
        <v>986</v>
      </c>
      <c r="AB103" s="669"/>
      <c r="AC103" s="667" t="s">
        <v>1026</v>
      </c>
      <c r="AD103" s="662"/>
      <c r="AE103" s="753" t="s">
        <v>986</v>
      </c>
      <c r="AF103" s="668">
        <v>239</v>
      </c>
      <c r="AG103" s="753" t="s">
        <v>986</v>
      </c>
      <c r="AH103" s="669"/>
      <c r="AI103" s="667"/>
      <c r="AJ103" s="662"/>
      <c r="AK103" s="753" t="s">
        <v>986</v>
      </c>
      <c r="AL103" s="668"/>
      <c r="AM103" s="753" t="s">
        <v>986</v>
      </c>
      <c r="AN103" s="669"/>
      <c r="AO103" s="770"/>
      <c r="AP103" s="644" t="s">
        <v>711</v>
      </c>
      <c r="AQ103" s="591" t="s">
        <v>200</v>
      </c>
      <c r="AR103" s="591"/>
      <c r="AS103" s="592"/>
    </row>
    <row r="104" spans="1:45" s="604" customFormat="1" ht="101.25" customHeight="1">
      <c r="A104" s="566">
        <v>87</v>
      </c>
      <c r="B104" s="793" t="s">
        <v>289</v>
      </c>
      <c r="C104" s="570" t="s">
        <v>197</v>
      </c>
      <c r="D104" s="570" t="s">
        <v>211</v>
      </c>
      <c r="E104" s="652">
        <v>1400</v>
      </c>
      <c r="F104" s="741">
        <v>0</v>
      </c>
      <c r="G104" s="282">
        <v>0</v>
      </c>
      <c r="H104" s="652">
        <f t="shared" si="11"/>
        <v>1400</v>
      </c>
      <c r="I104" s="652">
        <v>1079</v>
      </c>
      <c r="J104" s="298" t="s">
        <v>1133</v>
      </c>
      <c r="K104" s="496" t="s">
        <v>161</v>
      </c>
      <c r="L104" s="705" t="s">
        <v>1156</v>
      </c>
      <c r="M104" s="652">
        <v>1400</v>
      </c>
      <c r="N104" s="295">
        <v>0</v>
      </c>
      <c r="O104" s="285">
        <f t="shared" si="15"/>
        <v>-1400</v>
      </c>
      <c r="P104" s="652">
        <v>0</v>
      </c>
      <c r="Q104" s="499" t="s">
        <v>159</v>
      </c>
      <c r="R104" s="706" t="s">
        <v>1836</v>
      </c>
      <c r="S104" s="582"/>
      <c r="T104" s="567" t="s">
        <v>195</v>
      </c>
      <c r="U104" s="645" t="s">
        <v>203</v>
      </c>
      <c r="V104" s="570" t="s">
        <v>204</v>
      </c>
      <c r="W104" s="667" t="s">
        <v>987</v>
      </c>
      <c r="X104" s="662"/>
      <c r="Y104" s="753" t="s">
        <v>986</v>
      </c>
      <c r="Z104" s="668">
        <v>91</v>
      </c>
      <c r="AA104" s="753" t="s">
        <v>986</v>
      </c>
      <c r="AB104" s="669"/>
      <c r="AC104" s="667"/>
      <c r="AD104" s="662"/>
      <c r="AE104" s="753" t="s">
        <v>986</v>
      </c>
      <c r="AF104" s="668"/>
      <c r="AG104" s="753" t="s">
        <v>986</v>
      </c>
      <c r="AH104" s="669"/>
      <c r="AI104" s="667"/>
      <c r="AJ104" s="662"/>
      <c r="AK104" s="753" t="s">
        <v>986</v>
      </c>
      <c r="AL104" s="668"/>
      <c r="AM104" s="753" t="s">
        <v>986</v>
      </c>
      <c r="AN104" s="669"/>
      <c r="AO104" s="770"/>
      <c r="AP104" s="644" t="s">
        <v>120</v>
      </c>
      <c r="AQ104" s="591" t="s">
        <v>200</v>
      </c>
      <c r="AR104" s="591" t="s">
        <v>200</v>
      </c>
      <c r="AS104" s="592"/>
    </row>
    <row r="105" spans="1:45" s="604" customFormat="1" ht="65.25" customHeight="1">
      <c r="A105" s="566">
        <v>88</v>
      </c>
      <c r="B105" s="751" t="s">
        <v>290</v>
      </c>
      <c r="C105" s="758" t="s">
        <v>221</v>
      </c>
      <c r="D105" s="758" t="s">
        <v>721</v>
      </c>
      <c r="E105" s="652">
        <v>714.8</v>
      </c>
      <c r="F105" s="741">
        <v>0</v>
      </c>
      <c r="G105" s="295">
        <v>0</v>
      </c>
      <c r="H105" s="741">
        <f t="shared" si="11"/>
        <v>714.8</v>
      </c>
      <c r="I105" s="652">
        <v>686</v>
      </c>
      <c r="J105" s="293" t="s">
        <v>1335</v>
      </c>
      <c r="K105" s="761" t="s">
        <v>95</v>
      </c>
      <c r="L105" s="306" t="s">
        <v>1342</v>
      </c>
      <c r="M105" s="652">
        <v>492.65</v>
      </c>
      <c r="N105" s="502">
        <v>370.61900000000003</v>
      </c>
      <c r="O105" s="285">
        <f t="shared" si="15"/>
        <v>-122.03099999999995</v>
      </c>
      <c r="P105" s="741">
        <v>0</v>
      </c>
      <c r="Q105" s="499" t="s">
        <v>95</v>
      </c>
      <c r="R105" s="772" t="s">
        <v>1448</v>
      </c>
      <c r="S105" s="756"/>
      <c r="T105" s="308" t="s">
        <v>818</v>
      </c>
      <c r="U105" s="746" t="s">
        <v>819</v>
      </c>
      <c r="V105" s="758" t="s">
        <v>204</v>
      </c>
      <c r="W105" s="667" t="s">
        <v>987</v>
      </c>
      <c r="X105" s="662"/>
      <c r="Y105" s="753" t="s">
        <v>986</v>
      </c>
      <c r="Z105" s="668">
        <v>92</v>
      </c>
      <c r="AA105" s="753" t="s">
        <v>986</v>
      </c>
      <c r="AB105" s="669"/>
      <c r="AC105" s="667"/>
      <c r="AD105" s="662"/>
      <c r="AE105" s="753" t="s">
        <v>986</v>
      </c>
      <c r="AF105" s="668"/>
      <c r="AG105" s="753" t="s">
        <v>986</v>
      </c>
      <c r="AH105" s="669"/>
      <c r="AI105" s="667"/>
      <c r="AJ105" s="662"/>
      <c r="AK105" s="753" t="s">
        <v>986</v>
      </c>
      <c r="AL105" s="668"/>
      <c r="AM105" s="753" t="s">
        <v>986</v>
      </c>
      <c r="AN105" s="669"/>
      <c r="AO105" s="770"/>
      <c r="AP105" s="644" t="s">
        <v>865</v>
      </c>
      <c r="AQ105" s="749" t="s">
        <v>200</v>
      </c>
      <c r="AR105" s="749" t="s">
        <v>820</v>
      </c>
      <c r="AS105" s="744"/>
    </row>
    <row r="106" spans="1:45" s="604" customFormat="1" ht="87" customHeight="1">
      <c r="A106" s="566">
        <v>89</v>
      </c>
      <c r="B106" s="570" t="s">
        <v>874</v>
      </c>
      <c r="C106" s="570" t="s">
        <v>875</v>
      </c>
      <c r="D106" s="570" t="s">
        <v>877</v>
      </c>
      <c r="E106" s="559">
        <v>230</v>
      </c>
      <c r="F106" s="741">
        <v>0</v>
      </c>
      <c r="G106" s="282">
        <v>0</v>
      </c>
      <c r="H106" s="741">
        <f t="shared" ref="H106" si="16">E106+F106-G106</f>
        <v>230</v>
      </c>
      <c r="I106" s="652">
        <v>107</v>
      </c>
      <c r="J106" s="299" t="s">
        <v>1119</v>
      </c>
      <c r="K106" s="707" t="s">
        <v>95</v>
      </c>
      <c r="L106" s="294" t="s">
        <v>1293</v>
      </c>
      <c r="M106" s="651">
        <v>252.77699999999999</v>
      </c>
      <c r="N106" s="295">
        <v>252.77699999999999</v>
      </c>
      <c r="O106" s="285">
        <f t="shared" ref="O106" si="17">+N106-M106</f>
        <v>0</v>
      </c>
      <c r="P106" s="652">
        <v>0</v>
      </c>
      <c r="Q106" s="777" t="s">
        <v>95</v>
      </c>
      <c r="R106" s="793" t="s">
        <v>1613</v>
      </c>
      <c r="S106" s="582"/>
      <c r="T106" s="793" t="s">
        <v>802</v>
      </c>
      <c r="U106" s="576" t="s">
        <v>607</v>
      </c>
      <c r="V106" s="783" t="s">
        <v>608</v>
      </c>
      <c r="W106" s="667" t="s">
        <v>987</v>
      </c>
      <c r="X106" s="662" t="s">
        <v>988</v>
      </c>
      <c r="Y106" s="753" t="s">
        <v>986</v>
      </c>
      <c r="Z106" s="668">
        <v>1</v>
      </c>
      <c r="AA106" s="753" t="s">
        <v>986</v>
      </c>
      <c r="AB106" s="669"/>
      <c r="AC106" s="667"/>
      <c r="AD106" s="662"/>
      <c r="AE106" s="753" t="s">
        <v>986</v>
      </c>
      <c r="AF106" s="668"/>
      <c r="AG106" s="753" t="s">
        <v>986</v>
      </c>
      <c r="AH106" s="669"/>
      <c r="AI106" s="667"/>
      <c r="AJ106" s="662"/>
      <c r="AK106" s="753" t="s">
        <v>986</v>
      </c>
      <c r="AL106" s="668"/>
      <c r="AM106" s="753" t="s">
        <v>986</v>
      </c>
      <c r="AN106" s="669"/>
      <c r="AO106" s="770"/>
      <c r="AP106" s="645" t="s">
        <v>119</v>
      </c>
      <c r="AQ106" s="591" t="s">
        <v>135</v>
      </c>
      <c r="AR106" s="591" t="s">
        <v>135</v>
      </c>
      <c r="AS106" s="592"/>
    </row>
    <row r="107" spans="1:45" s="604" customFormat="1" ht="33.75" customHeight="1">
      <c r="A107" s="854">
        <v>90</v>
      </c>
      <c r="B107" s="856" t="s">
        <v>878</v>
      </c>
      <c r="C107" s="856" t="s">
        <v>879</v>
      </c>
      <c r="D107" s="856" t="s">
        <v>880</v>
      </c>
      <c r="E107" s="557">
        <v>11.847</v>
      </c>
      <c r="F107" s="741">
        <v>0</v>
      </c>
      <c r="G107" s="295">
        <v>0</v>
      </c>
      <c r="H107" s="741">
        <f t="shared" si="11"/>
        <v>11.847</v>
      </c>
      <c r="I107" s="650">
        <v>4</v>
      </c>
      <c r="J107" s="858" t="s">
        <v>1412</v>
      </c>
      <c r="K107" s="840" t="s">
        <v>95</v>
      </c>
      <c r="L107" s="842" t="s">
        <v>1425</v>
      </c>
      <c r="M107" s="741">
        <v>11.843999999999999</v>
      </c>
      <c r="N107" s="282">
        <v>11.843999999999999</v>
      </c>
      <c r="O107" s="285">
        <f t="shared" si="15"/>
        <v>0</v>
      </c>
      <c r="P107" s="825">
        <v>0</v>
      </c>
      <c r="Q107" s="834" t="s">
        <v>1580</v>
      </c>
      <c r="R107" s="844" t="s">
        <v>1581</v>
      </c>
      <c r="S107" s="834"/>
      <c r="T107" s="836" t="s">
        <v>202</v>
      </c>
      <c r="U107" s="644" t="s">
        <v>2</v>
      </c>
      <c r="V107" s="576" t="s">
        <v>199</v>
      </c>
      <c r="W107" s="846" t="s">
        <v>987</v>
      </c>
      <c r="X107" s="848" t="s">
        <v>988</v>
      </c>
      <c r="Y107" s="848" t="s">
        <v>986</v>
      </c>
      <c r="Z107" s="850">
        <v>4</v>
      </c>
      <c r="AA107" s="848" t="s">
        <v>986</v>
      </c>
      <c r="AB107" s="852"/>
      <c r="AC107" s="846"/>
      <c r="AD107" s="848"/>
      <c r="AE107" s="848" t="s">
        <v>986</v>
      </c>
      <c r="AF107" s="850"/>
      <c r="AG107" s="848" t="s">
        <v>986</v>
      </c>
      <c r="AH107" s="852"/>
      <c r="AI107" s="846"/>
      <c r="AJ107" s="848"/>
      <c r="AK107" s="848" t="s">
        <v>986</v>
      </c>
      <c r="AL107" s="850"/>
      <c r="AM107" s="848" t="s">
        <v>986</v>
      </c>
      <c r="AN107" s="852"/>
      <c r="AO107" s="913"/>
      <c r="AP107" s="832" t="s">
        <v>119</v>
      </c>
      <c r="AQ107" s="838" t="s">
        <v>135</v>
      </c>
      <c r="AR107" s="838"/>
      <c r="AS107" s="830"/>
    </row>
    <row r="108" spans="1:45" s="604" customFormat="1" ht="22.5">
      <c r="A108" s="855"/>
      <c r="B108" s="857"/>
      <c r="C108" s="857"/>
      <c r="D108" s="857"/>
      <c r="E108" s="557">
        <v>539.79200000000003</v>
      </c>
      <c r="F108" s="741">
        <v>0</v>
      </c>
      <c r="G108" s="282">
        <v>0</v>
      </c>
      <c r="H108" s="741">
        <f t="shared" si="11"/>
        <v>539.79200000000003</v>
      </c>
      <c r="I108" s="650">
        <v>468</v>
      </c>
      <c r="J108" s="859"/>
      <c r="K108" s="841"/>
      <c r="L108" s="843"/>
      <c r="M108" s="741">
        <v>689.79200000000003</v>
      </c>
      <c r="N108" s="282">
        <v>689.79100000000005</v>
      </c>
      <c r="O108" s="285">
        <f t="shared" si="15"/>
        <v>-9.9999999997635314E-4</v>
      </c>
      <c r="P108" s="826"/>
      <c r="Q108" s="835"/>
      <c r="R108" s="845"/>
      <c r="S108" s="835"/>
      <c r="T108" s="837"/>
      <c r="U108" s="576" t="s">
        <v>607</v>
      </c>
      <c r="V108" s="574" t="s">
        <v>608</v>
      </c>
      <c r="W108" s="847"/>
      <c r="X108" s="849"/>
      <c r="Y108" s="849"/>
      <c r="Z108" s="851"/>
      <c r="AA108" s="849"/>
      <c r="AB108" s="853"/>
      <c r="AC108" s="847"/>
      <c r="AD108" s="849"/>
      <c r="AE108" s="849"/>
      <c r="AF108" s="851"/>
      <c r="AG108" s="849"/>
      <c r="AH108" s="853"/>
      <c r="AI108" s="847"/>
      <c r="AJ108" s="849"/>
      <c r="AK108" s="849"/>
      <c r="AL108" s="851"/>
      <c r="AM108" s="849"/>
      <c r="AN108" s="853"/>
      <c r="AO108" s="914"/>
      <c r="AP108" s="833"/>
      <c r="AQ108" s="839"/>
      <c r="AR108" s="839"/>
      <c r="AS108" s="831"/>
    </row>
    <row r="109" spans="1:45" s="604" customFormat="1" ht="198.75" customHeight="1">
      <c r="A109" s="792">
        <v>91</v>
      </c>
      <c r="B109" s="570" t="s">
        <v>886</v>
      </c>
      <c r="C109" s="570" t="s">
        <v>875</v>
      </c>
      <c r="D109" s="494" t="s">
        <v>1022</v>
      </c>
      <c r="E109" s="649">
        <v>183.334</v>
      </c>
      <c r="F109" s="741">
        <v>0</v>
      </c>
      <c r="G109" s="295">
        <v>0</v>
      </c>
      <c r="H109" s="741">
        <f t="shared" si="11"/>
        <v>183.334</v>
      </c>
      <c r="I109" s="652">
        <v>183</v>
      </c>
      <c r="J109" s="700" t="s">
        <v>1859</v>
      </c>
      <c r="K109" s="496" t="s">
        <v>95</v>
      </c>
      <c r="L109" s="501" t="s">
        <v>1150</v>
      </c>
      <c r="M109" s="651">
        <v>0</v>
      </c>
      <c r="N109" s="295">
        <v>0</v>
      </c>
      <c r="O109" s="285">
        <f t="shared" si="15"/>
        <v>0</v>
      </c>
      <c r="P109" s="652">
        <v>0</v>
      </c>
      <c r="Q109" s="499" t="s">
        <v>159</v>
      </c>
      <c r="R109" s="706" t="s">
        <v>1837</v>
      </c>
      <c r="S109" s="582"/>
      <c r="T109" s="490" t="s">
        <v>195</v>
      </c>
      <c r="U109" s="560" t="s">
        <v>725</v>
      </c>
      <c r="V109" s="561" t="s">
        <v>727</v>
      </c>
      <c r="W109" s="667" t="s">
        <v>987</v>
      </c>
      <c r="X109" s="662" t="s">
        <v>988</v>
      </c>
      <c r="Y109" s="753" t="s">
        <v>986</v>
      </c>
      <c r="Z109" s="668">
        <v>16</v>
      </c>
      <c r="AA109" s="753" t="s">
        <v>986</v>
      </c>
      <c r="AB109" s="669"/>
      <c r="AC109" s="667" t="s">
        <v>1017</v>
      </c>
      <c r="AD109" s="662"/>
      <c r="AE109" s="753" t="s">
        <v>986</v>
      </c>
      <c r="AF109" s="668">
        <v>13</v>
      </c>
      <c r="AG109" s="753" t="s">
        <v>986</v>
      </c>
      <c r="AH109" s="669"/>
      <c r="AI109" s="667"/>
      <c r="AJ109" s="662"/>
      <c r="AK109" s="753" t="s">
        <v>986</v>
      </c>
      <c r="AL109" s="668"/>
      <c r="AM109" s="753" t="s">
        <v>986</v>
      </c>
      <c r="AN109" s="669"/>
      <c r="AO109" s="770"/>
      <c r="AP109" s="645" t="s">
        <v>120</v>
      </c>
      <c r="AQ109" s="591"/>
      <c r="AR109" s="591" t="s">
        <v>135</v>
      </c>
      <c r="AS109" s="592"/>
    </row>
    <row r="110" spans="1:45" s="671" customFormat="1" ht="40.35" customHeight="1">
      <c r="A110" s="797"/>
      <c r="B110" s="277" t="s">
        <v>292</v>
      </c>
      <c r="C110" s="277"/>
      <c r="D110" s="277"/>
      <c r="E110" s="809"/>
      <c r="F110" s="810"/>
      <c r="G110" s="810"/>
      <c r="H110" s="811"/>
      <c r="I110" s="811"/>
      <c r="J110" s="812"/>
      <c r="K110" s="813"/>
      <c r="L110" s="813"/>
      <c r="M110" s="811"/>
      <c r="N110" s="811"/>
      <c r="O110" s="811"/>
      <c r="P110" s="814"/>
      <c r="Q110" s="805"/>
      <c r="R110" s="801"/>
      <c r="S110" s="798"/>
      <c r="T110" s="798"/>
      <c r="U110" s="798"/>
      <c r="V110" s="806"/>
      <c r="W110" s="670"/>
      <c r="X110" s="670"/>
      <c r="Y110" s="670"/>
      <c r="Z110" s="670"/>
      <c r="AA110" s="670"/>
      <c r="AB110" s="670"/>
      <c r="AC110" s="670"/>
      <c r="AD110" s="670"/>
      <c r="AE110" s="670"/>
      <c r="AF110" s="670"/>
      <c r="AG110" s="670"/>
      <c r="AH110" s="670"/>
      <c r="AI110" s="670"/>
      <c r="AJ110" s="670"/>
      <c r="AK110" s="670"/>
      <c r="AL110" s="670"/>
      <c r="AM110" s="670"/>
      <c r="AN110" s="670"/>
      <c r="AO110" s="670"/>
      <c r="AP110" s="806"/>
      <c r="AQ110" s="798"/>
      <c r="AR110" s="798"/>
      <c r="AS110" s="808"/>
    </row>
    <row r="111" spans="1:45" s="604" customFormat="1" ht="74.25" customHeight="1">
      <c r="A111" s="566">
        <v>92</v>
      </c>
      <c r="B111" s="793" t="s">
        <v>773</v>
      </c>
      <c r="C111" s="570" t="s">
        <v>287</v>
      </c>
      <c r="D111" s="570" t="s">
        <v>198</v>
      </c>
      <c r="E111" s="652">
        <v>701.59</v>
      </c>
      <c r="F111" s="741">
        <v>0</v>
      </c>
      <c r="G111" s="282">
        <v>0</v>
      </c>
      <c r="H111" s="652">
        <f t="shared" si="11"/>
        <v>701.59</v>
      </c>
      <c r="I111" s="652">
        <v>683</v>
      </c>
      <c r="J111" s="293" t="s">
        <v>1028</v>
      </c>
      <c r="K111" s="707" t="s">
        <v>95</v>
      </c>
      <c r="L111" s="763" t="s">
        <v>1075</v>
      </c>
      <c r="M111" s="652">
        <v>850</v>
      </c>
      <c r="N111" s="295">
        <v>1021.021</v>
      </c>
      <c r="O111" s="285">
        <f t="shared" ref="O111" si="18">+N111-M111</f>
        <v>171.02099999999996</v>
      </c>
      <c r="P111" s="652">
        <v>0</v>
      </c>
      <c r="Q111" s="777" t="s">
        <v>95</v>
      </c>
      <c r="R111" s="793" t="s">
        <v>1582</v>
      </c>
      <c r="S111" s="582" t="s">
        <v>1747</v>
      </c>
      <c r="T111" s="287" t="s">
        <v>195</v>
      </c>
      <c r="U111" s="288" t="s">
        <v>2</v>
      </c>
      <c r="V111" s="570" t="s">
        <v>751</v>
      </c>
      <c r="W111" s="667" t="s">
        <v>987</v>
      </c>
      <c r="X111" s="662"/>
      <c r="Y111" s="753" t="s">
        <v>986</v>
      </c>
      <c r="Z111" s="668">
        <v>94</v>
      </c>
      <c r="AA111" s="753" t="s">
        <v>986</v>
      </c>
      <c r="AB111" s="669"/>
      <c r="AC111" s="667"/>
      <c r="AD111" s="662"/>
      <c r="AE111" s="753" t="s">
        <v>986</v>
      </c>
      <c r="AF111" s="668"/>
      <c r="AG111" s="753" t="s">
        <v>986</v>
      </c>
      <c r="AH111" s="669"/>
      <c r="AI111" s="667"/>
      <c r="AJ111" s="662"/>
      <c r="AK111" s="753" t="s">
        <v>986</v>
      </c>
      <c r="AL111" s="668"/>
      <c r="AM111" s="753" t="s">
        <v>986</v>
      </c>
      <c r="AN111" s="669"/>
      <c r="AO111" s="770"/>
      <c r="AP111" s="644" t="s">
        <v>710</v>
      </c>
      <c r="AQ111" s="591" t="s">
        <v>135</v>
      </c>
      <c r="AR111" s="591"/>
      <c r="AS111" s="592"/>
    </row>
    <row r="112" spans="1:45" s="604" customFormat="1" ht="37.5" customHeight="1">
      <c r="A112" s="566"/>
      <c r="B112" s="793" t="s">
        <v>963</v>
      </c>
      <c r="C112" s="570"/>
      <c r="D112" s="570"/>
      <c r="E112" s="292"/>
      <c r="F112" s="652"/>
      <c r="G112" s="295"/>
      <c r="H112" s="652"/>
      <c r="I112" s="652"/>
      <c r="J112" s="293"/>
      <c r="K112" s="707"/>
      <c r="L112" s="300"/>
      <c r="M112" s="652"/>
      <c r="N112" s="652"/>
      <c r="O112" s="285"/>
      <c r="P112" s="652"/>
      <c r="Q112" s="777"/>
      <c r="R112" s="793"/>
      <c r="S112" s="582"/>
      <c r="T112" s="567"/>
      <c r="U112" s="645"/>
      <c r="V112" s="570"/>
      <c r="W112" s="667"/>
      <c r="X112" s="662"/>
      <c r="Y112" s="753" t="s">
        <v>986</v>
      </c>
      <c r="Z112" s="668"/>
      <c r="AA112" s="753" t="s">
        <v>986</v>
      </c>
      <c r="AB112" s="669"/>
      <c r="AC112" s="667"/>
      <c r="AD112" s="662"/>
      <c r="AE112" s="753" t="s">
        <v>986</v>
      </c>
      <c r="AF112" s="668"/>
      <c r="AG112" s="753" t="s">
        <v>986</v>
      </c>
      <c r="AH112" s="669"/>
      <c r="AI112" s="667"/>
      <c r="AJ112" s="662"/>
      <c r="AK112" s="753" t="s">
        <v>986</v>
      </c>
      <c r="AL112" s="668"/>
      <c r="AM112" s="753" t="s">
        <v>986</v>
      </c>
      <c r="AN112" s="669"/>
      <c r="AO112" s="770"/>
      <c r="AP112" s="644"/>
      <c r="AQ112" s="591"/>
      <c r="AR112" s="591"/>
      <c r="AS112" s="592"/>
    </row>
    <row r="113" spans="1:45" s="322" customFormat="1" ht="21.6" customHeight="1">
      <c r="A113" s="309"/>
      <c r="B113" s="310" t="s">
        <v>294</v>
      </c>
      <c r="C113" s="310"/>
      <c r="D113" s="310"/>
      <c r="E113" s="311"/>
      <c r="F113" s="312"/>
      <c r="G113" s="312"/>
      <c r="H113" s="313"/>
      <c r="I113" s="313"/>
      <c r="J113" s="314"/>
      <c r="K113" s="315"/>
      <c r="L113" s="315"/>
      <c r="M113" s="313"/>
      <c r="N113" s="316"/>
      <c r="O113" s="313"/>
      <c r="P113" s="317"/>
      <c r="Q113" s="318"/>
      <c r="R113" s="314"/>
      <c r="S113" s="319"/>
      <c r="T113" s="319"/>
      <c r="U113" s="319"/>
      <c r="V113" s="320"/>
      <c r="W113" s="671"/>
      <c r="X113" s="671"/>
      <c r="Y113" s="671"/>
      <c r="Z113" s="671"/>
      <c r="AA113" s="671"/>
      <c r="AB113" s="671"/>
      <c r="AC113" s="671"/>
      <c r="AD113" s="671"/>
      <c r="AE113" s="671"/>
      <c r="AF113" s="671"/>
      <c r="AG113" s="671"/>
      <c r="AH113" s="671"/>
      <c r="AI113" s="671"/>
      <c r="AJ113" s="671"/>
      <c r="AK113" s="671"/>
      <c r="AL113" s="671"/>
      <c r="AM113" s="671"/>
      <c r="AN113" s="671"/>
      <c r="AO113" s="671"/>
      <c r="AP113" s="320"/>
      <c r="AQ113" s="319"/>
      <c r="AR113" s="319"/>
      <c r="AS113" s="321"/>
    </row>
    <row r="114" spans="1:45" s="331" customFormat="1" ht="21.6" customHeight="1">
      <c r="A114" s="170"/>
      <c r="B114" s="171" t="s">
        <v>295</v>
      </c>
      <c r="C114" s="171"/>
      <c r="D114" s="171"/>
      <c r="E114" s="323"/>
      <c r="F114" s="324"/>
      <c r="G114" s="324"/>
      <c r="H114" s="325"/>
      <c r="I114" s="325"/>
      <c r="J114" s="326"/>
      <c r="K114" s="327"/>
      <c r="L114" s="327"/>
      <c r="M114" s="325"/>
      <c r="N114" s="325"/>
      <c r="O114" s="325"/>
      <c r="P114" s="328"/>
      <c r="Q114" s="329"/>
      <c r="R114" s="330"/>
      <c r="S114" s="129"/>
      <c r="T114" s="129"/>
      <c r="U114" s="129"/>
      <c r="V114" s="643"/>
      <c r="W114" s="672"/>
      <c r="X114" s="672"/>
      <c r="Y114" s="672"/>
      <c r="Z114" s="672"/>
      <c r="AA114" s="672"/>
      <c r="AB114" s="672"/>
      <c r="AC114" s="672"/>
      <c r="AD114" s="672"/>
      <c r="AE114" s="672"/>
      <c r="AF114" s="672"/>
      <c r="AG114" s="672"/>
      <c r="AH114" s="672"/>
      <c r="AI114" s="672"/>
      <c r="AJ114" s="672"/>
      <c r="AK114" s="672"/>
      <c r="AL114" s="672"/>
      <c r="AM114" s="672"/>
      <c r="AN114" s="672"/>
      <c r="AO114" s="672"/>
      <c r="AP114" s="643"/>
      <c r="AQ114" s="129"/>
      <c r="AR114" s="129"/>
      <c r="AS114" s="130"/>
    </row>
    <row r="115" spans="1:45" s="604" customFormat="1" ht="105" customHeight="1">
      <c r="A115" s="566">
        <v>93</v>
      </c>
      <c r="B115" s="793" t="s">
        <v>774</v>
      </c>
      <c r="C115" s="570" t="s">
        <v>296</v>
      </c>
      <c r="D115" s="570" t="s">
        <v>198</v>
      </c>
      <c r="E115" s="652">
        <v>234.386</v>
      </c>
      <c r="F115" s="652">
        <v>0</v>
      </c>
      <c r="G115" s="652">
        <v>0</v>
      </c>
      <c r="H115" s="652">
        <f t="shared" si="11"/>
        <v>234.386</v>
      </c>
      <c r="I115" s="652">
        <v>215</v>
      </c>
      <c r="J115" s="293" t="s">
        <v>1028</v>
      </c>
      <c r="K115" s="707" t="s">
        <v>95</v>
      </c>
      <c r="L115" s="294" t="s">
        <v>1076</v>
      </c>
      <c r="M115" s="652">
        <v>254.078</v>
      </c>
      <c r="N115" s="493">
        <v>254.078</v>
      </c>
      <c r="O115" s="285">
        <f t="shared" ref="O115" si="19">+N115-M115</f>
        <v>0</v>
      </c>
      <c r="P115" s="652">
        <v>0</v>
      </c>
      <c r="Q115" s="777" t="s">
        <v>95</v>
      </c>
      <c r="R115" s="793" t="s">
        <v>1583</v>
      </c>
      <c r="S115" s="582"/>
      <c r="T115" s="567" t="s">
        <v>223</v>
      </c>
      <c r="U115" s="645" t="s">
        <v>2</v>
      </c>
      <c r="V115" s="570" t="s">
        <v>297</v>
      </c>
      <c r="W115" s="667" t="s">
        <v>987</v>
      </c>
      <c r="X115" s="662"/>
      <c r="Y115" s="753" t="s">
        <v>986</v>
      </c>
      <c r="Z115" s="668">
        <v>95</v>
      </c>
      <c r="AA115" s="753" t="s">
        <v>986</v>
      </c>
      <c r="AB115" s="669"/>
      <c r="AC115" s="667"/>
      <c r="AD115" s="662"/>
      <c r="AE115" s="753" t="s">
        <v>986</v>
      </c>
      <c r="AF115" s="668"/>
      <c r="AG115" s="753" t="s">
        <v>986</v>
      </c>
      <c r="AH115" s="669"/>
      <c r="AI115" s="667"/>
      <c r="AJ115" s="662"/>
      <c r="AK115" s="753" t="s">
        <v>986</v>
      </c>
      <c r="AL115" s="668"/>
      <c r="AM115" s="753" t="s">
        <v>986</v>
      </c>
      <c r="AN115" s="669"/>
      <c r="AO115" s="770"/>
      <c r="AP115" s="644" t="s">
        <v>711</v>
      </c>
      <c r="AQ115" s="591" t="s">
        <v>200</v>
      </c>
      <c r="AR115" s="591"/>
      <c r="AS115" s="592"/>
    </row>
    <row r="116" spans="1:45" ht="21.6" customHeight="1">
      <c r="A116" s="332"/>
      <c r="B116" s="333" t="s">
        <v>298</v>
      </c>
      <c r="C116" s="333"/>
      <c r="D116" s="333"/>
      <c r="E116" s="334"/>
      <c r="F116" s="335"/>
      <c r="G116" s="335"/>
      <c r="H116" s="336"/>
      <c r="I116" s="336"/>
      <c r="J116" s="337"/>
      <c r="K116" s="338"/>
      <c r="L116" s="338"/>
      <c r="M116" s="336"/>
      <c r="N116" s="336"/>
      <c r="O116" s="336"/>
      <c r="P116" s="339"/>
      <c r="Q116" s="340"/>
      <c r="R116" s="341"/>
      <c r="S116" s="342"/>
      <c r="T116" s="342"/>
      <c r="U116" s="342"/>
      <c r="V116" s="343"/>
      <c r="W116" s="670"/>
      <c r="X116" s="670"/>
      <c r="Y116" s="670"/>
      <c r="Z116" s="670"/>
      <c r="AA116" s="670"/>
      <c r="AB116" s="670"/>
      <c r="AC116" s="670"/>
      <c r="AD116" s="670"/>
      <c r="AE116" s="670"/>
      <c r="AF116" s="670"/>
      <c r="AG116" s="670"/>
      <c r="AH116" s="670"/>
      <c r="AI116" s="670"/>
      <c r="AJ116" s="670"/>
      <c r="AK116" s="670"/>
      <c r="AL116" s="670"/>
      <c r="AM116" s="670"/>
      <c r="AN116" s="670"/>
      <c r="AO116" s="670"/>
      <c r="AP116" s="343"/>
      <c r="AQ116" s="342"/>
      <c r="AR116" s="342"/>
      <c r="AS116" s="344"/>
    </row>
    <row r="117" spans="1:45" s="604" customFormat="1" ht="56.25" customHeight="1">
      <c r="A117" s="566">
        <v>94</v>
      </c>
      <c r="B117" s="793" t="s">
        <v>299</v>
      </c>
      <c r="C117" s="570" t="s">
        <v>300</v>
      </c>
      <c r="D117" s="570" t="s">
        <v>198</v>
      </c>
      <c r="E117" s="292">
        <v>31.841999999999999</v>
      </c>
      <c r="F117" s="741">
        <v>0</v>
      </c>
      <c r="G117" s="282">
        <v>0</v>
      </c>
      <c r="H117" s="652">
        <f t="shared" si="11"/>
        <v>31.841999999999999</v>
      </c>
      <c r="I117" s="652">
        <v>32</v>
      </c>
      <c r="J117" s="293" t="s">
        <v>1086</v>
      </c>
      <c r="K117" s="707" t="s">
        <v>95</v>
      </c>
      <c r="L117" s="294" t="s">
        <v>1077</v>
      </c>
      <c r="M117" s="652">
        <v>32.363999999999997</v>
      </c>
      <c r="N117" s="650">
        <v>64.727999999999994</v>
      </c>
      <c r="O117" s="285">
        <f t="shared" ref="O117" si="20">+N117-M117</f>
        <v>32.363999999999997</v>
      </c>
      <c r="P117" s="652">
        <v>0</v>
      </c>
      <c r="Q117" s="777" t="s">
        <v>95</v>
      </c>
      <c r="R117" s="793" t="s">
        <v>1584</v>
      </c>
      <c r="S117" s="582"/>
      <c r="T117" s="567" t="s">
        <v>195</v>
      </c>
      <c r="U117" s="645" t="s">
        <v>2</v>
      </c>
      <c r="V117" s="570" t="s">
        <v>297</v>
      </c>
      <c r="W117" s="667" t="s">
        <v>987</v>
      </c>
      <c r="X117" s="673"/>
      <c r="Y117" s="674" t="s">
        <v>986</v>
      </c>
      <c r="Z117" s="664">
        <v>96</v>
      </c>
      <c r="AA117" s="674" t="s">
        <v>986</v>
      </c>
      <c r="AB117" s="665"/>
      <c r="AC117" s="661"/>
      <c r="AD117" s="673"/>
      <c r="AE117" s="674" t="s">
        <v>986</v>
      </c>
      <c r="AF117" s="664"/>
      <c r="AG117" s="674" t="s">
        <v>986</v>
      </c>
      <c r="AH117" s="665"/>
      <c r="AI117" s="661"/>
      <c r="AJ117" s="673"/>
      <c r="AK117" s="674" t="s">
        <v>986</v>
      </c>
      <c r="AL117" s="664"/>
      <c r="AM117" s="674" t="s">
        <v>986</v>
      </c>
      <c r="AN117" s="665"/>
      <c r="AO117" s="494"/>
      <c r="AP117" s="644" t="s">
        <v>170</v>
      </c>
      <c r="AQ117" s="591"/>
      <c r="AR117" s="591" t="s">
        <v>200</v>
      </c>
      <c r="AS117" s="592"/>
    </row>
    <row r="118" spans="1:45" s="604" customFormat="1" ht="174.75" customHeight="1">
      <c r="A118" s="566">
        <v>95</v>
      </c>
      <c r="B118" s="793" t="s">
        <v>301</v>
      </c>
      <c r="C118" s="570" t="s">
        <v>302</v>
      </c>
      <c r="D118" s="570" t="s">
        <v>198</v>
      </c>
      <c r="E118" s="292">
        <v>168.14400000000001</v>
      </c>
      <c r="F118" s="741">
        <v>0</v>
      </c>
      <c r="G118" s="282">
        <v>0</v>
      </c>
      <c r="H118" s="652">
        <f t="shared" si="11"/>
        <v>168.14400000000001</v>
      </c>
      <c r="I118" s="652">
        <v>168</v>
      </c>
      <c r="J118" s="514" t="s">
        <v>1094</v>
      </c>
      <c r="K118" s="496" t="s">
        <v>95</v>
      </c>
      <c r="L118" s="501" t="s">
        <v>1151</v>
      </c>
      <c r="M118" s="652">
        <v>177.459</v>
      </c>
      <c r="N118" s="652">
        <v>177.459</v>
      </c>
      <c r="O118" s="285">
        <f t="shared" ref="O118:O122" si="21">+N118-M118</f>
        <v>0</v>
      </c>
      <c r="P118" s="652">
        <v>0</v>
      </c>
      <c r="Q118" s="777" t="s">
        <v>95</v>
      </c>
      <c r="R118" s="793" t="s">
        <v>1585</v>
      </c>
      <c r="S118" s="582"/>
      <c r="T118" s="567" t="s">
        <v>195</v>
      </c>
      <c r="U118" s="645" t="s">
        <v>2</v>
      </c>
      <c r="V118" s="570" t="s">
        <v>297</v>
      </c>
      <c r="W118" s="667" t="s">
        <v>987</v>
      </c>
      <c r="X118" s="673"/>
      <c r="Y118" s="674" t="s">
        <v>986</v>
      </c>
      <c r="Z118" s="664">
        <v>97</v>
      </c>
      <c r="AA118" s="674" t="s">
        <v>986</v>
      </c>
      <c r="AB118" s="665"/>
      <c r="AC118" s="661"/>
      <c r="AD118" s="673"/>
      <c r="AE118" s="674" t="s">
        <v>986</v>
      </c>
      <c r="AF118" s="664"/>
      <c r="AG118" s="674" t="s">
        <v>986</v>
      </c>
      <c r="AH118" s="665"/>
      <c r="AI118" s="661"/>
      <c r="AJ118" s="673"/>
      <c r="AK118" s="674" t="s">
        <v>986</v>
      </c>
      <c r="AL118" s="664"/>
      <c r="AM118" s="674" t="s">
        <v>986</v>
      </c>
      <c r="AN118" s="665"/>
      <c r="AO118" s="494"/>
      <c r="AP118" s="644" t="s">
        <v>121</v>
      </c>
      <c r="AQ118" s="591"/>
      <c r="AR118" s="591" t="s">
        <v>200</v>
      </c>
      <c r="AS118" s="592"/>
    </row>
    <row r="119" spans="1:45" s="604" customFormat="1" ht="40.35" customHeight="1">
      <c r="A119" s="566">
        <v>96</v>
      </c>
      <c r="B119" s="793" t="s">
        <v>303</v>
      </c>
      <c r="C119" s="570" t="s">
        <v>201</v>
      </c>
      <c r="D119" s="570" t="s">
        <v>198</v>
      </c>
      <c r="E119" s="292">
        <v>320.11099999999999</v>
      </c>
      <c r="F119" s="741">
        <v>0</v>
      </c>
      <c r="G119" s="282">
        <v>0</v>
      </c>
      <c r="H119" s="652">
        <f t="shared" si="11"/>
        <v>320.11099999999999</v>
      </c>
      <c r="I119" s="652">
        <v>320</v>
      </c>
      <c r="J119" s="293" t="s">
        <v>1028</v>
      </c>
      <c r="K119" s="707" t="s">
        <v>95</v>
      </c>
      <c r="L119" s="294" t="s">
        <v>1078</v>
      </c>
      <c r="M119" s="652">
        <v>325.93200000000002</v>
      </c>
      <c r="N119" s="650">
        <v>325.93200000000002</v>
      </c>
      <c r="O119" s="285">
        <f t="shared" si="21"/>
        <v>0</v>
      </c>
      <c r="P119" s="652">
        <v>0</v>
      </c>
      <c r="Q119" s="777" t="s">
        <v>95</v>
      </c>
      <c r="R119" s="793" t="s">
        <v>1586</v>
      </c>
      <c r="S119" s="582"/>
      <c r="T119" s="567" t="s">
        <v>195</v>
      </c>
      <c r="U119" s="645" t="s">
        <v>2</v>
      </c>
      <c r="V119" s="570" t="s">
        <v>297</v>
      </c>
      <c r="W119" s="667" t="s">
        <v>987</v>
      </c>
      <c r="X119" s="673"/>
      <c r="Y119" s="674" t="s">
        <v>986</v>
      </c>
      <c r="Z119" s="664">
        <v>98</v>
      </c>
      <c r="AA119" s="674" t="s">
        <v>986</v>
      </c>
      <c r="AB119" s="665"/>
      <c r="AC119" s="661"/>
      <c r="AD119" s="673"/>
      <c r="AE119" s="674" t="s">
        <v>986</v>
      </c>
      <c r="AF119" s="664"/>
      <c r="AG119" s="674" t="s">
        <v>986</v>
      </c>
      <c r="AH119" s="665"/>
      <c r="AI119" s="661"/>
      <c r="AJ119" s="673"/>
      <c r="AK119" s="674" t="s">
        <v>986</v>
      </c>
      <c r="AL119" s="664"/>
      <c r="AM119" s="674" t="s">
        <v>986</v>
      </c>
      <c r="AN119" s="665"/>
      <c r="AO119" s="494"/>
      <c r="AP119" s="644" t="s">
        <v>710</v>
      </c>
      <c r="AQ119" s="591"/>
      <c r="AR119" s="591" t="s">
        <v>135</v>
      </c>
      <c r="AS119" s="592"/>
    </row>
    <row r="120" spans="1:45" s="604" customFormat="1" ht="40.35" customHeight="1">
      <c r="A120" s="566">
        <v>97</v>
      </c>
      <c r="B120" s="793" t="s">
        <v>304</v>
      </c>
      <c r="C120" s="570" t="s">
        <v>226</v>
      </c>
      <c r="D120" s="570" t="s">
        <v>198</v>
      </c>
      <c r="E120" s="292">
        <v>22.902000000000001</v>
      </c>
      <c r="F120" s="741">
        <v>0</v>
      </c>
      <c r="G120" s="282">
        <v>0</v>
      </c>
      <c r="H120" s="652">
        <f t="shared" si="11"/>
        <v>22.902000000000001</v>
      </c>
      <c r="I120" s="652">
        <v>18</v>
      </c>
      <c r="J120" s="293" t="s">
        <v>1086</v>
      </c>
      <c r="K120" s="496" t="s">
        <v>95</v>
      </c>
      <c r="L120" s="294" t="s">
        <v>1091</v>
      </c>
      <c r="M120" s="652">
        <v>21.7</v>
      </c>
      <c r="N120" s="652">
        <v>21.539000000000001</v>
      </c>
      <c r="O120" s="285">
        <f t="shared" si="21"/>
        <v>-0.16099999999999781</v>
      </c>
      <c r="P120" s="652">
        <v>0</v>
      </c>
      <c r="Q120" s="777" t="s">
        <v>95</v>
      </c>
      <c r="R120" s="793" t="s">
        <v>1587</v>
      </c>
      <c r="S120" s="582"/>
      <c r="T120" s="567" t="s">
        <v>195</v>
      </c>
      <c r="U120" s="645" t="s">
        <v>2</v>
      </c>
      <c r="V120" s="570" t="s">
        <v>297</v>
      </c>
      <c r="W120" s="667" t="s">
        <v>987</v>
      </c>
      <c r="X120" s="673"/>
      <c r="Y120" s="674" t="s">
        <v>986</v>
      </c>
      <c r="Z120" s="664">
        <v>99</v>
      </c>
      <c r="AA120" s="674" t="s">
        <v>986</v>
      </c>
      <c r="AB120" s="665"/>
      <c r="AC120" s="661"/>
      <c r="AD120" s="673"/>
      <c r="AE120" s="674" t="s">
        <v>986</v>
      </c>
      <c r="AF120" s="664"/>
      <c r="AG120" s="674" t="s">
        <v>986</v>
      </c>
      <c r="AH120" s="665"/>
      <c r="AI120" s="661"/>
      <c r="AJ120" s="673"/>
      <c r="AK120" s="674" t="s">
        <v>986</v>
      </c>
      <c r="AL120" s="664"/>
      <c r="AM120" s="674" t="s">
        <v>986</v>
      </c>
      <c r="AN120" s="665"/>
      <c r="AO120" s="494"/>
      <c r="AP120" s="644" t="s">
        <v>865</v>
      </c>
      <c r="AQ120" s="591"/>
      <c r="AR120" s="591" t="s">
        <v>135</v>
      </c>
      <c r="AS120" s="592"/>
    </row>
    <row r="121" spans="1:45" s="604" customFormat="1" ht="83.25" customHeight="1">
      <c r="A121" s="566">
        <v>98</v>
      </c>
      <c r="B121" s="793" t="s">
        <v>305</v>
      </c>
      <c r="C121" s="570" t="s">
        <v>214</v>
      </c>
      <c r="D121" s="570" t="s">
        <v>198</v>
      </c>
      <c r="E121" s="292">
        <v>121.746</v>
      </c>
      <c r="F121" s="741">
        <v>0</v>
      </c>
      <c r="G121" s="282">
        <v>0</v>
      </c>
      <c r="H121" s="652">
        <f t="shared" si="11"/>
        <v>121.746</v>
      </c>
      <c r="I121" s="652">
        <v>112</v>
      </c>
      <c r="J121" s="293" t="s">
        <v>1028</v>
      </c>
      <c r="K121" s="707" t="s">
        <v>95</v>
      </c>
      <c r="L121" s="501" t="s">
        <v>1079</v>
      </c>
      <c r="M121" s="652">
        <v>130.53299999999999</v>
      </c>
      <c r="N121" s="650">
        <v>211.709</v>
      </c>
      <c r="O121" s="285">
        <f t="shared" si="21"/>
        <v>81.176000000000016</v>
      </c>
      <c r="P121" s="652">
        <v>0</v>
      </c>
      <c r="Q121" s="777" t="s">
        <v>95</v>
      </c>
      <c r="R121" s="793" t="s">
        <v>1588</v>
      </c>
      <c r="S121" s="582"/>
      <c r="T121" s="567" t="s">
        <v>195</v>
      </c>
      <c r="U121" s="645" t="s">
        <v>2</v>
      </c>
      <c r="V121" s="570" t="s">
        <v>297</v>
      </c>
      <c r="W121" s="667" t="s">
        <v>987</v>
      </c>
      <c r="X121" s="673"/>
      <c r="Y121" s="674" t="s">
        <v>986</v>
      </c>
      <c r="Z121" s="664">
        <v>100</v>
      </c>
      <c r="AA121" s="674" t="s">
        <v>986</v>
      </c>
      <c r="AB121" s="665"/>
      <c r="AC121" s="661"/>
      <c r="AD121" s="673"/>
      <c r="AE121" s="674" t="s">
        <v>986</v>
      </c>
      <c r="AF121" s="664"/>
      <c r="AG121" s="674" t="s">
        <v>986</v>
      </c>
      <c r="AH121" s="665"/>
      <c r="AI121" s="661"/>
      <c r="AJ121" s="673"/>
      <c r="AK121" s="674" t="s">
        <v>986</v>
      </c>
      <c r="AL121" s="664"/>
      <c r="AM121" s="674" t="s">
        <v>986</v>
      </c>
      <c r="AN121" s="665"/>
      <c r="AO121" s="494"/>
      <c r="AP121" s="644" t="s">
        <v>710</v>
      </c>
      <c r="AQ121" s="591" t="s">
        <v>135</v>
      </c>
      <c r="AR121" s="591"/>
      <c r="AS121" s="592"/>
    </row>
    <row r="122" spans="1:45" s="604" customFormat="1" ht="65.25" customHeight="1">
      <c r="A122" s="566">
        <v>99</v>
      </c>
      <c r="B122" s="793" t="s">
        <v>306</v>
      </c>
      <c r="C122" s="570" t="s">
        <v>193</v>
      </c>
      <c r="D122" s="570" t="s">
        <v>198</v>
      </c>
      <c r="E122" s="292">
        <v>187.53700000000001</v>
      </c>
      <c r="F122" s="652">
        <v>0</v>
      </c>
      <c r="G122" s="652">
        <v>0</v>
      </c>
      <c r="H122" s="652">
        <f t="shared" si="11"/>
        <v>187.53700000000001</v>
      </c>
      <c r="I122" s="652">
        <v>184</v>
      </c>
      <c r="J122" s="293" t="s">
        <v>1086</v>
      </c>
      <c r="K122" s="707" t="s">
        <v>95</v>
      </c>
      <c r="L122" s="294" t="s">
        <v>1080</v>
      </c>
      <c r="M122" s="652">
        <v>189.62899999999999</v>
      </c>
      <c r="N122" s="652">
        <v>410.89600000000002</v>
      </c>
      <c r="O122" s="285">
        <f t="shared" si="21"/>
        <v>221.26700000000002</v>
      </c>
      <c r="P122" s="652">
        <v>0</v>
      </c>
      <c r="Q122" s="777" t="s">
        <v>95</v>
      </c>
      <c r="R122" s="793" t="s">
        <v>1589</v>
      </c>
      <c r="S122" s="582"/>
      <c r="T122" s="567" t="s">
        <v>195</v>
      </c>
      <c r="U122" s="645" t="s">
        <v>2</v>
      </c>
      <c r="V122" s="570" t="s">
        <v>297</v>
      </c>
      <c r="W122" s="667" t="s">
        <v>987</v>
      </c>
      <c r="X122" s="673"/>
      <c r="Y122" s="674" t="s">
        <v>986</v>
      </c>
      <c r="Z122" s="664">
        <v>101</v>
      </c>
      <c r="AA122" s="674" t="s">
        <v>986</v>
      </c>
      <c r="AB122" s="665"/>
      <c r="AC122" s="661"/>
      <c r="AD122" s="673"/>
      <c r="AE122" s="674" t="s">
        <v>986</v>
      </c>
      <c r="AF122" s="664"/>
      <c r="AG122" s="674" t="s">
        <v>986</v>
      </c>
      <c r="AH122" s="665"/>
      <c r="AI122" s="661"/>
      <c r="AJ122" s="673"/>
      <c r="AK122" s="674" t="s">
        <v>986</v>
      </c>
      <c r="AL122" s="664"/>
      <c r="AM122" s="674" t="s">
        <v>986</v>
      </c>
      <c r="AN122" s="665"/>
      <c r="AO122" s="494"/>
      <c r="AP122" s="644" t="s">
        <v>711</v>
      </c>
      <c r="AQ122" s="591" t="s">
        <v>135</v>
      </c>
      <c r="AR122" s="591"/>
      <c r="AS122" s="592"/>
    </row>
    <row r="123" spans="1:45" s="358" customFormat="1" ht="25.35" customHeight="1">
      <c r="A123" s="345"/>
      <c r="B123" s="346" t="s">
        <v>307</v>
      </c>
      <c r="C123" s="346"/>
      <c r="D123" s="346"/>
      <c r="E123" s="347"/>
      <c r="F123" s="348"/>
      <c r="G123" s="348"/>
      <c r="H123" s="349"/>
      <c r="I123" s="349"/>
      <c r="J123" s="350"/>
      <c r="K123" s="351"/>
      <c r="L123" s="351"/>
      <c r="M123" s="349"/>
      <c r="N123" s="349"/>
      <c r="O123" s="349"/>
      <c r="P123" s="352"/>
      <c r="Q123" s="353"/>
      <c r="R123" s="354"/>
      <c r="S123" s="355"/>
      <c r="T123" s="355"/>
      <c r="U123" s="355"/>
      <c r="V123" s="356"/>
      <c r="W123" s="671"/>
      <c r="X123" s="671"/>
      <c r="Y123" s="671"/>
      <c r="Z123" s="671"/>
      <c r="AA123" s="671"/>
      <c r="AB123" s="671"/>
      <c r="AC123" s="671"/>
      <c r="AD123" s="671"/>
      <c r="AE123" s="671"/>
      <c r="AF123" s="671"/>
      <c r="AG123" s="671"/>
      <c r="AH123" s="671"/>
      <c r="AI123" s="671"/>
      <c r="AJ123" s="671"/>
      <c r="AK123" s="671"/>
      <c r="AL123" s="671"/>
      <c r="AM123" s="671"/>
      <c r="AN123" s="671"/>
      <c r="AO123" s="671"/>
      <c r="AP123" s="356"/>
      <c r="AQ123" s="355"/>
      <c r="AR123" s="355"/>
      <c r="AS123" s="357"/>
    </row>
    <row r="124" spans="1:45" s="604" customFormat="1" ht="40.35" customHeight="1">
      <c r="A124" s="566">
        <v>100</v>
      </c>
      <c r="B124" s="793" t="s">
        <v>308</v>
      </c>
      <c r="C124" s="570" t="s">
        <v>193</v>
      </c>
      <c r="D124" s="570" t="s">
        <v>198</v>
      </c>
      <c r="E124" s="652">
        <v>500</v>
      </c>
      <c r="F124" s="741">
        <v>0</v>
      </c>
      <c r="G124" s="282">
        <v>0</v>
      </c>
      <c r="H124" s="652">
        <f t="shared" si="11"/>
        <v>500</v>
      </c>
      <c r="I124" s="652">
        <v>500</v>
      </c>
      <c r="J124" s="293" t="s">
        <v>1086</v>
      </c>
      <c r="K124" s="707" t="s">
        <v>95</v>
      </c>
      <c r="L124" s="294" t="s">
        <v>1091</v>
      </c>
      <c r="M124" s="652">
        <v>500</v>
      </c>
      <c r="N124" s="652">
        <v>500</v>
      </c>
      <c r="O124" s="285">
        <f t="shared" ref="O124:O126" si="22">+N124-M124</f>
        <v>0</v>
      </c>
      <c r="P124" s="652">
        <v>0</v>
      </c>
      <c r="Q124" s="777" t="s">
        <v>95</v>
      </c>
      <c r="R124" s="793" t="s">
        <v>1590</v>
      </c>
      <c r="S124" s="582"/>
      <c r="T124" s="567" t="s">
        <v>223</v>
      </c>
      <c r="U124" s="645" t="s">
        <v>2</v>
      </c>
      <c r="V124" s="570" t="s">
        <v>297</v>
      </c>
      <c r="W124" s="661" t="s">
        <v>987</v>
      </c>
      <c r="X124" s="673"/>
      <c r="Y124" s="674" t="s">
        <v>986</v>
      </c>
      <c r="Z124" s="664">
        <v>102</v>
      </c>
      <c r="AA124" s="674" t="s">
        <v>986</v>
      </c>
      <c r="AB124" s="665"/>
      <c r="AC124" s="661"/>
      <c r="AD124" s="673"/>
      <c r="AE124" s="674" t="s">
        <v>986</v>
      </c>
      <c r="AF124" s="664"/>
      <c r="AG124" s="674" t="s">
        <v>986</v>
      </c>
      <c r="AH124" s="665"/>
      <c r="AI124" s="661"/>
      <c r="AJ124" s="673"/>
      <c r="AK124" s="674" t="s">
        <v>986</v>
      </c>
      <c r="AL124" s="664"/>
      <c r="AM124" s="674" t="s">
        <v>986</v>
      </c>
      <c r="AN124" s="665"/>
      <c r="AO124" s="494"/>
      <c r="AP124" s="644" t="s">
        <v>170</v>
      </c>
      <c r="AQ124" s="591"/>
      <c r="AR124" s="591" t="s">
        <v>200</v>
      </c>
      <c r="AS124" s="592"/>
    </row>
    <row r="125" spans="1:45" s="604" customFormat="1" ht="40.35" customHeight="1">
      <c r="A125" s="566">
        <v>101</v>
      </c>
      <c r="B125" s="793" t="s">
        <v>309</v>
      </c>
      <c r="C125" s="570" t="s">
        <v>201</v>
      </c>
      <c r="D125" s="570" t="s">
        <v>198</v>
      </c>
      <c r="E125" s="652">
        <v>209.76599999999999</v>
      </c>
      <c r="F125" s="741">
        <v>0</v>
      </c>
      <c r="G125" s="282">
        <v>0</v>
      </c>
      <c r="H125" s="652">
        <f t="shared" si="11"/>
        <v>209.76599999999999</v>
      </c>
      <c r="I125" s="652">
        <v>210</v>
      </c>
      <c r="J125" s="293" t="s">
        <v>1028</v>
      </c>
      <c r="K125" s="707" t="s">
        <v>95</v>
      </c>
      <c r="L125" s="294" t="s">
        <v>1073</v>
      </c>
      <c r="M125" s="652">
        <v>213.58</v>
      </c>
      <c r="N125" s="652">
        <v>213.58</v>
      </c>
      <c r="O125" s="285">
        <f t="shared" si="22"/>
        <v>0</v>
      </c>
      <c r="P125" s="652">
        <v>0</v>
      </c>
      <c r="Q125" s="777" t="s">
        <v>95</v>
      </c>
      <c r="R125" s="793" t="s">
        <v>1591</v>
      </c>
      <c r="S125" s="582"/>
      <c r="T125" s="567" t="s">
        <v>223</v>
      </c>
      <c r="U125" s="645" t="s">
        <v>2</v>
      </c>
      <c r="V125" s="570" t="s">
        <v>297</v>
      </c>
      <c r="W125" s="661" t="s">
        <v>987</v>
      </c>
      <c r="X125" s="673"/>
      <c r="Y125" s="674" t="s">
        <v>986</v>
      </c>
      <c r="Z125" s="664">
        <v>103</v>
      </c>
      <c r="AA125" s="674" t="s">
        <v>986</v>
      </c>
      <c r="AB125" s="665"/>
      <c r="AC125" s="661"/>
      <c r="AD125" s="673"/>
      <c r="AE125" s="674" t="s">
        <v>986</v>
      </c>
      <c r="AF125" s="664"/>
      <c r="AG125" s="674" t="s">
        <v>986</v>
      </c>
      <c r="AH125" s="665"/>
      <c r="AI125" s="661"/>
      <c r="AJ125" s="673"/>
      <c r="AK125" s="674" t="s">
        <v>986</v>
      </c>
      <c r="AL125" s="664"/>
      <c r="AM125" s="674" t="s">
        <v>986</v>
      </c>
      <c r="AN125" s="665"/>
      <c r="AO125" s="494"/>
      <c r="AP125" s="645" t="s">
        <v>865</v>
      </c>
      <c r="AQ125" s="591"/>
      <c r="AR125" s="591" t="s">
        <v>200</v>
      </c>
      <c r="AS125" s="592"/>
    </row>
    <row r="126" spans="1:45" s="604" customFormat="1" ht="119.25" customHeight="1">
      <c r="A126" s="566">
        <v>102</v>
      </c>
      <c r="B126" s="793" t="s">
        <v>310</v>
      </c>
      <c r="C126" s="570" t="s">
        <v>311</v>
      </c>
      <c r="D126" s="570" t="s">
        <v>198</v>
      </c>
      <c r="E126" s="652">
        <v>211.52799999999999</v>
      </c>
      <c r="F126" s="741">
        <v>0</v>
      </c>
      <c r="G126" s="282">
        <v>0</v>
      </c>
      <c r="H126" s="652">
        <f t="shared" si="11"/>
        <v>211.52799999999999</v>
      </c>
      <c r="I126" s="652">
        <v>212</v>
      </c>
      <c r="J126" s="293" t="s">
        <v>1028</v>
      </c>
      <c r="K126" s="707" t="s">
        <v>95</v>
      </c>
      <c r="L126" s="294" t="s">
        <v>1081</v>
      </c>
      <c r="M126" s="652">
        <v>211.18600000000001</v>
      </c>
      <c r="N126" s="652">
        <v>211.18600000000001</v>
      </c>
      <c r="O126" s="285">
        <f t="shared" si="22"/>
        <v>0</v>
      </c>
      <c r="P126" s="652">
        <v>0</v>
      </c>
      <c r="Q126" s="777" t="s">
        <v>95</v>
      </c>
      <c r="R126" s="793" t="s">
        <v>1592</v>
      </c>
      <c r="S126" s="582"/>
      <c r="T126" s="567" t="s">
        <v>223</v>
      </c>
      <c r="U126" s="645" t="s">
        <v>2</v>
      </c>
      <c r="V126" s="570" t="s">
        <v>312</v>
      </c>
      <c r="W126" s="661" t="s">
        <v>987</v>
      </c>
      <c r="X126" s="673"/>
      <c r="Y126" s="674" t="s">
        <v>986</v>
      </c>
      <c r="Z126" s="664">
        <v>104</v>
      </c>
      <c r="AA126" s="674" t="s">
        <v>986</v>
      </c>
      <c r="AB126" s="665"/>
      <c r="AC126" s="661"/>
      <c r="AD126" s="673"/>
      <c r="AE126" s="674" t="s">
        <v>986</v>
      </c>
      <c r="AF126" s="664"/>
      <c r="AG126" s="674" t="s">
        <v>986</v>
      </c>
      <c r="AH126" s="665"/>
      <c r="AI126" s="661"/>
      <c r="AJ126" s="673"/>
      <c r="AK126" s="674" t="s">
        <v>986</v>
      </c>
      <c r="AL126" s="664"/>
      <c r="AM126" s="674" t="s">
        <v>986</v>
      </c>
      <c r="AN126" s="665"/>
      <c r="AO126" s="494"/>
      <c r="AP126" s="644" t="s">
        <v>711</v>
      </c>
      <c r="AQ126" s="591" t="s">
        <v>200</v>
      </c>
      <c r="AR126" s="591"/>
      <c r="AS126" s="592"/>
    </row>
    <row r="127" spans="1:45" ht="19.5" customHeight="1">
      <c r="A127" s="108"/>
      <c r="B127" s="816" t="s">
        <v>964</v>
      </c>
      <c r="C127" s="105"/>
      <c r="D127" s="105"/>
      <c r="E127" s="359"/>
      <c r="F127" s="360"/>
      <c r="G127" s="361"/>
      <c r="H127" s="362"/>
      <c r="I127" s="742"/>
      <c r="J127" s="363"/>
      <c r="K127" s="707"/>
      <c r="L127" s="300"/>
      <c r="M127" s="360"/>
      <c r="N127" s="652"/>
      <c r="O127" s="285"/>
      <c r="P127" s="652"/>
      <c r="Q127" s="777"/>
      <c r="R127" s="793"/>
      <c r="S127" s="109"/>
      <c r="T127" s="379"/>
      <c r="U127" s="646"/>
      <c r="V127" s="494"/>
      <c r="W127" s="661"/>
      <c r="X127" s="673"/>
      <c r="Y127" s="674" t="s">
        <v>986</v>
      </c>
      <c r="Z127" s="664"/>
      <c r="AA127" s="674" t="s">
        <v>986</v>
      </c>
      <c r="AB127" s="665"/>
      <c r="AC127" s="661"/>
      <c r="AD127" s="673"/>
      <c r="AE127" s="674" t="s">
        <v>986</v>
      </c>
      <c r="AF127" s="664"/>
      <c r="AG127" s="674" t="s">
        <v>986</v>
      </c>
      <c r="AH127" s="665"/>
      <c r="AI127" s="661"/>
      <c r="AJ127" s="673"/>
      <c r="AK127" s="674" t="s">
        <v>986</v>
      </c>
      <c r="AL127" s="664"/>
      <c r="AM127" s="674" t="s">
        <v>986</v>
      </c>
      <c r="AN127" s="665"/>
      <c r="AO127" s="494"/>
      <c r="AP127" s="647"/>
      <c r="AQ127" s="398"/>
      <c r="AR127" s="398"/>
      <c r="AS127" s="399"/>
    </row>
    <row r="128" spans="1:45" ht="41.1" customHeight="1">
      <c r="A128" s="108"/>
      <c r="B128" s="793" t="s">
        <v>965</v>
      </c>
      <c r="C128" s="105"/>
      <c r="D128" s="105"/>
      <c r="E128" s="359"/>
      <c r="F128" s="360"/>
      <c r="G128" s="361"/>
      <c r="H128" s="364"/>
      <c r="I128" s="652"/>
      <c r="J128" s="363"/>
      <c r="K128" s="707"/>
      <c r="L128" s="300"/>
      <c r="M128" s="360"/>
      <c r="N128" s="652"/>
      <c r="O128" s="285"/>
      <c r="P128" s="652"/>
      <c r="Q128" s="777"/>
      <c r="R128" s="793"/>
      <c r="S128" s="109"/>
      <c r="T128" s="379"/>
      <c r="U128" s="646"/>
      <c r="V128" s="494"/>
      <c r="W128" s="661"/>
      <c r="X128" s="673"/>
      <c r="Y128" s="674" t="s">
        <v>986</v>
      </c>
      <c r="Z128" s="664"/>
      <c r="AA128" s="674" t="s">
        <v>986</v>
      </c>
      <c r="AB128" s="665"/>
      <c r="AC128" s="661"/>
      <c r="AD128" s="673"/>
      <c r="AE128" s="674" t="s">
        <v>986</v>
      </c>
      <c r="AF128" s="664"/>
      <c r="AG128" s="674" t="s">
        <v>986</v>
      </c>
      <c r="AH128" s="665"/>
      <c r="AI128" s="661"/>
      <c r="AJ128" s="673"/>
      <c r="AK128" s="674" t="s">
        <v>986</v>
      </c>
      <c r="AL128" s="664"/>
      <c r="AM128" s="674" t="s">
        <v>986</v>
      </c>
      <c r="AN128" s="665"/>
      <c r="AO128" s="494"/>
      <c r="AP128" s="647"/>
      <c r="AQ128" s="398"/>
      <c r="AR128" s="398"/>
      <c r="AS128" s="399"/>
    </row>
    <row r="129" spans="1:45" s="378" customFormat="1" ht="21.6" customHeight="1">
      <c r="A129" s="365"/>
      <c r="B129" s="366" t="s">
        <v>313</v>
      </c>
      <c r="C129" s="366"/>
      <c r="D129" s="366"/>
      <c r="E129" s="367"/>
      <c r="F129" s="368"/>
      <c r="G129" s="368"/>
      <c r="H129" s="369"/>
      <c r="I129" s="369"/>
      <c r="J129" s="370"/>
      <c r="K129" s="371"/>
      <c r="L129" s="371"/>
      <c r="M129" s="369"/>
      <c r="N129" s="372"/>
      <c r="O129" s="369"/>
      <c r="P129" s="373"/>
      <c r="Q129" s="374"/>
      <c r="R129" s="370"/>
      <c r="S129" s="375"/>
      <c r="T129" s="375"/>
      <c r="U129" s="375"/>
      <c r="V129" s="376"/>
      <c r="W129" s="671"/>
      <c r="X129" s="671"/>
      <c r="Y129" s="671"/>
      <c r="Z129" s="671"/>
      <c r="AA129" s="671"/>
      <c r="AB129" s="671"/>
      <c r="AC129" s="671"/>
      <c r="AD129" s="671"/>
      <c r="AE129" s="671"/>
      <c r="AF129" s="671"/>
      <c r="AG129" s="671"/>
      <c r="AH129" s="671"/>
      <c r="AI129" s="671"/>
      <c r="AJ129" s="671"/>
      <c r="AK129" s="671"/>
      <c r="AL129" s="671"/>
      <c r="AM129" s="671"/>
      <c r="AN129" s="671"/>
      <c r="AO129" s="671"/>
      <c r="AP129" s="376"/>
      <c r="AQ129" s="375"/>
      <c r="AR129" s="375"/>
      <c r="AS129" s="377"/>
    </row>
    <row r="130" spans="1:45" ht="21.6" customHeight="1">
      <c r="A130" s="332"/>
      <c r="B130" s="333" t="s">
        <v>314</v>
      </c>
      <c r="C130" s="333"/>
      <c r="D130" s="333"/>
      <c r="E130" s="334"/>
      <c r="F130" s="335"/>
      <c r="G130" s="335"/>
      <c r="H130" s="336"/>
      <c r="I130" s="336"/>
      <c r="J130" s="337"/>
      <c r="K130" s="338"/>
      <c r="L130" s="338"/>
      <c r="M130" s="336"/>
      <c r="N130" s="336"/>
      <c r="O130" s="336"/>
      <c r="P130" s="339"/>
      <c r="Q130" s="340"/>
      <c r="R130" s="341"/>
      <c r="S130" s="342"/>
      <c r="T130" s="342"/>
      <c r="U130" s="342"/>
      <c r="V130" s="343"/>
      <c r="W130" s="671"/>
      <c r="X130" s="671"/>
      <c r="Y130" s="671"/>
      <c r="Z130" s="671"/>
      <c r="AA130" s="671"/>
      <c r="AB130" s="671"/>
      <c r="AC130" s="671"/>
      <c r="AD130" s="671"/>
      <c r="AE130" s="671"/>
      <c r="AF130" s="671"/>
      <c r="AG130" s="671"/>
      <c r="AH130" s="671"/>
      <c r="AI130" s="671"/>
      <c r="AJ130" s="671"/>
      <c r="AK130" s="671"/>
      <c r="AL130" s="671"/>
      <c r="AM130" s="671"/>
      <c r="AN130" s="671"/>
      <c r="AO130" s="671"/>
      <c r="AP130" s="343"/>
      <c r="AQ130" s="342"/>
      <c r="AR130" s="342"/>
      <c r="AS130" s="344"/>
    </row>
    <row r="131" spans="1:45" s="604" customFormat="1" ht="63.75" customHeight="1">
      <c r="A131" s="566">
        <v>103</v>
      </c>
      <c r="B131" s="793" t="s">
        <v>731</v>
      </c>
      <c r="C131" s="570" t="s">
        <v>315</v>
      </c>
      <c r="D131" s="570" t="s">
        <v>198</v>
      </c>
      <c r="E131" s="292">
        <v>37.389000000000003</v>
      </c>
      <c r="F131" s="741">
        <v>0</v>
      </c>
      <c r="G131" s="295">
        <v>0</v>
      </c>
      <c r="H131" s="652">
        <f t="shared" si="11"/>
        <v>37.389000000000003</v>
      </c>
      <c r="I131" s="650">
        <v>30.901</v>
      </c>
      <c r="J131" s="293" t="s">
        <v>1335</v>
      </c>
      <c r="K131" s="707" t="s">
        <v>95</v>
      </c>
      <c r="L131" s="294" t="s">
        <v>1343</v>
      </c>
      <c r="M131" s="652">
        <v>37.363</v>
      </c>
      <c r="N131" s="650">
        <v>45.646000000000001</v>
      </c>
      <c r="O131" s="285">
        <f t="shared" ref="O131:O151" si="23">+N131-M131</f>
        <v>8.2830000000000013</v>
      </c>
      <c r="P131" s="652">
        <v>0</v>
      </c>
      <c r="Q131" s="499" t="s">
        <v>95</v>
      </c>
      <c r="R131" s="706" t="s">
        <v>1451</v>
      </c>
      <c r="S131" s="582"/>
      <c r="T131" s="567" t="s">
        <v>251</v>
      </c>
      <c r="U131" s="288" t="s">
        <v>2</v>
      </c>
      <c r="V131" s="289" t="s">
        <v>316</v>
      </c>
      <c r="W131" s="661" t="s">
        <v>987</v>
      </c>
      <c r="X131" s="673"/>
      <c r="Y131" s="674" t="s">
        <v>986</v>
      </c>
      <c r="Z131" s="664">
        <v>105</v>
      </c>
      <c r="AA131" s="674" t="s">
        <v>986</v>
      </c>
      <c r="AB131" s="665"/>
      <c r="AC131" s="661"/>
      <c r="AD131" s="673"/>
      <c r="AE131" s="674" t="s">
        <v>986</v>
      </c>
      <c r="AF131" s="664"/>
      <c r="AG131" s="674" t="s">
        <v>986</v>
      </c>
      <c r="AH131" s="665"/>
      <c r="AI131" s="661"/>
      <c r="AJ131" s="673"/>
      <c r="AK131" s="674" t="s">
        <v>986</v>
      </c>
      <c r="AL131" s="664"/>
      <c r="AM131" s="674" t="s">
        <v>986</v>
      </c>
      <c r="AN131" s="665"/>
      <c r="AO131" s="494"/>
      <c r="AP131" s="644" t="s">
        <v>710</v>
      </c>
      <c r="AQ131" s="564" t="s">
        <v>135</v>
      </c>
      <c r="AR131" s="564"/>
      <c r="AS131" s="565"/>
    </row>
    <row r="132" spans="1:45" s="604" customFormat="1" ht="90" customHeight="1">
      <c r="A132" s="566">
        <v>104</v>
      </c>
      <c r="B132" s="793" t="s">
        <v>317</v>
      </c>
      <c r="C132" s="570" t="s">
        <v>318</v>
      </c>
      <c r="D132" s="570" t="s">
        <v>198</v>
      </c>
      <c r="E132" s="292">
        <v>81.004999999999995</v>
      </c>
      <c r="F132" s="741">
        <v>0</v>
      </c>
      <c r="G132" s="295">
        <v>0</v>
      </c>
      <c r="H132" s="652">
        <f t="shared" si="11"/>
        <v>81.004999999999995</v>
      </c>
      <c r="I132" s="650">
        <v>70.947999999999993</v>
      </c>
      <c r="J132" s="298" t="s">
        <v>1344</v>
      </c>
      <c r="K132" s="707" t="s">
        <v>95</v>
      </c>
      <c r="L132" s="294" t="s">
        <v>1345</v>
      </c>
      <c r="M132" s="652">
        <v>78.429000000000002</v>
      </c>
      <c r="N132" s="650">
        <v>78.501999999999995</v>
      </c>
      <c r="O132" s="285">
        <f t="shared" si="23"/>
        <v>7.2999999999993292E-2</v>
      </c>
      <c r="P132" s="652">
        <v>0</v>
      </c>
      <c r="Q132" s="499" t="s">
        <v>95</v>
      </c>
      <c r="R132" s="706" t="s">
        <v>1452</v>
      </c>
      <c r="S132" s="582"/>
      <c r="T132" s="567" t="s">
        <v>251</v>
      </c>
      <c r="U132" s="288" t="s">
        <v>2</v>
      </c>
      <c r="V132" s="289" t="s">
        <v>316</v>
      </c>
      <c r="W132" s="661" t="s">
        <v>987</v>
      </c>
      <c r="X132" s="673"/>
      <c r="Y132" s="674" t="s">
        <v>986</v>
      </c>
      <c r="Z132" s="664">
        <v>106</v>
      </c>
      <c r="AA132" s="674" t="s">
        <v>986</v>
      </c>
      <c r="AB132" s="665"/>
      <c r="AC132" s="661"/>
      <c r="AD132" s="673"/>
      <c r="AE132" s="674" t="s">
        <v>986</v>
      </c>
      <c r="AF132" s="664"/>
      <c r="AG132" s="674" t="s">
        <v>986</v>
      </c>
      <c r="AH132" s="665"/>
      <c r="AI132" s="661"/>
      <c r="AJ132" s="673"/>
      <c r="AK132" s="674" t="s">
        <v>986</v>
      </c>
      <c r="AL132" s="664"/>
      <c r="AM132" s="674" t="s">
        <v>986</v>
      </c>
      <c r="AN132" s="665"/>
      <c r="AO132" s="494"/>
      <c r="AP132" s="644" t="s">
        <v>121</v>
      </c>
      <c r="AQ132" s="564" t="s">
        <v>135</v>
      </c>
      <c r="AR132" s="564"/>
      <c r="AS132" s="565"/>
    </row>
    <row r="133" spans="1:45" s="604" customFormat="1" ht="67.5" customHeight="1">
      <c r="A133" s="566">
        <v>105</v>
      </c>
      <c r="B133" s="793" t="s">
        <v>319</v>
      </c>
      <c r="C133" s="570" t="s">
        <v>320</v>
      </c>
      <c r="D133" s="570" t="s">
        <v>198</v>
      </c>
      <c r="E133" s="292">
        <v>20.113</v>
      </c>
      <c r="F133" s="741">
        <v>0</v>
      </c>
      <c r="G133" s="295">
        <v>0</v>
      </c>
      <c r="H133" s="652">
        <f t="shared" si="11"/>
        <v>20.113</v>
      </c>
      <c r="I133" s="650">
        <v>19.859000000000002</v>
      </c>
      <c r="J133" s="293" t="s">
        <v>1335</v>
      </c>
      <c r="K133" s="707" t="s">
        <v>95</v>
      </c>
      <c r="L133" s="294" t="s">
        <v>1346</v>
      </c>
      <c r="M133" s="652">
        <v>95.596000000000004</v>
      </c>
      <c r="N133" s="650">
        <v>55.61</v>
      </c>
      <c r="O133" s="285">
        <f t="shared" si="23"/>
        <v>-39.986000000000004</v>
      </c>
      <c r="P133" s="652">
        <v>0</v>
      </c>
      <c r="Q133" s="499" t="s">
        <v>95</v>
      </c>
      <c r="R133" s="520" t="s">
        <v>1453</v>
      </c>
      <c r="S133" s="582"/>
      <c r="T133" s="567" t="s">
        <v>251</v>
      </c>
      <c r="U133" s="288" t="s">
        <v>2</v>
      </c>
      <c r="V133" s="289" t="s">
        <v>316</v>
      </c>
      <c r="W133" s="661" t="s">
        <v>987</v>
      </c>
      <c r="X133" s="673"/>
      <c r="Y133" s="674" t="s">
        <v>986</v>
      </c>
      <c r="Z133" s="664">
        <v>107</v>
      </c>
      <c r="AA133" s="674" t="s">
        <v>986</v>
      </c>
      <c r="AB133" s="665"/>
      <c r="AC133" s="661"/>
      <c r="AD133" s="673"/>
      <c r="AE133" s="674" t="s">
        <v>986</v>
      </c>
      <c r="AF133" s="664"/>
      <c r="AG133" s="674" t="s">
        <v>986</v>
      </c>
      <c r="AH133" s="665"/>
      <c r="AI133" s="661"/>
      <c r="AJ133" s="673"/>
      <c r="AK133" s="674" t="s">
        <v>986</v>
      </c>
      <c r="AL133" s="664"/>
      <c r="AM133" s="674" t="s">
        <v>986</v>
      </c>
      <c r="AN133" s="665"/>
      <c r="AO133" s="494"/>
      <c r="AP133" s="644" t="s">
        <v>170</v>
      </c>
      <c r="AQ133" s="564" t="s">
        <v>135</v>
      </c>
      <c r="AR133" s="564"/>
      <c r="AS133" s="565"/>
    </row>
    <row r="134" spans="1:45" s="604" customFormat="1" ht="77.25" customHeight="1">
      <c r="A134" s="566">
        <v>106</v>
      </c>
      <c r="B134" s="793" t="s">
        <v>321</v>
      </c>
      <c r="C134" s="570" t="s">
        <v>322</v>
      </c>
      <c r="D134" s="570" t="s">
        <v>198</v>
      </c>
      <c r="E134" s="292">
        <v>124.518</v>
      </c>
      <c r="F134" s="741">
        <v>0</v>
      </c>
      <c r="G134" s="295">
        <v>0</v>
      </c>
      <c r="H134" s="652">
        <f t="shared" si="11"/>
        <v>124.518</v>
      </c>
      <c r="I134" s="650">
        <v>128.988</v>
      </c>
      <c r="J134" s="293" t="s">
        <v>1335</v>
      </c>
      <c r="K134" s="707" t="s">
        <v>95</v>
      </c>
      <c r="L134" s="294" t="s">
        <v>1347</v>
      </c>
      <c r="M134" s="652">
        <v>128.29900000000001</v>
      </c>
      <c r="N134" s="650">
        <v>128.477</v>
      </c>
      <c r="O134" s="285">
        <f t="shared" si="23"/>
        <v>0.17799999999999727</v>
      </c>
      <c r="P134" s="652">
        <v>0</v>
      </c>
      <c r="Q134" s="499" t="s">
        <v>95</v>
      </c>
      <c r="R134" s="520" t="s">
        <v>1454</v>
      </c>
      <c r="S134" s="582"/>
      <c r="T134" s="567" t="s">
        <v>251</v>
      </c>
      <c r="U134" s="288" t="s">
        <v>2</v>
      </c>
      <c r="V134" s="289" t="s">
        <v>316</v>
      </c>
      <c r="W134" s="661" t="s">
        <v>987</v>
      </c>
      <c r="X134" s="673"/>
      <c r="Y134" s="674" t="s">
        <v>986</v>
      </c>
      <c r="Z134" s="664">
        <v>108</v>
      </c>
      <c r="AA134" s="674" t="s">
        <v>986</v>
      </c>
      <c r="AB134" s="665"/>
      <c r="AC134" s="661"/>
      <c r="AD134" s="673"/>
      <c r="AE134" s="674" t="s">
        <v>986</v>
      </c>
      <c r="AF134" s="664"/>
      <c r="AG134" s="674" t="s">
        <v>986</v>
      </c>
      <c r="AH134" s="665"/>
      <c r="AI134" s="661"/>
      <c r="AJ134" s="673"/>
      <c r="AK134" s="674" t="s">
        <v>986</v>
      </c>
      <c r="AL134" s="664"/>
      <c r="AM134" s="674" t="s">
        <v>986</v>
      </c>
      <c r="AN134" s="665"/>
      <c r="AO134" s="494"/>
      <c r="AP134" s="644" t="s">
        <v>170</v>
      </c>
      <c r="AQ134" s="564" t="s">
        <v>135</v>
      </c>
      <c r="AR134" s="564"/>
      <c r="AS134" s="565"/>
    </row>
    <row r="135" spans="1:45" s="604" customFormat="1" ht="81.75" customHeight="1">
      <c r="A135" s="566">
        <v>107</v>
      </c>
      <c r="B135" s="793" t="s">
        <v>323</v>
      </c>
      <c r="C135" s="570" t="s">
        <v>193</v>
      </c>
      <c r="D135" s="570" t="s">
        <v>198</v>
      </c>
      <c r="E135" s="292">
        <v>61.045999999999999</v>
      </c>
      <c r="F135" s="741">
        <v>0</v>
      </c>
      <c r="G135" s="295">
        <v>0</v>
      </c>
      <c r="H135" s="652">
        <f t="shared" si="11"/>
        <v>61.045999999999999</v>
      </c>
      <c r="I135" s="650">
        <v>54.883000000000003</v>
      </c>
      <c r="J135" s="293" t="s">
        <v>1335</v>
      </c>
      <c r="K135" s="707" t="s">
        <v>95</v>
      </c>
      <c r="L135" s="300" t="s">
        <v>1348</v>
      </c>
      <c r="M135" s="652">
        <v>61.372999999999998</v>
      </c>
      <c r="N135" s="650">
        <v>85.951999999999998</v>
      </c>
      <c r="O135" s="285">
        <f t="shared" si="23"/>
        <v>24.579000000000001</v>
      </c>
      <c r="P135" s="652">
        <v>0</v>
      </c>
      <c r="Q135" s="499" t="s">
        <v>95</v>
      </c>
      <c r="R135" s="706" t="s">
        <v>1455</v>
      </c>
      <c r="S135" s="582"/>
      <c r="T135" s="567" t="s">
        <v>251</v>
      </c>
      <c r="U135" s="288" t="s">
        <v>2</v>
      </c>
      <c r="V135" s="289" t="s">
        <v>316</v>
      </c>
      <c r="W135" s="661" t="s">
        <v>987</v>
      </c>
      <c r="X135" s="673"/>
      <c r="Y135" s="674" t="s">
        <v>986</v>
      </c>
      <c r="Z135" s="664">
        <v>109</v>
      </c>
      <c r="AA135" s="674" t="s">
        <v>986</v>
      </c>
      <c r="AB135" s="665"/>
      <c r="AC135" s="661"/>
      <c r="AD135" s="673"/>
      <c r="AE135" s="674" t="s">
        <v>986</v>
      </c>
      <c r="AF135" s="664"/>
      <c r="AG135" s="674" t="s">
        <v>986</v>
      </c>
      <c r="AH135" s="665"/>
      <c r="AI135" s="661"/>
      <c r="AJ135" s="673"/>
      <c r="AK135" s="674" t="s">
        <v>986</v>
      </c>
      <c r="AL135" s="664"/>
      <c r="AM135" s="674" t="s">
        <v>986</v>
      </c>
      <c r="AN135" s="665"/>
      <c r="AO135" s="494"/>
      <c r="AP135" s="645" t="s">
        <v>865</v>
      </c>
      <c r="AQ135" s="564" t="s">
        <v>135</v>
      </c>
      <c r="AR135" s="564"/>
      <c r="AS135" s="565"/>
    </row>
    <row r="136" spans="1:45" s="604" customFormat="1" ht="51" customHeight="1">
      <c r="A136" s="566">
        <v>108</v>
      </c>
      <c r="B136" s="793" t="s">
        <v>324</v>
      </c>
      <c r="C136" s="570" t="s">
        <v>325</v>
      </c>
      <c r="D136" s="570" t="s">
        <v>198</v>
      </c>
      <c r="E136" s="292">
        <v>10.778</v>
      </c>
      <c r="F136" s="741">
        <v>0</v>
      </c>
      <c r="G136" s="295">
        <v>0</v>
      </c>
      <c r="H136" s="652">
        <f t="shared" ref="H136:H199" si="24">E136+F136-G136</f>
        <v>10.778</v>
      </c>
      <c r="I136" s="650">
        <v>9.4740000000000002</v>
      </c>
      <c r="J136" s="293" t="s">
        <v>1335</v>
      </c>
      <c r="K136" s="707" t="s">
        <v>95</v>
      </c>
      <c r="L136" s="294" t="s">
        <v>1349</v>
      </c>
      <c r="M136" s="652">
        <v>10.836</v>
      </c>
      <c r="N136" s="650">
        <v>10.936</v>
      </c>
      <c r="O136" s="285">
        <f t="shared" si="23"/>
        <v>9.9999999999999645E-2</v>
      </c>
      <c r="P136" s="652">
        <v>0</v>
      </c>
      <c r="Q136" s="499" t="s">
        <v>95</v>
      </c>
      <c r="R136" s="706" t="s">
        <v>1456</v>
      </c>
      <c r="S136" s="582"/>
      <c r="T136" s="567" t="s">
        <v>251</v>
      </c>
      <c r="U136" s="288" t="s">
        <v>2</v>
      </c>
      <c r="V136" s="289" t="s">
        <v>316</v>
      </c>
      <c r="W136" s="661" t="s">
        <v>987</v>
      </c>
      <c r="X136" s="673"/>
      <c r="Y136" s="674" t="s">
        <v>986</v>
      </c>
      <c r="Z136" s="664">
        <v>110</v>
      </c>
      <c r="AA136" s="674" t="s">
        <v>986</v>
      </c>
      <c r="AB136" s="665"/>
      <c r="AC136" s="661"/>
      <c r="AD136" s="673"/>
      <c r="AE136" s="674" t="s">
        <v>986</v>
      </c>
      <c r="AF136" s="664"/>
      <c r="AG136" s="674" t="s">
        <v>986</v>
      </c>
      <c r="AH136" s="665"/>
      <c r="AI136" s="661"/>
      <c r="AJ136" s="673"/>
      <c r="AK136" s="674" t="s">
        <v>986</v>
      </c>
      <c r="AL136" s="664"/>
      <c r="AM136" s="674" t="s">
        <v>986</v>
      </c>
      <c r="AN136" s="665"/>
      <c r="AO136" s="494"/>
      <c r="AP136" s="644" t="s">
        <v>710</v>
      </c>
      <c r="AQ136" s="564" t="s">
        <v>135</v>
      </c>
      <c r="AR136" s="564"/>
      <c r="AS136" s="565"/>
    </row>
    <row r="137" spans="1:45" s="604" customFormat="1" ht="78" customHeight="1">
      <c r="A137" s="566">
        <v>109</v>
      </c>
      <c r="B137" s="793" t="s">
        <v>326</v>
      </c>
      <c r="C137" s="570" t="s">
        <v>228</v>
      </c>
      <c r="D137" s="570" t="s">
        <v>198</v>
      </c>
      <c r="E137" s="292">
        <v>104.5</v>
      </c>
      <c r="F137" s="741">
        <v>0</v>
      </c>
      <c r="G137" s="295">
        <v>0</v>
      </c>
      <c r="H137" s="652">
        <f t="shared" si="24"/>
        <v>104.5</v>
      </c>
      <c r="I137" s="650">
        <v>101.73699999999999</v>
      </c>
      <c r="J137" s="703" t="s">
        <v>1350</v>
      </c>
      <c r="K137" s="707" t="s">
        <v>95</v>
      </c>
      <c r="L137" s="501" t="s">
        <v>1351</v>
      </c>
      <c r="M137" s="652">
        <v>105.68899999999999</v>
      </c>
      <c r="N137" s="650">
        <v>105.68899999999999</v>
      </c>
      <c r="O137" s="285">
        <f t="shared" si="23"/>
        <v>0</v>
      </c>
      <c r="P137" s="652">
        <v>0</v>
      </c>
      <c r="Q137" s="499" t="s">
        <v>95</v>
      </c>
      <c r="R137" s="706" t="s">
        <v>1457</v>
      </c>
      <c r="S137" s="582"/>
      <c r="T137" s="567" t="s">
        <v>251</v>
      </c>
      <c r="U137" s="288" t="s">
        <v>2</v>
      </c>
      <c r="V137" s="289" t="s">
        <v>316</v>
      </c>
      <c r="W137" s="661" t="s">
        <v>987</v>
      </c>
      <c r="X137" s="673"/>
      <c r="Y137" s="674" t="s">
        <v>986</v>
      </c>
      <c r="Z137" s="664">
        <v>111</v>
      </c>
      <c r="AA137" s="674" t="s">
        <v>986</v>
      </c>
      <c r="AB137" s="665"/>
      <c r="AC137" s="661"/>
      <c r="AD137" s="673"/>
      <c r="AE137" s="674" t="s">
        <v>986</v>
      </c>
      <c r="AF137" s="664"/>
      <c r="AG137" s="674" t="s">
        <v>986</v>
      </c>
      <c r="AH137" s="665"/>
      <c r="AI137" s="661"/>
      <c r="AJ137" s="673"/>
      <c r="AK137" s="674" t="s">
        <v>986</v>
      </c>
      <c r="AL137" s="664"/>
      <c r="AM137" s="674" t="s">
        <v>986</v>
      </c>
      <c r="AN137" s="665"/>
      <c r="AO137" s="494"/>
      <c r="AP137" s="644" t="s">
        <v>121</v>
      </c>
      <c r="AQ137" s="564" t="s">
        <v>135</v>
      </c>
      <c r="AR137" s="564" t="s">
        <v>135</v>
      </c>
      <c r="AS137" s="565"/>
    </row>
    <row r="138" spans="1:45" s="604" customFormat="1" ht="51" customHeight="1">
      <c r="A138" s="566">
        <v>110</v>
      </c>
      <c r="B138" s="793" t="s">
        <v>327</v>
      </c>
      <c r="C138" s="570" t="s">
        <v>281</v>
      </c>
      <c r="D138" s="570" t="s">
        <v>198</v>
      </c>
      <c r="E138" s="292">
        <v>1.9239999999999999</v>
      </c>
      <c r="F138" s="741">
        <v>0</v>
      </c>
      <c r="G138" s="295">
        <v>0</v>
      </c>
      <c r="H138" s="652">
        <f t="shared" si="24"/>
        <v>1.9239999999999999</v>
      </c>
      <c r="I138" s="650">
        <v>1.986</v>
      </c>
      <c r="J138" s="293" t="s">
        <v>1335</v>
      </c>
      <c r="K138" s="707" t="s">
        <v>95</v>
      </c>
      <c r="L138" s="294" t="s">
        <v>1352</v>
      </c>
      <c r="M138" s="652">
        <v>1.9239999999999999</v>
      </c>
      <c r="N138" s="650">
        <v>4.59</v>
      </c>
      <c r="O138" s="285">
        <f t="shared" si="23"/>
        <v>2.6659999999999999</v>
      </c>
      <c r="P138" s="652">
        <v>0</v>
      </c>
      <c r="Q138" s="499" t="s">
        <v>95</v>
      </c>
      <c r="R138" s="706" t="s">
        <v>1458</v>
      </c>
      <c r="S138" s="582"/>
      <c r="T138" s="567" t="s">
        <v>251</v>
      </c>
      <c r="U138" s="288" t="s">
        <v>2</v>
      </c>
      <c r="V138" s="289" t="s">
        <v>316</v>
      </c>
      <c r="W138" s="661" t="s">
        <v>987</v>
      </c>
      <c r="X138" s="673"/>
      <c r="Y138" s="674" t="s">
        <v>986</v>
      </c>
      <c r="Z138" s="664">
        <v>112</v>
      </c>
      <c r="AA138" s="674" t="s">
        <v>986</v>
      </c>
      <c r="AB138" s="665"/>
      <c r="AC138" s="661"/>
      <c r="AD138" s="673"/>
      <c r="AE138" s="674" t="s">
        <v>986</v>
      </c>
      <c r="AF138" s="664"/>
      <c r="AG138" s="674" t="s">
        <v>986</v>
      </c>
      <c r="AH138" s="665"/>
      <c r="AI138" s="661"/>
      <c r="AJ138" s="673"/>
      <c r="AK138" s="674" t="s">
        <v>986</v>
      </c>
      <c r="AL138" s="664"/>
      <c r="AM138" s="674" t="s">
        <v>986</v>
      </c>
      <c r="AN138" s="665"/>
      <c r="AO138" s="494"/>
      <c r="AP138" s="645" t="s">
        <v>865</v>
      </c>
      <c r="AQ138" s="564" t="s">
        <v>135</v>
      </c>
      <c r="AR138" s="564"/>
      <c r="AS138" s="565"/>
    </row>
    <row r="139" spans="1:45" s="604" customFormat="1" ht="84.75" customHeight="1">
      <c r="A139" s="566">
        <v>111</v>
      </c>
      <c r="B139" s="793" t="s">
        <v>328</v>
      </c>
      <c r="C139" s="570" t="s">
        <v>221</v>
      </c>
      <c r="D139" s="570" t="s">
        <v>198</v>
      </c>
      <c r="E139" s="292">
        <v>524.13699999999994</v>
      </c>
      <c r="F139" s="741">
        <v>0</v>
      </c>
      <c r="G139" s="295">
        <v>0</v>
      </c>
      <c r="H139" s="652">
        <f t="shared" si="24"/>
        <v>524.13699999999994</v>
      </c>
      <c r="I139" s="650">
        <f>ROUNDUP(488.266,0)</f>
        <v>489</v>
      </c>
      <c r="J139" s="298" t="s">
        <v>1413</v>
      </c>
      <c r="K139" s="707" t="s">
        <v>95</v>
      </c>
      <c r="L139" s="501" t="s">
        <v>1432</v>
      </c>
      <c r="M139" s="652">
        <v>511.80099999999999</v>
      </c>
      <c r="N139" s="650">
        <v>511.67700000000002</v>
      </c>
      <c r="O139" s="285">
        <f t="shared" si="23"/>
        <v>-0.1239999999999668</v>
      </c>
      <c r="P139" s="652">
        <v>0</v>
      </c>
      <c r="Q139" s="499" t="s">
        <v>95</v>
      </c>
      <c r="R139" s="706" t="s">
        <v>1459</v>
      </c>
      <c r="S139" s="582"/>
      <c r="T139" s="567" t="s">
        <v>251</v>
      </c>
      <c r="U139" s="288" t="s">
        <v>2</v>
      </c>
      <c r="V139" s="289" t="s">
        <v>316</v>
      </c>
      <c r="W139" s="661" t="s">
        <v>987</v>
      </c>
      <c r="X139" s="673"/>
      <c r="Y139" s="674" t="s">
        <v>986</v>
      </c>
      <c r="Z139" s="664">
        <v>113</v>
      </c>
      <c r="AA139" s="674" t="s">
        <v>986</v>
      </c>
      <c r="AB139" s="665"/>
      <c r="AC139" s="661" t="s">
        <v>987</v>
      </c>
      <c r="AD139" s="673"/>
      <c r="AE139" s="674" t="s">
        <v>278</v>
      </c>
      <c r="AF139" s="664">
        <v>125</v>
      </c>
      <c r="AG139" s="674" t="s">
        <v>278</v>
      </c>
      <c r="AH139" s="665"/>
      <c r="AI139" s="661"/>
      <c r="AJ139" s="673"/>
      <c r="AK139" s="674" t="s">
        <v>986</v>
      </c>
      <c r="AL139" s="664"/>
      <c r="AM139" s="674" t="s">
        <v>986</v>
      </c>
      <c r="AN139" s="665"/>
      <c r="AO139" s="494"/>
      <c r="AP139" s="644" t="s">
        <v>121</v>
      </c>
      <c r="AQ139" s="564" t="s">
        <v>135</v>
      </c>
      <c r="AR139" s="564"/>
      <c r="AS139" s="565"/>
    </row>
    <row r="140" spans="1:45" s="604" customFormat="1" ht="72" customHeight="1">
      <c r="A140" s="566">
        <v>112</v>
      </c>
      <c r="B140" s="793" t="s">
        <v>329</v>
      </c>
      <c r="C140" s="570" t="s">
        <v>320</v>
      </c>
      <c r="D140" s="570" t="s">
        <v>198</v>
      </c>
      <c r="E140" s="292">
        <v>156.60599999999999</v>
      </c>
      <c r="F140" s="741">
        <v>0</v>
      </c>
      <c r="G140" s="295">
        <v>0</v>
      </c>
      <c r="H140" s="652">
        <f t="shared" si="24"/>
        <v>156.60599999999999</v>
      </c>
      <c r="I140" s="650">
        <v>175.80600000000001</v>
      </c>
      <c r="J140" s="293" t="s">
        <v>1335</v>
      </c>
      <c r="K140" s="707" t="s">
        <v>95</v>
      </c>
      <c r="L140" s="294" t="s">
        <v>1353</v>
      </c>
      <c r="M140" s="652">
        <v>157.023</v>
      </c>
      <c r="N140" s="650">
        <v>157.023</v>
      </c>
      <c r="O140" s="285">
        <f t="shared" si="23"/>
        <v>0</v>
      </c>
      <c r="P140" s="652">
        <v>0</v>
      </c>
      <c r="Q140" s="499" t="s">
        <v>95</v>
      </c>
      <c r="R140" s="706" t="s">
        <v>1460</v>
      </c>
      <c r="S140" s="582"/>
      <c r="T140" s="567" t="s">
        <v>251</v>
      </c>
      <c r="U140" s="288" t="s">
        <v>2</v>
      </c>
      <c r="V140" s="289" t="s">
        <v>316</v>
      </c>
      <c r="W140" s="661" t="s">
        <v>987</v>
      </c>
      <c r="X140" s="673"/>
      <c r="Y140" s="674" t="s">
        <v>986</v>
      </c>
      <c r="Z140" s="664">
        <v>114</v>
      </c>
      <c r="AA140" s="674" t="s">
        <v>986</v>
      </c>
      <c r="AB140" s="665"/>
      <c r="AC140" s="661" t="s">
        <v>987</v>
      </c>
      <c r="AD140" s="673"/>
      <c r="AE140" s="674" t="s">
        <v>1006</v>
      </c>
      <c r="AF140" s="664">
        <v>265</v>
      </c>
      <c r="AG140" s="674" t="s">
        <v>1006</v>
      </c>
      <c r="AH140" s="665"/>
      <c r="AI140" s="661"/>
      <c r="AJ140" s="673"/>
      <c r="AK140" s="674" t="s">
        <v>986</v>
      </c>
      <c r="AL140" s="664"/>
      <c r="AM140" s="674" t="s">
        <v>986</v>
      </c>
      <c r="AN140" s="665"/>
      <c r="AO140" s="494"/>
      <c r="AP140" s="644" t="s">
        <v>711</v>
      </c>
      <c r="AQ140" s="564" t="s">
        <v>135</v>
      </c>
      <c r="AR140" s="564"/>
      <c r="AS140" s="565"/>
    </row>
    <row r="141" spans="1:45" s="604" customFormat="1" ht="99.75" customHeight="1">
      <c r="A141" s="566">
        <v>113</v>
      </c>
      <c r="B141" s="793" t="s">
        <v>330</v>
      </c>
      <c r="C141" s="570" t="s">
        <v>283</v>
      </c>
      <c r="D141" s="570" t="s">
        <v>198</v>
      </c>
      <c r="E141" s="292">
        <v>365.95699999999999</v>
      </c>
      <c r="F141" s="741">
        <v>0</v>
      </c>
      <c r="G141" s="295">
        <v>0</v>
      </c>
      <c r="H141" s="652">
        <f t="shared" si="24"/>
        <v>365.95699999999999</v>
      </c>
      <c r="I141" s="650">
        <v>351.99200000000002</v>
      </c>
      <c r="J141" s="298" t="s">
        <v>1414</v>
      </c>
      <c r="K141" s="707" t="s">
        <v>95</v>
      </c>
      <c r="L141" s="501" t="s">
        <v>1433</v>
      </c>
      <c r="M141" s="652">
        <v>365.822</v>
      </c>
      <c r="N141" s="650">
        <v>356.39800000000002</v>
      </c>
      <c r="O141" s="285">
        <f t="shared" si="23"/>
        <v>-9.4239999999999782</v>
      </c>
      <c r="P141" s="652">
        <v>0</v>
      </c>
      <c r="Q141" s="499" t="s">
        <v>95</v>
      </c>
      <c r="R141" s="706" t="s">
        <v>1461</v>
      </c>
      <c r="S141" s="582"/>
      <c r="T141" s="567" t="s">
        <v>251</v>
      </c>
      <c r="U141" s="288" t="s">
        <v>2</v>
      </c>
      <c r="V141" s="289" t="s">
        <v>316</v>
      </c>
      <c r="W141" s="661" t="s">
        <v>987</v>
      </c>
      <c r="X141" s="673"/>
      <c r="Y141" s="674" t="s">
        <v>986</v>
      </c>
      <c r="Z141" s="664">
        <v>115</v>
      </c>
      <c r="AA141" s="674" t="s">
        <v>986</v>
      </c>
      <c r="AB141" s="665"/>
      <c r="AC141" s="661"/>
      <c r="AD141" s="673"/>
      <c r="AE141" s="674" t="s">
        <v>986</v>
      </c>
      <c r="AF141" s="664"/>
      <c r="AG141" s="674" t="s">
        <v>986</v>
      </c>
      <c r="AH141" s="665"/>
      <c r="AI141" s="661"/>
      <c r="AJ141" s="673"/>
      <c r="AK141" s="674" t="s">
        <v>986</v>
      </c>
      <c r="AL141" s="664"/>
      <c r="AM141" s="674" t="s">
        <v>986</v>
      </c>
      <c r="AN141" s="665"/>
      <c r="AO141" s="494"/>
      <c r="AP141" s="644" t="s">
        <v>121</v>
      </c>
      <c r="AQ141" s="564" t="s">
        <v>135</v>
      </c>
      <c r="AR141" s="564"/>
      <c r="AS141" s="565"/>
    </row>
    <row r="142" spans="1:45" s="604" customFormat="1" ht="40.35" customHeight="1">
      <c r="A142" s="566">
        <v>114</v>
      </c>
      <c r="B142" s="279" t="s">
        <v>331</v>
      </c>
      <c r="C142" s="280" t="s">
        <v>283</v>
      </c>
      <c r="D142" s="280" t="s">
        <v>198</v>
      </c>
      <c r="E142" s="281">
        <v>170.148</v>
      </c>
      <c r="F142" s="741">
        <v>0</v>
      </c>
      <c r="G142" s="295">
        <v>0</v>
      </c>
      <c r="H142" s="652">
        <f t="shared" si="24"/>
        <v>170.148</v>
      </c>
      <c r="I142" s="650">
        <v>158.26300000000001</v>
      </c>
      <c r="J142" s="293" t="s">
        <v>1335</v>
      </c>
      <c r="K142" s="283" t="s">
        <v>95</v>
      </c>
      <c r="L142" s="510" t="s">
        <v>1354</v>
      </c>
      <c r="M142" s="302">
        <v>166.43600000000001</v>
      </c>
      <c r="N142" s="710">
        <v>164.89</v>
      </c>
      <c r="O142" s="285">
        <f t="shared" si="23"/>
        <v>-1.5460000000000207</v>
      </c>
      <c r="P142" s="303">
        <v>0</v>
      </c>
      <c r="Q142" s="499" t="s">
        <v>95</v>
      </c>
      <c r="R142" s="540" t="s">
        <v>1462</v>
      </c>
      <c r="S142" s="304"/>
      <c r="T142" s="567" t="s">
        <v>251</v>
      </c>
      <c r="U142" s="288" t="s">
        <v>2</v>
      </c>
      <c r="V142" s="289" t="s">
        <v>316</v>
      </c>
      <c r="W142" s="661" t="s">
        <v>987</v>
      </c>
      <c r="X142" s="673"/>
      <c r="Y142" s="674" t="s">
        <v>986</v>
      </c>
      <c r="Z142" s="664">
        <v>116</v>
      </c>
      <c r="AA142" s="674" t="s">
        <v>986</v>
      </c>
      <c r="AB142" s="665"/>
      <c r="AC142" s="661"/>
      <c r="AD142" s="673"/>
      <c r="AE142" s="674" t="s">
        <v>986</v>
      </c>
      <c r="AF142" s="664"/>
      <c r="AG142" s="674" t="s">
        <v>986</v>
      </c>
      <c r="AH142" s="665"/>
      <c r="AI142" s="661"/>
      <c r="AJ142" s="673"/>
      <c r="AK142" s="674" t="s">
        <v>986</v>
      </c>
      <c r="AL142" s="664"/>
      <c r="AM142" s="674" t="s">
        <v>986</v>
      </c>
      <c r="AN142" s="665"/>
      <c r="AO142" s="494"/>
      <c r="AP142" s="644" t="s">
        <v>170</v>
      </c>
      <c r="AQ142" s="564" t="s">
        <v>135</v>
      </c>
      <c r="AR142" s="564"/>
      <c r="AS142" s="565"/>
    </row>
    <row r="143" spans="1:45" s="604" customFormat="1" ht="40.35" customHeight="1">
      <c r="A143" s="854">
        <v>115</v>
      </c>
      <c r="B143" s="844" t="s">
        <v>332</v>
      </c>
      <c r="C143" s="856" t="s">
        <v>287</v>
      </c>
      <c r="D143" s="856" t="s">
        <v>198</v>
      </c>
      <c r="E143" s="292">
        <v>32.944000000000003</v>
      </c>
      <c r="F143" s="741">
        <v>0</v>
      </c>
      <c r="G143" s="295">
        <v>0</v>
      </c>
      <c r="H143" s="652">
        <f t="shared" si="24"/>
        <v>32.944000000000003</v>
      </c>
      <c r="I143" s="650">
        <v>29.306000000000001</v>
      </c>
      <c r="J143" s="298" t="s">
        <v>1335</v>
      </c>
      <c r="K143" s="401" t="s">
        <v>95</v>
      </c>
      <c r="L143" s="874" t="s">
        <v>1355</v>
      </c>
      <c r="M143" s="541">
        <v>30.795999999999999</v>
      </c>
      <c r="N143" s="650">
        <v>29.684999999999999</v>
      </c>
      <c r="O143" s="285">
        <f t="shared" si="23"/>
        <v>-1.1110000000000007</v>
      </c>
      <c r="P143" s="296">
        <v>0</v>
      </c>
      <c r="Q143" s="499" t="s">
        <v>95</v>
      </c>
      <c r="R143" s="927" t="s">
        <v>1463</v>
      </c>
      <c r="S143" s="582"/>
      <c r="T143" s="567" t="s">
        <v>251</v>
      </c>
      <c r="U143" s="288" t="s">
        <v>2</v>
      </c>
      <c r="V143" s="289" t="s">
        <v>316</v>
      </c>
      <c r="W143" s="846" t="s">
        <v>987</v>
      </c>
      <c r="X143" s="848"/>
      <c r="Y143" s="848" t="s">
        <v>986</v>
      </c>
      <c r="Z143" s="850">
        <v>117</v>
      </c>
      <c r="AA143" s="848" t="s">
        <v>986</v>
      </c>
      <c r="AB143" s="852"/>
      <c r="AC143" s="846"/>
      <c r="AD143" s="848"/>
      <c r="AE143" s="848" t="s">
        <v>986</v>
      </c>
      <c r="AF143" s="850"/>
      <c r="AG143" s="848" t="s">
        <v>986</v>
      </c>
      <c r="AH143" s="852"/>
      <c r="AI143" s="846"/>
      <c r="AJ143" s="848"/>
      <c r="AK143" s="848" t="s">
        <v>986</v>
      </c>
      <c r="AL143" s="850"/>
      <c r="AM143" s="848" t="s">
        <v>986</v>
      </c>
      <c r="AN143" s="852"/>
      <c r="AO143" s="913"/>
      <c r="AP143" s="832" t="s">
        <v>710</v>
      </c>
      <c r="AQ143" s="876" t="s">
        <v>135</v>
      </c>
      <c r="AR143" s="876"/>
      <c r="AS143" s="878"/>
    </row>
    <row r="144" spans="1:45" s="604" customFormat="1" ht="40.35" customHeight="1">
      <c r="A144" s="855"/>
      <c r="B144" s="845"/>
      <c r="C144" s="857"/>
      <c r="D144" s="857"/>
      <c r="E144" s="292">
        <v>0.92900000000000005</v>
      </c>
      <c r="F144" s="741">
        <v>0</v>
      </c>
      <c r="G144" s="295">
        <v>0</v>
      </c>
      <c r="H144" s="292">
        <f t="shared" si="24"/>
        <v>0.92900000000000005</v>
      </c>
      <c r="I144" s="692">
        <v>0.53300000000000003</v>
      </c>
      <c r="J144" s="298" t="s">
        <v>1335</v>
      </c>
      <c r="K144" s="401" t="s">
        <v>95</v>
      </c>
      <c r="L144" s="1024"/>
      <c r="M144" s="541">
        <v>0.92900000000000005</v>
      </c>
      <c r="N144" s="650">
        <v>0.92900000000000005</v>
      </c>
      <c r="O144" s="285">
        <f>+N144-M144</f>
        <v>0</v>
      </c>
      <c r="P144" s="296">
        <v>0</v>
      </c>
      <c r="Q144" s="499" t="s">
        <v>95</v>
      </c>
      <c r="R144" s="928"/>
      <c r="S144" s="582"/>
      <c r="T144" s="567" t="s">
        <v>251</v>
      </c>
      <c r="U144" s="288" t="s">
        <v>2</v>
      </c>
      <c r="V144" s="289" t="s">
        <v>712</v>
      </c>
      <c r="W144" s="847"/>
      <c r="X144" s="849"/>
      <c r="Y144" s="849"/>
      <c r="Z144" s="851"/>
      <c r="AA144" s="849"/>
      <c r="AB144" s="853"/>
      <c r="AC144" s="847"/>
      <c r="AD144" s="849"/>
      <c r="AE144" s="849"/>
      <c r="AF144" s="851"/>
      <c r="AG144" s="849"/>
      <c r="AH144" s="853"/>
      <c r="AI144" s="847"/>
      <c r="AJ144" s="849"/>
      <c r="AK144" s="849"/>
      <c r="AL144" s="851"/>
      <c r="AM144" s="849"/>
      <c r="AN144" s="853"/>
      <c r="AO144" s="914"/>
      <c r="AP144" s="833"/>
      <c r="AQ144" s="877"/>
      <c r="AR144" s="877"/>
      <c r="AS144" s="879"/>
    </row>
    <row r="145" spans="1:45" s="604" customFormat="1" ht="212.25" customHeight="1">
      <c r="A145" s="566">
        <v>116</v>
      </c>
      <c r="B145" s="793" t="s">
        <v>333</v>
      </c>
      <c r="C145" s="570" t="s">
        <v>281</v>
      </c>
      <c r="D145" s="570" t="s">
        <v>198</v>
      </c>
      <c r="E145" s="292">
        <v>9.5470000000000006</v>
      </c>
      <c r="F145" s="741">
        <v>0</v>
      </c>
      <c r="G145" s="295">
        <v>0</v>
      </c>
      <c r="H145" s="652">
        <f t="shared" si="24"/>
        <v>9.5470000000000006</v>
      </c>
      <c r="I145" s="650">
        <v>9.0990000000000002</v>
      </c>
      <c r="J145" s="700" t="s">
        <v>1356</v>
      </c>
      <c r="K145" s="707" t="s">
        <v>95</v>
      </c>
      <c r="L145" s="501" t="s">
        <v>1357</v>
      </c>
      <c r="M145" s="296">
        <v>9.3279999999999994</v>
      </c>
      <c r="N145" s="650">
        <v>8.3330000000000002</v>
      </c>
      <c r="O145" s="285">
        <f t="shared" si="23"/>
        <v>-0.99499999999999922</v>
      </c>
      <c r="P145" s="296">
        <v>0</v>
      </c>
      <c r="Q145" s="499" t="s">
        <v>1444</v>
      </c>
      <c r="R145" s="706" t="s">
        <v>1464</v>
      </c>
      <c r="S145" s="582"/>
      <c r="T145" s="567" t="s">
        <v>251</v>
      </c>
      <c r="U145" s="288" t="s">
        <v>2</v>
      </c>
      <c r="V145" s="289" t="s">
        <v>316</v>
      </c>
      <c r="W145" s="661" t="s">
        <v>987</v>
      </c>
      <c r="X145" s="673"/>
      <c r="Y145" s="674" t="s">
        <v>986</v>
      </c>
      <c r="Z145" s="664">
        <v>118</v>
      </c>
      <c r="AA145" s="674" t="s">
        <v>986</v>
      </c>
      <c r="AB145" s="665"/>
      <c r="AC145" s="661"/>
      <c r="AD145" s="673"/>
      <c r="AE145" s="674" t="s">
        <v>986</v>
      </c>
      <c r="AF145" s="664"/>
      <c r="AG145" s="674" t="s">
        <v>986</v>
      </c>
      <c r="AH145" s="665"/>
      <c r="AI145" s="661"/>
      <c r="AJ145" s="673"/>
      <c r="AK145" s="674" t="s">
        <v>986</v>
      </c>
      <c r="AL145" s="664"/>
      <c r="AM145" s="674" t="s">
        <v>986</v>
      </c>
      <c r="AN145" s="665"/>
      <c r="AO145" s="494"/>
      <c r="AP145" s="644" t="s">
        <v>121</v>
      </c>
      <c r="AQ145" s="564" t="s">
        <v>135</v>
      </c>
      <c r="AR145" s="564"/>
      <c r="AS145" s="565"/>
    </row>
    <row r="146" spans="1:45" s="604" customFormat="1" ht="40.35" customHeight="1">
      <c r="A146" s="566">
        <v>117</v>
      </c>
      <c r="B146" s="793" t="s">
        <v>334</v>
      </c>
      <c r="C146" s="570" t="s">
        <v>335</v>
      </c>
      <c r="D146" s="570" t="s">
        <v>198</v>
      </c>
      <c r="E146" s="292">
        <v>267.17700000000002</v>
      </c>
      <c r="F146" s="741">
        <v>0</v>
      </c>
      <c r="G146" s="295">
        <v>0</v>
      </c>
      <c r="H146" s="652">
        <f t="shared" si="24"/>
        <v>267.17700000000002</v>
      </c>
      <c r="I146" s="650">
        <v>255.452</v>
      </c>
      <c r="J146" s="293" t="s">
        <v>1335</v>
      </c>
      <c r="K146" s="707" t="s">
        <v>95</v>
      </c>
      <c r="L146" s="294" t="s">
        <v>1358</v>
      </c>
      <c r="M146" s="296">
        <v>313.72699999999998</v>
      </c>
      <c r="N146" s="650">
        <f>334.613+29.96</f>
        <v>364.57299999999998</v>
      </c>
      <c r="O146" s="285">
        <f t="shared" si="23"/>
        <v>50.846000000000004</v>
      </c>
      <c r="P146" s="652">
        <v>0</v>
      </c>
      <c r="Q146" s="499" t="s">
        <v>95</v>
      </c>
      <c r="R146" s="706" t="s">
        <v>1465</v>
      </c>
      <c r="S146" s="582"/>
      <c r="T146" s="567" t="s">
        <v>251</v>
      </c>
      <c r="U146" s="288" t="s">
        <v>2</v>
      </c>
      <c r="V146" s="289" t="s">
        <v>316</v>
      </c>
      <c r="W146" s="661" t="s">
        <v>987</v>
      </c>
      <c r="X146" s="673"/>
      <c r="Y146" s="674" t="s">
        <v>986</v>
      </c>
      <c r="Z146" s="664">
        <v>119</v>
      </c>
      <c r="AA146" s="674" t="s">
        <v>986</v>
      </c>
      <c r="AB146" s="665"/>
      <c r="AC146" s="661"/>
      <c r="AD146" s="673"/>
      <c r="AE146" s="674" t="s">
        <v>986</v>
      </c>
      <c r="AF146" s="664"/>
      <c r="AG146" s="674" t="s">
        <v>986</v>
      </c>
      <c r="AH146" s="665"/>
      <c r="AI146" s="661"/>
      <c r="AJ146" s="673"/>
      <c r="AK146" s="674" t="s">
        <v>986</v>
      </c>
      <c r="AL146" s="664"/>
      <c r="AM146" s="674" t="s">
        <v>986</v>
      </c>
      <c r="AN146" s="665"/>
      <c r="AO146" s="494"/>
      <c r="AP146" s="644" t="s">
        <v>711</v>
      </c>
      <c r="AQ146" s="564" t="s">
        <v>135</v>
      </c>
      <c r="AR146" s="564"/>
      <c r="AS146" s="565"/>
    </row>
    <row r="147" spans="1:45" s="604" customFormat="1" ht="40.35" customHeight="1">
      <c r="A147" s="566">
        <v>118</v>
      </c>
      <c r="B147" s="793" t="s">
        <v>336</v>
      </c>
      <c r="C147" s="570" t="s">
        <v>337</v>
      </c>
      <c r="D147" s="570" t="s">
        <v>198</v>
      </c>
      <c r="E147" s="292">
        <v>59.378</v>
      </c>
      <c r="F147" s="741">
        <v>0</v>
      </c>
      <c r="G147" s="295">
        <v>0</v>
      </c>
      <c r="H147" s="652">
        <f t="shared" si="24"/>
        <v>59.378</v>
      </c>
      <c r="I147" s="650">
        <v>45.284999999999997</v>
      </c>
      <c r="J147" s="293" t="s">
        <v>1335</v>
      </c>
      <c r="K147" s="401" t="s">
        <v>95</v>
      </c>
      <c r="L147" s="294" t="s">
        <v>1359</v>
      </c>
      <c r="M147" s="296">
        <v>53.204000000000001</v>
      </c>
      <c r="N147" s="650">
        <v>65.697000000000003</v>
      </c>
      <c r="O147" s="285">
        <f t="shared" si="23"/>
        <v>12.493000000000002</v>
      </c>
      <c r="P147" s="652">
        <v>0</v>
      </c>
      <c r="Q147" s="499" t="s">
        <v>95</v>
      </c>
      <c r="R147" s="706" t="s">
        <v>1466</v>
      </c>
      <c r="S147" s="582"/>
      <c r="T147" s="567" t="s">
        <v>251</v>
      </c>
      <c r="U147" s="288" t="s">
        <v>2</v>
      </c>
      <c r="V147" s="289" t="s">
        <v>316</v>
      </c>
      <c r="W147" s="661" t="s">
        <v>987</v>
      </c>
      <c r="X147" s="673"/>
      <c r="Y147" s="674" t="s">
        <v>986</v>
      </c>
      <c r="Z147" s="664">
        <v>120</v>
      </c>
      <c r="AA147" s="674" t="s">
        <v>986</v>
      </c>
      <c r="AB147" s="665"/>
      <c r="AC147" s="661" t="s">
        <v>987</v>
      </c>
      <c r="AD147" s="673"/>
      <c r="AE147" s="674" t="s">
        <v>1003</v>
      </c>
      <c r="AF147" s="664">
        <v>118</v>
      </c>
      <c r="AG147" s="674" t="s">
        <v>1003</v>
      </c>
      <c r="AH147" s="665"/>
      <c r="AI147" s="661"/>
      <c r="AJ147" s="673"/>
      <c r="AK147" s="674" t="s">
        <v>986</v>
      </c>
      <c r="AL147" s="664"/>
      <c r="AM147" s="674" t="s">
        <v>986</v>
      </c>
      <c r="AN147" s="665"/>
      <c r="AO147" s="494"/>
      <c r="AP147" s="645" t="s">
        <v>865</v>
      </c>
      <c r="AQ147" s="564" t="s">
        <v>135</v>
      </c>
      <c r="AR147" s="564"/>
      <c r="AS147" s="565"/>
    </row>
    <row r="148" spans="1:45" s="604" customFormat="1" ht="51.75" customHeight="1">
      <c r="A148" s="566">
        <v>119</v>
      </c>
      <c r="B148" s="793" t="s">
        <v>338</v>
      </c>
      <c r="C148" s="570" t="s">
        <v>201</v>
      </c>
      <c r="D148" s="570" t="s">
        <v>198</v>
      </c>
      <c r="E148" s="292">
        <v>25</v>
      </c>
      <c r="F148" s="741">
        <v>0</v>
      </c>
      <c r="G148" s="295">
        <v>0</v>
      </c>
      <c r="H148" s="652">
        <f t="shared" si="24"/>
        <v>25</v>
      </c>
      <c r="I148" s="650">
        <v>25</v>
      </c>
      <c r="J148" s="293" t="s">
        <v>1335</v>
      </c>
      <c r="K148" s="707" t="s">
        <v>95</v>
      </c>
      <c r="L148" s="297" t="s">
        <v>1360</v>
      </c>
      <c r="M148" s="296">
        <v>25</v>
      </c>
      <c r="N148" s="650">
        <v>25</v>
      </c>
      <c r="O148" s="285">
        <f t="shared" si="23"/>
        <v>0</v>
      </c>
      <c r="P148" s="652">
        <v>0</v>
      </c>
      <c r="Q148" s="499" t="s">
        <v>95</v>
      </c>
      <c r="R148" s="706" t="s">
        <v>1467</v>
      </c>
      <c r="S148" s="582"/>
      <c r="T148" s="567" t="s">
        <v>251</v>
      </c>
      <c r="U148" s="288" t="s">
        <v>2</v>
      </c>
      <c r="V148" s="289" t="s">
        <v>316</v>
      </c>
      <c r="W148" s="661" t="s">
        <v>987</v>
      </c>
      <c r="X148" s="673"/>
      <c r="Y148" s="674" t="s">
        <v>986</v>
      </c>
      <c r="Z148" s="664">
        <v>121</v>
      </c>
      <c r="AA148" s="674" t="s">
        <v>986</v>
      </c>
      <c r="AB148" s="665"/>
      <c r="AC148" s="661"/>
      <c r="AD148" s="673"/>
      <c r="AE148" s="674" t="s">
        <v>986</v>
      </c>
      <c r="AF148" s="664"/>
      <c r="AG148" s="674" t="s">
        <v>986</v>
      </c>
      <c r="AH148" s="665"/>
      <c r="AI148" s="661"/>
      <c r="AJ148" s="673"/>
      <c r="AK148" s="674" t="s">
        <v>986</v>
      </c>
      <c r="AL148" s="664"/>
      <c r="AM148" s="674" t="s">
        <v>986</v>
      </c>
      <c r="AN148" s="665"/>
      <c r="AO148" s="494"/>
      <c r="AP148" s="644" t="s">
        <v>710</v>
      </c>
      <c r="AQ148" s="564"/>
      <c r="AR148" s="564" t="s">
        <v>135</v>
      </c>
      <c r="AS148" s="565"/>
    </row>
    <row r="149" spans="1:45" s="604" customFormat="1" ht="40.35" customHeight="1">
      <c r="A149" s="566">
        <v>120</v>
      </c>
      <c r="B149" s="793" t="s">
        <v>339</v>
      </c>
      <c r="C149" s="570" t="s">
        <v>283</v>
      </c>
      <c r="D149" s="570" t="s">
        <v>198</v>
      </c>
      <c r="E149" s="292">
        <v>84.001999999999995</v>
      </c>
      <c r="F149" s="741">
        <v>0</v>
      </c>
      <c r="G149" s="295">
        <v>0</v>
      </c>
      <c r="H149" s="652">
        <f t="shared" si="24"/>
        <v>84.001999999999995</v>
      </c>
      <c r="I149" s="650">
        <v>84.001999999999995</v>
      </c>
      <c r="J149" s="293" t="s">
        <v>1335</v>
      </c>
      <c r="K149" s="496" t="s">
        <v>95</v>
      </c>
      <c r="L149" s="501" t="s">
        <v>1361</v>
      </c>
      <c r="M149" s="296">
        <v>84.5</v>
      </c>
      <c r="N149" s="650">
        <v>84.507000000000005</v>
      </c>
      <c r="O149" s="285">
        <f t="shared" si="23"/>
        <v>7.0000000000050022E-3</v>
      </c>
      <c r="P149" s="652">
        <v>0</v>
      </c>
      <c r="Q149" s="499" t="s">
        <v>95</v>
      </c>
      <c r="R149" s="706" t="s">
        <v>1468</v>
      </c>
      <c r="S149" s="582"/>
      <c r="T149" s="567" t="s">
        <v>251</v>
      </c>
      <c r="U149" s="288" t="s">
        <v>2</v>
      </c>
      <c r="V149" s="289" t="s">
        <v>316</v>
      </c>
      <c r="W149" s="661" t="s">
        <v>987</v>
      </c>
      <c r="X149" s="673"/>
      <c r="Y149" s="674" t="s">
        <v>986</v>
      </c>
      <c r="Z149" s="664">
        <v>122</v>
      </c>
      <c r="AA149" s="674" t="s">
        <v>986</v>
      </c>
      <c r="AB149" s="665"/>
      <c r="AC149" s="661"/>
      <c r="AD149" s="673"/>
      <c r="AE149" s="674" t="s">
        <v>986</v>
      </c>
      <c r="AF149" s="664"/>
      <c r="AG149" s="674" t="s">
        <v>986</v>
      </c>
      <c r="AH149" s="665"/>
      <c r="AI149" s="661"/>
      <c r="AJ149" s="673"/>
      <c r="AK149" s="674" t="s">
        <v>986</v>
      </c>
      <c r="AL149" s="664"/>
      <c r="AM149" s="674" t="s">
        <v>986</v>
      </c>
      <c r="AN149" s="665"/>
      <c r="AO149" s="494"/>
      <c r="AP149" s="645" t="s">
        <v>865</v>
      </c>
      <c r="AQ149" s="564"/>
      <c r="AR149" s="564" t="s">
        <v>135</v>
      </c>
      <c r="AS149" s="565"/>
    </row>
    <row r="150" spans="1:45" s="604" customFormat="1" ht="64.5" customHeight="1">
      <c r="A150" s="566">
        <v>121</v>
      </c>
      <c r="B150" s="793" t="s">
        <v>340</v>
      </c>
      <c r="C150" s="570" t="s">
        <v>341</v>
      </c>
      <c r="D150" s="570" t="s">
        <v>198</v>
      </c>
      <c r="E150" s="292">
        <v>16.454000000000001</v>
      </c>
      <c r="F150" s="741">
        <v>0</v>
      </c>
      <c r="G150" s="295">
        <v>0</v>
      </c>
      <c r="H150" s="652">
        <f t="shared" si="24"/>
        <v>16.454000000000001</v>
      </c>
      <c r="I150" s="650">
        <f>ROUNDDOWN(16.82,0)</f>
        <v>16</v>
      </c>
      <c r="J150" s="293" t="s">
        <v>1335</v>
      </c>
      <c r="K150" s="401" t="s">
        <v>95</v>
      </c>
      <c r="L150" s="294" t="s">
        <v>1362</v>
      </c>
      <c r="M150" s="296">
        <v>20.29</v>
      </c>
      <c r="N150" s="650">
        <v>20.29</v>
      </c>
      <c r="O150" s="285">
        <f t="shared" si="23"/>
        <v>0</v>
      </c>
      <c r="P150" s="652">
        <v>0</v>
      </c>
      <c r="Q150" s="499" t="s">
        <v>95</v>
      </c>
      <c r="R150" s="706" t="s">
        <v>1469</v>
      </c>
      <c r="S150" s="582"/>
      <c r="T150" s="567" t="s">
        <v>251</v>
      </c>
      <c r="U150" s="288" t="s">
        <v>2</v>
      </c>
      <c r="V150" s="289" t="s">
        <v>316</v>
      </c>
      <c r="W150" s="661" t="s">
        <v>987</v>
      </c>
      <c r="X150" s="673"/>
      <c r="Y150" s="674" t="s">
        <v>986</v>
      </c>
      <c r="Z150" s="664">
        <v>123</v>
      </c>
      <c r="AA150" s="674" t="s">
        <v>986</v>
      </c>
      <c r="AB150" s="665"/>
      <c r="AC150" s="661"/>
      <c r="AD150" s="673"/>
      <c r="AE150" s="674" t="s">
        <v>986</v>
      </c>
      <c r="AF150" s="664"/>
      <c r="AG150" s="674" t="s">
        <v>986</v>
      </c>
      <c r="AH150" s="665"/>
      <c r="AI150" s="661"/>
      <c r="AJ150" s="673"/>
      <c r="AK150" s="674" t="s">
        <v>986</v>
      </c>
      <c r="AL150" s="664"/>
      <c r="AM150" s="674" t="s">
        <v>986</v>
      </c>
      <c r="AN150" s="665"/>
      <c r="AO150" s="494"/>
      <c r="AP150" s="644" t="s">
        <v>170</v>
      </c>
      <c r="AQ150" s="564" t="s">
        <v>135</v>
      </c>
      <c r="AR150" s="564"/>
      <c r="AS150" s="565"/>
    </row>
    <row r="151" spans="1:45" s="604" customFormat="1" ht="40.35" customHeight="1">
      <c r="A151" s="566">
        <v>122</v>
      </c>
      <c r="B151" s="793" t="s">
        <v>342</v>
      </c>
      <c r="C151" s="570" t="s">
        <v>250</v>
      </c>
      <c r="D151" s="570" t="s">
        <v>343</v>
      </c>
      <c r="E151" s="292">
        <v>34.575000000000003</v>
      </c>
      <c r="F151" s="652">
        <v>0</v>
      </c>
      <c r="G151" s="295">
        <v>0</v>
      </c>
      <c r="H151" s="652">
        <f t="shared" si="24"/>
        <v>34.575000000000003</v>
      </c>
      <c r="I151" s="650">
        <f>ROUNDUP(31.416,0)</f>
        <v>32</v>
      </c>
      <c r="J151" s="293" t="s">
        <v>1335</v>
      </c>
      <c r="K151" s="496" t="s">
        <v>95</v>
      </c>
      <c r="L151" s="294" t="s">
        <v>1363</v>
      </c>
      <c r="M151" s="296">
        <v>36.843000000000004</v>
      </c>
      <c r="N151" s="650">
        <v>36.848999999999997</v>
      </c>
      <c r="O151" s="285">
        <f t="shared" si="23"/>
        <v>5.9999999999931219E-3</v>
      </c>
      <c r="P151" s="652">
        <v>0</v>
      </c>
      <c r="Q151" s="499" t="s">
        <v>95</v>
      </c>
      <c r="R151" s="706" t="s">
        <v>1470</v>
      </c>
      <c r="S151" s="582"/>
      <c r="T151" s="567" t="s">
        <v>344</v>
      </c>
      <c r="U151" s="288" t="s">
        <v>345</v>
      </c>
      <c r="V151" s="289" t="s">
        <v>346</v>
      </c>
      <c r="W151" s="661" t="s">
        <v>987</v>
      </c>
      <c r="X151" s="673"/>
      <c r="Y151" s="674" t="s">
        <v>986</v>
      </c>
      <c r="Z151" s="664">
        <v>124</v>
      </c>
      <c r="AA151" s="674" t="s">
        <v>986</v>
      </c>
      <c r="AB151" s="665"/>
      <c r="AC151" s="661"/>
      <c r="AD151" s="673"/>
      <c r="AE151" s="674" t="s">
        <v>986</v>
      </c>
      <c r="AF151" s="664"/>
      <c r="AG151" s="674" t="s">
        <v>986</v>
      </c>
      <c r="AH151" s="665"/>
      <c r="AI151" s="661"/>
      <c r="AJ151" s="673"/>
      <c r="AK151" s="674" t="s">
        <v>986</v>
      </c>
      <c r="AL151" s="664"/>
      <c r="AM151" s="674" t="s">
        <v>986</v>
      </c>
      <c r="AN151" s="665"/>
      <c r="AO151" s="494"/>
      <c r="AP151" s="644" t="s">
        <v>710</v>
      </c>
      <c r="AQ151" s="564" t="s">
        <v>135</v>
      </c>
      <c r="AR151" s="564"/>
      <c r="AS151" s="565"/>
    </row>
    <row r="152" spans="1:45" ht="40.35" customHeight="1">
      <c r="A152" s="332"/>
      <c r="B152" s="333" t="s">
        <v>347</v>
      </c>
      <c r="C152" s="333"/>
      <c r="D152" s="333"/>
      <c r="E152" s="334"/>
      <c r="F152" s="335"/>
      <c r="G152" s="335"/>
      <c r="H152" s="336"/>
      <c r="I152" s="336"/>
      <c r="J152" s="337"/>
      <c r="K152" s="338"/>
      <c r="L152" s="338"/>
      <c r="M152" s="336"/>
      <c r="N152" s="336"/>
      <c r="O152" s="336"/>
      <c r="P152" s="339"/>
      <c r="Q152" s="340"/>
      <c r="R152" s="341"/>
      <c r="S152" s="342"/>
      <c r="T152" s="342"/>
      <c r="U152" s="342"/>
      <c r="V152" s="343"/>
      <c r="W152" s="670"/>
      <c r="X152" s="670"/>
      <c r="Y152" s="670"/>
      <c r="Z152" s="670"/>
      <c r="AA152" s="670"/>
      <c r="AB152" s="670"/>
      <c r="AC152" s="670"/>
      <c r="AD152" s="670"/>
      <c r="AE152" s="670"/>
      <c r="AF152" s="670"/>
      <c r="AG152" s="670"/>
      <c r="AH152" s="670"/>
      <c r="AI152" s="670"/>
      <c r="AJ152" s="670"/>
      <c r="AK152" s="670"/>
      <c r="AL152" s="670"/>
      <c r="AM152" s="670"/>
      <c r="AN152" s="670"/>
      <c r="AO152" s="670"/>
      <c r="AP152" s="343"/>
      <c r="AQ152" s="342"/>
      <c r="AR152" s="342"/>
      <c r="AS152" s="344"/>
    </row>
    <row r="153" spans="1:45" s="604" customFormat="1" ht="92.25" customHeight="1">
      <c r="A153" s="566">
        <v>123</v>
      </c>
      <c r="B153" s="793" t="s">
        <v>348</v>
      </c>
      <c r="C153" s="570" t="s">
        <v>349</v>
      </c>
      <c r="D153" s="570" t="s">
        <v>198</v>
      </c>
      <c r="E153" s="292">
        <v>43.326999999999998</v>
      </c>
      <c r="F153" s="741">
        <v>0</v>
      </c>
      <c r="G153" s="295">
        <v>0</v>
      </c>
      <c r="H153" s="652">
        <f t="shared" si="24"/>
        <v>43.326999999999998</v>
      </c>
      <c r="I153" s="650">
        <v>48.377000000000002</v>
      </c>
      <c r="J153" s="293" t="s">
        <v>1335</v>
      </c>
      <c r="K153" s="707" t="s">
        <v>95</v>
      </c>
      <c r="L153" s="294" t="s">
        <v>1364</v>
      </c>
      <c r="M153" s="296">
        <v>42.857999999999997</v>
      </c>
      <c r="N153" s="650">
        <v>46.137999999999998</v>
      </c>
      <c r="O153" s="285">
        <f t="shared" ref="O153:O156" si="25">+N153-M153</f>
        <v>3.2800000000000011</v>
      </c>
      <c r="P153" s="652">
        <v>0</v>
      </c>
      <c r="Q153" s="499" t="s">
        <v>95</v>
      </c>
      <c r="R153" s="706" t="s">
        <v>1471</v>
      </c>
      <c r="S153" s="582"/>
      <c r="T153" s="567" t="s">
        <v>251</v>
      </c>
      <c r="U153" s="288" t="s">
        <v>2</v>
      </c>
      <c r="V153" s="289" t="s">
        <v>316</v>
      </c>
      <c r="W153" s="661" t="s">
        <v>987</v>
      </c>
      <c r="X153" s="673"/>
      <c r="Y153" s="674" t="s">
        <v>986</v>
      </c>
      <c r="Z153" s="664">
        <v>126</v>
      </c>
      <c r="AA153" s="674" t="s">
        <v>986</v>
      </c>
      <c r="AB153" s="665"/>
      <c r="AC153" s="661"/>
      <c r="AD153" s="673"/>
      <c r="AE153" s="674" t="s">
        <v>986</v>
      </c>
      <c r="AF153" s="664"/>
      <c r="AG153" s="674" t="s">
        <v>986</v>
      </c>
      <c r="AH153" s="665"/>
      <c r="AI153" s="661"/>
      <c r="AJ153" s="673"/>
      <c r="AK153" s="674" t="s">
        <v>986</v>
      </c>
      <c r="AL153" s="664"/>
      <c r="AM153" s="674" t="s">
        <v>986</v>
      </c>
      <c r="AN153" s="665"/>
      <c r="AO153" s="494"/>
      <c r="AP153" s="644" t="s">
        <v>170</v>
      </c>
      <c r="AQ153" s="564" t="s">
        <v>135</v>
      </c>
      <c r="AR153" s="564"/>
      <c r="AS153" s="565"/>
    </row>
    <row r="154" spans="1:45" s="604" customFormat="1" ht="157.69999999999999" customHeight="1">
      <c r="A154" s="566">
        <v>124</v>
      </c>
      <c r="B154" s="793" t="s">
        <v>350</v>
      </c>
      <c r="C154" s="570" t="s">
        <v>287</v>
      </c>
      <c r="D154" s="570" t="s">
        <v>198</v>
      </c>
      <c r="E154" s="292">
        <v>36.133000000000003</v>
      </c>
      <c r="F154" s="741">
        <v>0</v>
      </c>
      <c r="G154" s="295">
        <v>0</v>
      </c>
      <c r="H154" s="652">
        <f t="shared" si="24"/>
        <v>36.133000000000003</v>
      </c>
      <c r="I154" s="650">
        <v>40.256</v>
      </c>
      <c r="J154" s="514" t="s">
        <v>1365</v>
      </c>
      <c r="K154" s="707" t="s">
        <v>95</v>
      </c>
      <c r="L154" s="501" t="s">
        <v>1366</v>
      </c>
      <c r="M154" s="296">
        <v>37.799999999999997</v>
      </c>
      <c r="N154" s="650">
        <v>93.134</v>
      </c>
      <c r="O154" s="285">
        <f t="shared" si="25"/>
        <v>55.334000000000003</v>
      </c>
      <c r="P154" s="652">
        <v>0</v>
      </c>
      <c r="Q154" s="499" t="s">
        <v>95</v>
      </c>
      <c r="R154" s="706" t="s">
        <v>1472</v>
      </c>
      <c r="S154" s="582"/>
      <c r="T154" s="567" t="s">
        <v>251</v>
      </c>
      <c r="U154" s="288" t="s">
        <v>2</v>
      </c>
      <c r="V154" s="289" t="s">
        <v>316</v>
      </c>
      <c r="W154" s="661" t="s">
        <v>987</v>
      </c>
      <c r="X154" s="673"/>
      <c r="Y154" s="674" t="s">
        <v>986</v>
      </c>
      <c r="Z154" s="664">
        <v>127</v>
      </c>
      <c r="AA154" s="674" t="s">
        <v>986</v>
      </c>
      <c r="AB154" s="665"/>
      <c r="AC154" s="661"/>
      <c r="AD154" s="673"/>
      <c r="AE154" s="674" t="s">
        <v>986</v>
      </c>
      <c r="AF154" s="664"/>
      <c r="AG154" s="674" t="s">
        <v>986</v>
      </c>
      <c r="AH154" s="665"/>
      <c r="AI154" s="661"/>
      <c r="AJ154" s="673"/>
      <c r="AK154" s="674" t="s">
        <v>986</v>
      </c>
      <c r="AL154" s="664"/>
      <c r="AM154" s="674" t="s">
        <v>986</v>
      </c>
      <c r="AN154" s="665"/>
      <c r="AO154" s="494"/>
      <c r="AP154" s="644" t="s">
        <v>121</v>
      </c>
      <c r="AQ154" s="564" t="s">
        <v>135</v>
      </c>
      <c r="AR154" s="564"/>
      <c r="AS154" s="565"/>
    </row>
    <row r="155" spans="1:45" s="604" customFormat="1" ht="83.25" customHeight="1">
      <c r="A155" s="566">
        <v>125</v>
      </c>
      <c r="B155" s="793" t="s">
        <v>351</v>
      </c>
      <c r="C155" s="570" t="s">
        <v>311</v>
      </c>
      <c r="D155" s="570" t="s">
        <v>198</v>
      </c>
      <c r="E155" s="292">
        <v>41.956000000000003</v>
      </c>
      <c r="F155" s="741">
        <v>0</v>
      </c>
      <c r="G155" s="295">
        <v>0</v>
      </c>
      <c r="H155" s="652">
        <f t="shared" si="24"/>
        <v>41.956000000000003</v>
      </c>
      <c r="I155" s="652">
        <v>36.052</v>
      </c>
      <c r="J155" s="293" t="s">
        <v>1335</v>
      </c>
      <c r="K155" s="707" t="s">
        <v>95</v>
      </c>
      <c r="L155" s="294" t="s">
        <v>1367</v>
      </c>
      <c r="M155" s="296">
        <v>43.073999999999998</v>
      </c>
      <c r="N155" s="650">
        <v>47.075000000000003</v>
      </c>
      <c r="O155" s="285">
        <f t="shared" si="25"/>
        <v>4.0010000000000048</v>
      </c>
      <c r="P155" s="652">
        <v>0</v>
      </c>
      <c r="Q155" s="499" t="s">
        <v>95</v>
      </c>
      <c r="R155" s="706" t="s">
        <v>1473</v>
      </c>
      <c r="S155" s="582"/>
      <c r="T155" s="567" t="s">
        <v>251</v>
      </c>
      <c r="U155" s="288" t="s">
        <v>2</v>
      </c>
      <c r="V155" s="289" t="s">
        <v>316</v>
      </c>
      <c r="W155" s="661" t="s">
        <v>987</v>
      </c>
      <c r="X155" s="673"/>
      <c r="Y155" s="674" t="s">
        <v>986</v>
      </c>
      <c r="Z155" s="664">
        <v>128</v>
      </c>
      <c r="AA155" s="674" t="s">
        <v>986</v>
      </c>
      <c r="AB155" s="665"/>
      <c r="AC155" s="661"/>
      <c r="AD155" s="673"/>
      <c r="AE155" s="674" t="s">
        <v>986</v>
      </c>
      <c r="AF155" s="664"/>
      <c r="AG155" s="674" t="s">
        <v>986</v>
      </c>
      <c r="AH155" s="665"/>
      <c r="AI155" s="661"/>
      <c r="AJ155" s="673"/>
      <c r="AK155" s="674" t="s">
        <v>986</v>
      </c>
      <c r="AL155" s="664"/>
      <c r="AM155" s="674" t="s">
        <v>986</v>
      </c>
      <c r="AN155" s="665"/>
      <c r="AO155" s="494"/>
      <c r="AP155" s="644" t="s">
        <v>710</v>
      </c>
      <c r="AQ155" s="564" t="s">
        <v>135</v>
      </c>
      <c r="AR155" s="564"/>
      <c r="AS155" s="565"/>
    </row>
    <row r="156" spans="1:45" s="604" customFormat="1" ht="123" customHeight="1">
      <c r="A156" s="566">
        <v>126</v>
      </c>
      <c r="B156" s="793" t="s">
        <v>895</v>
      </c>
      <c r="C156" s="570" t="s">
        <v>255</v>
      </c>
      <c r="D156" s="570" t="s">
        <v>260</v>
      </c>
      <c r="E156" s="648">
        <v>29.364999999999998</v>
      </c>
      <c r="F156" s="741">
        <v>0</v>
      </c>
      <c r="G156" s="295">
        <v>0</v>
      </c>
      <c r="H156" s="362">
        <f t="shared" si="24"/>
        <v>29.364999999999998</v>
      </c>
      <c r="I156" s="742">
        <v>28.852</v>
      </c>
      <c r="J156" s="700" t="s">
        <v>1368</v>
      </c>
      <c r="K156" s="707" t="s">
        <v>95</v>
      </c>
      <c r="L156" s="294" t="s">
        <v>1369</v>
      </c>
      <c r="M156" s="648">
        <v>29.751000000000001</v>
      </c>
      <c r="N156" s="650">
        <v>36.917000000000002</v>
      </c>
      <c r="O156" s="285">
        <f t="shared" si="25"/>
        <v>7.1660000000000004</v>
      </c>
      <c r="P156" s="652">
        <v>0</v>
      </c>
      <c r="Q156" s="499" t="s">
        <v>95</v>
      </c>
      <c r="R156" s="706" t="s">
        <v>1474</v>
      </c>
      <c r="S156" s="582"/>
      <c r="T156" s="793" t="s">
        <v>251</v>
      </c>
      <c r="U156" s="644" t="s">
        <v>2</v>
      </c>
      <c r="V156" s="576" t="s">
        <v>764</v>
      </c>
      <c r="W156" s="661" t="s">
        <v>987</v>
      </c>
      <c r="X156" s="673" t="s">
        <v>988</v>
      </c>
      <c r="Y156" s="674" t="s">
        <v>986</v>
      </c>
      <c r="Z156" s="664">
        <v>17</v>
      </c>
      <c r="AA156" s="674" t="s">
        <v>986</v>
      </c>
      <c r="AB156" s="665"/>
      <c r="AC156" s="661"/>
      <c r="AD156" s="673"/>
      <c r="AE156" s="674" t="s">
        <v>986</v>
      </c>
      <c r="AF156" s="664"/>
      <c r="AG156" s="674" t="s">
        <v>986</v>
      </c>
      <c r="AH156" s="665"/>
      <c r="AI156" s="661"/>
      <c r="AJ156" s="673"/>
      <c r="AK156" s="674" t="s">
        <v>986</v>
      </c>
      <c r="AL156" s="664"/>
      <c r="AM156" s="674" t="s">
        <v>986</v>
      </c>
      <c r="AN156" s="665"/>
      <c r="AO156" s="494"/>
      <c r="AP156" s="556" t="s">
        <v>119</v>
      </c>
      <c r="AQ156" s="591" t="s">
        <v>135</v>
      </c>
      <c r="AR156" s="564"/>
      <c r="AS156" s="565"/>
    </row>
    <row r="157" spans="1:45" ht="24" customHeight="1">
      <c r="A157" s="108"/>
      <c r="B157" s="816" t="s">
        <v>966</v>
      </c>
      <c r="C157" s="105"/>
      <c r="D157" s="105"/>
      <c r="E157" s="359"/>
      <c r="F157" s="360"/>
      <c r="G157" s="361"/>
      <c r="H157" s="362"/>
      <c r="I157" s="742"/>
      <c r="J157" s="363"/>
      <c r="K157" s="707"/>
      <c r="L157" s="300"/>
      <c r="M157" s="360"/>
      <c r="N157" s="652"/>
      <c r="O157" s="285"/>
      <c r="P157" s="652"/>
      <c r="Q157" s="777"/>
      <c r="R157" s="793"/>
      <c r="S157" s="109"/>
      <c r="T157" s="379"/>
      <c r="U157" s="380"/>
      <c r="V157" s="381"/>
      <c r="W157" s="661"/>
      <c r="X157" s="673"/>
      <c r="Y157" s="674" t="s">
        <v>986</v>
      </c>
      <c r="Z157" s="664"/>
      <c r="AA157" s="674" t="s">
        <v>986</v>
      </c>
      <c r="AB157" s="665"/>
      <c r="AC157" s="661"/>
      <c r="AD157" s="673"/>
      <c r="AE157" s="674" t="s">
        <v>986</v>
      </c>
      <c r="AF157" s="664"/>
      <c r="AG157" s="674" t="s">
        <v>986</v>
      </c>
      <c r="AH157" s="665"/>
      <c r="AI157" s="661"/>
      <c r="AJ157" s="673"/>
      <c r="AK157" s="674" t="s">
        <v>986</v>
      </c>
      <c r="AL157" s="664"/>
      <c r="AM157" s="674" t="s">
        <v>986</v>
      </c>
      <c r="AN157" s="665"/>
      <c r="AO157" s="494"/>
      <c r="AP157" s="382"/>
      <c r="AQ157" s="383"/>
      <c r="AR157" s="383"/>
      <c r="AS157" s="384"/>
    </row>
    <row r="158" spans="1:45" ht="21.6" customHeight="1">
      <c r="A158" s="332"/>
      <c r="B158" s="333" t="s">
        <v>352</v>
      </c>
      <c r="C158" s="333"/>
      <c r="D158" s="333"/>
      <c r="E158" s="334"/>
      <c r="F158" s="335"/>
      <c r="G158" s="335"/>
      <c r="H158" s="336"/>
      <c r="I158" s="336"/>
      <c r="J158" s="337"/>
      <c r="K158" s="338"/>
      <c r="L158" s="338"/>
      <c r="M158" s="336"/>
      <c r="N158" s="336"/>
      <c r="O158" s="336"/>
      <c r="P158" s="339"/>
      <c r="Q158" s="340"/>
      <c r="R158" s="341"/>
      <c r="S158" s="342"/>
      <c r="T158" s="342"/>
      <c r="U158" s="342"/>
      <c r="V158" s="343"/>
      <c r="W158" s="670"/>
      <c r="X158" s="670"/>
      <c r="Y158" s="670"/>
      <c r="Z158" s="670"/>
      <c r="AA158" s="670"/>
      <c r="AB158" s="670"/>
      <c r="AC158" s="670"/>
      <c r="AD158" s="670"/>
      <c r="AE158" s="670"/>
      <c r="AF158" s="670"/>
      <c r="AG158" s="670"/>
      <c r="AH158" s="670"/>
      <c r="AI158" s="670"/>
      <c r="AJ158" s="670"/>
      <c r="AK158" s="670"/>
      <c r="AL158" s="670"/>
      <c r="AM158" s="670"/>
      <c r="AN158" s="670"/>
      <c r="AO158" s="670"/>
      <c r="AP158" s="343"/>
      <c r="AQ158" s="342"/>
      <c r="AR158" s="342"/>
      <c r="AS158" s="344"/>
    </row>
    <row r="159" spans="1:45" s="631" customFormat="1" ht="138.75" customHeight="1">
      <c r="A159" s="500">
        <v>127</v>
      </c>
      <c r="B159" s="706" t="s">
        <v>353</v>
      </c>
      <c r="C159" s="494" t="s">
        <v>999</v>
      </c>
      <c r="D159" s="494" t="s">
        <v>198</v>
      </c>
      <c r="E159" s="495">
        <v>172.51400000000001</v>
      </c>
      <c r="F159" s="788">
        <v>0</v>
      </c>
      <c r="G159" s="493">
        <v>0</v>
      </c>
      <c r="H159" s="650">
        <f t="shared" si="24"/>
        <v>172.51400000000001</v>
      </c>
      <c r="I159" s="650">
        <v>143</v>
      </c>
      <c r="J159" s="293" t="s">
        <v>1335</v>
      </c>
      <c r="K159" s="496" t="s">
        <v>95</v>
      </c>
      <c r="L159" s="501" t="s">
        <v>1370</v>
      </c>
      <c r="M159" s="541">
        <v>170.64699999999999</v>
      </c>
      <c r="N159" s="650">
        <v>169.34800000000001</v>
      </c>
      <c r="O159" s="498">
        <f t="shared" ref="O159:O176" si="26">+N159-M159</f>
        <v>-1.2989999999999782</v>
      </c>
      <c r="P159" s="650">
        <v>0</v>
      </c>
      <c r="Q159" s="499" t="s">
        <v>95</v>
      </c>
      <c r="R159" s="706" t="s">
        <v>1475</v>
      </c>
      <c r="S159" s="568"/>
      <c r="T159" s="379" t="s">
        <v>251</v>
      </c>
      <c r="U159" s="380" t="s">
        <v>2</v>
      </c>
      <c r="V159" s="381" t="s">
        <v>316</v>
      </c>
      <c r="W159" s="661" t="s">
        <v>987</v>
      </c>
      <c r="X159" s="673"/>
      <c r="Y159" s="674" t="s">
        <v>986</v>
      </c>
      <c r="Z159" s="664">
        <v>129</v>
      </c>
      <c r="AA159" s="674" t="s">
        <v>986</v>
      </c>
      <c r="AB159" s="665"/>
      <c r="AC159" s="661" t="s">
        <v>987</v>
      </c>
      <c r="AD159" s="673"/>
      <c r="AE159" s="674" t="s">
        <v>986</v>
      </c>
      <c r="AF159" s="664">
        <v>136</v>
      </c>
      <c r="AG159" s="674" t="s">
        <v>986</v>
      </c>
      <c r="AH159" s="665"/>
      <c r="AI159" s="661"/>
      <c r="AJ159" s="673"/>
      <c r="AK159" s="674" t="s">
        <v>986</v>
      </c>
      <c r="AL159" s="664"/>
      <c r="AM159" s="674" t="s">
        <v>986</v>
      </c>
      <c r="AN159" s="665"/>
      <c r="AO159" s="494"/>
      <c r="AP159" s="647" t="s">
        <v>711</v>
      </c>
      <c r="AQ159" s="383" t="s">
        <v>135</v>
      </c>
      <c r="AR159" s="383"/>
      <c r="AS159" s="384"/>
    </row>
    <row r="160" spans="1:45" s="604" customFormat="1" ht="84.75" customHeight="1">
      <c r="A160" s="566">
        <v>128</v>
      </c>
      <c r="B160" s="793" t="s">
        <v>354</v>
      </c>
      <c r="C160" s="570" t="s">
        <v>214</v>
      </c>
      <c r="D160" s="570" t="s">
        <v>198</v>
      </c>
      <c r="E160" s="292">
        <v>107.38800000000001</v>
      </c>
      <c r="F160" s="741">
        <v>0</v>
      </c>
      <c r="G160" s="295">
        <v>0</v>
      </c>
      <c r="H160" s="652">
        <f t="shared" si="24"/>
        <v>107.38800000000001</v>
      </c>
      <c r="I160" s="650">
        <v>101.889</v>
      </c>
      <c r="J160" s="293" t="s">
        <v>1335</v>
      </c>
      <c r="K160" s="707" t="s">
        <v>95</v>
      </c>
      <c r="L160" s="294" t="s">
        <v>1371</v>
      </c>
      <c r="M160" s="296">
        <v>103.92100000000001</v>
      </c>
      <c r="N160" s="650">
        <v>65.861999999999995</v>
      </c>
      <c r="O160" s="285">
        <f t="shared" si="26"/>
        <v>-38.059000000000012</v>
      </c>
      <c r="P160" s="652">
        <v>0</v>
      </c>
      <c r="Q160" s="499" t="s">
        <v>95</v>
      </c>
      <c r="R160" s="706" t="s">
        <v>1476</v>
      </c>
      <c r="S160" s="582"/>
      <c r="T160" s="567" t="s">
        <v>251</v>
      </c>
      <c r="U160" s="288" t="s">
        <v>2</v>
      </c>
      <c r="V160" s="289" t="s">
        <v>316</v>
      </c>
      <c r="W160" s="661" t="s">
        <v>987</v>
      </c>
      <c r="X160" s="673"/>
      <c r="Y160" s="674" t="s">
        <v>986</v>
      </c>
      <c r="Z160" s="664">
        <v>130</v>
      </c>
      <c r="AA160" s="674" t="s">
        <v>986</v>
      </c>
      <c r="AB160" s="665"/>
      <c r="AC160" s="661"/>
      <c r="AD160" s="673"/>
      <c r="AE160" s="674" t="s">
        <v>986</v>
      </c>
      <c r="AF160" s="664"/>
      <c r="AG160" s="674" t="s">
        <v>986</v>
      </c>
      <c r="AH160" s="665"/>
      <c r="AI160" s="661"/>
      <c r="AJ160" s="673"/>
      <c r="AK160" s="674" t="s">
        <v>986</v>
      </c>
      <c r="AL160" s="664"/>
      <c r="AM160" s="674" t="s">
        <v>986</v>
      </c>
      <c r="AN160" s="665"/>
      <c r="AO160" s="494"/>
      <c r="AP160" s="644" t="s">
        <v>170</v>
      </c>
      <c r="AQ160" s="564" t="s">
        <v>135</v>
      </c>
      <c r="AR160" s="564"/>
      <c r="AS160" s="565"/>
    </row>
    <row r="161" spans="1:45" s="604" customFormat="1" ht="69.75" customHeight="1">
      <c r="A161" s="566">
        <v>129</v>
      </c>
      <c r="B161" s="793" t="s">
        <v>355</v>
      </c>
      <c r="C161" s="570" t="s">
        <v>214</v>
      </c>
      <c r="D161" s="570" t="s">
        <v>198</v>
      </c>
      <c r="E161" s="292">
        <v>29.712</v>
      </c>
      <c r="F161" s="741">
        <v>0</v>
      </c>
      <c r="G161" s="493">
        <v>0</v>
      </c>
      <c r="H161" s="652">
        <f t="shared" si="24"/>
        <v>29.712</v>
      </c>
      <c r="I161" s="650">
        <v>44.545999999999999</v>
      </c>
      <c r="J161" s="293" t="s">
        <v>1335</v>
      </c>
      <c r="K161" s="707" t="s">
        <v>95</v>
      </c>
      <c r="L161" s="294" t="s">
        <v>1372</v>
      </c>
      <c r="M161" s="541">
        <v>30.364000000000001</v>
      </c>
      <c r="N161" s="650">
        <v>29.608000000000001</v>
      </c>
      <c r="O161" s="285">
        <f t="shared" si="26"/>
        <v>-0.75600000000000023</v>
      </c>
      <c r="P161" s="652">
        <v>0</v>
      </c>
      <c r="Q161" s="499" t="s">
        <v>95</v>
      </c>
      <c r="R161" s="706" t="s">
        <v>1477</v>
      </c>
      <c r="S161" s="582"/>
      <c r="T161" s="567" t="s">
        <v>251</v>
      </c>
      <c r="U161" s="288" t="s">
        <v>2</v>
      </c>
      <c r="V161" s="289" t="s">
        <v>316</v>
      </c>
      <c r="W161" s="661" t="s">
        <v>987</v>
      </c>
      <c r="X161" s="673"/>
      <c r="Y161" s="674" t="s">
        <v>986</v>
      </c>
      <c r="Z161" s="664">
        <v>131</v>
      </c>
      <c r="AA161" s="674" t="s">
        <v>986</v>
      </c>
      <c r="AB161" s="665"/>
      <c r="AC161" s="661"/>
      <c r="AD161" s="673"/>
      <c r="AE161" s="674" t="s">
        <v>986</v>
      </c>
      <c r="AF161" s="664"/>
      <c r="AG161" s="674" t="s">
        <v>986</v>
      </c>
      <c r="AH161" s="665"/>
      <c r="AI161" s="661"/>
      <c r="AJ161" s="673"/>
      <c r="AK161" s="674" t="s">
        <v>986</v>
      </c>
      <c r="AL161" s="664"/>
      <c r="AM161" s="674" t="s">
        <v>986</v>
      </c>
      <c r="AN161" s="665"/>
      <c r="AO161" s="494"/>
      <c r="AP161" s="645" t="s">
        <v>865</v>
      </c>
      <c r="AQ161" s="564" t="s">
        <v>135</v>
      </c>
      <c r="AR161" s="564"/>
      <c r="AS161" s="565"/>
    </row>
    <row r="162" spans="1:45" s="604" customFormat="1" ht="54.75" customHeight="1">
      <c r="A162" s="566">
        <v>130</v>
      </c>
      <c r="B162" s="793" t="s">
        <v>356</v>
      </c>
      <c r="C162" s="570" t="s">
        <v>325</v>
      </c>
      <c r="D162" s="570" t="s">
        <v>198</v>
      </c>
      <c r="E162" s="292">
        <v>94.808999999999997</v>
      </c>
      <c r="F162" s="741">
        <v>0</v>
      </c>
      <c r="G162" s="295">
        <v>0</v>
      </c>
      <c r="H162" s="652">
        <f t="shared" si="24"/>
        <v>94.808999999999997</v>
      </c>
      <c r="I162" s="650">
        <v>88.85</v>
      </c>
      <c r="J162" s="299" t="s">
        <v>1373</v>
      </c>
      <c r="K162" s="707" t="s">
        <v>95</v>
      </c>
      <c r="L162" s="294" t="s">
        <v>1374</v>
      </c>
      <c r="M162" s="296">
        <v>126.346</v>
      </c>
      <c r="N162" s="650">
        <v>126.58499999999999</v>
      </c>
      <c r="O162" s="285">
        <f t="shared" si="26"/>
        <v>0.23899999999999011</v>
      </c>
      <c r="P162" s="652">
        <v>0</v>
      </c>
      <c r="Q162" s="499" t="s">
        <v>95</v>
      </c>
      <c r="R162" s="706" t="s">
        <v>1478</v>
      </c>
      <c r="S162" s="582"/>
      <c r="T162" s="567" t="s">
        <v>251</v>
      </c>
      <c r="U162" s="288" t="s">
        <v>2</v>
      </c>
      <c r="V162" s="289" t="s">
        <v>316</v>
      </c>
      <c r="W162" s="661" t="s">
        <v>987</v>
      </c>
      <c r="X162" s="673"/>
      <c r="Y162" s="674" t="s">
        <v>986</v>
      </c>
      <c r="Z162" s="664">
        <v>132</v>
      </c>
      <c r="AA162" s="674" t="s">
        <v>986</v>
      </c>
      <c r="AB162" s="665"/>
      <c r="AC162" s="661"/>
      <c r="AD162" s="673"/>
      <c r="AE162" s="674" t="s">
        <v>986</v>
      </c>
      <c r="AF162" s="664"/>
      <c r="AG162" s="674" t="s">
        <v>986</v>
      </c>
      <c r="AH162" s="665"/>
      <c r="AI162" s="661"/>
      <c r="AJ162" s="673"/>
      <c r="AK162" s="674" t="s">
        <v>986</v>
      </c>
      <c r="AL162" s="664"/>
      <c r="AM162" s="674" t="s">
        <v>986</v>
      </c>
      <c r="AN162" s="665"/>
      <c r="AO162" s="494"/>
      <c r="AP162" s="644" t="s">
        <v>121</v>
      </c>
      <c r="AQ162" s="564" t="s">
        <v>135</v>
      </c>
      <c r="AR162" s="564"/>
      <c r="AS162" s="565"/>
    </row>
    <row r="163" spans="1:45" s="604" customFormat="1" ht="40.35" customHeight="1">
      <c r="A163" s="566">
        <v>131</v>
      </c>
      <c r="B163" s="706" t="s">
        <v>821</v>
      </c>
      <c r="C163" s="570" t="s">
        <v>281</v>
      </c>
      <c r="D163" s="570" t="s">
        <v>198</v>
      </c>
      <c r="E163" s="652">
        <v>130.86199999999999</v>
      </c>
      <c r="F163" s="741">
        <v>0</v>
      </c>
      <c r="G163" s="493">
        <v>0</v>
      </c>
      <c r="H163" s="652">
        <f t="shared" si="24"/>
        <v>130.86199999999999</v>
      </c>
      <c r="I163" s="650">
        <v>126.38500000000001</v>
      </c>
      <c r="J163" s="293" t="s">
        <v>1335</v>
      </c>
      <c r="K163" s="707" t="s">
        <v>95</v>
      </c>
      <c r="L163" s="501" t="s">
        <v>1375</v>
      </c>
      <c r="M163" s="296">
        <v>132.07</v>
      </c>
      <c r="N163" s="650">
        <v>132.364</v>
      </c>
      <c r="O163" s="285">
        <f t="shared" si="26"/>
        <v>0.29400000000001114</v>
      </c>
      <c r="P163" s="652">
        <v>0</v>
      </c>
      <c r="Q163" s="499" t="s">
        <v>95</v>
      </c>
      <c r="R163" s="706" t="s">
        <v>1480</v>
      </c>
      <c r="S163" s="582"/>
      <c r="T163" s="567" t="s">
        <v>251</v>
      </c>
      <c r="U163" s="288" t="s">
        <v>2</v>
      </c>
      <c r="V163" s="289" t="s">
        <v>316</v>
      </c>
      <c r="W163" s="661" t="s">
        <v>987</v>
      </c>
      <c r="X163" s="673"/>
      <c r="Y163" s="674" t="s">
        <v>986</v>
      </c>
      <c r="Z163" s="664">
        <v>133</v>
      </c>
      <c r="AA163" s="674" t="s">
        <v>986</v>
      </c>
      <c r="AB163" s="665"/>
      <c r="AC163" s="661" t="s">
        <v>1007</v>
      </c>
      <c r="AD163" s="673"/>
      <c r="AE163" s="674" t="s">
        <v>278</v>
      </c>
      <c r="AF163" s="664">
        <v>260</v>
      </c>
      <c r="AG163" s="674" t="s">
        <v>278</v>
      </c>
      <c r="AH163" s="665"/>
      <c r="AI163" s="661"/>
      <c r="AJ163" s="673"/>
      <c r="AK163" s="674" t="s">
        <v>986</v>
      </c>
      <c r="AL163" s="664"/>
      <c r="AM163" s="674" t="s">
        <v>986</v>
      </c>
      <c r="AN163" s="665"/>
      <c r="AO163" s="494"/>
      <c r="AP163" s="644" t="s">
        <v>711</v>
      </c>
      <c r="AQ163" s="564" t="s">
        <v>135</v>
      </c>
      <c r="AR163" s="564"/>
      <c r="AS163" s="565"/>
    </row>
    <row r="164" spans="1:45" s="604" customFormat="1" ht="40.35" customHeight="1">
      <c r="A164" s="566">
        <v>132</v>
      </c>
      <c r="B164" s="793" t="s">
        <v>357</v>
      </c>
      <c r="C164" s="570" t="s">
        <v>228</v>
      </c>
      <c r="D164" s="570" t="s">
        <v>198</v>
      </c>
      <c r="E164" s="292">
        <v>135.49799999999999</v>
      </c>
      <c r="F164" s="741">
        <v>0</v>
      </c>
      <c r="G164" s="295">
        <v>0</v>
      </c>
      <c r="H164" s="652">
        <f t="shared" si="24"/>
        <v>135.49799999999999</v>
      </c>
      <c r="I164" s="650">
        <v>134.08199999999999</v>
      </c>
      <c r="J164" s="293" t="s">
        <v>1335</v>
      </c>
      <c r="K164" s="707" t="s">
        <v>95</v>
      </c>
      <c r="L164" s="294" t="s">
        <v>1376</v>
      </c>
      <c r="M164" s="296">
        <v>108.712</v>
      </c>
      <c r="N164" s="650">
        <v>118.35599999999999</v>
      </c>
      <c r="O164" s="285">
        <f t="shared" si="26"/>
        <v>9.6439999999999912</v>
      </c>
      <c r="P164" s="652">
        <v>0</v>
      </c>
      <c r="Q164" s="499" t="s">
        <v>95</v>
      </c>
      <c r="R164" s="706" t="s">
        <v>1479</v>
      </c>
      <c r="S164" s="582"/>
      <c r="T164" s="567" t="s">
        <v>251</v>
      </c>
      <c r="U164" s="288" t="s">
        <v>2</v>
      </c>
      <c r="V164" s="289" t="s">
        <v>316</v>
      </c>
      <c r="W164" s="661" t="s">
        <v>987</v>
      </c>
      <c r="X164" s="673"/>
      <c r="Y164" s="674" t="s">
        <v>986</v>
      </c>
      <c r="Z164" s="664">
        <v>134</v>
      </c>
      <c r="AA164" s="674" t="s">
        <v>986</v>
      </c>
      <c r="AB164" s="665"/>
      <c r="AC164" s="661"/>
      <c r="AD164" s="673"/>
      <c r="AE164" s="674" t="s">
        <v>278</v>
      </c>
      <c r="AF164" s="664"/>
      <c r="AG164" s="674" t="s">
        <v>278</v>
      </c>
      <c r="AH164" s="665"/>
      <c r="AI164" s="661"/>
      <c r="AJ164" s="673"/>
      <c r="AK164" s="674" t="s">
        <v>986</v>
      </c>
      <c r="AL164" s="664"/>
      <c r="AM164" s="674" t="s">
        <v>986</v>
      </c>
      <c r="AN164" s="665"/>
      <c r="AO164" s="494"/>
      <c r="AP164" s="644" t="s">
        <v>170</v>
      </c>
      <c r="AQ164" s="564" t="s">
        <v>135</v>
      </c>
      <c r="AR164" s="564"/>
      <c r="AS164" s="565"/>
    </row>
    <row r="165" spans="1:45" s="604" customFormat="1" ht="130.5" customHeight="1">
      <c r="A165" s="566">
        <v>133</v>
      </c>
      <c r="B165" s="793" t="s">
        <v>358</v>
      </c>
      <c r="C165" s="570" t="s">
        <v>214</v>
      </c>
      <c r="D165" s="570" t="s">
        <v>198</v>
      </c>
      <c r="E165" s="292">
        <v>36.948</v>
      </c>
      <c r="F165" s="741">
        <v>0</v>
      </c>
      <c r="G165" s="493">
        <v>0</v>
      </c>
      <c r="H165" s="652">
        <f t="shared" si="24"/>
        <v>36.948</v>
      </c>
      <c r="I165" s="650">
        <v>29.027999999999999</v>
      </c>
      <c r="J165" s="299" t="s">
        <v>1377</v>
      </c>
      <c r="K165" s="707" t="s">
        <v>95</v>
      </c>
      <c r="L165" s="294" t="s">
        <v>1378</v>
      </c>
      <c r="M165" s="296">
        <v>47.100999999999999</v>
      </c>
      <c r="N165" s="650">
        <v>36.948999999999998</v>
      </c>
      <c r="O165" s="285">
        <f t="shared" si="26"/>
        <v>-10.152000000000001</v>
      </c>
      <c r="P165" s="652">
        <v>0</v>
      </c>
      <c r="Q165" s="499" t="s">
        <v>95</v>
      </c>
      <c r="R165" s="706" t="s">
        <v>1481</v>
      </c>
      <c r="S165" s="582"/>
      <c r="T165" s="567" t="s">
        <v>251</v>
      </c>
      <c r="U165" s="288" t="s">
        <v>2</v>
      </c>
      <c r="V165" s="289" t="s">
        <v>316</v>
      </c>
      <c r="W165" s="661" t="s">
        <v>987</v>
      </c>
      <c r="X165" s="673"/>
      <c r="Y165" s="674" t="s">
        <v>986</v>
      </c>
      <c r="Z165" s="664">
        <v>135</v>
      </c>
      <c r="AA165" s="674" t="s">
        <v>986</v>
      </c>
      <c r="AB165" s="665"/>
      <c r="AC165" s="661"/>
      <c r="AD165" s="673"/>
      <c r="AE165" s="674" t="s">
        <v>278</v>
      </c>
      <c r="AF165" s="664"/>
      <c r="AG165" s="674" t="s">
        <v>1003</v>
      </c>
      <c r="AH165" s="665"/>
      <c r="AI165" s="661"/>
      <c r="AJ165" s="673"/>
      <c r="AK165" s="674" t="s">
        <v>986</v>
      </c>
      <c r="AL165" s="664"/>
      <c r="AM165" s="674" t="s">
        <v>986</v>
      </c>
      <c r="AN165" s="665"/>
      <c r="AO165" s="494"/>
      <c r="AP165" s="644" t="s">
        <v>121</v>
      </c>
      <c r="AQ165" s="564" t="s">
        <v>135</v>
      </c>
      <c r="AR165" s="564"/>
      <c r="AS165" s="565"/>
    </row>
    <row r="166" spans="1:45" s="604" customFormat="1" ht="116.25" customHeight="1">
      <c r="A166" s="566">
        <v>134</v>
      </c>
      <c r="B166" s="793" t="s">
        <v>946</v>
      </c>
      <c r="C166" s="570" t="s">
        <v>281</v>
      </c>
      <c r="D166" s="570" t="s">
        <v>198</v>
      </c>
      <c r="E166" s="292">
        <v>71.715999999999994</v>
      </c>
      <c r="F166" s="741">
        <v>0</v>
      </c>
      <c r="G166" s="295">
        <v>0</v>
      </c>
      <c r="H166" s="652">
        <f t="shared" si="24"/>
        <v>71.715999999999994</v>
      </c>
      <c r="I166" s="650">
        <v>67.518000000000001</v>
      </c>
      <c r="J166" s="293" t="s">
        <v>1335</v>
      </c>
      <c r="K166" s="707" t="s">
        <v>95</v>
      </c>
      <c r="L166" s="501" t="s">
        <v>1379</v>
      </c>
      <c r="M166" s="541">
        <v>76.52</v>
      </c>
      <c r="N166" s="650">
        <v>76.52</v>
      </c>
      <c r="O166" s="285">
        <f t="shared" si="26"/>
        <v>0</v>
      </c>
      <c r="P166" s="652">
        <v>0</v>
      </c>
      <c r="Q166" s="499" t="s">
        <v>95</v>
      </c>
      <c r="R166" s="706" t="s">
        <v>1482</v>
      </c>
      <c r="S166" s="582"/>
      <c r="T166" s="567" t="s">
        <v>251</v>
      </c>
      <c r="U166" s="288" t="s">
        <v>2</v>
      </c>
      <c r="V166" s="289" t="s">
        <v>316</v>
      </c>
      <c r="W166" s="661" t="s">
        <v>987</v>
      </c>
      <c r="X166" s="673"/>
      <c r="Y166" s="674" t="s">
        <v>986</v>
      </c>
      <c r="Z166" s="664">
        <v>137</v>
      </c>
      <c r="AA166" s="674" t="s">
        <v>986</v>
      </c>
      <c r="AB166" s="665"/>
      <c r="AC166" s="661" t="s">
        <v>987</v>
      </c>
      <c r="AD166" s="673"/>
      <c r="AE166" s="674" t="s">
        <v>278</v>
      </c>
      <c r="AF166" s="664">
        <v>147</v>
      </c>
      <c r="AG166" s="674" t="s">
        <v>278</v>
      </c>
      <c r="AH166" s="665"/>
      <c r="AI166" s="661"/>
      <c r="AJ166" s="673"/>
      <c r="AK166" s="674" t="s">
        <v>986</v>
      </c>
      <c r="AL166" s="664"/>
      <c r="AM166" s="674" t="s">
        <v>986</v>
      </c>
      <c r="AN166" s="665"/>
      <c r="AO166" s="494"/>
      <c r="AP166" s="644" t="s">
        <v>170</v>
      </c>
      <c r="AQ166" s="564" t="s">
        <v>135</v>
      </c>
      <c r="AR166" s="564"/>
      <c r="AS166" s="565"/>
    </row>
    <row r="167" spans="1:45" s="604" customFormat="1" ht="168" customHeight="1">
      <c r="A167" s="566">
        <v>135</v>
      </c>
      <c r="B167" s="793" t="s">
        <v>359</v>
      </c>
      <c r="C167" s="570" t="s">
        <v>228</v>
      </c>
      <c r="D167" s="570" t="s">
        <v>198</v>
      </c>
      <c r="E167" s="292">
        <v>131.81299999999999</v>
      </c>
      <c r="F167" s="741">
        <v>0</v>
      </c>
      <c r="G167" s="493">
        <v>0</v>
      </c>
      <c r="H167" s="652">
        <f t="shared" si="24"/>
        <v>131.81299999999999</v>
      </c>
      <c r="I167" s="650">
        <v>125.566</v>
      </c>
      <c r="J167" s="298" t="s">
        <v>1402</v>
      </c>
      <c r="K167" s="707" t="s">
        <v>139</v>
      </c>
      <c r="L167" s="294" t="s">
        <v>1380</v>
      </c>
      <c r="M167" s="296">
        <v>101.664</v>
      </c>
      <c r="N167" s="650">
        <v>68.688999999999993</v>
      </c>
      <c r="O167" s="285">
        <f t="shared" si="26"/>
        <v>-32.975000000000009</v>
      </c>
      <c r="P167" s="652">
        <v>-33</v>
      </c>
      <c r="Q167" s="499" t="s">
        <v>93</v>
      </c>
      <c r="R167" s="706" t="s">
        <v>1483</v>
      </c>
      <c r="S167" s="582"/>
      <c r="T167" s="567" t="s">
        <v>251</v>
      </c>
      <c r="U167" s="288" t="s">
        <v>2</v>
      </c>
      <c r="V167" s="289" t="s">
        <v>316</v>
      </c>
      <c r="W167" s="661" t="s">
        <v>987</v>
      </c>
      <c r="X167" s="673"/>
      <c r="Y167" s="674" t="s">
        <v>986</v>
      </c>
      <c r="Z167" s="664">
        <v>138</v>
      </c>
      <c r="AA167" s="674" t="s">
        <v>986</v>
      </c>
      <c r="AB167" s="665"/>
      <c r="AC167" s="661"/>
      <c r="AD167" s="673"/>
      <c r="AE167" s="674" t="s">
        <v>986</v>
      </c>
      <c r="AF167" s="664"/>
      <c r="AG167" s="674" t="s">
        <v>986</v>
      </c>
      <c r="AH167" s="665"/>
      <c r="AI167" s="661"/>
      <c r="AJ167" s="673"/>
      <c r="AK167" s="674" t="s">
        <v>986</v>
      </c>
      <c r="AL167" s="664"/>
      <c r="AM167" s="674" t="s">
        <v>986</v>
      </c>
      <c r="AN167" s="665"/>
      <c r="AO167" s="494"/>
      <c r="AP167" s="644" t="s">
        <v>121</v>
      </c>
      <c r="AQ167" s="564" t="s">
        <v>135</v>
      </c>
      <c r="AR167" s="564"/>
      <c r="AS167" s="565"/>
    </row>
    <row r="168" spans="1:45" s="604" customFormat="1" ht="40.35" customHeight="1">
      <c r="A168" s="566">
        <v>136</v>
      </c>
      <c r="B168" s="793" t="s">
        <v>360</v>
      </c>
      <c r="C168" s="570" t="s">
        <v>361</v>
      </c>
      <c r="D168" s="570" t="s">
        <v>198</v>
      </c>
      <c r="E168" s="292">
        <v>74.841999999999999</v>
      </c>
      <c r="F168" s="741">
        <v>0</v>
      </c>
      <c r="G168" s="295">
        <v>0</v>
      </c>
      <c r="H168" s="652">
        <f t="shared" si="24"/>
        <v>74.841999999999999</v>
      </c>
      <c r="I168" s="650">
        <f>ROUNDDOWN(71.529,0)</f>
        <v>71</v>
      </c>
      <c r="J168" s="293" t="s">
        <v>1335</v>
      </c>
      <c r="K168" s="707" t="s">
        <v>140</v>
      </c>
      <c r="L168" s="294" t="s">
        <v>1381</v>
      </c>
      <c r="M168" s="296">
        <v>74.924000000000007</v>
      </c>
      <c r="N168" s="650">
        <f>46.056+7.95+32.88</f>
        <v>86.885999999999996</v>
      </c>
      <c r="O168" s="285">
        <f t="shared" si="26"/>
        <v>11.961999999999989</v>
      </c>
      <c r="P168" s="652">
        <v>0</v>
      </c>
      <c r="Q168" s="499" t="s">
        <v>1444</v>
      </c>
      <c r="R168" s="706" t="s">
        <v>1484</v>
      </c>
      <c r="S168" s="582"/>
      <c r="T168" s="567" t="s">
        <v>251</v>
      </c>
      <c r="U168" s="288" t="s">
        <v>2</v>
      </c>
      <c r="V168" s="289" t="s">
        <v>316</v>
      </c>
      <c r="W168" s="661" t="s">
        <v>987</v>
      </c>
      <c r="X168" s="673"/>
      <c r="Y168" s="674" t="s">
        <v>986</v>
      </c>
      <c r="Z168" s="664">
        <v>139</v>
      </c>
      <c r="AA168" s="674" t="s">
        <v>986</v>
      </c>
      <c r="AB168" s="665"/>
      <c r="AC168" s="661"/>
      <c r="AD168" s="673"/>
      <c r="AE168" s="674" t="s">
        <v>986</v>
      </c>
      <c r="AF168" s="664"/>
      <c r="AG168" s="674" t="s">
        <v>986</v>
      </c>
      <c r="AH168" s="665"/>
      <c r="AI168" s="661"/>
      <c r="AJ168" s="673"/>
      <c r="AK168" s="674" t="s">
        <v>986</v>
      </c>
      <c r="AL168" s="664"/>
      <c r="AM168" s="674" t="s">
        <v>986</v>
      </c>
      <c r="AN168" s="665"/>
      <c r="AO168" s="494"/>
      <c r="AP168" s="645" t="s">
        <v>865</v>
      </c>
      <c r="AQ168" s="564" t="s">
        <v>135</v>
      </c>
      <c r="AR168" s="564"/>
      <c r="AS168" s="565"/>
    </row>
    <row r="169" spans="1:45" s="604" customFormat="1" ht="84.75" customHeight="1">
      <c r="A169" s="566">
        <v>137</v>
      </c>
      <c r="B169" s="793" t="s">
        <v>362</v>
      </c>
      <c r="C169" s="570" t="s">
        <v>193</v>
      </c>
      <c r="D169" s="570" t="s">
        <v>198</v>
      </c>
      <c r="E169" s="292">
        <v>79.385000000000005</v>
      </c>
      <c r="F169" s="741">
        <v>0</v>
      </c>
      <c r="G169" s="493">
        <v>0</v>
      </c>
      <c r="H169" s="652">
        <f t="shared" si="24"/>
        <v>79.385000000000005</v>
      </c>
      <c r="I169" s="650">
        <v>72.447000000000003</v>
      </c>
      <c r="J169" s="293" t="s">
        <v>1335</v>
      </c>
      <c r="K169" s="707" t="s">
        <v>95</v>
      </c>
      <c r="L169" s="501" t="s">
        <v>1382</v>
      </c>
      <c r="M169" s="296">
        <v>79.206000000000003</v>
      </c>
      <c r="N169" s="650">
        <v>79.206000000000003</v>
      </c>
      <c r="O169" s="285">
        <f t="shared" si="26"/>
        <v>0</v>
      </c>
      <c r="P169" s="652">
        <v>0</v>
      </c>
      <c r="Q169" s="499" t="s">
        <v>1444</v>
      </c>
      <c r="R169" s="706" t="s">
        <v>1485</v>
      </c>
      <c r="S169" s="582"/>
      <c r="T169" s="567" t="s">
        <v>251</v>
      </c>
      <c r="U169" s="288" t="s">
        <v>2</v>
      </c>
      <c r="V169" s="289" t="s">
        <v>316</v>
      </c>
      <c r="W169" s="661" t="s">
        <v>987</v>
      </c>
      <c r="X169" s="673"/>
      <c r="Y169" s="674" t="s">
        <v>986</v>
      </c>
      <c r="Z169" s="664">
        <v>140</v>
      </c>
      <c r="AA169" s="674" t="s">
        <v>986</v>
      </c>
      <c r="AB169" s="665"/>
      <c r="AC169" s="661"/>
      <c r="AD169" s="673"/>
      <c r="AE169" s="674" t="s">
        <v>986</v>
      </c>
      <c r="AF169" s="664"/>
      <c r="AG169" s="674" t="s">
        <v>986</v>
      </c>
      <c r="AH169" s="665"/>
      <c r="AI169" s="661"/>
      <c r="AJ169" s="673"/>
      <c r="AK169" s="674" t="s">
        <v>986</v>
      </c>
      <c r="AL169" s="664"/>
      <c r="AM169" s="674" t="s">
        <v>986</v>
      </c>
      <c r="AN169" s="665"/>
      <c r="AO169" s="494"/>
      <c r="AP169" s="644" t="s">
        <v>170</v>
      </c>
      <c r="AQ169" s="564" t="s">
        <v>135</v>
      </c>
      <c r="AR169" s="564"/>
      <c r="AS169" s="565"/>
    </row>
    <row r="170" spans="1:45" s="604" customFormat="1" ht="111" customHeight="1">
      <c r="A170" s="566">
        <v>138</v>
      </c>
      <c r="B170" s="793" t="s">
        <v>363</v>
      </c>
      <c r="C170" s="570" t="s">
        <v>281</v>
      </c>
      <c r="D170" s="570" t="s">
        <v>198</v>
      </c>
      <c r="E170" s="292">
        <v>985.274</v>
      </c>
      <c r="F170" s="741">
        <v>0</v>
      </c>
      <c r="G170" s="295">
        <v>0</v>
      </c>
      <c r="H170" s="652">
        <f t="shared" si="24"/>
        <v>985.274</v>
      </c>
      <c r="I170" s="650">
        <v>984.91700000000003</v>
      </c>
      <c r="J170" s="293" t="s">
        <v>1335</v>
      </c>
      <c r="K170" s="707" t="s">
        <v>95</v>
      </c>
      <c r="L170" s="294" t="s">
        <v>1383</v>
      </c>
      <c r="M170" s="296">
        <v>756.72699999999998</v>
      </c>
      <c r="N170" s="650">
        <v>786.14400000000001</v>
      </c>
      <c r="O170" s="285">
        <f t="shared" si="26"/>
        <v>29.41700000000003</v>
      </c>
      <c r="P170" s="652">
        <v>0</v>
      </c>
      <c r="Q170" s="499" t="s">
        <v>95</v>
      </c>
      <c r="R170" s="706" t="s">
        <v>1486</v>
      </c>
      <c r="S170" s="582"/>
      <c r="T170" s="567" t="s">
        <v>251</v>
      </c>
      <c r="U170" s="288" t="s">
        <v>2</v>
      </c>
      <c r="V170" s="289" t="s">
        <v>316</v>
      </c>
      <c r="W170" s="661" t="s">
        <v>987</v>
      </c>
      <c r="X170" s="673"/>
      <c r="Y170" s="674" t="s">
        <v>986</v>
      </c>
      <c r="Z170" s="664">
        <v>141</v>
      </c>
      <c r="AA170" s="674" t="s">
        <v>986</v>
      </c>
      <c r="AB170" s="665"/>
      <c r="AC170" s="661"/>
      <c r="AD170" s="673"/>
      <c r="AE170" s="674" t="s">
        <v>986</v>
      </c>
      <c r="AF170" s="664"/>
      <c r="AG170" s="674" t="s">
        <v>986</v>
      </c>
      <c r="AH170" s="665"/>
      <c r="AI170" s="661"/>
      <c r="AJ170" s="673"/>
      <c r="AK170" s="674" t="s">
        <v>986</v>
      </c>
      <c r="AL170" s="664"/>
      <c r="AM170" s="674" t="s">
        <v>986</v>
      </c>
      <c r="AN170" s="665"/>
      <c r="AO170" s="494"/>
      <c r="AP170" s="644" t="s">
        <v>711</v>
      </c>
      <c r="AQ170" s="564" t="s">
        <v>135</v>
      </c>
      <c r="AR170" s="564"/>
      <c r="AS170" s="565"/>
    </row>
    <row r="171" spans="1:45" s="604" customFormat="1" ht="40.35" customHeight="1">
      <c r="A171" s="566">
        <v>139</v>
      </c>
      <c r="B171" s="793" t="s">
        <v>364</v>
      </c>
      <c r="C171" s="570" t="s">
        <v>281</v>
      </c>
      <c r="D171" s="570" t="s">
        <v>198</v>
      </c>
      <c r="E171" s="292">
        <v>3236.6759999999999</v>
      </c>
      <c r="F171" s="652">
        <v>2651.538</v>
      </c>
      <c r="G171" s="493">
        <v>0</v>
      </c>
      <c r="H171" s="652">
        <f t="shared" si="24"/>
        <v>5888.2139999999999</v>
      </c>
      <c r="I171" s="650">
        <v>3103.7330000000002</v>
      </c>
      <c r="J171" s="293" t="s">
        <v>1335</v>
      </c>
      <c r="K171" s="496" t="s">
        <v>95</v>
      </c>
      <c r="L171" s="551" t="s">
        <v>1384</v>
      </c>
      <c r="M171" s="296">
        <v>567.22299999999996</v>
      </c>
      <c r="N171" s="650">
        <f>288.649+4000</f>
        <v>4288.6490000000003</v>
      </c>
      <c r="O171" s="285">
        <f t="shared" si="26"/>
        <v>3721.4260000000004</v>
      </c>
      <c r="P171" s="652">
        <v>0</v>
      </c>
      <c r="Q171" s="499" t="s">
        <v>95</v>
      </c>
      <c r="R171" s="706" t="s">
        <v>1487</v>
      </c>
      <c r="S171" s="582"/>
      <c r="T171" s="567" t="s">
        <v>251</v>
      </c>
      <c r="U171" s="288" t="s">
        <v>2</v>
      </c>
      <c r="V171" s="289" t="s">
        <v>316</v>
      </c>
      <c r="W171" s="661" t="s">
        <v>987</v>
      </c>
      <c r="X171" s="673"/>
      <c r="Y171" s="674" t="s">
        <v>986</v>
      </c>
      <c r="Z171" s="664">
        <v>142</v>
      </c>
      <c r="AA171" s="674" t="s">
        <v>986</v>
      </c>
      <c r="AB171" s="665"/>
      <c r="AC171" s="661" t="s">
        <v>1007</v>
      </c>
      <c r="AD171" s="673"/>
      <c r="AE171" s="674" t="s">
        <v>278</v>
      </c>
      <c r="AF171" s="664">
        <v>332</v>
      </c>
      <c r="AG171" s="674" t="s">
        <v>278</v>
      </c>
      <c r="AH171" s="665"/>
      <c r="AI171" s="661" t="s">
        <v>1005</v>
      </c>
      <c r="AJ171" s="673"/>
      <c r="AK171" s="674" t="s">
        <v>1008</v>
      </c>
      <c r="AL171" s="664">
        <v>120</v>
      </c>
      <c r="AM171" s="674" t="s">
        <v>1009</v>
      </c>
      <c r="AN171" s="665"/>
      <c r="AO171" s="494" t="s">
        <v>1010</v>
      </c>
      <c r="AP171" s="644" t="s">
        <v>711</v>
      </c>
      <c r="AQ171" s="564" t="s">
        <v>135</v>
      </c>
      <c r="AR171" s="564" t="s">
        <v>135</v>
      </c>
      <c r="AS171" s="565"/>
    </row>
    <row r="172" spans="1:45" s="604" customFormat="1" ht="55.5" customHeight="1">
      <c r="A172" s="566">
        <v>140</v>
      </c>
      <c r="B172" s="793" t="s">
        <v>365</v>
      </c>
      <c r="C172" s="570" t="s">
        <v>206</v>
      </c>
      <c r="D172" s="570" t="s">
        <v>198</v>
      </c>
      <c r="E172" s="292">
        <v>84.228999999999999</v>
      </c>
      <c r="F172" s="741">
        <v>0</v>
      </c>
      <c r="G172" s="295">
        <v>0</v>
      </c>
      <c r="H172" s="652">
        <f t="shared" si="24"/>
        <v>84.228999999999999</v>
      </c>
      <c r="I172" s="650">
        <v>85.632000000000005</v>
      </c>
      <c r="J172" s="293" t="s">
        <v>1335</v>
      </c>
      <c r="K172" s="707" t="s">
        <v>140</v>
      </c>
      <c r="L172" s="294" t="s">
        <v>1385</v>
      </c>
      <c r="M172" s="296">
        <v>84.228999999999999</v>
      </c>
      <c r="N172" s="650">
        <v>84.287999999999997</v>
      </c>
      <c r="O172" s="285">
        <f t="shared" si="26"/>
        <v>5.8999999999997499E-2</v>
      </c>
      <c r="P172" s="652">
        <v>0</v>
      </c>
      <c r="Q172" s="499" t="s">
        <v>1444</v>
      </c>
      <c r="R172" s="706" t="s">
        <v>1488</v>
      </c>
      <c r="S172" s="582"/>
      <c r="T172" s="567" t="s">
        <v>251</v>
      </c>
      <c r="U172" s="288" t="s">
        <v>2</v>
      </c>
      <c r="V172" s="289" t="s">
        <v>316</v>
      </c>
      <c r="W172" s="661" t="s">
        <v>987</v>
      </c>
      <c r="X172" s="673"/>
      <c r="Y172" s="674" t="s">
        <v>986</v>
      </c>
      <c r="Z172" s="664">
        <v>143</v>
      </c>
      <c r="AA172" s="674" t="s">
        <v>986</v>
      </c>
      <c r="AB172" s="665"/>
      <c r="AC172" s="661"/>
      <c r="AD172" s="673"/>
      <c r="AE172" s="674" t="s">
        <v>1011</v>
      </c>
      <c r="AF172" s="664"/>
      <c r="AG172" s="674" t="s">
        <v>278</v>
      </c>
      <c r="AH172" s="665"/>
      <c r="AI172" s="661"/>
      <c r="AJ172" s="673"/>
      <c r="AK172" s="674" t="s">
        <v>278</v>
      </c>
      <c r="AL172" s="664"/>
      <c r="AM172" s="674" t="s">
        <v>278</v>
      </c>
      <c r="AN172" s="665"/>
      <c r="AO172" s="494"/>
      <c r="AP172" s="644" t="s">
        <v>170</v>
      </c>
      <c r="AQ172" s="564" t="s">
        <v>135</v>
      </c>
      <c r="AR172" s="564"/>
      <c r="AS172" s="565"/>
    </row>
    <row r="173" spans="1:45" s="604" customFormat="1" ht="124.5" customHeight="1">
      <c r="A173" s="566">
        <v>141</v>
      </c>
      <c r="B173" s="793" t="s">
        <v>822</v>
      </c>
      <c r="C173" s="570" t="s">
        <v>197</v>
      </c>
      <c r="D173" s="570" t="s">
        <v>198</v>
      </c>
      <c r="E173" s="292">
        <v>90</v>
      </c>
      <c r="F173" s="741">
        <v>0</v>
      </c>
      <c r="G173" s="493">
        <v>0</v>
      </c>
      <c r="H173" s="652">
        <f t="shared" si="24"/>
        <v>90</v>
      </c>
      <c r="I173" s="650">
        <v>90</v>
      </c>
      <c r="J173" s="293" t="s">
        <v>1335</v>
      </c>
      <c r="K173" s="707" t="s">
        <v>95</v>
      </c>
      <c r="L173" s="294" t="s">
        <v>1386</v>
      </c>
      <c r="M173" s="296">
        <v>90</v>
      </c>
      <c r="N173" s="650">
        <v>90</v>
      </c>
      <c r="O173" s="285">
        <f t="shared" si="26"/>
        <v>0</v>
      </c>
      <c r="P173" s="652">
        <v>0</v>
      </c>
      <c r="Q173" s="499" t="s">
        <v>95</v>
      </c>
      <c r="R173" s="706" t="s">
        <v>1489</v>
      </c>
      <c r="S173" s="582"/>
      <c r="T173" s="567" t="s">
        <v>251</v>
      </c>
      <c r="U173" s="645" t="s">
        <v>2</v>
      </c>
      <c r="V173" s="280" t="s">
        <v>316</v>
      </c>
      <c r="W173" s="661" t="s">
        <v>987</v>
      </c>
      <c r="X173" s="673"/>
      <c r="Y173" s="674" t="s">
        <v>986</v>
      </c>
      <c r="Z173" s="664">
        <v>144</v>
      </c>
      <c r="AA173" s="674" t="s">
        <v>986</v>
      </c>
      <c r="AB173" s="665"/>
      <c r="AC173" s="661"/>
      <c r="AD173" s="673"/>
      <c r="AE173" s="674" t="s">
        <v>1012</v>
      </c>
      <c r="AF173" s="664"/>
      <c r="AG173" s="674" t="s">
        <v>278</v>
      </c>
      <c r="AH173" s="665"/>
      <c r="AI173" s="661"/>
      <c r="AJ173" s="673"/>
      <c r="AK173" s="674" t="s">
        <v>1009</v>
      </c>
      <c r="AL173" s="664"/>
      <c r="AM173" s="674" t="s">
        <v>1012</v>
      </c>
      <c r="AN173" s="665"/>
      <c r="AO173" s="494"/>
      <c r="AP173" s="644" t="s">
        <v>865</v>
      </c>
      <c r="AQ173" s="591"/>
      <c r="AR173" s="591" t="s">
        <v>135</v>
      </c>
      <c r="AS173" s="592"/>
    </row>
    <row r="174" spans="1:45" s="604" customFormat="1" ht="78" customHeight="1">
      <c r="A174" s="566">
        <v>142</v>
      </c>
      <c r="B174" s="793" t="s">
        <v>366</v>
      </c>
      <c r="C174" s="570" t="s">
        <v>197</v>
      </c>
      <c r="D174" s="570" t="s">
        <v>198</v>
      </c>
      <c r="E174" s="292">
        <v>74.759</v>
      </c>
      <c r="F174" s="741">
        <v>0</v>
      </c>
      <c r="G174" s="295">
        <v>0</v>
      </c>
      <c r="H174" s="652">
        <f t="shared" si="24"/>
        <v>74.759</v>
      </c>
      <c r="I174" s="650">
        <v>76.186000000000007</v>
      </c>
      <c r="J174" s="293" t="s">
        <v>1335</v>
      </c>
      <c r="K174" s="707" t="s">
        <v>95</v>
      </c>
      <c r="L174" s="501" t="s">
        <v>1387</v>
      </c>
      <c r="M174" s="296">
        <v>74.759</v>
      </c>
      <c r="N174" s="650">
        <v>74.759</v>
      </c>
      <c r="O174" s="285">
        <f t="shared" si="26"/>
        <v>0</v>
      </c>
      <c r="P174" s="652">
        <v>0</v>
      </c>
      <c r="Q174" s="499" t="s">
        <v>95</v>
      </c>
      <c r="R174" s="706" t="s">
        <v>1490</v>
      </c>
      <c r="S174" s="582"/>
      <c r="T174" s="567" t="s">
        <v>251</v>
      </c>
      <c r="U174" s="645" t="s">
        <v>2</v>
      </c>
      <c r="V174" s="758" t="s">
        <v>316</v>
      </c>
      <c r="W174" s="661" t="s">
        <v>987</v>
      </c>
      <c r="X174" s="673"/>
      <c r="Y174" s="674" t="s">
        <v>986</v>
      </c>
      <c r="Z174" s="664">
        <v>145</v>
      </c>
      <c r="AA174" s="674" t="s">
        <v>986</v>
      </c>
      <c r="AB174" s="665"/>
      <c r="AC174" s="661" t="s">
        <v>1013</v>
      </c>
      <c r="AD174" s="673"/>
      <c r="AE174" s="674" t="s">
        <v>1006</v>
      </c>
      <c r="AF174" s="664">
        <v>45</v>
      </c>
      <c r="AG174" s="674" t="s">
        <v>278</v>
      </c>
      <c r="AH174" s="665"/>
      <c r="AI174" s="661"/>
      <c r="AJ174" s="673"/>
      <c r="AK174" s="674" t="s">
        <v>1006</v>
      </c>
      <c r="AL174" s="664"/>
      <c r="AM174" s="674" t="s">
        <v>1006</v>
      </c>
      <c r="AN174" s="665"/>
      <c r="AO174" s="494"/>
      <c r="AP174" s="644" t="s">
        <v>711</v>
      </c>
      <c r="AQ174" s="591" t="s">
        <v>135</v>
      </c>
      <c r="AR174" s="591"/>
      <c r="AS174" s="592"/>
    </row>
    <row r="175" spans="1:45" s="604" customFormat="1" ht="77.25" customHeight="1">
      <c r="A175" s="566">
        <v>143</v>
      </c>
      <c r="B175" s="793" t="s">
        <v>367</v>
      </c>
      <c r="C175" s="570" t="s">
        <v>250</v>
      </c>
      <c r="D175" s="570" t="s">
        <v>198</v>
      </c>
      <c r="E175" s="292">
        <v>54.665999999999997</v>
      </c>
      <c r="F175" s="741">
        <v>0</v>
      </c>
      <c r="G175" s="493">
        <v>0</v>
      </c>
      <c r="H175" s="652">
        <f t="shared" si="24"/>
        <v>54.665999999999997</v>
      </c>
      <c r="I175" s="650">
        <v>27.809000000000001</v>
      </c>
      <c r="J175" s="293" t="s">
        <v>1335</v>
      </c>
      <c r="K175" s="707" t="s">
        <v>95</v>
      </c>
      <c r="L175" s="294" t="s">
        <v>1388</v>
      </c>
      <c r="M175" s="296">
        <v>50.555999999999997</v>
      </c>
      <c r="N175" s="650">
        <v>50.628999999999998</v>
      </c>
      <c r="O175" s="285">
        <f t="shared" si="26"/>
        <v>7.3000000000000398E-2</v>
      </c>
      <c r="P175" s="652">
        <v>0</v>
      </c>
      <c r="Q175" s="499" t="s">
        <v>95</v>
      </c>
      <c r="R175" s="706" t="s">
        <v>1491</v>
      </c>
      <c r="S175" s="582"/>
      <c r="T175" s="567" t="s">
        <v>344</v>
      </c>
      <c r="U175" s="645" t="s">
        <v>345</v>
      </c>
      <c r="V175" s="570" t="s">
        <v>346</v>
      </c>
      <c r="W175" s="661" t="s">
        <v>987</v>
      </c>
      <c r="X175" s="673"/>
      <c r="Y175" s="674" t="s">
        <v>986</v>
      </c>
      <c r="Z175" s="664">
        <v>146</v>
      </c>
      <c r="AA175" s="674" t="s">
        <v>986</v>
      </c>
      <c r="AB175" s="665"/>
      <c r="AC175" s="661" t="s">
        <v>1014</v>
      </c>
      <c r="AD175" s="673"/>
      <c r="AE175" s="674" t="s">
        <v>278</v>
      </c>
      <c r="AF175" s="664">
        <v>18</v>
      </c>
      <c r="AG175" s="674" t="s">
        <v>1006</v>
      </c>
      <c r="AH175" s="665"/>
      <c r="AI175" s="661"/>
      <c r="AJ175" s="673"/>
      <c r="AK175" s="674" t="s">
        <v>278</v>
      </c>
      <c r="AL175" s="664"/>
      <c r="AM175" s="674" t="s">
        <v>1006</v>
      </c>
      <c r="AN175" s="665"/>
      <c r="AO175" s="494"/>
      <c r="AP175" s="644" t="s">
        <v>710</v>
      </c>
      <c r="AQ175" s="591" t="s">
        <v>135</v>
      </c>
      <c r="AR175" s="591"/>
      <c r="AS175" s="592"/>
    </row>
    <row r="176" spans="1:45" s="604" customFormat="1" ht="111.75" customHeight="1">
      <c r="A176" s="566">
        <v>144</v>
      </c>
      <c r="B176" s="706" t="s">
        <v>614</v>
      </c>
      <c r="C176" s="570" t="s">
        <v>879</v>
      </c>
      <c r="D176" s="570" t="s">
        <v>198</v>
      </c>
      <c r="E176" s="648">
        <v>30.085000000000001</v>
      </c>
      <c r="F176" s="652">
        <v>0</v>
      </c>
      <c r="G176" s="295">
        <v>0</v>
      </c>
      <c r="H176" s="652">
        <f t="shared" ref="H176" si="27">E176+F176-G176</f>
        <v>30.085000000000001</v>
      </c>
      <c r="I176" s="650">
        <v>29.541</v>
      </c>
      <c r="J176" s="299" t="s">
        <v>1405</v>
      </c>
      <c r="K176" s="707" t="s">
        <v>95</v>
      </c>
      <c r="L176" s="294" t="s">
        <v>1389</v>
      </c>
      <c r="M176" s="449">
        <v>38.731999999999999</v>
      </c>
      <c r="N176" s="650">
        <v>38.741</v>
      </c>
      <c r="O176" s="285">
        <f t="shared" si="26"/>
        <v>9.0000000000003411E-3</v>
      </c>
      <c r="P176" s="652">
        <v>0</v>
      </c>
      <c r="Q176" s="499" t="s">
        <v>95</v>
      </c>
      <c r="R176" s="706" t="s">
        <v>1492</v>
      </c>
      <c r="S176" s="582"/>
      <c r="T176" s="793" t="s">
        <v>251</v>
      </c>
      <c r="U176" s="587" t="s">
        <v>2</v>
      </c>
      <c r="V176" s="576" t="s">
        <v>613</v>
      </c>
      <c r="W176" s="661" t="s">
        <v>987</v>
      </c>
      <c r="X176" s="662" t="s">
        <v>988</v>
      </c>
      <c r="Y176" s="753" t="s">
        <v>986</v>
      </c>
      <c r="Z176" s="668">
        <v>18</v>
      </c>
      <c r="AA176" s="753" t="s">
        <v>986</v>
      </c>
      <c r="AB176" s="669"/>
      <c r="AC176" s="667"/>
      <c r="AD176" s="662"/>
      <c r="AE176" s="753" t="s">
        <v>986</v>
      </c>
      <c r="AF176" s="668"/>
      <c r="AG176" s="753" t="s">
        <v>986</v>
      </c>
      <c r="AH176" s="669"/>
      <c r="AI176" s="667"/>
      <c r="AJ176" s="662"/>
      <c r="AK176" s="753" t="s">
        <v>986</v>
      </c>
      <c r="AL176" s="668"/>
      <c r="AM176" s="753" t="s">
        <v>986</v>
      </c>
      <c r="AN176" s="669"/>
      <c r="AO176" s="770"/>
      <c r="AP176" s="645" t="s">
        <v>119</v>
      </c>
      <c r="AQ176" s="768" t="s">
        <v>200</v>
      </c>
      <c r="AR176" s="591"/>
      <c r="AS176" s="562"/>
    </row>
    <row r="177" spans="1:45" ht="31.7" customHeight="1">
      <c r="A177" s="332"/>
      <c r="B177" s="333" t="s">
        <v>368</v>
      </c>
      <c r="C177" s="333"/>
      <c r="D177" s="333"/>
      <c r="E177" s="334"/>
      <c r="F177" s="335"/>
      <c r="G177" s="335"/>
      <c r="H177" s="336"/>
      <c r="I177" s="336"/>
      <c r="J177" s="337"/>
      <c r="K177" s="338"/>
      <c r="L177" s="338"/>
      <c r="M177" s="336"/>
      <c r="N177" s="336"/>
      <c r="O177" s="336"/>
      <c r="P177" s="339"/>
      <c r="Q177" s="340"/>
      <c r="R177" s="341"/>
      <c r="S177" s="342"/>
      <c r="T177" s="342"/>
      <c r="U177" s="342"/>
      <c r="V177" s="343"/>
      <c r="W177" s="670"/>
      <c r="X177" s="670"/>
      <c r="Y177" s="670"/>
      <c r="Z177" s="670"/>
      <c r="AA177" s="670"/>
      <c r="AB177" s="670"/>
      <c r="AC177" s="670"/>
      <c r="AD177" s="670"/>
      <c r="AE177" s="670"/>
      <c r="AF177" s="670"/>
      <c r="AG177" s="670"/>
      <c r="AH177" s="670"/>
      <c r="AI177" s="670"/>
      <c r="AJ177" s="670"/>
      <c r="AK177" s="670"/>
      <c r="AL177" s="670"/>
      <c r="AM177" s="670"/>
      <c r="AN177" s="670"/>
      <c r="AO177" s="670"/>
      <c r="AP177" s="343"/>
      <c r="AQ177" s="342"/>
      <c r="AR177" s="342"/>
      <c r="AS177" s="344"/>
    </row>
    <row r="178" spans="1:45" s="604" customFormat="1" ht="40.35" customHeight="1">
      <c r="A178" s="566">
        <v>145</v>
      </c>
      <c r="B178" s="793" t="s">
        <v>713</v>
      </c>
      <c r="C178" s="570" t="s">
        <v>283</v>
      </c>
      <c r="D178" s="570" t="s">
        <v>198</v>
      </c>
      <c r="E178" s="292">
        <v>291.26900000000001</v>
      </c>
      <c r="F178" s="652">
        <v>0</v>
      </c>
      <c r="G178" s="295">
        <v>0</v>
      </c>
      <c r="H178" s="652">
        <f t="shared" si="24"/>
        <v>291.26900000000001</v>
      </c>
      <c r="I178" s="652">
        <v>266</v>
      </c>
      <c r="J178" s="293" t="s">
        <v>1335</v>
      </c>
      <c r="K178" s="707" t="s">
        <v>95</v>
      </c>
      <c r="L178" s="294" t="s">
        <v>1390</v>
      </c>
      <c r="M178" s="296">
        <v>314.07299999999998</v>
      </c>
      <c r="N178" s="650">
        <v>319.06299999999999</v>
      </c>
      <c r="O178" s="285">
        <f t="shared" ref="O178" si="28">+N178-M178</f>
        <v>4.9900000000000091</v>
      </c>
      <c r="P178" s="652">
        <v>0</v>
      </c>
      <c r="Q178" s="499" t="s">
        <v>95</v>
      </c>
      <c r="R178" s="706" t="s">
        <v>1493</v>
      </c>
      <c r="S178" s="582"/>
      <c r="T178" s="567" t="s">
        <v>251</v>
      </c>
      <c r="U178" s="288" t="s">
        <v>2</v>
      </c>
      <c r="V178" s="289" t="s">
        <v>316</v>
      </c>
      <c r="W178" s="675" t="s">
        <v>987</v>
      </c>
      <c r="X178" s="676"/>
      <c r="Y178" s="677" t="s">
        <v>986</v>
      </c>
      <c r="Z178" s="678">
        <v>148</v>
      </c>
      <c r="AA178" s="677" t="s">
        <v>986</v>
      </c>
      <c r="AB178" s="679"/>
      <c r="AC178" s="675"/>
      <c r="AD178" s="676"/>
      <c r="AE178" s="677" t="s">
        <v>986</v>
      </c>
      <c r="AF178" s="678"/>
      <c r="AG178" s="677" t="s">
        <v>986</v>
      </c>
      <c r="AH178" s="679"/>
      <c r="AI178" s="675"/>
      <c r="AJ178" s="676"/>
      <c r="AK178" s="677" t="s">
        <v>986</v>
      </c>
      <c r="AL178" s="678"/>
      <c r="AM178" s="677" t="s">
        <v>986</v>
      </c>
      <c r="AN178" s="679"/>
      <c r="AO178" s="539"/>
      <c r="AP178" s="644" t="s">
        <v>866</v>
      </c>
      <c r="AQ178" s="564" t="s">
        <v>135</v>
      </c>
      <c r="AR178" s="564" t="s">
        <v>135</v>
      </c>
      <c r="AS178" s="565"/>
    </row>
    <row r="179" spans="1:45" ht="51" customHeight="1">
      <c r="A179" s="332"/>
      <c r="B179" s="333" t="s">
        <v>369</v>
      </c>
      <c r="C179" s="333"/>
      <c r="D179" s="333"/>
      <c r="E179" s="334"/>
      <c r="F179" s="335"/>
      <c r="G179" s="335"/>
      <c r="H179" s="336"/>
      <c r="I179" s="336"/>
      <c r="J179" s="337"/>
      <c r="K179" s="338"/>
      <c r="L179" s="338"/>
      <c r="M179" s="336"/>
      <c r="N179" s="336"/>
      <c r="O179" s="336"/>
      <c r="P179" s="339"/>
      <c r="Q179" s="340"/>
      <c r="R179" s="341"/>
      <c r="S179" s="342"/>
      <c r="T179" s="342"/>
      <c r="U179" s="342"/>
      <c r="V179" s="343"/>
      <c r="W179" s="670"/>
      <c r="X179" s="670"/>
      <c r="Y179" s="670"/>
      <c r="Z179" s="670"/>
      <c r="AA179" s="670"/>
      <c r="AB179" s="670"/>
      <c r="AC179" s="670"/>
      <c r="AD179" s="670"/>
      <c r="AE179" s="670"/>
      <c r="AF179" s="670"/>
      <c r="AG179" s="670"/>
      <c r="AH179" s="670"/>
      <c r="AI179" s="670"/>
      <c r="AJ179" s="670"/>
      <c r="AK179" s="670"/>
      <c r="AL179" s="670"/>
      <c r="AM179" s="670"/>
      <c r="AN179" s="670"/>
      <c r="AO179" s="670"/>
      <c r="AP179" s="343"/>
      <c r="AQ179" s="342"/>
      <c r="AR179" s="342"/>
      <c r="AS179" s="344"/>
    </row>
    <row r="180" spans="1:45" s="604" customFormat="1" ht="121.7" customHeight="1">
      <c r="A180" s="566">
        <v>146</v>
      </c>
      <c r="B180" s="793" t="s">
        <v>370</v>
      </c>
      <c r="C180" s="570" t="s">
        <v>371</v>
      </c>
      <c r="D180" s="570" t="s">
        <v>198</v>
      </c>
      <c r="E180" s="652">
        <v>103.93</v>
      </c>
      <c r="F180" s="741">
        <v>0</v>
      </c>
      <c r="G180" s="295">
        <v>0</v>
      </c>
      <c r="H180" s="652">
        <f t="shared" si="24"/>
        <v>103.93</v>
      </c>
      <c r="I180" s="650">
        <v>99.504999999999995</v>
      </c>
      <c r="J180" s="514" t="s">
        <v>1404</v>
      </c>
      <c r="K180" s="707" t="s">
        <v>95</v>
      </c>
      <c r="L180" s="501" t="s">
        <v>1391</v>
      </c>
      <c r="M180" s="296">
        <v>103.96299999999999</v>
      </c>
      <c r="N180" s="652">
        <v>123.761</v>
      </c>
      <c r="O180" s="285">
        <f t="shared" ref="O180:O181" si="29">+N180-M180</f>
        <v>19.798000000000002</v>
      </c>
      <c r="P180" s="652">
        <v>0</v>
      </c>
      <c r="Q180" s="777" t="s">
        <v>95</v>
      </c>
      <c r="R180" s="793" t="s">
        <v>1494</v>
      </c>
      <c r="S180" s="582"/>
      <c r="T180" s="567" t="s">
        <v>251</v>
      </c>
      <c r="U180" s="288" t="s">
        <v>2</v>
      </c>
      <c r="V180" s="289" t="s">
        <v>316</v>
      </c>
      <c r="W180" s="661" t="s">
        <v>987</v>
      </c>
      <c r="X180" s="681"/>
      <c r="Y180" s="754" t="s">
        <v>986</v>
      </c>
      <c r="Z180" s="682">
        <v>149</v>
      </c>
      <c r="AA180" s="754" t="s">
        <v>986</v>
      </c>
      <c r="AB180" s="683"/>
      <c r="AC180" s="680"/>
      <c r="AD180" s="681"/>
      <c r="AE180" s="754" t="s">
        <v>986</v>
      </c>
      <c r="AF180" s="682"/>
      <c r="AG180" s="754" t="s">
        <v>986</v>
      </c>
      <c r="AH180" s="683"/>
      <c r="AI180" s="680"/>
      <c r="AJ180" s="681"/>
      <c r="AK180" s="754" t="s">
        <v>986</v>
      </c>
      <c r="AL180" s="682"/>
      <c r="AM180" s="754" t="s">
        <v>986</v>
      </c>
      <c r="AN180" s="683"/>
      <c r="AO180" s="771"/>
      <c r="AP180" s="644" t="s">
        <v>121</v>
      </c>
      <c r="AQ180" s="564" t="s">
        <v>135</v>
      </c>
      <c r="AR180" s="564"/>
      <c r="AS180" s="565"/>
    </row>
    <row r="181" spans="1:45" s="604" customFormat="1" ht="40.35" customHeight="1">
      <c r="A181" s="566">
        <v>147</v>
      </c>
      <c r="B181" s="793" t="s">
        <v>372</v>
      </c>
      <c r="C181" s="570" t="s">
        <v>335</v>
      </c>
      <c r="D181" s="570" t="s">
        <v>198</v>
      </c>
      <c r="E181" s="652">
        <v>43.298000000000002</v>
      </c>
      <c r="F181" s="652">
        <v>0</v>
      </c>
      <c r="G181" s="295">
        <v>0</v>
      </c>
      <c r="H181" s="652">
        <f t="shared" si="24"/>
        <v>43.298000000000002</v>
      </c>
      <c r="I181" s="650">
        <f>42.154</f>
        <v>42.154000000000003</v>
      </c>
      <c r="J181" s="293" t="s">
        <v>1335</v>
      </c>
      <c r="K181" s="496" t="s">
        <v>95</v>
      </c>
      <c r="L181" s="501" t="s">
        <v>1392</v>
      </c>
      <c r="M181" s="296">
        <v>43.417999999999999</v>
      </c>
      <c r="N181" s="652">
        <v>43.25</v>
      </c>
      <c r="O181" s="285">
        <f t="shared" si="29"/>
        <v>-0.16799999999999926</v>
      </c>
      <c r="P181" s="652">
        <v>0</v>
      </c>
      <c r="Q181" s="777" t="s">
        <v>95</v>
      </c>
      <c r="R181" s="793" t="s">
        <v>1495</v>
      </c>
      <c r="S181" s="582"/>
      <c r="T181" s="567" t="s">
        <v>251</v>
      </c>
      <c r="U181" s="288" t="s">
        <v>2</v>
      </c>
      <c r="V181" s="289" t="s">
        <v>316</v>
      </c>
      <c r="W181" s="675" t="s">
        <v>987</v>
      </c>
      <c r="X181" s="662"/>
      <c r="Y181" s="753" t="s">
        <v>986</v>
      </c>
      <c r="Z181" s="668">
        <v>150</v>
      </c>
      <c r="AA181" s="753" t="s">
        <v>986</v>
      </c>
      <c r="AB181" s="669"/>
      <c r="AC181" s="667"/>
      <c r="AD181" s="662"/>
      <c r="AE181" s="753" t="s">
        <v>986</v>
      </c>
      <c r="AF181" s="668"/>
      <c r="AG181" s="753" t="s">
        <v>986</v>
      </c>
      <c r="AH181" s="669"/>
      <c r="AI181" s="667"/>
      <c r="AJ181" s="662"/>
      <c r="AK181" s="753" t="s">
        <v>986</v>
      </c>
      <c r="AL181" s="668"/>
      <c r="AM181" s="753" t="s">
        <v>986</v>
      </c>
      <c r="AN181" s="669"/>
      <c r="AO181" s="770"/>
      <c r="AP181" s="645" t="s">
        <v>865</v>
      </c>
      <c r="AQ181" s="564" t="s">
        <v>135</v>
      </c>
      <c r="AR181" s="564"/>
      <c r="AS181" s="565"/>
    </row>
    <row r="182" spans="1:45" s="28" customFormat="1" ht="21.6" customHeight="1">
      <c r="A182" s="385"/>
      <c r="B182" s="386" t="s">
        <v>373</v>
      </c>
      <c r="C182" s="386"/>
      <c r="D182" s="386"/>
      <c r="E182" s="387"/>
      <c r="F182" s="388"/>
      <c r="G182" s="388"/>
      <c r="H182" s="389"/>
      <c r="I182" s="389"/>
      <c r="J182" s="390"/>
      <c r="K182" s="391"/>
      <c r="L182" s="391"/>
      <c r="M182" s="389"/>
      <c r="N182" s="389"/>
      <c r="O182" s="389"/>
      <c r="P182" s="392"/>
      <c r="Q182" s="393"/>
      <c r="R182" s="394"/>
      <c r="S182" s="395"/>
      <c r="T182" s="395"/>
      <c r="U182" s="395"/>
      <c r="V182" s="396"/>
      <c r="W182" s="670"/>
      <c r="X182" s="670"/>
      <c r="Y182" s="670"/>
      <c r="Z182" s="670"/>
      <c r="AA182" s="670"/>
      <c r="AB182" s="670"/>
      <c r="AC182" s="670"/>
      <c r="AD182" s="670"/>
      <c r="AE182" s="670"/>
      <c r="AF182" s="670"/>
      <c r="AG182" s="670"/>
      <c r="AH182" s="670"/>
      <c r="AI182" s="670"/>
      <c r="AJ182" s="670"/>
      <c r="AK182" s="670"/>
      <c r="AL182" s="670"/>
      <c r="AM182" s="670"/>
      <c r="AN182" s="670"/>
      <c r="AO182" s="670"/>
      <c r="AP182" s="396"/>
      <c r="AQ182" s="395"/>
      <c r="AR182" s="395"/>
      <c r="AS182" s="397"/>
    </row>
    <row r="183" spans="1:45" ht="21.6" customHeight="1">
      <c r="A183" s="332"/>
      <c r="B183" s="333" t="s">
        <v>374</v>
      </c>
      <c r="C183" s="333"/>
      <c r="D183" s="333"/>
      <c r="E183" s="334"/>
      <c r="F183" s="335"/>
      <c r="G183" s="335"/>
      <c r="H183" s="336"/>
      <c r="I183" s="336"/>
      <c r="J183" s="337"/>
      <c r="K183" s="338"/>
      <c r="L183" s="338"/>
      <c r="M183" s="336"/>
      <c r="N183" s="336"/>
      <c r="O183" s="336"/>
      <c r="P183" s="339"/>
      <c r="Q183" s="340"/>
      <c r="R183" s="341"/>
      <c r="S183" s="342"/>
      <c r="T183" s="342"/>
      <c r="U183" s="342"/>
      <c r="V183" s="343"/>
      <c r="W183" s="670"/>
      <c r="X183" s="670"/>
      <c r="Y183" s="670"/>
      <c r="Z183" s="670"/>
      <c r="AA183" s="670"/>
      <c r="AB183" s="670"/>
      <c r="AC183" s="670"/>
      <c r="AD183" s="670"/>
      <c r="AE183" s="670"/>
      <c r="AF183" s="670"/>
      <c r="AG183" s="670"/>
      <c r="AH183" s="670"/>
      <c r="AI183" s="670"/>
      <c r="AJ183" s="670"/>
      <c r="AK183" s="670"/>
      <c r="AL183" s="670"/>
      <c r="AM183" s="670"/>
      <c r="AN183" s="670"/>
      <c r="AO183" s="670"/>
      <c r="AP183" s="343"/>
      <c r="AQ183" s="342"/>
      <c r="AR183" s="342"/>
      <c r="AS183" s="344"/>
    </row>
    <row r="184" spans="1:45" s="604" customFormat="1" ht="72.75" customHeight="1">
      <c r="A184" s="854">
        <v>148</v>
      </c>
      <c r="B184" s="862" t="s">
        <v>375</v>
      </c>
      <c r="C184" s="864" t="s">
        <v>311</v>
      </c>
      <c r="D184" s="864" t="s">
        <v>198</v>
      </c>
      <c r="E184" s="651">
        <v>86.352000000000004</v>
      </c>
      <c r="F184" s="741">
        <v>0</v>
      </c>
      <c r="G184" s="282">
        <v>0</v>
      </c>
      <c r="H184" s="651">
        <f t="shared" si="24"/>
        <v>86.352000000000004</v>
      </c>
      <c r="I184" s="652">
        <v>86.3</v>
      </c>
      <c r="J184" s="866" t="s">
        <v>1134</v>
      </c>
      <c r="K184" s="872" t="s">
        <v>95</v>
      </c>
      <c r="L184" s="880" t="s">
        <v>1294</v>
      </c>
      <c r="M184" s="651">
        <v>82.302999999999997</v>
      </c>
      <c r="N184" s="651">
        <v>107.006</v>
      </c>
      <c r="O184" s="285">
        <f t="shared" ref="O184:O191" si="30">+N184-M184</f>
        <v>24.703000000000003</v>
      </c>
      <c r="P184" s="652">
        <v>0</v>
      </c>
      <c r="Q184" s="834" t="s">
        <v>95</v>
      </c>
      <c r="R184" s="844" t="s">
        <v>1614</v>
      </c>
      <c r="S184" s="834"/>
      <c r="T184" s="567" t="s">
        <v>801</v>
      </c>
      <c r="U184" s="645" t="s">
        <v>2</v>
      </c>
      <c r="V184" s="570" t="s">
        <v>376</v>
      </c>
      <c r="W184" s="846" t="s">
        <v>987</v>
      </c>
      <c r="X184" s="848"/>
      <c r="Y184" s="848" t="s">
        <v>986</v>
      </c>
      <c r="Z184" s="850">
        <v>151</v>
      </c>
      <c r="AA184" s="848" t="s">
        <v>986</v>
      </c>
      <c r="AB184" s="852"/>
      <c r="AC184" s="846"/>
      <c r="AD184" s="848"/>
      <c r="AE184" s="848" t="s">
        <v>986</v>
      </c>
      <c r="AF184" s="850"/>
      <c r="AG184" s="848" t="s">
        <v>986</v>
      </c>
      <c r="AH184" s="852"/>
      <c r="AI184" s="846"/>
      <c r="AJ184" s="848"/>
      <c r="AK184" s="848" t="s">
        <v>986</v>
      </c>
      <c r="AL184" s="850"/>
      <c r="AM184" s="848" t="s">
        <v>986</v>
      </c>
      <c r="AN184" s="852"/>
      <c r="AO184" s="913"/>
      <c r="AP184" s="777" t="s">
        <v>121</v>
      </c>
      <c r="AQ184" s="591" t="s">
        <v>135</v>
      </c>
      <c r="AR184" s="591"/>
      <c r="AS184" s="592"/>
    </row>
    <row r="185" spans="1:45" s="604" customFormat="1" ht="72.75" customHeight="1">
      <c r="A185" s="855"/>
      <c r="B185" s="863"/>
      <c r="C185" s="865"/>
      <c r="D185" s="865"/>
      <c r="E185" s="651">
        <v>18.97</v>
      </c>
      <c r="F185" s="741">
        <v>0</v>
      </c>
      <c r="G185" s="282">
        <v>0</v>
      </c>
      <c r="H185" s="651">
        <f t="shared" si="24"/>
        <v>18.97</v>
      </c>
      <c r="I185" s="651">
        <v>18.399999999999999</v>
      </c>
      <c r="J185" s="867"/>
      <c r="K185" s="873"/>
      <c r="L185" s="881"/>
      <c r="M185" s="651">
        <v>18.788</v>
      </c>
      <c r="N185" s="651">
        <v>0</v>
      </c>
      <c r="O185" s="285">
        <f t="shared" si="30"/>
        <v>-18.788</v>
      </c>
      <c r="P185" s="652">
        <v>0</v>
      </c>
      <c r="Q185" s="835"/>
      <c r="R185" s="845"/>
      <c r="S185" s="835"/>
      <c r="T185" s="567" t="s">
        <v>801</v>
      </c>
      <c r="U185" s="645" t="s">
        <v>2</v>
      </c>
      <c r="V185" s="570" t="s">
        <v>377</v>
      </c>
      <c r="W185" s="847"/>
      <c r="X185" s="849"/>
      <c r="Y185" s="849"/>
      <c r="Z185" s="851"/>
      <c r="AA185" s="849"/>
      <c r="AB185" s="853"/>
      <c r="AC185" s="847"/>
      <c r="AD185" s="849"/>
      <c r="AE185" s="849"/>
      <c r="AF185" s="851"/>
      <c r="AG185" s="849"/>
      <c r="AH185" s="853"/>
      <c r="AI185" s="847"/>
      <c r="AJ185" s="849"/>
      <c r="AK185" s="849"/>
      <c r="AL185" s="851"/>
      <c r="AM185" s="849"/>
      <c r="AN185" s="853"/>
      <c r="AO185" s="914"/>
      <c r="AP185" s="478" t="s">
        <v>121</v>
      </c>
      <c r="AQ185" s="591" t="s">
        <v>135</v>
      </c>
      <c r="AR185" s="591"/>
      <c r="AS185" s="592"/>
    </row>
    <row r="186" spans="1:45" s="604" customFormat="1" ht="57.75" customHeight="1">
      <c r="A186" s="566">
        <v>149</v>
      </c>
      <c r="B186" s="793" t="s">
        <v>378</v>
      </c>
      <c r="C186" s="570" t="s">
        <v>221</v>
      </c>
      <c r="D186" s="570" t="s">
        <v>198</v>
      </c>
      <c r="E186" s="292">
        <v>18.7</v>
      </c>
      <c r="F186" s="741">
        <v>0</v>
      </c>
      <c r="G186" s="282">
        <v>0</v>
      </c>
      <c r="H186" s="652">
        <f t="shared" si="24"/>
        <v>18.7</v>
      </c>
      <c r="I186" s="652">
        <v>19</v>
      </c>
      <c r="J186" s="511" t="s">
        <v>1107</v>
      </c>
      <c r="K186" s="707" t="s">
        <v>95</v>
      </c>
      <c r="L186" s="297" t="s">
        <v>1295</v>
      </c>
      <c r="M186" s="296">
        <v>19.04</v>
      </c>
      <c r="N186" s="652">
        <v>19.04</v>
      </c>
      <c r="O186" s="285">
        <f t="shared" si="30"/>
        <v>0</v>
      </c>
      <c r="P186" s="652">
        <v>0</v>
      </c>
      <c r="Q186" s="777" t="s">
        <v>95</v>
      </c>
      <c r="R186" s="301" t="s">
        <v>1615</v>
      </c>
      <c r="S186" s="582"/>
      <c r="T186" s="567" t="s">
        <v>801</v>
      </c>
      <c r="U186" s="645" t="s">
        <v>2</v>
      </c>
      <c r="V186" s="570" t="s">
        <v>376</v>
      </c>
      <c r="W186" s="680" t="s">
        <v>987</v>
      </c>
      <c r="X186" s="681"/>
      <c r="Y186" s="754" t="s">
        <v>986</v>
      </c>
      <c r="Z186" s="682">
        <v>152</v>
      </c>
      <c r="AA186" s="754" t="s">
        <v>986</v>
      </c>
      <c r="AB186" s="683"/>
      <c r="AC186" s="680"/>
      <c r="AD186" s="681"/>
      <c r="AE186" s="754" t="s">
        <v>986</v>
      </c>
      <c r="AF186" s="682"/>
      <c r="AG186" s="754" t="s">
        <v>986</v>
      </c>
      <c r="AH186" s="683"/>
      <c r="AI186" s="680"/>
      <c r="AJ186" s="681"/>
      <c r="AK186" s="754" t="s">
        <v>986</v>
      </c>
      <c r="AL186" s="682"/>
      <c r="AM186" s="754" t="s">
        <v>986</v>
      </c>
      <c r="AN186" s="683"/>
      <c r="AO186" s="771"/>
      <c r="AP186" s="644" t="s">
        <v>121</v>
      </c>
      <c r="AQ186" s="591"/>
      <c r="AR186" s="591" t="s">
        <v>135</v>
      </c>
      <c r="AS186" s="592"/>
    </row>
    <row r="187" spans="1:45" s="604" customFormat="1" ht="40.35" customHeight="1">
      <c r="A187" s="566">
        <v>150</v>
      </c>
      <c r="B187" s="793" t="s">
        <v>959</v>
      </c>
      <c r="C187" s="570" t="s">
        <v>226</v>
      </c>
      <c r="D187" s="570" t="s">
        <v>198</v>
      </c>
      <c r="E187" s="292">
        <v>44.55</v>
      </c>
      <c r="F187" s="741">
        <v>0</v>
      </c>
      <c r="G187" s="282">
        <v>0</v>
      </c>
      <c r="H187" s="652">
        <f t="shared" si="24"/>
        <v>44.55</v>
      </c>
      <c r="I187" s="652">
        <v>45</v>
      </c>
      <c r="J187" s="293" t="s">
        <v>1028</v>
      </c>
      <c r="K187" s="707" t="s">
        <v>95</v>
      </c>
      <c r="L187" s="504" t="s">
        <v>1296</v>
      </c>
      <c r="M187" s="296">
        <v>65.52</v>
      </c>
      <c r="N187" s="652">
        <v>65.52</v>
      </c>
      <c r="O187" s="285">
        <f t="shared" si="30"/>
        <v>0</v>
      </c>
      <c r="P187" s="652">
        <v>0</v>
      </c>
      <c r="Q187" s="777" t="s">
        <v>95</v>
      </c>
      <c r="R187" s="301" t="s">
        <v>1616</v>
      </c>
      <c r="S187" s="582"/>
      <c r="T187" s="567" t="s">
        <v>801</v>
      </c>
      <c r="U187" s="645" t="s">
        <v>2</v>
      </c>
      <c r="V187" s="570" t="s">
        <v>376</v>
      </c>
      <c r="W187" s="680" t="s">
        <v>987</v>
      </c>
      <c r="X187" s="681"/>
      <c r="Y187" s="754" t="s">
        <v>986</v>
      </c>
      <c r="Z187" s="682">
        <v>153</v>
      </c>
      <c r="AA187" s="754" t="s">
        <v>986</v>
      </c>
      <c r="AB187" s="683"/>
      <c r="AC187" s="680"/>
      <c r="AD187" s="681"/>
      <c r="AE187" s="754" t="s">
        <v>986</v>
      </c>
      <c r="AF187" s="682"/>
      <c r="AG187" s="754" t="s">
        <v>986</v>
      </c>
      <c r="AH187" s="683"/>
      <c r="AI187" s="680"/>
      <c r="AJ187" s="681"/>
      <c r="AK187" s="754" t="s">
        <v>986</v>
      </c>
      <c r="AL187" s="682"/>
      <c r="AM187" s="754" t="s">
        <v>986</v>
      </c>
      <c r="AN187" s="683"/>
      <c r="AO187" s="771"/>
      <c r="AP187" s="644" t="s">
        <v>170</v>
      </c>
      <c r="AQ187" s="591"/>
      <c r="AR187" s="591" t="s">
        <v>135</v>
      </c>
      <c r="AS187" s="592"/>
    </row>
    <row r="188" spans="1:45" s="604" customFormat="1" ht="40.35" customHeight="1">
      <c r="A188" s="566">
        <v>151</v>
      </c>
      <c r="B188" s="793" t="s">
        <v>379</v>
      </c>
      <c r="C188" s="570" t="s">
        <v>226</v>
      </c>
      <c r="D188" s="570" t="s">
        <v>198</v>
      </c>
      <c r="E188" s="292">
        <v>33.76</v>
      </c>
      <c r="F188" s="741">
        <v>0</v>
      </c>
      <c r="G188" s="282">
        <v>0</v>
      </c>
      <c r="H188" s="652">
        <f t="shared" si="24"/>
        <v>33.76</v>
      </c>
      <c r="I188" s="652">
        <v>51</v>
      </c>
      <c r="J188" s="293" t="s">
        <v>1028</v>
      </c>
      <c r="K188" s="707" t="s">
        <v>95</v>
      </c>
      <c r="L188" s="504" t="s">
        <v>1333</v>
      </c>
      <c r="M188" s="296">
        <v>27.738</v>
      </c>
      <c r="N188" s="652">
        <v>27.719000000000001</v>
      </c>
      <c r="O188" s="285">
        <f t="shared" si="30"/>
        <v>-1.8999999999998352E-2</v>
      </c>
      <c r="P188" s="652">
        <v>0</v>
      </c>
      <c r="Q188" s="777" t="s">
        <v>95</v>
      </c>
      <c r="R188" s="301" t="s">
        <v>1617</v>
      </c>
      <c r="S188" s="582"/>
      <c r="T188" s="567" t="s">
        <v>801</v>
      </c>
      <c r="U188" s="645" t="s">
        <v>2</v>
      </c>
      <c r="V188" s="570" t="s">
        <v>376</v>
      </c>
      <c r="W188" s="680" t="s">
        <v>987</v>
      </c>
      <c r="X188" s="681"/>
      <c r="Y188" s="754" t="s">
        <v>986</v>
      </c>
      <c r="Z188" s="682">
        <v>154</v>
      </c>
      <c r="AA188" s="754" t="s">
        <v>986</v>
      </c>
      <c r="AB188" s="683"/>
      <c r="AC188" s="680"/>
      <c r="AD188" s="681"/>
      <c r="AE188" s="754" t="s">
        <v>986</v>
      </c>
      <c r="AF188" s="682"/>
      <c r="AG188" s="754" t="s">
        <v>986</v>
      </c>
      <c r="AH188" s="683"/>
      <c r="AI188" s="680"/>
      <c r="AJ188" s="681"/>
      <c r="AK188" s="754" t="s">
        <v>986</v>
      </c>
      <c r="AL188" s="682"/>
      <c r="AM188" s="754" t="s">
        <v>986</v>
      </c>
      <c r="AN188" s="683"/>
      <c r="AO188" s="771"/>
      <c r="AP188" s="644" t="s">
        <v>711</v>
      </c>
      <c r="AQ188" s="591" t="s">
        <v>135</v>
      </c>
      <c r="AR188" s="591"/>
      <c r="AS188" s="592"/>
    </row>
    <row r="189" spans="1:45" s="604" customFormat="1" ht="40.35" customHeight="1">
      <c r="A189" s="566">
        <v>152</v>
      </c>
      <c r="B189" s="793" t="s">
        <v>380</v>
      </c>
      <c r="C189" s="570" t="s">
        <v>214</v>
      </c>
      <c r="D189" s="570" t="s">
        <v>198</v>
      </c>
      <c r="E189" s="292">
        <v>275.91399999999999</v>
      </c>
      <c r="F189" s="741">
        <v>0</v>
      </c>
      <c r="G189" s="282">
        <v>108</v>
      </c>
      <c r="H189" s="652">
        <f t="shared" si="24"/>
        <v>167.91399999999999</v>
      </c>
      <c r="I189" s="652">
        <v>160</v>
      </c>
      <c r="J189" s="293" t="s">
        <v>1028</v>
      </c>
      <c r="K189" s="707" t="s">
        <v>140</v>
      </c>
      <c r="L189" s="297" t="s">
        <v>1297</v>
      </c>
      <c r="M189" s="296">
        <v>302.45699999999999</v>
      </c>
      <c r="N189" s="652">
        <v>445.38600000000002</v>
      </c>
      <c r="O189" s="285">
        <f t="shared" si="30"/>
        <v>142.92900000000003</v>
      </c>
      <c r="P189" s="652">
        <v>0</v>
      </c>
      <c r="Q189" s="777" t="s">
        <v>1618</v>
      </c>
      <c r="R189" s="793" t="s">
        <v>1857</v>
      </c>
      <c r="S189" s="582"/>
      <c r="T189" s="567" t="s">
        <v>801</v>
      </c>
      <c r="U189" s="645" t="s">
        <v>2</v>
      </c>
      <c r="V189" s="570" t="s">
        <v>376</v>
      </c>
      <c r="W189" s="680" t="s">
        <v>987</v>
      </c>
      <c r="X189" s="681"/>
      <c r="Y189" s="754" t="s">
        <v>986</v>
      </c>
      <c r="Z189" s="682">
        <v>155</v>
      </c>
      <c r="AA189" s="754" t="s">
        <v>986</v>
      </c>
      <c r="AB189" s="683"/>
      <c r="AC189" s="680"/>
      <c r="AD189" s="681"/>
      <c r="AE189" s="754" t="s">
        <v>986</v>
      </c>
      <c r="AF189" s="682"/>
      <c r="AG189" s="754" t="s">
        <v>986</v>
      </c>
      <c r="AH189" s="683"/>
      <c r="AI189" s="680"/>
      <c r="AJ189" s="681"/>
      <c r="AK189" s="754" t="s">
        <v>986</v>
      </c>
      <c r="AL189" s="682"/>
      <c r="AM189" s="754" t="s">
        <v>986</v>
      </c>
      <c r="AN189" s="683"/>
      <c r="AO189" s="771"/>
      <c r="AP189" s="644" t="s">
        <v>711</v>
      </c>
      <c r="AQ189" s="591" t="s">
        <v>135</v>
      </c>
      <c r="AR189" s="591"/>
      <c r="AS189" s="592"/>
    </row>
    <row r="190" spans="1:45" s="604" customFormat="1" ht="66.75" customHeight="1">
      <c r="A190" s="566">
        <v>153</v>
      </c>
      <c r="B190" s="793" t="s">
        <v>381</v>
      </c>
      <c r="C190" s="570" t="s">
        <v>214</v>
      </c>
      <c r="D190" s="570" t="s">
        <v>211</v>
      </c>
      <c r="E190" s="292">
        <v>68.620999999999995</v>
      </c>
      <c r="F190" s="741">
        <v>0</v>
      </c>
      <c r="G190" s="282">
        <v>0</v>
      </c>
      <c r="H190" s="652">
        <f t="shared" si="24"/>
        <v>68.620999999999995</v>
      </c>
      <c r="I190" s="652">
        <v>9.6999999999999993</v>
      </c>
      <c r="J190" s="511" t="s">
        <v>1415</v>
      </c>
      <c r="K190" s="707" t="s">
        <v>95</v>
      </c>
      <c r="L190" s="297" t="s">
        <v>1427</v>
      </c>
      <c r="M190" s="296">
        <v>47.954999999999998</v>
      </c>
      <c r="N190" s="652">
        <v>0</v>
      </c>
      <c r="O190" s="285">
        <f t="shared" si="30"/>
        <v>-47.954999999999998</v>
      </c>
      <c r="P190" s="652">
        <v>0</v>
      </c>
      <c r="Q190" s="777" t="s">
        <v>159</v>
      </c>
      <c r="R190" s="793" t="s">
        <v>1619</v>
      </c>
      <c r="S190" s="582"/>
      <c r="T190" s="567" t="s">
        <v>801</v>
      </c>
      <c r="U190" s="645" t="s">
        <v>2</v>
      </c>
      <c r="V190" s="570" t="s">
        <v>376</v>
      </c>
      <c r="W190" s="680" t="s">
        <v>987</v>
      </c>
      <c r="X190" s="681"/>
      <c r="Y190" s="754" t="s">
        <v>986</v>
      </c>
      <c r="Z190" s="682">
        <v>156</v>
      </c>
      <c r="AA190" s="754" t="s">
        <v>986</v>
      </c>
      <c r="AB190" s="683"/>
      <c r="AC190" s="680"/>
      <c r="AD190" s="681"/>
      <c r="AE190" s="754" t="s">
        <v>986</v>
      </c>
      <c r="AF190" s="682"/>
      <c r="AG190" s="754" t="s">
        <v>986</v>
      </c>
      <c r="AH190" s="683"/>
      <c r="AI190" s="680"/>
      <c r="AJ190" s="681"/>
      <c r="AK190" s="754" t="s">
        <v>986</v>
      </c>
      <c r="AL190" s="682"/>
      <c r="AM190" s="754" t="s">
        <v>986</v>
      </c>
      <c r="AN190" s="683"/>
      <c r="AO190" s="771"/>
      <c r="AP190" s="644" t="s">
        <v>120</v>
      </c>
      <c r="AQ190" s="591" t="s">
        <v>135</v>
      </c>
      <c r="AR190" s="591"/>
      <c r="AS190" s="592"/>
    </row>
    <row r="191" spans="1:45" s="604" customFormat="1" ht="68.25" customHeight="1">
      <c r="A191" s="566">
        <v>154</v>
      </c>
      <c r="B191" s="570" t="s">
        <v>960</v>
      </c>
      <c r="C191" s="570" t="s">
        <v>222</v>
      </c>
      <c r="D191" s="570" t="s">
        <v>211</v>
      </c>
      <c r="E191" s="651">
        <v>86.475999999999999</v>
      </c>
      <c r="F191" s="652">
        <v>0</v>
      </c>
      <c r="G191" s="652">
        <v>0</v>
      </c>
      <c r="H191" s="652">
        <f t="shared" si="24"/>
        <v>86.475999999999999</v>
      </c>
      <c r="I191" s="652">
        <v>72.8</v>
      </c>
      <c r="J191" s="511" t="s">
        <v>1120</v>
      </c>
      <c r="K191" s="707" t="s">
        <v>95</v>
      </c>
      <c r="L191" s="297" t="s">
        <v>1298</v>
      </c>
      <c r="M191" s="296">
        <v>108.858</v>
      </c>
      <c r="N191" s="652">
        <v>127.602</v>
      </c>
      <c r="O191" s="285">
        <f t="shared" si="30"/>
        <v>18.744</v>
      </c>
      <c r="P191" s="652">
        <v>0</v>
      </c>
      <c r="Q191" s="777" t="s">
        <v>95</v>
      </c>
      <c r="R191" s="793" t="s">
        <v>1620</v>
      </c>
      <c r="S191" s="582"/>
      <c r="T191" s="574" t="s">
        <v>797</v>
      </c>
      <c r="U191" s="645" t="s">
        <v>2</v>
      </c>
      <c r="V191" s="570" t="s">
        <v>382</v>
      </c>
      <c r="W191" s="680" t="s">
        <v>987</v>
      </c>
      <c r="X191" s="681"/>
      <c r="Y191" s="754" t="s">
        <v>986</v>
      </c>
      <c r="Z191" s="682">
        <v>157</v>
      </c>
      <c r="AA191" s="754" t="s">
        <v>986</v>
      </c>
      <c r="AB191" s="683"/>
      <c r="AC191" s="680"/>
      <c r="AD191" s="681"/>
      <c r="AE191" s="754" t="s">
        <v>986</v>
      </c>
      <c r="AF191" s="682"/>
      <c r="AG191" s="754" t="s">
        <v>986</v>
      </c>
      <c r="AH191" s="683"/>
      <c r="AI191" s="680"/>
      <c r="AJ191" s="681"/>
      <c r="AK191" s="754" t="s">
        <v>986</v>
      </c>
      <c r="AL191" s="682"/>
      <c r="AM191" s="754" t="s">
        <v>986</v>
      </c>
      <c r="AN191" s="683"/>
      <c r="AO191" s="771"/>
      <c r="AP191" s="644" t="s">
        <v>120</v>
      </c>
      <c r="AQ191" s="591" t="s">
        <v>135</v>
      </c>
      <c r="AR191" s="591"/>
      <c r="AS191" s="592" t="s">
        <v>125</v>
      </c>
    </row>
    <row r="192" spans="1:45" ht="21.6" customHeight="1">
      <c r="A192" s="332"/>
      <c r="B192" s="333" t="s">
        <v>383</v>
      </c>
      <c r="C192" s="333"/>
      <c r="D192" s="333"/>
      <c r="E192" s="334"/>
      <c r="F192" s="335"/>
      <c r="G192" s="335"/>
      <c r="H192" s="336"/>
      <c r="I192" s="505"/>
      <c r="J192" s="506"/>
      <c r="K192" s="507"/>
      <c r="L192" s="508"/>
      <c r="M192" s="505"/>
      <c r="N192" s="336"/>
      <c r="O192" s="336"/>
      <c r="P192" s="339"/>
      <c r="Q192" s="340"/>
      <c r="R192" s="341"/>
      <c r="S192" s="342"/>
      <c r="T192" s="342"/>
      <c r="U192" s="342"/>
      <c r="V192" s="343"/>
      <c r="W192" s="670"/>
      <c r="X192" s="670"/>
      <c r="Y192" s="670"/>
      <c r="Z192" s="670"/>
      <c r="AA192" s="670"/>
      <c r="AB192" s="670"/>
      <c r="AC192" s="670"/>
      <c r="AD192" s="670"/>
      <c r="AE192" s="670"/>
      <c r="AF192" s="670"/>
      <c r="AG192" s="670"/>
      <c r="AH192" s="670"/>
      <c r="AI192" s="670"/>
      <c r="AJ192" s="670"/>
      <c r="AK192" s="670"/>
      <c r="AL192" s="670"/>
      <c r="AM192" s="670"/>
      <c r="AN192" s="670"/>
      <c r="AO192" s="670"/>
      <c r="AP192" s="343"/>
      <c r="AQ192" s="342"/>
      <c r="AR192" s="342"/>
      <c r="AS192" s="344"/>
    </row>
    <row r="193" spans="1:45" s="604" customFormat="1" ht="54.75" customHeight="1">
      <c r="A193" s="566">
        <v>155</v>
      </c>
      <c r="B193" s="793" t="s">
        <v>384</v>
      </c>
      <c r="C193" s="570" t="s">
        <v>287</v>
      </c>
      <c r="D193" s="570" t="s">
        <v>198</v>
      </c>
      <c r="E193" s="292">
        <v>80</v>
      </c>
      <c r="F193" s="741">
        <v>0</v>
      </c>
      <c r="G193" s="282">
        <v>0</v>
      </c>
      <c r="H193" s="652">
        <f t="shared" si="24"/>
        <v>80</v>
      </c>
      <c r="I193" s="652">
        <v>88</v>
      </c>
      <c r="J193" s="293" t="s">
        <v>1028</v>
      </c>
      <c r="K193" s="707" t="s">
        <v>140</v>
      </c>
      <c r="L193" s="297" t="s">
        <v>1299</v>
      </c>
      <c r="M193" s="296">
        <v>80</v>
      </c>
      <c r="N193" s="652">
        <v>214.97300000000001</v>
      </c>
      <c r="O193" s="285">
        <f t="shared" ref="O193:O199" si="31">+N193-M193</f>
        <v>134.97300000000001</v>
      </c>
      <c r="P193" s="652">
        <v>0</v>
      </c>
      <c r="Q193" s="777" t="s">
        <v>1444</v>
      </c>
      <c r="R193" s="793" t="s">
        <v>1621</v>
      </c>
      <c r="S193" s="582"/>
      <c r="T193" s="567" t="s">
        <v>801</v>
      </c>
      <c r="U193" s="645" t="s">
        <v>2</v>
      </c>
      <c r="V193" s="570" t="s">
        <v>376</v>
      </c>
      <c r="W193" s="680" t="s">
        <v>987</v>
      </c>
      <c r="X193" s="681"/>
      <c r="Y193" s="754" t="s">
        <v>986</v>
      </c>
      <c r="Z193" s="682">
        <v>158</v>
      </c>
      <c r="AA193" s="754" t="s">
        <v>986</v>
      </c>
      <c r="AB193" s="683"/>
      <c r="AC193" s="680"/>
      <c r="AD193" s="681"/>
      <c r="AE193" s="754" t="s">
        <v>986</v>
      </c>
      <c r="AF193" s="682"/>
      <c r="AG193" s="754" t="s">
        <v>986</v>
      </c>
      <c r="AH193" s="683"/>
      <c r="AI193" s="680"/>
      <c r="AJ193" s="681"/>
      <c r="AK193" s="754" t="s">
        <v>986</v>
      </c>
      <c r="AL193" s="682"/>
      <c r="AM193" s="754" t="s">
        <v>986</v>
      </c>
      <c r="AN193" s="683"/>
      <c r="AO193" s="771"/>
      <c r="AP193" s="644" t="s">
        <v>711</v>
      </c>
      <c r="AQ193" s="591" t="s">
        <v>135</v>
      </c>
      <c r="AR193" s="591"/>
      <c r="AS193" s="592"/>
    </row>
    <row r="194" spans="1:45" s="604" customFormat="1" ht="54.75" customHeight="1">
      <c r="A194" s="566">
        <v>156</v>
      </c>
      <c r="B194" s="793" t="s">
        <v>385</v>
      </c>
      <c r="C194" s="570" t="s">
        <v>281</v>
      </c>
      <c r="D194" s="570" t="s">
        <v>198</v>
      </c>
      <c r="E194" s="292">
        <v>30</v>
      </c>
      <c r="F194" s="741">
        <v>0</v>
      </c>
      <c r="G194" s="282">
        <v>0</v>
      </c>
      <c r="H194" s="652">
        <f t="shared" si="24"/>
        <v>30</v>
      </c>
      <c r="I194" s="652">
        <v>28</v>
      </c>
      <c r="J194" s="293" t="s">
        <v>1028</v>
      </c>
      <c r="K194" s="707" t="s">
        <v>140</v>
      </c>
      <c r="L194" s="297" t="s">
        <v>1300</v>
      </c>
      <c r="M194" s="296">
        <v>29</v>
      </c>
      <c r="N194" s="652">
        <v>29</v>
      </c>
      <c r="O194" s="285">
        <f t="shared" si="31"/>
        <v>0</v>
      </c>
      <c r="P194" s="652">
        <v>0</v>
      </c>
      <c r="Q194" s="777" t="s">
        <v>1444</v>
      </c>
      <c r="R194" s="793" t="s">
        <v>1622</v>
      </c>
      <c r="S194" s="582"/>
      <c r="T194" s="567" t="s">
        <v>801</v>
      </c>
      <c r="U194" s="645" t="s">
        <v>2</v>
      </c>
      <c r="V194" s="570" t="s">
        <v>376</v>
      </c>
      <c r="W194" s="680" t="s">
        <v>987</v>
      </c>
      <c r="X194" s="681"/>
      <c r="Y194" s="754" t="s">
        <v>986</v>
      </c>
      <c r="Z194" s="682">
        <v>159</v>
      </c>
      <c r="AA194" s="754" t="s">
        <v>986</v>
      </c>
      <c r="AB194" s="683"/>
      <c r="AC194" s="680"/>
      <c r="AD194" s="681"/>
      <c r="AE194" s="754" t="s">
        <v>986</v>
      </c>
      <c r="AF194" s="682"/>
      <c r="AG194" s="754" t="s">
        <v>986</v>
      </c>
      <c r="AH194" s="683"/>
      <c r="AI194" s="680"/>
      <c r="AJ194" s="681"/>
      <c r="AK194" s="754" t="s">
        <v>986</v>
      </c>
      <c r="AL194" s="682"/>
      <c r="AM194" s="754" t="s">
        <v>986</v>
      </c>
      <c r="AN194" s="683"/>
      <c r="AO194" s="771"/>
      <c r="AP194" s="644" t="s">
        <v>170</v>
      </c>
      <c r="AQ194" s="591" t="s">
        <v>135</v>
      </c>
      <c r="AR194" s="591"/>
      <c r="AS194" s="592"/>
    </row>
    <row r="195" spans="1:45" s="604" customFormat="1" ht="95.25" customHeight="1">
      <c r="A195" s="566">
        <v>157</v>
      </c>
      <c r="B195" s="773" t="s">
        <v>1000</v>
      </c>
      <c r="C195" s="280" t="s">
        <v>281</v>
      </c>
      <c r="D195" s="280" t="s">
        <v>198</v>
      </c>
      <c r="E195" s="281">
        <v>67.558999999999997</v>
      </c>
      <c r="F195" s="741">
        <v>0</v>
      </c>
      <c r="G195" s="282">
        <v>0</v>
      </c>
      <c r="H195" s="652">
        <f t="shared" si="24"/>
        <v>67.558999999999997</v>
      </c>
      <c r="I195" s="652">
        <v>58</v>
      </c>
      <c r="J195" s="511" t="s">
        <v>1121</v>
      </c>
      <c r="K195" s="707" t="s">
        <v>95</v>
      </c>
      <c r="L195" s="297" t="s">
        <v>1301</v>
      </c>
      <c r="M195" s="296">
        <v>69.701999999999998</v>
      </c>
      <c r="N195" s="302">
        <v>98.646000000000001</v>
      </c>
      <c r="O195" s="285">
        <f t="shared" si="31"/>
        <v>28.944000000000003</v>
      </c>
      <c r="P195" s="652">
        <v>0</v>
      </c>
      <c r="Q195" s="777" t="s">
        <v>95</v>
      </c>
      <c r="R195" s="286" t="s">
        <v>1623</v>
      </c>
      <c r="S195" s="304"/>
      <c r="T195" s="567" t="s">
        <v>801</v>
      </c>
      <c r="U195" s="645" t="s">
        <v>2</v>
      </c>
      <c r="V195" s="570" t="s">
        <v>376</v>
      </c>
      <c r="W195" s="680" t="s">
        <v>987</v>
      </c>
      <c r="X195" s="681"/>
      <c r="Y195" s="754" t="s">
        <v>986</v>
      </c>
      <c r="Z195" s="682">
        <v>160</v>
      </c>
      <c r="AA195" s="754" t="s">
        <v>986</v>
      </c>
      <c r="AB195" s="683"/>
      <c r="AC195" s="680" t="s">
        <v>1007</v>
      </c>
      <c r="AD195" s="681"/>
      <c r="AE195" s="754" t="s">
        <v>1020</v>
      </c>
      <c r="AF195" s="682">
        <v>16</v>
      </c>
      <c r="AG195" s="754" t="s">
        <v>1020</v>
      </c>
      <c r="AH195" s="683"/>
      <c r="AI195" s="680"/>
      <c r="AJ195" s="681"/>
      <c r="AK195" s="754" t="s">
        <v>986</v>
      </c>
      <c r="AL195" s="682"/>
      <c r="AM195" s="754" t="s">
        <v>986</v>
      </c>
      <c r="AN195" s="683"/>
      <c r="AO195" s="771"/>
      <c r="AP195" s="644" t="s">
        <v>121</v>
      </c>
      <c r="AQ195" s="591" t="s">
        <v>135</v>
      </c>
      <c r="AR195" s="591"/>
      <c r="AS195" s="592"/>
    </row>
    <row r="196" spans="1:45" s="604" customFormat="1" ht="70.5" customHeight="1">
      <c r="A196" s="566">
        <v>158</v>
      </c>
      <c r="B196" s="793" t="s">
        <v>386</v>
      </c>
      <c r="C196" s="570" t="s">
        <v>281</v>
      </c>
      <c r="D196" s="570" t="s">
        <v>198</v>
      </c>
      <c r="E196" s="292">
        <v>3.2789999999999999</v>
      </c>
      <c r="F196" s="741">
        <v>0</v>
      </c>
      <c r="G196" s="282">
        <v>0</v>
      </c>
      <c r="H196" s="652">
        <f t="shared" si="24"/>
        <v>3.2789999999999999</v>
      </c>
      <c r="I196" s="652">
        <v>0.8</v>
      </c>
      <c r="J196" s="511" t="s">
        <v>1416</v>
      </c>
      <c r="K196" s="707" t="s">
        <v>95</v>
      </c>
      <c r="L196" s="297" t="s">
        <v>1428</v>
      </c>
      <c r="M196" s="296">
        <v>3.9129999999999998</v>
      </c>
      <c r="N196" s="652">
        <v>15.052</v>
      </c>
      <c r="O196" s="285">
        <f t="shared" si="31"/>
        <v>11.138999999999999</v>
      </c>
      <c r="P196" s="652">
        <v>0</v>
      </c>
      <c r="Q196" s="777" t="s">
        <v>95</v>
      </c>
      <c r="R196" s="793" t="s">
        <v>1624</v>
      </c>
      <c r="S196" s="582"/>
      <c r="T196" s="567" t="s">
        <v>801</v>
      </c>
      <c r="U196" s="645" t="s">
        <v>2</v>
      </c>
      <c r="V196" s="570" t="s">
        <v>376</v>
      </c>
      <c r="W196" s="680" t="s">
        <v>987</v>
      </c>
      <c r="X196" s="681"/>
      <c r="Y196" s="754" t="s">
        <v>986</v>
      </c>
      <c r="Z196" s="682">
        <v>161</v>
      </c>
      <c r="AA196" s="754" t="s">
        <v>986</v>
      </c>
      <c r="AB196" s="683"/>
      <c r="AC196" s="680" t="s">
        <v>1005</v>
      </c>
      <c r="AD196" s="681"/>
      <c r="AE196" s="754" t="s">
        <v>1020</v>
      </c>
      <c r="AF196" s="682">
        <v>64</v>
      </c>
      <c r="AG196" s="754" t="s">
        <v>1020</v>
      </c>
      <c r="AH196" s="683"/>
      <c r="AI196" s="680"/>
      <c r="AJ196" s="681"/>
      <c r="AK196" s="754" t="s">
        <v>986</v>
      </c>
      <c r="AL196" s="682"/>
      <c r="AM196" s="754" t="s">
        <v>986</v>
      </c>
      <c r="AN196" s="683"/>
      <c r="AO196" s="771"/>
      <c r="AP196" s="644" t="s">
        <v>121</v>
      </c>
      <c r="AQ196" s="591" t="s">
        <v>135</v>
      </c>
      <c r="AR196" s="591"/>
      <c r="AS196" s="592"/>
    </row>
    <row r="197" spans="1:45" s="604" customFormat="1" ht="40.35" customHeight="1">
      <c r="A197" s="566">
        <v>159</v>
      </c>
      <c r="B197" s="793" t="s">
        <v>387</v>
      </c>
      <c r="C197" s="570" t="s">
        <v>228</v>
      </c>
      <c r="D197" s="570" t="s">
        <v>198</v>
      </c>
      <c r="E197" s="292">
        <v>21.5</v>
      </c>
      <c r="F197" s="741">
        <v>0</v>
      </c>
      <c r="G197" s="282">
        <v>0</v>
      </c>
      <c r="H197" s="652">
        <f t="shared" si="24"/>
        <v>21.5</v>
      </c>
      <c r="I197" s="652">
        <v>22</v>
      </c>
      <c r="J197" s="293" t="s">
        <v>1028</v>
      </c>
      <c r="K197" s="707" t="s">
        <v>95</v>
      </c>
      <c r="L197" s="297" t="s">
        <v>1302</v>
      </c>
      <c r="M197" s="296">
        <v>21.501000000000001</v>
      </c>
      <c r="N197" s="652">
        <v>21.501000000000001</v>
      </c>
      <c r="O197" s="285">
        <f t="shared" si="31"/>
        <v>0</v>
      </c>
      <c r="P197" s="652">
        <v>0</v>
      </c>
      <c r="Q197" s="777" t="s">
        <v>95</v>
      </c>
      <c r="R197" s="793" t="s">
        <v>1858</v>
      </c>
      <c r="S197" s="582"/>
      <c r="T197" s="567" t="s">
        <v>801</v>
      </c>
      <c r="U197" s="645" t="s">
        <v>2</v>
      </c>
      <c r="V197" s="570" t="s">
        <v>376</v>
      </c>
      <c r="W197" s="680" t="s">
        <v>987</v>
      </c>
      <c r="X197" s="681"/>
      <c r="Y197" s="754" t="s">
        <v>986</v>
      </c>
      <c r="Z197" s="682">
        <v>162</v>
      </c>
      <c r="AA197" s="754" t="s">
        <v>986</v>
      </c>
      <c r="AB197" s="683"/>
      <c r="AC197" s="680"/>
      <c r="AD197" s="681"/>
      <c r="AE197" s="754" t="s">
        <v>986</v>
      </c>
      <c r="AF197" s="682"/>
      <c r="AG197" s="754" t="s">
        <v>986</v>
      </c>
      <c r="AH197" s="683"/>
      <c r="AI197" s="680"/>
      <c r="AJ197" s="681"/>
      <c r="AK197" s="754" t="s">
        <v>986</v>
      </c>
      <c r="AL197" s="682"/>
      <c r="AM197" s="754" t="s">
        <v>986</v>
      </c>
      <c r="AN197" s="683"/>
      <c r="AO197" s="771"/>
      <c r="AP197" s="644" t="s">
        <v>170</v>
      </c>
      <c r="AQ197" s="591" t="s">
        <v>135</v>
      </c>
      <c r="AR197" s="591"/>
      <c r="AS197" s="592"/>
    </row>
    <row r="198" spans="1:45" s="604" customFormat="1" ht="223.5" customHeight="1">
      <c r="A198" s="566">
        <v>160</v>
      </c>
      <c r="B198" s="793" t="s">
        <v>388</v>
      </c>
      <c r="C198" s="570" t="s">
        <v>215</v>
      </c>
      <c r="D198" s="570" t="s">
        <v>198</v>
      </c>
      <c r="E198" s="292">
        <v>132.101</v>
      </c>
      <c r="F198" s="741">
        <v>0</v>
      </c>
      <c r="G198" s="282">
        <v>0</v>
      </c>
      <c r="H198" s="652">
        <f t="shared" si="24"/>
        <v>132.101</v>
      </c>
      <c r="I198" s="652">
        <v>233</v>
      </c>
      <c r="J198" s="514" t="s">
        <v>1095</v>
      </c>
      <c r="K198" s="707" t="s">
        <v>95</v>
      </c>
      <c r="L198" s="297" t="s">
        <v>1303</v>
      </c>
      <c r="M198" s="296">
        <v>162.63</v>
      </c>
      <c r="N198" s="652">
        <v>149.733</v>
      </c>
      <c r="O198" s="285">
        <f t="shared" si="31"/>
        <v>-12.896999999999991</v>
      </c>
      <c r="P198" s="652">
        <v>0</v>
      </c>
      <c r="Q198" s="777" t="s">
        <v>95</v>
      </c>
      <c r="R198" s="793" t="s">
        <v>1625</v>
      </c>
      <c r="S198" s="582"/>
      <c r="T198" s="567" t="s">
        <v>801</v>
      </c>
      <c r="U198" s="645" t="s">
        <v>2</v>
      </c>
      <c r="V198" s="570" t="s">
        <v>376</v>
      </c>
      <c r="W198" s="680" t="s">
        <v>987</v>
      </c>
      <c r="X198" s="681"/>
      <c r="Y198" s="754" t="s">
        <v>986</v>
      </c>
      <c r="Z198" s="682">
        <v>163</v>
      </c>
      <c r="AA198" s="754" t="s">
        <v>986</v>
      </c>
      <c r="AB198" s="683"/>
      <c r="AC198" s="680"/>
      <c r="AD198" s="681"/>
      <c r="AE198" s="754" t="s">
        <v>986</v>
      </c>
      <c r="AF198" s="682"/>
      <c r="AG198" s="754" t="s">
        <v>986</v>
      </c>
      <c r="AH198" s="683"/>
      <c r="AI198" s="680"/>
      <c r="AJ198" s="681"/>
      <c r="AK198" s="754" t="s">
        <v>986</v>
      </c>
      <c r="AL198" s="682"/>
      <c r="AM198" s="754" t="s">
        <v>986</v>
      </c>
      <c r="AN198" s="683"/>
      <c r="AO198" s="771"/>
      <c r="AP198" s="644" t="s">
        <v>121</v>
      </c>
      <c r="AQ198" s="591" t="s">
        <v>135</v>
      </c>
      <c r="AR198" s="591"/>
      <c r="AS198" s="592"/>
    </row>
    <row r="199" spans="1:45" s="604" customFormat="1" ht="87.75" customHeight="1">
      <c r="A199" s="566">
        <v>161</v>
      </c>
      <c r="B199" s="568" t="s">
        <v>615</v>
      </c>
      <c r="C199" s="570" t="s">
        <v>898</v>
      </c>
      <c r="D199" s="570" t="s">
        <v>897</v>
      </c>
      <c r="E199" s="648">
        <v>20.196000000000002</v>
      </c>
      <c r="F199" s="741">
        <v>0</v>
      </c>
      <c r="G199" s="282">
        <v>0</v>
      </c>
      <c r="H199" s="362">
        <f t="shared" si="24"/>
        <v>20.196000000000002</v>
      </c>
      <c r="I199" s="742">
        <v>25</v>
      </c>
      <c r="J199" s="511" t="s">
        <v>1108</v>
      </c>
      <c r="K199" s="707" t="s">
        <v>140</v>
      </c>
      <c r="L199" s="297" t="s">
        <v>1304</v>
      </c>
      <c r="M199" s="648">
        <v>20.196000000000002</v>
      </c>
      <c r="N199" s="652">
        <v>50</v>
      </c>
      <c r="O199" s="285">
        <f t="shared" si="31"/>
        <v>29.803999999999998</v>
      </c>
      <c r="P199" s="296">
        <v>0</v>
      </c>
      <c r="Q199" s="777" t="s">
        <v>1444</v>
      </c>
      <c r="R199" s="793" t="s">
        <v>1626</v>
      </c>
      <c r="S199" s="582"/>
      <c r="T199" s="451" t="s">
        <v>799</v>
      </c>
      <c r="U199" s="587" t="s">
        <v>2</v>
      </c>
      <c r="V199" s="563" t="s">
        <v>382</v>
      </c>
      <c r="W199" s="680" t="s">
        <v>987</v>
      </c>
      <c r="X199" s="681" t="s">
        <v>988</v>
      </c>
      <c r="Y199" s="754" t="s">
        <v>986</v>
      </c>
      <c r="Z199" s="682">
        <v>19</v>
      </c>
      <c r="AA199" s="754" t="s">
        <v>986</v>
      </c>
      <c r="AB199" s="683"/>
      <c r="AC199" s="680"/>
      <c r="AD199" s="681"/>
      <c r="AE199" s="754" t="s">
        <v>986</v>
      </c>
      <c r="AF199" s="682"/>
      <c r="AG199" s="754" t="s">
        <v>986</v>
      </c>
      <c r="AH199" s="683"/>
      <c r="AI199" s="680"/>
      <c r="AJ199" s="681"/>
      <c r="AK199" s="754" t="s">
        <v>986</v>
      </c>
      <c r="AL199" s="682"/>
      <c r="AM199" s="754" t="s">
        <v>986</v>
      </c>
      <c r="AN199" s="683"/>
      <c r="AO199" s="771"/>
      <c r="AP199" s="644" t="s">
        <v>119</v>
      </c>
      <c r="AQ199" s="591" t="s">
        <v>135</v>
      </c>
      <c r="AR199" s="591"/>
      <c r="AS199" s="592"/>
    </row>
    <row r="200" spans="1:45" s="604" customFormat="1" ht="27.75" customHeight="1">
      <c r="A200" s="566"/>
      <c r="B200" s="783" t="s">
        <v>967</v>
      </c>
      <c r="C200" s="570"/>
      <c r="D200" s="570"/>
      <c r="E200" s="292"/>
      <c r="F200" s="652"/>
      <c r="G200" s="295"/>
      <c r="H200" s="362"/>
      <c r="I200" s="742"/>
      <c r="J200" s="363"/>
      <c r="K200" s="707"/>
      <c r="L200" s="300"/>
      <c r="M200" s="652"/>
      <c r="N200" s="652"/>
      <c r="O200" s="285"/>
      <c r="P200" s="296"/>
      <c r="Q200" s="777"/>
      <c r="R200" s="793"/>
      <c r="S200" s="582"/>
      <c r="T200" s="567"/>
      <c r="U200" s="645"/>
      <c r="V200" s="570"/>
      <c r="W200" s="680"/>
      <c r="X200" s="681"/>
      <c r="Y200" s="754" t="s">
        <v>986</v>
      </c>
      <c r="Z200" s="682"/>
      <c r="AA200" s="754" t="s">
        <v>986</v>
      </c>
      <c r="AB200" s="683"/>
      <c r="AC200" s="680"/>
      <c r="AD200" s="681"/>
      <c r="AE200" s="754" t="s">
        <v>986</v>
      </c>
      <c r="AF200" s="682"/>
      <c r="AG200" s="754" t="s">
        <v>986</v>
      </c>
      <c r="AH200" s="683"/>
      <c r="AI200" s="680"/>
      <c r="AJ200" s="681"/>
      <c r="AK200" s="754" t="s">
        <v>986</v>
      </c>
      <c r="AL200" s="682"/>
      <c r="AM200" s="754" t="s">
        <v>986</v>
      </c>
      <c r="AN200" s="683"/>
      <c r="AO200" s="771"/>
      <c r="AP200" s="644"/>
      <c r="AQ200" s="591"/>
      <c r="AR200" s="591"/>
      <c r="AS200" s="592"/>
    </row>
    <row r="201" spans="1:45" s="604" customFormat="1" ht="28.5" customHeight="1">
      <c r="A201" s="566"/>
      <c r="B201" s="783" t="s">
        <v>968</v>
      </c>
      <c r="C201" s="570"/>
      <c r="D201" s="570"/>
      <c r="E201" s="292"/>
      <c r="F201" s="652"/>
      <c r="G201" s="295"/>
      <c r="H201" s="364"/>
      <c r="I201" s="652"/>
      <c r="J201" s="363"/>
      <c r="K201" s="707"/>
      <c r="L201" s="300"/>
      <c r="M201" s="652"/>
      <c r="N201" s="652"/>
      <c r="O201" s="285"/>
      <c r="P201" s="296"/>
      <c r="Q201" s="777"/>
      <c r="R201" s="793"/>
      <c r="S201" s="582"/>
      <c r="T201" s="567"/>
      <c r="U201" s="645"/>
      <c r="V201" s="570"/>
      <c r="W201" s="680"/>
      <c r="X201" s="681"/>
      <c r="Y201" s="754" t="s">
        <v>986</v>
      </c>
      <c r="Z201" s="682"/>
      <c r="AA201" s="754" t="s">
        <v>986</v>
      </c>
      <c r="AB201" s="683"/>
      <c r="AC201" s="680"/>
      <c r="AD201" s="681"/>
      <c r="AE201" s="754" t="s">
        <v>986</v>
      </c>
      <c r="AF201" s="682"/>
      <c r="AG201" s="754" t="s">
        <v>986</v>
      </c>
      <c r="AH201" s="683"/>
      <c r="AI201" s="680"/>
      <c r="AJ201" s="681"/>
      <c r="AK201" s="754" t="s">
        <v>986</v>
      </c>
      <c r="AL201" s="682"/>
      <c r="AM201" s="754" t="s">
        <v>986</v>
      </c>
      <c r="AN201" s="683"/>
      <c r="AO201" s="771"/>
      <c r="AP201" s="644"/>
      <c r="AQ201" s="591"/>
      <c r="AR201" s="591"/>
      <c r="AS201" s="592"/>
    </row>
    <row r="202" spans="1:45" ht="21.6" customHeight="1">
      <c r="A202" s="332"/>
      <c r="B202" s="333" t="s">
        <v>389</v>
      </c>
      <c r="C202" s="333"/>
      <c r="D202" s="333"/>
      <c r="E202" s="334"/>
      <c r="F202" s="335"/>
      <c r="G202" s="335"/>
      <c r="H202" s="336"/>
      <c r="I202" s="336"/>
      <c r="J202" s="337"/>
      <c r="K202" s="338"/>
      <c r="L202" s="338"/>
      <c r="M202" s="336"/>
      <c r="N202" s="336"/>
      <c r="O202" s="336"/>
      <c r="P202" s="339"/>
      <c r="Q202" s="340"/>
      <c r="R202" s="341"/>
      <c r="S202" s="342"/>
      <c r="T202" s="342"/>
      <c r="U202" s="342"/>
      <c r="V202" s="343"/>
      <c r="W202" s="670"/>
      <c r="X202" s="670"/>
      <c r="Y202" s="670"/>
      <c r="Z202" s="670"/>
      <c r="AA202" s="670"/>
      <c r="AB202" s="670"/>
      <c r="AC202" s="670"/>
      <c r="AD202" s="670"/>
      <c r="AE202" s="670"/>
      <c r="AF202" s="670"/>
      <c r="AG202" s="670"/>
      <c r="AH202" s="670"/>
      <c r="AI202" s="670"/>
      <c r="AJ202" s="670"/>
      <c r="AK202" s="670"/>
      <c r="AL202" s="670"/>
      <c r="AM202" s="670"/>
      <c r="AN202" s="670"/>
      <c r="AO202" s="670"/>
      <c r="AP202" s="343"/>
      <c r="AQ202" s="342"/>
      <c r="AR202" s="342"/>
      <c r="AS202" s="344"/>
    </row>
    <row r="203" spans="1:45" s="604" customFormat="1" ht="59.25" customHeight="1">
      <c r="A203" s="566">
        <v>162</v>
      </c>
      <c r="B203" s="793" t="s">
        <v>390</v>
      </c>
      <c r="C203" s="570" t="s">
        <v>220</v>
      </c>
      <c r="D203" s="570" t="s">
        <v>198</v>
      </c>
      <c r="E203" s="292">
        <v>13.977</v>
      </c>
      <c r="F203" s="741">
        <v>0</v>
      </c>
      <c r="G203" s="282">
        <v>0</v>
      </c>
      <c r="H203" s="652">
        <f t="shared" ref="H203:H269" si="32">E203+F203-G203</f>
        <v>13.977</v>
      </c>
      <c r="I203" s="652">
        <v>13</v>
      </c>
      <c r="J203" s="293" t="s">
        <v>1028</v>
      </c>
      <c r="K203" s="707" t="s">
        <v>95</v>
      </c>
      <c r="L203" s="297" t="s">
        <v>1305</v>
      </c>
      <c r="M203" s="296">
        <v>12.544</v>
      </c>
      <c r="N203" s="652">
        <v>12.544</v>
      </c>
      <c r="O203" s="285">
        <f t="shared" ref="O203:O209" si="33">+N203-M203</f>
        <v>0</v>
      </c>
      <c r="P203" s="652">
        <v>0</v>
      </c>
      <c r="Q203" s="777" t="s">
        <v>95</v>
      </c>
      <c r="R203" s="793" t="s">
        <v>1627</v>
      </c>
      <c r="S203" s="582"/>
      <c r="T203" s="567" t="s">
        <v>801</v>
      </c>
      <c r="U203" s="645" t="s">
        <v>2</v>
      </c>
      <c r="V203" s="570" t="s">
        <v>376</v>
      </c>
      <c r="W203" s="680" t="s">
        <v>987</v>
      </c>
      <c r="X203" s="681"/>
      <c r="Y203" s="754" t="s">
        <v>986</v>
      </c>
      <c r="Z203" s="682">
        <v>164</v>
      </c>
      <c r="AA203" s="754" t="s">
        <v>986</v>
      </c>
      <c r="AB203" s="683"/>
      <c r="AC203" s="680"/>
      <c r="AD203" s="681"/>
      <c r="AE203" s="754" t="s">
        <v>986</v>
      </c>
      <c r="AF203" s="682"/>
      <c r="AG203" s="754" t="s">
        <v>986</v>
      </c>
      <c r="AH203" s="683"/>
      <c r="AI203" s="680"/>
      <c r="AJ203" s="681"/>
      <c r="AK203" s="754" t="s">
        <v>986</v>
      </c>
      <c r="AL203" s="682"/>
      <c r="AM203" s="754" t="s">
        <v>986</v>
      </c>
      <c r="AN203" s="683"/>
      <c r="AO203" s="771"/>
      <c r="AP203" s="644" t="s">
        <v>711</v>
      </c>
      <c r="AQ203" s="591" t="s">
        <v>135</v>
      </c>
      <c r="AR203" s="591"/>
      <c r="AS203" s="592"/>
    </row>
    <row r="204" spans="1:45" s="604" customFormat="1" ht="40.35" customHeight="1">
      <c r="A204" s="566">
        <v>163</v>
      </c>
      <c r="B204" s="793" t="s">
        <v>391</v>
      </c>
      <c r="C204" s="570" t="s">
        <v>315</v>
      </c>
      <c r="D204" s="570" t="s">
        <v>198</v>
      </c>
      <c r="E204" s="292">
        <v>6649.2139999999999</v>
      </c>
      <c r="F204" s="652">
        <v>38806</v>
      </c>
      <c r="G204" s="282">
        <v>0</v>
      </c>
      <c r="H204" s="652">
        <f t="shared" si="32"/>
        <v>45455.214</v>
      </c>
      <c r="I204" s="652">
        <v>36187</v>
      </c>
      <c r="J204" s="293" t="s">
        <v>1028</v>
      </c>
      <c r="K204" s="707" t="s">
        <v>95</v>
      </c>
      <c r="L204" s="297" t="s">
        <v>1306</v>
      </c>
      <c r="M204" s="296">
        <v>200</v>
      </c>
      <c r="N204" s="652">
        <v>200</v>
      </c>
      <c r="O204" s="285">
        <f t="shared" si="33"/>
        <v>0</v>
      </c>
      <c r="P204" s="652">
        <v>0</v>
      </c>
      <c r="Q204" s="777" t="s">
        <v>95</v>
      </c>
      <c r="R204" s="793" t="s">
        <v>1628</v>
      </c>
      <c r="S204" s="582"/>
      <c r="T204" s="567" t="s">
        <v>801</v>
      </c>
      <c r="U204" s="645" t="s">
        <v>2</v>
      </c>
      <c r="V204" s="570" t="s">
        <v>376</v>
      </c>
      <c r="W204" s="680" t="s">
        <v>987</v>
      </c>
      <c r="X204" s="681"/>
      <c r="Y204" s="754" t="s">
        <v>986</v>
      </c>
      <c r="Z204" s="682">
        <v>165</v>
      </c>
      <c r="AA204" s="754" t="s">
        <v>986</v>
      </c>
      <c r="AB204" s="683"/>
      <c r="AC204" s="680"/>
      <c r="AD204" s="681"/>
      <c r="AE204" s="754" t="s">
        <v>986</v>
      </c>
      <c r="AF204" s="682"/>
      <c r="AG204" s="754" t="s">
        <v>986</v>
      </c>
      <c r="AH204" s="683"/>
      <c r="AI204" s="680"/>
      <c r="AJ204" s="681"/>
      <c r="AK204" s="754" t="s">
        <v>986</v>
      </c>
      <c r="AL204" s="682"/>
      <c r="AM204" s="754" t="s">
        <v>986</v>
      </c>
      <c r="AN204" s="683"/>
      <c r="AO204" s="771"/>
      <c r="AP204" s="644" t="s">
        <v>710</v>
      </c>
      <c r="AQ204" s="591"/>
      <c r="AR204" s="591" t="s">
        <v>135</v>
      </c>
      <c r="AS204" s="592"/>
    </row>
    <row r="205" spans="1:45" s="604" customFormat="1" ht="56.25" customHeight="1">
      <c r="A205" s="566">
        <v>164</v>
      </c>
      <c r="B205" s="793" t="s">
        <v>392</v>
      </c>
      <c r="C205" s="570" t="s">
        <v>335</v>
      </c>
      <c r="D205" s="570" t="s">
        <v>198</v>
      </c>
      <c r="E205" s="292">
        <v>3426.0640000000003</v>
      </c>
      <c r="F205" s="652">
        <v>1588</v>
      </c>
      <c r="G205" s="282">
        <v>0</v>
      </c>
      <c r="H205" s="652">
        <f t="shared" si="32"/>
        <v>5014.0640000000003</v>
      </c>
      <c r="I205" s="652">
        <v>3407.5410000000002</v>
      </c>
      <c r="J205" s="293" t="s">
        <v>1028</v>
      </c>
      <c r="K205" s="707" t="s">
        <v>95</v>
      </c>
      <c r="L205" s="297" t="s">
        <v>1307</v>
      </c>
      <c r="M205" s="296">
        <v>1601.365</v>
      </c>
      <c r="N205" s="652">
        <v>3204.9119999999998</v>
      </c>
      <c r="O205" s="285">
        <f t="shared" si="33"/>
        <v>1603.5469999999998</v>
      </c>
      <c r="P205" s="652">
        <v>0</v>
      </c>
      <c r="Q205" s="777" t="s">
        <v>95</v>
      </c>
      <c r="R205" s="793" t="s">
        <v>1629</v>
      </c>
      <c r="S205" s="582"/>
      <c r="T205" s="567" t="s">
        <v>801</v>
      </c>
      <c r="U205" s="645" t="s">
        <v>2</v>
      </c>
      <c r="V205" s="570" t="s">
        <v>393</v>
      </c>
      <c r="W205" s="680" t="s">
        <v>987</v>
      </c>
      <c r="X205" s="681"/>
      <c r="Y205" s="754" t="s">
        <v>986</v>
      </c>
      <c r="Z205" s="682">
        <v>166</v>
      </c>
      <c r="AA205" s="754" t="s">
        <v>986</v>
      </c>
      <c r="AB205" s="683"/>
      <c r="AC205" s="680"/>
      <c r="AD205" s="681"/>
      <c r="AE205" s="754" t="s">
        <v>986</v>
      </c>
      <c r="AF205" s="682"/>
      <c r="AG205" s="754" t="s">
        <v>986</v>
      </c>
      <c r="AH205" s="683"/>
      <c r="AI205" s="680"/>
      <c r="AJ205" s="681"/>
      <c r="AK205" s="754" t="s">
        <v>986</v>
      </c>
      <c r="AL205" s="682"/>
      <c r="AM205" s="754" t="s">
        <v>986</v>
      </c>
      <c r="AN205" s="683"/>
      <c r="AO205" s="771"/>
      <c r="AP205" s="645" t="s">
        <v>865</v>
      </c>
      <c r="AQ205" s="591"/>
      <c r="AR205" s="591" t="s">
        <v>135</v>
      </c>
      <c r="AS205" s="592"/>
    </row>
    <row r="206" spans="1:45" s="604" customFormat="1" ht="61.5" customHeight="1">
      <c r="A206" s="566">
        <v>165</v>
      </c>
      <c r="B206" s="793" t="s">
        <v>394</v>
      </c>
      <c r="C206" s="570" t="s">
        <v>227</v>
      </c>
      <c r="D206" s="570" t="s">
        <v>198</v>
      </c>
      <c r="E206" s="292">
        <v>80721.339000000007</v>
      </c>
      <c r="F206" s="652">
        <v>50837</v>
      </c>
      <c r="G206" s="282">
        <v>0</v>
      </c>
      <c r="H206" s="652">
        <f t="shared" si="32"/>
        <v>131558.33900000001</v>
      </c>
      <c r="I206" s="652">
        <v>67647</v>
      </c>
      <c r="J206" s="293" t="s">
        <v>1028</v>
      </c>
      <c r="K206" s="707" t="s">
        <v>95</v>
      </c>
      <c r="L206" s="297" t="s">
        <v>1308</v>
      </c>
      <c r="M206" s="296">
        <v>35190.038</v>
      </c>
      <c r="N206" s="652">
        <v>73645.490999999995</v>
      </c>
      <c r="O206" s="285">
        <f t="shared" si="33"/>
        <v>38455.452999999994</v>
      </c>
      <c r="P206" s="652">
        <v>0</v>
      </c>
      <c r="Q206" s="777" t="s">
        <v>95</v>
      </c>
      <c r="R206" s="793" t="s">
        <v>1630</v>
      </c>
      <c r="S206" s="582" t="s">
        <v>1746</v>
      </c>
      <c r="T206" s="567" t="s">
        <v>801</v>
      </c>
      <c r="U206" s="645" t="s">
        <v>2</v>
      </c>
      <c r="V206" s="570" t="s">
        <v>393</v>
      </c>
      <c r="W206" s="680" t="s">
        <v>987</v>
      </c>
      <c r="X206" s="681"/>
      <c r="Y206" s="754" t="s">
        <v>986</v>
      </c>
      <c r="Z206" s="682">
        <v>167</v>
      </c>
      <c r="AA206" s="754" t="s">
        <v>986</v>
      </c>
      <c r="AB206" s="683"/>
      <c r="AC206" s="680"/>
      <c r="AD206" s="681"/>
      <c r="AE206" s="754" t="s">
        <v>986</v>
      </c>
      <c r="AF206" s="682"/>
      <c r="AG206" s="754" t="s">
        <v>986</v>
      </c>
      <c r="AH206" s="683"/>
      <c r="AI206" s="680"/>
      <c r="AJ206" s="681"/>
      <c r="AK206" s="754" t="s">
        <v>986</v>
      </c>
      <c r="AL206" s="682"/>
      <c r="AM206" s="754" t="s">
        <v>986</v>
      </c>
      <c r="AN206" s="683"/>
      <c r="AO206" s="771"/>
      <c r="AP206" s="645" t="s">
        <v>865</v>
      </c>
      <c r="AQ206" s="591"/>
      <c r="AR206" s="591" t="s">
        <v>135</v>
      </c>
      <c r="AS206" s="592"/>
    </row>
    <row r="207" spans="1:45" s="604" customFormat="1" ht="108.75" customHeight="1">
      <c r="A207" s="566">
        <v>166</v>
      </c>
      <c r="B207" s="793" t="s">
        <v>395</v>
      </c>
      <c r="C207" s="570" t="s">
        <v>214</v>
      </c>
      <c r="D207" s="570" t="s">
        <v>198</v>
      </c>
      <c r="E207" s="292">
        <v>246</v>
      </c>
      <c r="F207" s="652">
        <v>806</v>
      </c>
      <c r="G207" s="282">
        <v>0</v>
      </c>
      <c r="H207" s="652">
        <f t="shared" si="32"/>
        <v>1052</v>
      </c>
      <c r="I207" s="652">
        <v>768</v>
      </c>
      <c r="J207" s="511" t="s">
        <v>1135</v>
      </c>
      <c r="K207" s="707" t="s">
        <v>95</v>
      </c>
      <c r="L207" s="297" t="s">
        <v>1309</v>
      </c>
      <c r="M207" s="296">
        <v>30</v>
      </c>
      <c r="N207" s="652">
        <v>30</v>
      </c>
      <c r="O207" s="285">
        <f t="shared" si="33"/>
        <v>0</v>
      </c>
      <c r="P207" s="652">
        <v>0</v>
      </c>
      <c r="Q207" s="777" t="s">
        <v>95</v>
      </c>
      <c r="R207" s="793" t="s">
        <v>1631</v>
      </c>
      <c r="S207" s="582"/>
      <c r="T207" s="567" t="s">
        <v>801</v>
      </c>
      <c r="U207" s="645" t="s">
        <v>2</v>
      </c>
      <c r="V207" s="570" t="s">
        <v>396</v>
      </c>
      <c r="W207" s="680" t="s">
        <v>987</v>
      </c>
      <c r="X207" s="681"/>
      <c r="Y207" s="754" t="s">
        <v>986</v>
      </c>
      <c r="Z207" s="682">
        <v>168</v>
      </c>
      <c r="AA207" s="754" t="s">
        <v>986</v>
      </c>
      <c r="AB207" s="683"/>
      <c r="AC207" s="680"/>
      <c r="AD207" s="681"/>
      <c r="AE207" s="754" t="s">
        <v>986</v>
      </c>
      <c r="AF207" s="682"/>
      <c r="AG207" s="754" t="s">
        <v>986</v>
      </c>
      <c r="AH207" s="683"/>
      <c r="AI207" s="680"/>
      <c r="AJ207" s="681"/>
      <c r="AK207" s="754" t="s">
        <v>986</v>
      </c>
      <c r="AL207" s="682"/>
      <c r="AM207" s="754" t="s">
        <v>986</v>
      </c>
      <c r="AN207" s="683"/>
      <c r="AO207" s="771"/>
      <c r="AP207" s="644" t="s">
        <v>121</v>
      </c>
      <c r="AQ207" s="591"/>
      <c r="AR207" s="591" t="s">
        <v>135</v>
      </c>
      <c r="AS207" s="592"/>
    </row>
    <row r="208" spans="1:45" s="604" customFormat="1" ht="40.35" customHeight="1">
      <c r="A208" s="566">
        <v>167</v>
      </c>
      <c r="B208" s="793" t="s">
        <v>397</v>
      </c>
      <c r="C208" s="570" t="s">
        <v>197</v>
      </c>
      <c r="D208" s="570" t="s">
        <v>198</v>
      </c>
      <c r="E208" s="292">
        <v>4313.5940000000001</v>
      </c>
      <c r="F208" s="652">
        <v>988</v>
      </c>
      <c r="G208" s="282">
        <v>0</v>
      </c>
      <c r="H208" s="652">
        <f t="shared" si="32"/>
        <v>5301.5940000000001</v>
      </c>
      <c r="I208" s="652">
        <v>3539</v>
      </c>
      <c r="J208" s="293" t="s">
        <v>1028</v>
      </c>
      <c r="K208" s="707" t="s">
        <v>140</v>
      </c>
      <c r="L208" s="297" t="s">
        <v>1310</v>
      </c>
      <c r="M208" s="296">
        <v>3114.8009999999999</v>
      </c>
      <c r="N208" s="652">
        <v>3745.49</v>
      </c>
      <c r="O208" s="285">
        <f t="shared" si="33"/>
        <v>630.68899999999985</v>
      </c>
      <c r="P208" s="652">
        <v>0</v>
      </c>
      <c r="Q208" s="499" t="s">
        <v>1618</v>
      </c>
      <c r="R208" s="706" t="s">
        <v>1782</v>
      </c>
      <c r="S208" s="582"/>
      <c r="T208" s="567" t="s">
        <v>801</v>
      </c>
      <c r="U208" s="645" t="s">
        <v>2</v>
      </c>
      <c r="V208" s="570" t="s">
        <v>376</v>
      </c>
      <c r="W208" s="680" t="s">
        <v>987</v>
      </c>
      <c r="X208" s="681"/>
      <c r="Y208" s="754" t="s">
        <v>986</v>
      </c>
      <c r="Z208" s="682">
        <v>169</v>
      </c>
      <c r="AA208" s="754" t="s">
        <v>986</v>
      </c>
      <c r="AB208" s="683"/>
      <c r="AC208" s="680"/>
      <c r="AD208" s="681"/>
      <c r="AE208" s="754" t="s">
        <v>986</v>
      </c>
      <c r="AF208" s="682"/>
      <c r="AG208" s="754" t="s">
        <v>986</v>
      </c>
      <c r="AH208" s="683"/>
      <c r="AI208" s="680"/>
      <c r="AJ208" s="681"/>
      <c r="AK208" s="754" t="s">
        <v>986</v>
      </c>
      <c r="AL208" s="682"/>
      <c r="AM208" s="754" t="s">
        <v>986</v>
      </c>
      <c r="AN208" s="683"/>
      <c r="AO208" s="771"/>
      <c r="AP208" s="644" t="s">
        <v>170</v>
      </c>
      <c r="AQ208" s="591" t="s">
        <v>135</v>
      </c>
      <c r="AR208" s="591" t="s">
        <v>135</v>
      </c>
      <c r="AS208" s="592"/>
    </row>
    <row r="209" spans="1:45" s="604" customFormat="1" ht="64.5" customHeight="1">
      <c r="A209" s="566">
        <v>168</v>
      </c>
      <c r="B209" s="793" t="s">
        <v>398</v>
      </c>
      <c r="C209" s="570" t="s">
        <v>250</v>
      </c>
      <c r="D209" s="570" t="s">
        <v>255</v>
      </c>
      <c r="E209" s="292">
        <v>17.004000000000001</v>
      </c>
      <c r="F209" s="652">
        <v>0</v>
      </c>
      <c r="G209" s="282">
        <v>0</v>
      </c>
      <c r="H209" s="652">
        <f t="shared" si="32"/>
        <v>17.004000000000001</v>
      </c>
      <c r="I209" s="652">
        <v>0</v>
      </c>
      <c r="J209" s="293" t="s">
        <v>1028</v>
      </c>
      <c r="K209" s="707" t="s">
        <v>161</v>
      </c>
      <c r="L209" s="297" t="s">
        <v>1311</v>
      </c>
      <c r="M209" s="296">
        <v>0</v>
      </c>
      <c r="N209" s="652">
        <v>0</v>
      </c>
      <c r="O209" s="285">
        <f t="shared" si="33"/>
        <v>0</v>
      </c>
      <c r="P209" s="652">
        <v>0</v>
      </c>
      <c r="Q209" s="499" t="s">
        <v>159</v>
      </c>
      <c r="R209" s="706" t="s">
        <v>1632</v>
      </c>
      <c r="S209" s="582"/>
      <c r="T209" s="567" t="s">
        <v>800</v>
      </c>
      <c r="U209" s="645" t="s">
        <v>345</v>
      </c>
      <c r="V209" s="570" t="s">
        <v>399</v>
      </c>
      <c r="W209" s="680" t="s">
        <v>987</v>
      </c>
      <c r="X209" s="681"/>
      <c r="Y209" s="754" t="s">
        <v>986</v>
      </c>
      <c r="Z209" s="682">
        <v>170</v>
      </c>
      <c r="AA209" s="754" t="s">
        <v>986</v>
      </c>
      <c r="AB209" s="683"/>
      <c r="AC209" s="680"/>
      <c r="AD209" s="681"/>
      <c r="AE209" s="754" t="s">
        <v>986</v>
      </c>
      <c r="AF209" s="682"/>
      <c r="AG209" s="754" t="s">
        <v>986</v>
      </c>
      <c r="AH209" s="683"/>
      <c r="AI209" s="680"/>
      <c r="AJ209" s="681"/>
      <c r="AK209" s="754" t="s">
        <v>986</v>
      </c>
      <c r="AL209" s="682"/>
      <c r="AM209" s="754" t="s">
        <v>986</v>
      </c>
      <c r="AN209" s="683"/>
      <c r="AO209" s="771"/>
      <c r="AP209" s="644" t="s">
        <v>865</v>
      </c>
      <c r="AQ209" s="591" t="s">
        <v>135</v>
      </c>
      <c r="AR209" s="591"/>
      <c r="AS209" s="592"/>
    </row>
    <row r="210" spans="1:45" s="604" customFormat="1" ht="63" customHeight="1">
      <c r="A210" s="566">
        <v>169</v>
      </c>
      <c r="B210" s="568" t="s">
        <v>766</v>
      </c>
      <c r="C210" s="570" t="s">
        <v>255</v>
      </c>
      <c r="D210" s="570" t="s">
        <v>896</v>
      </c>
      <c r="E210" s="648">
        <v>13.121</v>
      </c>
      <c r="F210" s="652">
        <v>0</v>
      </c>
      <c r="G210" s="282">
        <v>0</v>
      </c>
      <c r="H210" s="362">
        <f>E210+F210-G210</f>
        <v>13.121</v>
      </c>
      <c r="I210" s="742">
        <v>9</v>
      </c>
      <c r="J210" s="511" t="s">
        <v>1122</v>
      </c>
      <c r="K210" s="707" t="s">
        <v>95</v>
      </c>
      <c r="L210" s="297" t="s">
        <v>1312</v>
      </c>
      <c r="M210" s="648">
        <v>13.121</v>
      </c>
      <c r="N210" s="652">
        <v>13.523999999999999</v>
      </c>
      <c r="O210" s="285">
        <f>+N210-M210</f>
        <v>0.40299999999999869</v>
      </c>
      <c r="P210" s="652">
        <v>-4.87</v>
      </c>
      <c r="Q210" s="499" t="s">
        <v>93</v>
      </c>
      <c r="R210" s="706" t="s">
        <v>1783</v>
      </c>
      <c r="S210" s="582"/>
      <c r="T210" s="451" t="s">
        <v>797</v>
      </c>
      <c r="U210" s="587" t="s">
        <v>2</v>
      </c>
      <c r="V210" s="571" t="s">
        <v>382</v>
      </c>
      <c r="W210" s="680" t="s">
        <v>987</v>
      </c>
      <c r="X210" s="681" t="s">
        <v>988</v>
      </c>
      <c r="Y210" s="754" t="s">
        <v>986</v>
      </c>
      <c r="Z210" s="682">
        <v>21</v>
      </c>
      <c r="AA210" s="754" t="s">
        <v>986</v>
      </c>
      <c r="AB210" s="683"/>
      <c r="AC210" s="680"/>
      <c r="AD210" s="681"/>
      <c r="AE210" s="754" t="s">
        <v>986</v>
      </c>
      <c r="AF210" s="682"/>
      <c r="AG210" s="754" t="s">
        <v>986</v>
      </c>
      <c r="AH210" s="683"/>
      <c r="AI210" s="680"/>
      <c r="AJ210" s="681"/>
      <c r="AK210" s="754" t="s">
        <v>986</v>
      </c>
      <c r="AL210" s="682"/>
      <c r="AM210" s="754" t="s">
        <v>986</v>
      </c>
      <c r="AN210" s="683"/>
      <c r="AO210" s="771"/>
      <c r="AP210" s="644" t="s">
        <v>119</v>
      </c>
      <c r="AQ210" s="591" t="s">
        <v>135</v>
      </c>
      <c r="AR210" s="591"/>
      <c r="AS210" s="592"/>
    </row>
    <row r="211" spans="1:45" s="604" customFormat="1" ht="63" customHeight="1">
      <c r="A211" s="566">
        <v>170</v>
      </c>
      <c r="B211" s="568" t="s">
        <v>765</v>
      </c>
      <c r="C211" s="570" t="s">
        <v>255</v>
      </c>
      <c r="D211" s="570" t="s">
        <v>899</v>
      </c>
      <c r="E211" s="648">
        <v>16.791</v>
      </c>
      <c r="F211" s="652">
        <v>0</v>
      </c>
      <c r="G211" s="652">
        <v>0</v>
      </c>
      <c r="H211" s="362">
        <f>E211+F211-G211</f>
        <v>16.791</v>
      </c>
      <c r="I211" s="742">
        <v>14</v>
      </c>
      <c r="J211" s="511" t="s">
        <v>1417</v>
      </c>
      <c r="K211" s="707" t="s">
        <v>95</v>
      </c>
      <c r="L211" s="297" t="s">
        <v>1429</v>
      </c>
      <c r="M211" s="648">
        <v>16.791</v>
      </c>
      <c r="N211" s="652">
        <v>17.135000000000002</v>
      </c>
      <c r="O211" s="285">
        <f>+N211-M211</f>
        <v>0.34400000000000119</v>
      </c>
      <c r="P211" s="652">
        <v>0</v>
      </c>
      <c r="Q211" s="499" t="s">
        <v>95</v>
      </c>
      <c r="R211" s="706" t="s">
        <v>1784</v>
      </c>
      <c r="S211" s="582"/>
      <c r="T211" s="567" t="s">
        <v>802</v>
      </c>
      <c r="U211" s="645" t="s">
        <v>2</v>
      </c>
      <c r="V211" s="570" t="s">
        <v>382</v>
      </c>
      <c r="W211" s="680" t="s">
        <v>987</v>
      </c>
      <c r="X211" s="681" t="s">
        <v>988</v>
      </c>
      <c r="Y211" s="754" t="s">
        <v>986</v>
      </c>
      <c r="Z211" s="682">
        <v>20</v>
      </c>
      <c r="AA211" s="754" t="s">
        <v>986</v>
      </c>
      <c r="AB211" s="683"/>
      <c r="AC211" s="680"/>
      <c r="AD211" s="681"/>
      <c r="AE211" s="754" t="s">
        <v>986</v>
      </c>
      <c r="AF211" s="682"/>
      <c r="AG211" s="754" t="s">
        <v>986</v>
      </c>
      <c r="AH211" s="683"/>
      <c r="AI211" s="680"/>
      <c r="AJ211" s="681"/>
      <c r="AK211" s="754" t="s">
        <v>986</v>
      </c>
      <c r="AL211" s="682"/>
      <c r="AM211" s="754" t="s">
        <v>986</v>
      </c>
      <c r="AN211" s="683"/>
      <c r="AO211" s="771"/>
      <c r="AP211" s="644" t="s">
        <v>119</v>
      </c>
      <c r="AQ211" s="591" t="s">
        <v>135</v>
      </c>
      <c r="AR211" s="591"/>
      <c r="AS211" s="592"/>
    </row>
    <row r="212" spans="1:45" ht="21.6" customHeight="1">
      <c r="A212" s="332"/>
      <c r="B212" s="333" t="s">
        <v>400</v>
      </c>
      <c r="C212" s="333"/>
      <c r="D212" s="333"/>
      <c r="E212" s="334"/>
      <c r="F212" s="335"/>
      <c r="G212" s="335"/>
      <c r="H212" s="336"/>
      <c r="I212" s="336"/>
      <c r="J212" s="337"/>
      <c r="K212" s="338"/>
      <c r="L212" s="338"/>
      <c r="M212" s="336"/>
      <c r="N212" s="336"/>
      <c r="O212" s="336"/>
      <c r="P212" s="339"/>
      <c r="Q212" s="340"/>
      <c r="R212" s="341"/>
      <c r="S212" s="342"/>
      <c r="T212" s="342"/>
      <c r="U212" s="342"/>
      <c r="V212" s="343"/>
      <c r="W212" s="670"/>
      <c r="X212" s="670"/>
      <c r="Y212" s="670"/>
      <c r="Z212" s="670"/>
      <c r="AA212" s="670"/>
      <c r="AB212" s="670"/>
      <c r="AC212" s="670"/>
      <c r="AD212" s="670"/>
      <c r="AE212" s="670"/>
      <c r="AF212" s="670"/>
      <c r="AG212" s="670"/>
      <c r="AH212" s="670"/>
      <c r="AI212" s="670"/>
      <c r="AJ212" s="670"/>
      <c r="AK212" s="670"/>
      <c r="AL212" s="670"/>
      <c r="AM212" s="670"/>
      <c r="AN212" s="670"/>
      <c r="AO212" s="670"/>
      <c r="AP212" s="343"/>
      <c r="AQ212" s="342"/>
      <c r="AR212" s="342"/>
      <c r="AS212" s="344"/>
    </row>
    <row r="213" spans="1:45" s="604" customFormat="1" ht="40.35" customHeight="1">
      <c r="A213" s="566">
        <v>171</v>
      </c>
      <c r="B213" s="793" t="s">
        <v>401</v>
      </c>
      <c r="C213" s="570" t="s">
        <v>311</v>
      </c>
      <c r="D213" s="570" t="s">
        <v>198</v>
      </c>
      <c r="E213" s="292">
        <v>8.4039999999999999</v>
      </c>
      <c r="F213" s="741">
        <v>0</v>
      </c>
      <c r="G213" s="282">
        <v>0</v>
      </c>
      <c r="H213" s="652">
        <f t="shared" si="32"/>
        <v>8.4039999999999999</v>
      </c>
      <c r="I213" s="652">
        <v>9.9249519999999993</v>
      </c>
      <c r="J213" s="293" t="s">
        <v>1028</v>
      </c>
      <c r="K213" s="707" t="s">
        <v>95</v>
      </c>
      <c r="L213" s="297" t="s">
        <v>1321</v>
      </c>
      <c r="M213" s="296">
        <v>4.194</v>
      </c>
      <c r="N213" s="652">
        <v>4.4889999999999999</v>
      </c>
      <c r="O213" s="285">
        <f t="shared" ref="O213:O222" si="34">+N213-M213</f>
        <v>0.29499999999999993</v>
      </c>
      <c r="P213" s="652">
        <v>0</v>
      </c>
      <c r="Q213" s="777" t="s">
        <v>95</v>
      </c>
      <c r="R213" s="793" t="s">
        <v>1637</v>
      </c>
      <c r="S213" s="582"/>
      <c r="T213" s="567" t="s">
        <v>801</v>
      </c>
      <c r="U213" s="645" t="s">
        <v>2</v>
      </c>
      <c r="V213" s="570" t="s">
        <v>376</v>
      </c>
      <c r="W213" s="680" t="s">
        <v>987</v>
      </c>
      <c r="X213" s="681"/>
      <c r="Y213" s="754" t="s">
        <v>986</v>
      </c>
      <c r="Z213" s="682">
        <v>171</v>
      </c>
      <c r="AA213" s="754" t="s">
        <v>986</v>
      </c>
      <c r="AB213" s="683"/>
      <c r="AC213" s="680"/>
      <c r="AD213" s="681"/>
      <c r="AE213" s="754" t="s">
        <v>986</v>
      </c>
      <c r="AF213" s="682"/>
      <c r="AG213" s="754" t="s">
        <v>986</v>
      </c>
      <c r="AH213" s="683"/>
      <c r="AI213" s="680"/>
      <c r="AJ213" s="681"/>
      <c r="AK213" s="754" t="s">
        <v>986</v>
      </c>
      <c r="AL213" s="682"/>
      <c r="AM213" s="754" t="s">
        <v>986</v>
      </c>
      <c r="AN213" s="683"/>
      <c r="AO213" s="771"/>
      <c r="AP213" s="645" t="s">
        <v>865</v>
      </c>
      <c r="AQ213" s="591" t="s">
        <v>135</v>
      </c>
      <c r="AR213" s="591"/>
      <c r="AS213" s="592"/>
    </row>
    <row r="214" spans="1:45" s="604" customFormat="1" ht="40.35" customHeight="1">
      <c r="A214" s="566">
        <v>172</v>
      </c>
      <c r="B214" s="793" t="s">
        <v>402</v>
      </c>
      <c r="C214" s="570" t="s">
        <v>403</v>
      </c>
      <c r="D214" s="570" t="s">
        <v>198</v>
      </c>
      <c r="E214" s="292">
        <v>119.31699999999999</v>
      </c>
      <c r="F214" s="741">
        <v>0</v>
      </c>
      <c r="G214" s="282">
        <v>0</v>
      </c>
      <c r="H214" s="652">
        <f t="shared" si="32"/>
        <v>119.31699999999999</v>
      </c>
      <c r="I214" s="652">
        <v>145.17098899999999</v>
      </c>
      <c r="J214" s="293" t="s">
        <v>1028</v>
      </c>
      <c r="K214" s="707" t="s">
        <v>140</v>
      </c>
      <c r="L214" s="297" t="s">
        <v>1313</v>
      </c>
      <c r="M214" s="296">
        <v>159.62700000000001</v>
      </c>
      <c r="N214" s="652">
        <v>159.89099999999999</v>
      </c>
      <c r="O214" s="285">
        <f t="shared" si="34"/>
        <v>0.26399999999998158</v>
      </c>
      <c r="P214" s="652">
        <v>0</v>
      </c>
      <c r="Q214" s="777" t="s">
        <v>1444</v>
      </c>
      <c r="R214" s="793" t="s">
        <v>1633</v>
      </c>
      <c r="S214" s="582"/>
      <c r="T214" s="567" t="s">
        <v>801</v>
      </c>
      <c r="U214" s="645" t="s">
        <v>2</v>
      </c>
      <c r="V214" s="570" t="s">
        <v>376</v>
      </c>
      <c r="W214" s="680" t="s">
        <v>987</v>
      </c>
      <c r="X214" s="681"/>
      <c r="Y214" s="754" t="s">
        <v>986</v>
      </c>
      <c r="Z214" s="682">
        <v>172</v>
      </c>
      <c r="AA214" s="754" t="s">
        <v>986</v>
      </c>
      <c r="AB214" s="683"/>
      <c r="AC214" s="680"/>
      <c r="AD214" s="681"/>
      <c r="AE214" s="754" t="s">
        <v>986</v>
      </c>
      <c r="AF214" s="682"/>
      <c r="AG214" s="754" t="s">
        <v>986</v>
      </c>
      <c r="AH214" s="683"/>
      <c r="AI214" s="680"/>
      <c r="AJ214" s="681"/>
      <c r="AK214" s="754" t="s">
        <v>986</v>
      </c>
      <c r="AL214" s="682"/>
      <c r="AM214" s="754" t="s">
        <v>986</v>
      </c>
      <c r="AN214" s="683"/>
      <c r="AO214" s="771"/>
      <c r="AP214" s="644" t="s">
        <v>170</v>
      </c>
      <c r="AQ214" s="591" t="s">
        <v>135</v>
      </c>
      <c r="AR214" s="591"/>
      <c r="AS214" s="592"/>
    </row>
    <row r="215" spans="1:45" s="604" customFormat="1" ht="40.35" customHeight="1">
      <c r="A215" s="566">
        <v>173</v>
      </c>
      <c r="B215" s="793" t="s">
        <v>404</v>
      </c>
      <c r="C215" s="570" t="s">
        <v>405</v>
      </c>
      <c r="D215" s="570" t="s">
        <v>198</v>
      </c>
      <c r="E215" s="292">
        <v>12.811</v>
      </c>
      <c r="F215" s="741">
        <v>0</v>
      </c>
      <c r="G215" s="282">
        <v>0</v>
      </c>
      <c r="H215" s="652">
        <f t="shared" si="32"/>
        <v>12.811</v>
      </c>
      <c r="I215" s="652">
        <v>12.779716000000001</v>
      </c>
      <c r="J215" s="293" t="s">
        <v>1028</v>
      </c>
      <c r="K215" s="707" t="s">
        <v>95</v>
      </c>
      <c r="L215" s="297" t="s">
        <v>1314</v>
      </c>
      <c r="M215" s="296">
        <v>12.805999999999999</v>
      </c>
      <c r="N215" s="652">
        <v>12.83</v>
      </c>
      <c r="O215" s="285">
        <f t="shared" si="34"/>
        <v>2.4000000000000909E-2</v>
      </c>
      <c r="P215" s="652">
        <v>0</v>
      </c>
      <c r="Q215" s="777" t="s">
        <v>95</v>
      </c>
      <c r="R215" s="793" t="s">
        <v>1638</v>
      </c>
      <c r="S215" s="582"/>
      <c r="T215" s="567" t="s">
        <v>801</v>
      </c>
      <c r="U215" s="645" t="s">
        <v>2</v>
      </c>
      <c r="V215" s="570" t="s">
        <v>376</v>
      </c>
      <c r="W215" s="680" t="s">
        <v>987</v>
      </c>
      <c r="X215" s="681"/>
      <c r="Y215" s="754" t="s">
        <v>986</v>
      </c>
      <c r="Z215" s="682">
        <v>173</v>
      </c>
      <c r="AA215" s="754" t="s">
        <v>986</v>
      </c>
      <c r="AB215" s="683"/>
      <c r="AC215" s="680"/>
      <c r="AD215" s="681"/>
      <c r="AE215" s="754" t="s">
        <v>986</v>
      </c>
      <c r="AF215" s="682"/>
      <c r="AG215" s="754" t="s">
        <v>986</v>
      </c>
      <c r="AH215" s="683"/>
      <c r="AI215" s="680"/>
      <c r="AJ215" s="681"/>
      <c r="AK215" s="754" t="s">
        <v>986</v>
      </c>
      <c r="AL215" s="682"/>
      <c r="AM215" s="754" t="s">
        <v>986</v>
      </c>
      <c r="AN215" s="683"/>
      <c r="AO215" s="771"/>
      <c r="AP215" s="644" t="s">
        <v>710</v>
      </c>
      <c r="AQ215" s="591" t="s">
        <v>135</v>
      </c>
      <c r="AR215" s="591"/>
      <c r="AS215" s="592"/>
    </row>
    <row r="216" spans="1:45" s="604" customFormat="1" ht="40.35" customHeight="1">
      <c r="A216" s="566">
        <v>174</v>
      </c>
      <c r="B216" s="793" t="s">
        <v>406</v>
      </c>
      <c r="C216" s="570" t="s">
        <v>228</v>
      </c>
      <c r="D216" s="570" t="s">
        <v>198</v>
      </c>
      <c r="E216" s="292">
        <v>3.2570000000000001</v>
      </c>
      <c r="F216" s="741">
        <v>0</v>
      </c>
      <c r="G216" s="282">
        <v>0</v>
      </c>
      <c r="H216" s="652">
        <f t="shared" si="32"/>
        <v>3.2570000000000001</v>
      </c>
      <c r="I216" s="652">
        <v>1.8036000000000001</v>
      </c>
      <c r="J216" s="293" t="s">
        <v>1028</v>
      </c>
      <c r="K216" s="707" t="s">
        <v>140</v>
      </c>
      <c r="L216" s="297" t="s">
        <v>1315</v>
      </c>
      <c r="M216" s="296">
        <v>2.2799999999999998</v>
      </c>
      <c r="N216" s="652">
        <v>2.2759999999999998</v>
      </c>
      <c r="O216" s="651">
        <f t="shared" si="34"/>
        <v>-4.0000000000000036E-3</v>
      </c>
      <c r="P216" s="285">
        <v>0</v>
      </c>
      <c r="Q216" s="777" t="s">
        <v>1444</v>
      </c>
      <c r="R216" s="793" t="s">
        <v>1639</v>
      </c>
      <c r="S216" s="582"/>
      <c r="T216" s="567" t="s">
        <v>801</v>
      </c>
      <c r="U216" s="645" t="s">
        <v>2</v>
      </c>
      <c r="V216" s="570" t="s">
        <v>376</v>
      </c>
      <c r="W216" s="680" t="s">
        <v>987</v>
      </c>
      <c r="X216" s="681"/>
      <c r="Y216" s="754" t="s">
        <v>986</v>
      </c>
      <c r="Z216" s="682">
        <v>174</v>
      </c>
      <c r="AA216" s="754" t="s">
        <v>986</v>
      </c>
      <c r="AB216" s="683"/>
      <c r="AC216" s="680"/>
      <c r="AD216" s="681"/>
      <c r="AE216" s="754" t="s">
        <v>986</v>
      </c>
      <c r="AF216" s="682"/>
      <c r="AG216" s="754" t="s">
        <v>986</v>
      </c>
      <c r="AH216" s="683"/>
      <c r="AI216" s="680"/>
      <c r="AJ216" s="681"/>
      <c r="AK216" s="754" t="s">
        <v>986</v>
      </c>
      <c r="AL216" s="682"/>
      <c r="AM216" s="754" t="s">
        <v>986</v>
      </c>
      <c r="AN216" s="683"/>
      <c r="AO216" s="771"/>
      <c r="AP216" s="645" t="s">
        <v>865</v>
      </c>
      <c r="AQ216" s="591" t="s">
        <v>135</v>
      </c>
      <c r="AR216" s="591"/>
      <c r="AS216" s="592"/>
    </row>
    <row r="217" spans="1:45" s="604" customFormat="1" ht="126.75" customHeight="1">
      <c r="A217" s="566">
        <v>175</v>
      </c>
      <c r="B217" s="793" t="s">
        <v>961</v>
      </c>
      <c r="C217" s="570" t="s">
        <v>201</v>
      </c>
      <c r="D217" s="570" t="s">
        <v>198</v>
      </c>
      <c r="E217" s="292">
        <v>90.308999999999997</v>
      </c>
      <c r="F217" s="741">
        <v>0</v>
      </c>
      <c r="G217" s="282">
        <v>0</v>
      </c>
      <c r="H217" s="652">
        <f t="shared" si="32"/>
        <v>90.308999999999997</v>
      </c>
      <c r="I217" s="652">
        <v>55.285200000000003</v>
      </c>
      <c r="J217" s="293" t="s">
        <v>1331</v>
      </c>
      <c r="K217" s="707" t="s">
        <v>140</v>
      </c>
      <c r="L217" s="297" t="s">
        <v>1334</v>
      </c>
      <c r="M217" s="296">
        <v>99.197000000000003</v>
      </c>
      <c r="N217" s="652">
        <v>91.061000000000007</v>
      </c>
      <c r="O217" s="285">
        <f t="shared" si="34"/>
        <v>-8.1359999999999957</v>
      </c>
      <c r="P217" s="652">
        <v>0</v>
      </c>
      <c r="Q217" s="777" t="s">
        <v>1444</v>
      </c>
      <c r="R217" s="793" t="s">
        <v>1640</v>
      </c>
      <c r="S217" s="582"/>
      <c r="T217" s="567" t="s">
        <v>801</v>
      </c>
      <c r="U217" s="645" t="s">
        <v>2</v>
      </c>
      <c r="V217" s="570" t="s">
        <v>376</v>
      </c>
      <c r="W217" s="680" t="s">
        <v>987</v>
      </c>
      <c r="X217" s="681"/>
      <c r="Y217" s="754" t="s">
        <v>986</v>
      </c>
      <c r="Z217" s="682">
        <v>175</v>
      </c>
      <c r="AA217" s="754" t="s">
        <v>986</v>
      </c>
      <c r="AB217" s="683"/>
      <c r="AC217" s="680"/>
      <c r="AD217" s="681"/>
      <c r="AE217" s="754" t="s">
        <v>986</v>
      </c>
      <c r="AF217" s="682"/>
      <c r="AG217" s="754" t="s">
        <v>986</v>
      </c>
      <c r="AH217" s="683"/>
      <c r="AI217" s="680"/>
      <c r="AJ217" s="681"/>
      <c r="AK217" s="754" t="s">
        <v>986</v>
      </c>
      <c r="AL217" s="682"/>
      <c r="AM217" s="754" t="s">
        <v>986</v>
      </c>
      <c r="AN217" s="683"/>
      <c r="AO217" s="771"/>
      <c r="AP217" s="644" t="s">
        <v>710</v>
      </c>
      <c r="AQ217" s="591" t="s">
        <v>135</v>
      </c>
      <c r="AR217" s="591"/>
      <c r="AS217" s="592"/>
    </row>
    <row r="218" spans="1:45" s="604" customFormat="1" ht="40.35" customHeight="1">
      <c r="A218" s="566">
        <v>176</v>
      </c>
      <c r="B218" s="793" t="s">
        <v>407</v>
      </c>
      <c r="C218" s="570" t="s">
        <v>281</v>
      </c>
      <c r="D218" s="570" t="s">
        <v>198</v>
      </c>
      <c r="E218" s="292">
        <v>5.12</v>
      </c>
      <c r="F218" s="741">
        <v>0</v>
      </c>
      <c r="G218" s="282">
        <v>0</v>
      </c>
      <c r="H218" s="652">
        <f t="shared" si="32"/>
        <v>5.12</v>
      </c>
      <c r="I218" s="652">
        <v>4.9777199999999997</v>
      </c>
      <c r="J218" s="293" t="s">
        <v>1028</v>
      </c>
      <c r="K218" s="707" t="s">
        <v>95</v>
      </c>
      <c r="L218" s="297" t="s">
        <v>1316</v>
      </c>
      <c r="M218" s="296">
        <v>4.9660000000000002</v>
      </c>
      <c r="N218" s="652">
        <v>4.9660000000000002</v>
      </c>
      <c r="O218" s="285">
        <f t="shared" si="34"/>
        <v>0</v>
      </c>
      <c r="P218" s="652">
        <v>0</v>
      </c>
      <c r="Q218" s="777" t="s">
        <v>95</v>
      </c>
      <c r="R218" s="793" t="s">
        <v>1634</v>
      </c>
      <c r="S218" s="582"/>
      <c r="T218" s="567" t="s">
        <v>801</v>
      </c>
      <c r="U218" s="645" t="s">
        <v>2</v>
      </c>
      <c r="V218" s="570" t="s">
        <v>376</v>
      </c>
      <c r="W218" s="680" t="s">
        <v>987</v>
      </c>
      <c r="X218" s="681"/>
      <c r="Y218" s="754" t="s">
        <v>986</v>
      </c>
      <c r="Z218" s="682">
        <v>176</v>
      </c>
      <c r="AA218" s="754" t="s">
        <v>986</v>
      </c>
      <c r="AB218" s="683"/>
      <c r="AC218" s="680"/>
      <c r="AD218" s="681"/>
      <c r="AE218" s="754" t="s">
        <v>986</v>
      </c>
      <c r="AF218" s="682"/>
      <c r="AG218" s="754" t="s">
        <v>986</v>
      </c>
      <c r="AH218" s="683"/>
      <c r="AI218" s="680"/>
      <c r="AJ218" s="681"/>
      <c r="AK218" s="754" t="s">
        <v>986</v>
      </c>
      <c r="AL218" s="682"/>
      <c r="AM218" s="754" t="s">
        <v>986</v>
      </c>
      <c r="AN218" s="683"/>
      <c r="AO218" s="771"/>
      <c r="AP218" s="645" t="s">
        <v>865</v>
      </c>
      <c r="AQ218" s="591" t="s">
        <v>135</v>
      </c>
      <c r="AR218" s="591"/>
      <c r="AS218" s="592"/>
    </row>
    <row r="219" spans="1:45" s="604" customFormat="1" ht="109.5" customHeight="1">
      <c r="A219" s="566">
        <v>177</v>
      </c>
      <c r="B219" s="793" t="s">
        <v>408</v>
      </c>
      <c r="C219" s="570" t="s">
        <v>311</v>
      </c>
      <c r="D219" s="570" t="s">
        <v>409</v>
      </c>
      <c r="E219" s="292">
        <v>352.166</v>
      </c>
      <c r="F219" s="650">
        <v>198.46799999999999</v>
      </c>
      <c r="G219" s="282">
        <v>210</v>
      </c>
      <c r="H219" s="652">
        <f t="shared" si="32"/>
        <v>340.63400000000001</v>
      </c>
      <c r="I219" s="652">
        <v>337.86701199999999</v>
      </c>
      <c r="J219" s="293" t="s">
        <v>1028</v>
      </c>
      <c r="K219" s="707" t="s">
        <v>140</v>
      </c>
      <c r="L219" s="297" t="s">
        <v>1317</v>
      </c>
      <c r="M219" s="296">
        <v>135.82300000000001</v>
      </c>
      <c r="N219" s="652">
        <v>342.41</v>
      </c>
      <c r="O219" s="285">
        <f t="shared" si="34"/>
        <v>206.58700000000002</v>
      </c>
      <c r="P219" s="652">
        <v>0</v>
      </c>
      <c r="Q219" s="777" t="s">
        <v>1444</v>
      </c>
      <c r="R219" s="793" t="s">
        <v>1641</v>
      </c>
      <c r="S219" s="582"/>
      <c r="T219" s="567" t="s">
        <v>801</v>
      </c>
      <c r="U219" s="645" t="s">
        <v>2</v>
      </c>
      <c r="V219" s="570" t="s">
        <v>376</v>
      </c>
      <c r="W219" s="680" t="s">
        <v>987</v>
      </c>
      <c r="X219" s="681"/>
      <c r="Y219" s="754" t="s">
        <v>986</v>
      </c>
      <c r="Z219" s="682">
        <v>177</v>
      </c>
      <c r="AA219" s="754" t="s">
        <v>986</v>
      </c>
      <c r="AB219" s="683"/>
      <c r="AC219" s="680"/>
      <c r="AD219" s="681"/>
      <c r="AE219" s="754" t="s">
        <v>986</v>
      </c>
      <c r="AF219" s="682"/>
      <c r="AG219" s="754" t="s">
        <v>986</v>
      </c>
      <c r="AH219" s="683"/>
      <c r="AI219" s="680"/>
      <c r="AJ219" s="681"/>
      <c r="AK219" s="754" t="s">
        <v>986</v>
      </c>
      <c r="AL219" s="682"/>
      <c r="AM219" s="754" t="s">
        <v>986</v>
      </c>
      <c r="AN219" s="683"/>
      <c r="AO219" s="771"/>
      <c r="AP219" s="644" t="s">
        <v>170</v>
      </c>
      <c r="AQ219" s="591" t="s">
        <v>135</v>
      </c>
      <c r="AR219" s="591"/>
      <c r="AS219" s="592"/>
    </row>
    <row r="220" spans="1:45" s="604" customFormat="1" ht="51" customHeight="1">
      <c r="A220" s="566">
        <v>178</v>
      </c>
      <c r="B220" s="793" t="s">
        <v>410</v>
      </c>
      <c r="C220" s="570" t="s">
        <v>311</v>
      </c>
      <c r="D220" s="570" t="s">
        <v>409</v>
      </c>
      <c r="E220" s="292">
        <v>4100</v>
      </c>
      <c r="F220" s="652">
        <v>200</v>
      </c>
      <c r="G220" s="282">
        <v>0</v>
      </c>
      <c r="H220" s="652">
        <f t="shared" si="32"/>
        <v>4300</v>
      </c>
      <c r="I220" s="652">
        <v>4300</v>
      </c>
      <c r="J220" s="293" t="s">
        <v>1028</v>
      </c>
      <c r="K220" s="707" t="s">
        <v>95</v>
      </c>
      <c r="L220" s="297" t="s">
        <v>1318</v>
      </c>
      <c r="M220" s="296">
        <v>4800</v>
      </c>
      <c r="N220" s="652">
        <v>4800</v>
      </c>
      <c r="O220" s="285">
        <f t="shared" si="34"/>
        <v>0</v>
      </c>
      <c r="P220" s="652">
        <v>0</v>
      </c>
      <c r="Q220" s="777" t="s">
        <v>95</v>
      </c>
      <c r="R220" s="793" t="s">
        <v>1635</v>
      </c>
      <c r="S220" s="582"/>
      <c r="T220" s="567" t="s">
        <v>801</v>
      </c>
      <c r="U220" s="645" t="s">
        <v>2</v>
      </c>
      <c r="V220" s="570" t="s">
        <v>376</v>
      </c>
      <c r="W220" s="680" t="s">
        <v>987</v>
      </c>
      <c r="X220" s="681"/>
      <c r="Y220" s="754" t="s">
        <v>986</v>
      </c>
      <c r="Z220" s="682">
        <v>178</v>
      </c>
      <c r="AA220" s="754" t="s">
        <v>986</v>
      </c>
      <c r="AB220" s="683"/>
      <c r="AC220" s="680"/>
      <c r="AD220" s="681"/>
      <c r="AE220" s="754" t="s">
        <v>986</v>
      </c>
      <c r="AF220" s="682"/>
      <c r="AG220" s="754" t="s">
        <v>986</v>
      </c>
      <c r="AH220" s="683"/>
      <c r="AI220" s="680"/>
      <c r="AJ220" s="681"/>
      <c r="AK220" s="754" t="s">
        <v>986</v>
      </c>
      <c r="AL220" s="682"/>
      <c r="AM220" s="754" t="s">
        <v>986</v>
      </c>
      <c r="AN220" s="683"/>
      <c r="AO220" s="771"/>
      <c r="AP220" s="644" t="s">
        <v>710</v>
      </c>
      <c r="AQ220" s="591"/>
      <c r="AR220" s="591" t="s">
        <v>135</v>
      </c>
      <c r="AS220" s="592" t="s">
        <v>135</v>
      </c>
    </row>
    <row r="221" spans="1:45" s="604" customFormat="1" ht="60" customHeight="1">
      <c r="A221" s="566">
        <v>179</v>
      </c>
      <c r="B221" s="793" t="s">
        <v>411</v>
      </c>
      <c r="C221" s="570" t="s">
        <v>412</v>
      </c>
      <c r="D221" s="570" t="s">
        <v>413</v>
      </c>
      <c r="E221" s="292">
        <v>134.02000000000001</v>
      </c>
      <c r="F221" s="741">
        <v>0</v>
      </c>
      <c r="G221" s="282">
        <v>0</v>
      </c>
      <c r="H221" s="652">
        <f t="shared" si="32"/>
        <v>134.02000000000001</v>
      </c>
      <c r="I221" s="652">
        <v>110.337638</v>
      </c>
      <c r="J221" s="293" t="s">
        <v>1028</v>
      </c>
      <c r="K221" s="707" t="s">
        <v>95</v>
      </c>
      <c r="L221" s="297" t="s">
        <v>1319</v>
      </c>
      <c r="M221" s="296">
        <v>93.177999999999997</v>
      </c>
      <c r="N221" s="652">
        <v>95.825000000000003</v>
      </c>
      <c r="O221" s="285">
        <f t="shared" si="34"/>
        <v>2.6470000000000056</v>
      </c>
      <c r="P221" s="652">
        <v>0</v>
      </c>
      <c r="Q221" s="777" t="s">
        <v>95</v>
      </c>
      <c r="R221" s="793" t="s">
        <v>1642</v>
      </c>
      <c r="S221" s="582"/>
      <c r="T221" s="567" t="s">
        <v>801</v>
      </c>
      <c r="U221" s="645" t="s">
        <v>2</v>
      </c>
      <c r="V221" s="570" t="s">
        <v>376</v>
      </c>
      <c r="W221" s="680" t="s">
        <v>987</v>
      </c>
      <c r="X221" s="681"/>
      <c r="Y221" s="754" t="s">
        <v>986</v>
      </c>
      <c r="Z221" s="682">
        <v>179</v>
      </c>
      <c r="AA221" s="754" t="s">
        <v>986</v>
      </c>
      <c r="AB221" s="683"/>
      <c r="AC221" s="680"/>
      <c r="AD221" s="681"/>
      <c r="AE221" s="754" t="s">
        <v>986</v>
      </c>
      <c r="AF221" s="682"/>
      <c r="AG221" s="754" t="s">
        <v>986</v>
      </c>
      <c r="AH221" s="683"/>
      <c r="AI221" s="680"/>
      <c r="AJ221" s="681"/>
      <c r="AK221" s="754" t="s">
        <v>986</v>
      </c>
      <c r="AL221" s="682"/>
      <c r="AM221" s="754" t="s">
        <v>986</v>
      </c>
      <c r="AN221" s="683"/>
      <c r="AO221" s="771"/>
      <c r="AP221" s="644" t="s">
        <v>711</v>
      </c>
      <c r="AQ221" s="591" t="s">
        <v>135</v>
      </c>
      <c r="AR221" s="591"/>
      <c r="AS221" s="592"/>
    </row>
    <row r="222" spans="1:45" s="604" customFormat="1" ht="40.35" customHeight="1">
      <c r="A222" s="566">
        <v>180</v>
      </c>
      <c r="B222" s="793" t="s">
        <v>414</v>
      </c>
      <c r="C222" s="570" t="s">
        <v>250</v>
      </c>
      <c r="D222" s="570" t="s">
        <v>343</v>
      </c>
      <c r="E222" s="292">
        <v>100</v>
      </c>
      <c r="F222" s="741">
        <v>0</v>
      </c>
      <c r="G222" s="282">
        <v>0</v>
      </c>
      <c r="H222" s="652">
        <f t="shared" si="32"/>
        <v>100</v>
      </c>
      <c r="I222" s="652">
        <v>63.541871</v>
      </c>
      <c r="J222" s="293" t="s">
        <v>1028</v>
      </c>
      <c r="K222" s="707" t="s">
        <v>140</v>
      </c>
      <c r="L222" s="297" t="s">
        <v>1320</v>
      </c>
      <c r="M222" s="296">
        <v>100</v>
      </c>
      <c r="N222" s="652">
        <v>150</v>
      </c>
      <c r="O222" s="285">
        <f t="shared" si="34"/>
        <v>50</v>
      </c>
      <c r="P222" s="652">
        <v>0</v>
      </c>
      <c r="Q222" s="777" t="s">
        <v>95</v>
      </c>
      <c r="R222" s="793" t="s">
        <v>1636</v>
      </c>
      <c r="S222" s="582"/>
      <c r="T222" s="567" t="s">
        <v>800</v>
      </c>
      <c r="U222" s="645" t="s">
        <v>345</v>
      </c>
      <c r="V222" s="570" t="s">
        <v>399</v>
      </c>
      <c r="W222" s="680" t="s">
        <v>987</v>
      </c>
      <c r="X222" s="681"/>
      <c r="Y222" s="754" t="s">
        <v>986</v>
      </c>
      <c r="Z222" s="682">
        <v>181</v>
      </c>
      <c r="AA222" s="754" t="s">
        <v>986</v>
      </c>
      <c r="AB222" s="683"/>
      <c r="AC222" s="680"/>
      <c r="AD222" s="681"/>
      <c r="AE222" s="754" t="s">
        <v>986</v>
      </c>
      <c r="AF222" s="682"/>
      <c r="AG222" s="754" t="s">
        <v>986</v>
      </c>
      <c r="AH222" s="683"/>
      <c r="AI222" s="680"/>
      <c r="AJ222" s="681"/>
      <c r="AK222" s="754" t="s">
        <v>986</v>
      </c>
      <c r="AL222" s="682"/>
      <c r="AM222" s="754" t="s">
        <v>986</v>
      </c>
      <c r="AN222" s="683"/>
      <c r="AO222" s="771"/>
      <c r="AP222" s="644" t="s">
        <v>710</v>
      </c>
      <c r="AQ222" s="591" t="s">
        <v>135</v>
      </c>
      <c r="AR222" s="591"/>
      <c r="AS222" s="592"/>
    </row>
    <row r="223" spans="1:45" s="604" customFormat="1">
      <c r="A223" s="566"/>
      <c r="B223" s="783" t="s">
        <v>752</v>
      </c>
      <c r="C223" s="570"/>
      <c r="D223" s="570"/>
      <c r="E223" s="292"/>
      <c r="F223" s="652"/>
      <c r="G223" s="295"/>
      <c r="H223" s="362"/>
      <c r="I223" s="742"/>
      <c r="J223" s="363"/>
      <c r="K223" s="707"/>
      <c r="L223" s="300"/>
      <c r="M223" s="652"/>
      <c r="N223" s="652"/>
      <c r="O223" s="285"/>
      <c r="P223" s="652"/>
      <c r="Q223" s="777"/>
      <c r="R223" s="793"/>
      <c r="S223" s="582"/>
      <c r="T223" s="567"/>
      <c r="U223" s="645"/>
      <c r="V223" s="570"/>
      <c r="W223" s="680"/>
      <c r="X223" s="681"/>
      <c r="Y223" s="754" t="s">
        <v>986</v>
      </c>
      <c r="Z223" s="682"/>
      <c r="AA223" s="754" t="s">
        <v>986</v>
      </c>
      <c r="AB223" s="683"/>
      <c r="AC223" s="680"/>
      <c r="AD223" s="681"/>
      <c r="AE223" s="754" t="s">
        <v>986</v>
      </c>
      <c r="AF223" s="682"/>
      <c r="AG223" s="754" t="s">
        <v>986</v>
      </c>
      <c r="AH223" s="683"/>
      <c r="AI223" s="680"/>
      <c r="AJ223" s="681"/>
      <c r="AK223" s="754" t="s">
        <v>986</v>
      </c>
      <c r="AL223" s="682"/>
      <c r="AM223" s="754" t="s">
        <v>986</v>
      </c>
      <c r="AN223" s="683"/>
      <c r="AO223" s="771"/>
      <c r="AP223" s="644"/>
      <c r="AQ223" s="591"/>
      <c r="AR223" s="591"/>
      <c r="AS223" s="592"/>
    </row>
    <row r="224" spans="1:45" s="604" customFormat="1" ht="16.5" customHeight="1">
      <c r="A224" s="566"/>
      <c r="B224" s="783" t="s">
        <v>969</v>
      </c>
      <c r="C224" s="570"/>
      <c r="D224" s="570"/>
      <c r="E224" s="292"/>
      <c r="F224" s="652"/>
      <c r="G224" s="295"/>
      <c r="H224" s="362"/>
      <c r="I224" s="742"/>
      <c r="J224" s="363"/>
      <c r="K224" s="707"/>
      <c r="L224" s="300"/>
      <c r="M224" s="652"/>
      <c r="N224" s="652"/>
      <c r="O224" s="285"/>
      <c r="P224" s="652"/>
      <c r="Q224" s="777"/>
      <c r="R224" s="793"/>
      <c r="S224" s="582"/>
      <c r="T224" s="567"/>
      <c r="U224" s="645"/>
      <c r="V224" s="570"/>
      <c r="W224" s="680"/>
      <c r="X224" s="681"/>
      <c r="Y224" s="754" t="s">
        <v>986</v>
      </c>
      <c r="Z224" s="682"/>
      <c r="AA224" s="754" t="s">
        <v>986</v>
      </c>
      <c r="AB224" s="683"/>
      <c r="AC224" s="680"/>
      <c r="AD224" s="681"/>
      <c r="AE224" s="754" t="s">
        <v>986</v>
      </c>
      <c r="AF224" s="682"/>
      <c r="AG224" s="754" t="s">
        <v>986</v>
      </c>
      <c r="AH224" s="683"/>
      <c r="AI224" s="680"/>
      <c r="AJ224" s="681"/>
      <c r="AK224" s="754" t="s">
        <v>986</v>
      </c>
      <c r="AL224" s="682"/>
      <c r="AM224" s="754" t="s">
        <v>986</v>
      </c>
      <c r="AN224" s="683"/>
      <c r="AO224" s="771"/>
      <c r="AP224" s="644"/>
      <c r="AQ224" s="591"/>
      <c r="AR224" s="591"/>
      <c r="AS224" s="592"/>
    </row>
    <row r="225" spans="1:45" ht="21.6" customHeight="1">
      <c r="A225" s="332"/>
      <c r="B225" s="333" t="s">
        <v>415</v>
      </c>
      <c r="C225" s="333"/>
      <c r="D225" s="333"/>
      <c r="E225" s="334"/>
      <c r="F225" s="335"/>
      <c r="G225" s="335"/>
      <c r="H225" s="336"/>
      <c r="I225" s="336"/>
      <c r="J225" s="337"/>
      <c r="K225" s="338"/>
      <c r="L225" s="338"/>
      <c r="M225" s="336"/>
      <c r="N225" s="336"/>
      <c r="O225" s="336"/>
      <c r="P225" s="339"/>
      <c r="Q225" s="340"/>
      <c r="R225" s="341"/>
      <c r="S225" s="342"/>
      <c r="T225" s="342"/>
      <c r="U225" s="342"/>
      <c r="V225" s="343"/>
      <c r="W225" s="670"/>
      <c r="X225" s="670"/>
      <c r="Y225" s="670"/>
      <c r="Z225" s="670"/>
      <c r="AA225" s="670"/>
      <c r="AB225" s="670"/>
      <c r="AC225" s="670"/>
      <c r="AD225" s="670"/>
      <c r="AE225" s="670"/>
      <c r="AF225" s="670"/>
      <c r="AG225" s="670"/>
      <c r="AH225" s="670"/>
      <c r="AI225" s="670"/>
      <c r="AJ225" s="670"/>
      <c r="AK225" s="670"/>
      <c r="AL225" s="670"/>
      <c r="AM225" s="670"/>
      <c r="AN225" s="670"/>
      <c r="AO225" s="670"/>
      <c r="AP225" s="343"/>
      <c r="AQ225" s="342"/>
      <c r="AR225" s="342"/>
      <c r="AS225" s="344"/>
    </row>
    <row r="226" spans="1:45" s="604" customFormat="1" ht="40.35" customHeight="1">
      <c r="A226" s="854">
        <v>181</v>
      </c>
      <c r="B226" s="844" t="s">
        <v>416</v>
      </c>
      <c r="C226" s="856" t="s">
        <v>193</v>
      </c>
      <c r="D226" s="856" t="s">
        <v>198</v>
      </c>
      <c r="E226" s="292">
        <v>19.768999999999998</v>
      </c>
      <c r="F226" s="741">
        <v>0</v>
      </c>
      <c r="G226" s="282">
        <v>0</v>
      </c>
      <c r="H226" s="652">
        <f t="shared" si="32"/>
        <v>19.768999999999998</v>
      </c>
      <c r="I226" s="652">
        <v>18.786065000000001</v>
      </c>
      <c r="J226" s="868" t="s">
        <v>1027</v>
      </c>
      <c r="K226" s="872" t="s">
        <v>95</v>
      </c>
      <c r="L226" s="880" t="s">
        <v>1322</v>
      </c>
      <c r="M226" s="652">
        <v>24.29</v>
      </c>
      <c r="N226" s="652">
        <v>33.274000000000001</v>
      </c>
      <c r="O226" s="285">
        <f t="shared" ref="O226:O234" si="35">+N226-M226</f>
        <v>8.9840000000000018</v>
      </c>
      <c r="P226" s="652">
        <v>0</v>
      </c>
      <c r="Q226" s="834" t="s">
        <v>95</v>
      </c>
      <c r="R226" s="844" t="s">
        <v>1643</v>
      </c>
      <c r="S226" s="582"/>
      <c r="T226" s="567" t="s">
        <v>801</v>
      </c>
      <c r="U226" s="645" t="s">
        <v>2</v>
      </c>
      <c r="V226" s="570" t="s">
        <v>376</v>
      </c>
      <c r="W226" s="846" t="s">
        <v>987</v>
      </c>
      <c r="X226" s="848"/>
      <c r="Y226" s="848" t="s">
        <v>986</v>
      </c>
      <c r="Z226" s="850">
        <v>182</v>
      </c>
      <c r="AA226" s="848" t="s">
        <v>986</v>
      </c>
      <c r="AB226" s="852"/>
      <c r="AC226" s="846"/>
      <c r="AD226" s="848"/>
      <c r="AE226" s="848" t="s">
        <v>986</v>
      </c>
      <c r="AF226" s="850"/>
      <c r="AG226" s="848" t="s">
        <v>986</v>
      </c>
      <c r="AH226" s="852"/>
      <c r="AI226" s="846"/>
      <c r="AJ226" s="848"/>
      <c r="AK226" s="848" t="s">
        <v>986</v>
      </c>
      <c r="AL226" s="850"/>
      <c r="AM226" s="848" t="s">
        <v>986</v>
      </c>
      <c r="AN226" s="852"/>
      <c r="AO226" s="913"/>
      <c r="AP226" s="746" t="s">
        <v>711</v>
      </c>
      <c r="AQ226" s="591" t="s">
        <v>135</v>
      </c>
      <c r="AR226" s="591"/>
      <c r="AS226" s="592"/>
    </row>
    <row r="227" spans="1:45" s="604" customFormat="1" ht="40.35" customHeight="1">
      <c r="A227" s="855"/>
      <c r="B227" s="845"/>
      <c r="C227" s="857"/>
      <c r="D227" s="857"/>
      <c r="E227" s="292">
        <v>3.585</v>
      </c>
      <c r="F227" s="741">
        <v>0</v>
      </c>
      <c r="G227" s="282">
        <v>0</v>
      </c>
      <c r="H227" s="652">
        <f t="shared" si="32"/>
        <v>3.585</v>
      </c>
      <c r="I227" s="652">
        <v>3.3924340000000002</v>
      </c>
      <c r="J227" s="869"/>
      <c r="K227" s="873"/>
      <c r="L227" s="882"/>
      <c r="M227" s="652">
        <v>3.585</v>
      </c>
      <c r="N227" s="652">
        <v>3.6019999999999999</v>
      </c>
      <c r="O227" s="285">
        <f t="shared" si="35"/>
        <v>1.6999999999999904E-2</v>
      </c>
      <c r="P227" s="652">
        <v>0</v>
      </c>
      <c r="Q227" s="835"/>
      <c r="R227" s="845"/>
      <c r="S227" s="582"/>
      <c r="T227" s="567" t="s">
        <v>801</v>
      </c>
      <c r="U227" s="645" t="s">
        <v>2</v>
      </c>
      <c r="V227" s="570" t="s">
        <v>417</v>
      </c>
      <c r="W227" s="847"/>
      <c r="X227" s="849"/>
      <c r="Y227" s="849"/>
      <c r="Z227" s="851"/>
      <c r="AA227" s="849"/>
      <c r="AB227" s="853"/>
      <c r="AC227" s="847"/>
      <c r="AD227" s="849"/>
      <c r="AE227" s="849"/>
      <c r="AF227" s="851"/>
      <c r="AG227" s="849"/>
      <c r="AH227" s="853"/>
      <c r="AI227" s="847"/>
      <c r="AJ227" s="849"/>
      <c r="AK227" s="849"/>
      <c r="AL227" s="851"/>
      <c r="AM227" s="849"/>
      <c r="AN227" s="853"/>
      <c r="AO227" s="914"/>
      <c r="AP227" s="746" t="s">
        <v>711</v>
      </c>
      <c r="AQ227" s="591" t="s">
        <v>135</v>
      </c>
      <c r="AR227" s="591"/>
      <c r="AS227" s="592"/>
    </row>
    <row r="228" spans="1:45" s="604" customFormat="1" ht="40.35" customHeight="1">
      <c r="A228" s="566">
        <v>182</v>
      </c>
      <c r="B228" s="793" t="s">
        <v>418</v>
      </c>
      <c r="C228" s="570" t="s">
        <v>287</v>
      </c>
      <c r="D228" s="570" t="s">
        <v>198</v>
      </c>
      <c r="E228" s="292">
        <v>35.936999999999998</v>
      </c>
      <c r="F228" s="741">
        <v>0</v>
      </c>
      <c r="G228" s="282">
        <v>0</v>
      </c>
      <c r="H228" s="652">
        <f t="shared" si="32"/>
        <v>35.936999999999998</v>
      </c>
      <c r="I228" s="652">
        <v>35.936999</v>
      </c>
      <c r="J228" s="293" t="s">
        <v>1028</v>
      </c>
      <c r="K228" s="707" t="s">
        <v>95</v>
      </c>
      <c r="L228" s="504" t="s">
        <v>1296</v>
      </c>
      <c r="M228" s="296">
        <v>76.911000000000001</v>
      </c>
      <c r="N228" s="652">
        <v>76.911000000000001</v>
      </c>
      <c r="O228" s="285">
        <f t="shared" si="35"/>
        <v>0</v>
      </c>
      <c r="P228" s="652">
        <v>0</v>
      </c>
      <c r="Q228" s="777" t="s">
        <v>95</v>
      </c>
      <c r="R228" s="793" t="s">
        <v>1644</v>
      </c>
      <c r="S228" s="582"/>
      <c r="T228" s="567" t="s">
        <v>801</v>
      </c>
      <c r="U228" s="645" t="s">
        <v>2</v>
      </c>
      <c r="V228" s="570" t="s">
        <v>376</v>
      </c>
      <c r="W228" s="680" t="s">
        <v>987</v>
      </c>
      <c r="X228" s="681"/>
      <c r="Y228" s="754" t="s">
        <v>986</v>
      </c>
      <c r="Z228" s="682">
        <v>183</v>
      </c>
      <c r="AA228" s="754" t="s">
        <v>986</v>
      </c>
      <c r="AB228" s="683"/>
      <c r="AC228" s="680" t="s">
        <v>1017</v>
      </c>
      <c r="AD228" s="681"/>
      <c r="AE228" s="754" t="s">
        <v>278</v>
      </c>
      <c r="AF228" s="682">
        <v>260</v>
      </c>
      <c r="AG228" s="754" t="s">
        <v>278</v>
      </c>
      <c r="AH228" s="683"/>
      <c r="AI228" s="680"/>
      <c r="AJ228" s="681"/>
      <c r="AK228" s="754" t="s">
        <v>986</v>
      </c>
      <c r="AL228" s="682"/>
      <c r="AM228" s="754" t="s">
        <v>986</v>
      </c>
      <c r="AN228" s="683"/>
      <c r="AO228" s="771"/>
      <c r="AP228" s="645" t="s">
        <v>865</v>
      </c>
      <c r="AQ228" s="591"/>
      <c r="AR228" s="591" t="s">
        <v>135</v>
      </c>
      <c r="AS228" s="592"/>
    </row>
    <row r="229" spans="1:45" s="604" customFormat="1" ht="40.35" customHeight="1">
      <c r="A229" s="566">
        <v>183</v>
      </c>
      <c r="B229" s="793" t="s">
        <v>419</v>
      </c>
      <c r="C229" s="570" t="s">
        <v>287</v>
      </c>
      <c r="D229" s="570" t="s">
        <v>198</v>
      </c>
      <c r="E229" s="292">
        <v>2.34</v>
      </c>
      <c r="F229" s="741">
        <v>0</v>
      </c>
      <c r="G229" s="282">
        <v>0</v>
      </c>
      <c r="H229" s="652">
        <f t="shared" si="32"/>
        <v>2.34</v>
      </c>
      <c r="I229" s="652">
        <v>1.29816</v>
      </c>
      <c r="J229" s="293" t="s">
        <v>1028</v>
      </c>
      <c r="K229" s="707" t="s">
        <v>95</v>
      </c>
      <c r="L229" s="297" t="s">
        <v>1323</v>
      </c>
      <c r="M229" s="296">
        <v>4.93</v>
      </c>
      <c r="N229" s="652">
        <v>2.34</v>
      </c>
      <c r="O229" s="285">
        <f t="shared" si="35"/>
        <v>-2.59</v>
      </c>
      <c r="P229" s="652">
        <v>0</v>
      </c>
      <c r="Q229" s="777" t="s">
        <v>95</v>
      </c>
      <c r="R229" s="793" t="s">
        <v>1645</v>
      </c>
      <c r="S229" s="582"/>
      <c r="T229" s="567" t="s">
        <v>801</v>
      </c>
      <c r="U229" s="645" t="s">
        <v>2</v>
      </c>
      <c r="V229" s="570" t="s">
        <v>376</v>
      </c>
      <c r="W229" s="680" t="s">
        <v>987</v>
      </c>
      <c r="X229" s="681"/>
      <c r="Y229" s="754" t="s">
        <v>986</v>
      </c>
      <c r="Z229" s="682">
        <v>184</v>
      </c>
      <c r="AA229" s="754" t="s">
        <v>986</v>
      </c>
      <c r="AB229" s="683"/>
      <c r="AC229" s="680"/>
      <c r="AD229" s="681"/>
      <c r="AE229" s="754" t="s">
        <v>986</v>
      </c>
      <c r="AF229" s="682"/>
      <c r="AG229" s="754" t="s">
        <v>986</v>
      </c>
      <c r="AH229" s="683"/>
      <c r="AI229" s="680"/>
      <c r="AJ229" s="681"/>
      <c r="AK229" s="754" t="s">
        <v>986</v>
      </c>
      <c r="AL229" s="682"/>
      <c r="AM229" s="754" t="s">
        <v>986</v>
      </c>
      <c r="AN229" s="683"/>
      <c r="AO229" s="771"/>
      <c r="AP229" s="644" t="s">
        <v>710</v>
      </c>
      <c r="AQ229" s="591" t="s">
        <v>135</v>
      </c>
      <c r="AR229" s="591"/>
      <c r="AS229" s="592"/>
    </row>
    <row r="230" spans="1:45" s="604" customFormat="1" ht="40.35" customHeight="1">
      <c r="A230" s="854">
        <v>184</v>
      </c>
      <c r="B230" s="844" t="s">
        <v>420</v>
      </c>
      <c r="C230" s="856" t="s">
        <v>421</v>
      </c>
      <c r="D230" s="856" t="s">
        <v>198</v>
      </c>
      <c r="E230" s="292">
        <v>33.924999999999997</v>
      </c>
      <c r="F230" s="741">
        <v>0</v>
      </c>
      <c r="G230" s="282">
        <v>0</v>
      </c>
      <c r="H230" s="652">
        <f t="shared" si="32"/>
        <v>33.924999999999997</v>
      </c>
      <c r="I230" s="652">
        <v>30.817368999999999</v>
      </c>
      <c r="J230" s="860" t="s">
        <v>1027</v>
      </c>
      <c r="K230" s="872" t="s">
        <v>95</v>
      </c>
      <c r="L230" s="880" t="s">
        <v>1324</v>
      </c>
      <c r="M230" s="652">
        <v>34.164000000000001</v>
      </c>
      <c r="N230" s="652">
        <v>34.136000000000003</v>
      </c>
      <c r="O230" s="285">
        <f t="shared" si="35"/>
        <v>-2.7999999999998693E-2</v>
      </c>
      <c r="P230" s="652">
        <v>0</v>
      </c>
      <c r="Q230" s="834" t="s">
        <v>95</v>
      </c>
      <c r="R230" s="844" t="s">
        <v>1646</v>
      </c>
      <c r="S230" s="834"/>
      <c r="T230" s="567" t="s">
        <v>801</v>
      </c>
      <c r="U230" s="645" t="s">
        <v>2</v>
      </c>
      <c r="V230" s="570" t="s">
        <v>376</v>
      </c>
      <c r="W230" s="846" t="s">
        <v>987</v>
      </c>
      <c r="X230" s="848"/>
      <c r="Y230" s="848" t="s">
        <v>986</v>
      </c>
      <c r="Z230" s="850">
        <v>185</v>
      </c>
      <c r="AA230" s="848" t="s">
        <v>986</v>
      </c>
      <c r="AB230" s="852"/>
      <c r="AC230" s="846"/>
      <c r="AD230" s="848"/>
      <c r="AE230" s="848" t="s">
        <v>986</v>
      </c>
      <c r="AF230" s="850"/>
      <c r="AG230" s="848" t="s">
        <v>986</v>
      </c>
      <c r="AH230" s="852"/>
      <c r="AI230" s="846"/>
      <c r="AJ230" s="848"/>
      <c r="AK230" s="848" t="s">
        <v>986</v>
      </c>
      <c r="AL230" s="850"/>
      <c r="AM230" s="848" t="s">
        <v>986</v>
      </c>
      <c r="AN230" s="852"/>
      <c r="AO230" s="913"/>
      <c r="AP230" s="746" t="s">
        <v>711</v>
      </c>
      <c r="AQ230" s="591" t="s">
        <v>135</v>
      </c>
      <c r="AR230" s="591"/>
      <c r="AS230" s="592"/>
    </row>
    <row r="231" spans="1:45" s="604" customFormat="1" ht="40.35" customHeight="1">
      <c r="A231" s="855"/>
      <c r="B231" s="845"/>
      <c r="C231" s="857"/>
      <c r="D231" s="857"/>
      <c r="E231" s="292">
        <v>1.627</v>
      </c>
      <c r="F231" s="741">
        <v>0</v>
      </c>
      <c r="G231" s="282">
        <v>0</v>
      </c>
      <c r="H231" s="652">
        <f t="shared" si="32"/>
        <v>1.627</v>
      </c>
      <c r="I231" s="652">
        <v>1.188569</v>
      </c>
      <c r="J231" s="861"/>
      <c r="K231" s="873"/>
      <c r="L231" s="881"/>
      <c r="M231" s="652">
        <v>1.627</v>
      </c>
      <c r="N231" s="652">
        <v>1.627</v>
      </c>
      <c r="O231" s="285">
        <f t="shared" si="35"/>
        <v>0</v>
      </c>
      <c r="P231" s="652">
        <v>0</v>
      </c>
      <c r="Q231" s="835"/>
      <c r="R231" s="845"/>
      <c r="S231" s="835"/>
      <c r="T231" s="567" t="s">
        <v>801</v>
      </c>
      <c r="U231" s="645" t="s">
        <v>2</v>
      </c>
      <c r="V231" s="570" t="s">
        <v>417</v>
      </c>
      <c r="W231" s="847"/>
      <c r="X231" s="849"/>
      <c r="Y231" s="849"/>
      <c r="Z231" s="851"/>
      <c r="AA231" s="849"/>
      <c r="AB231" s="853"/>
      <c r="AC231" s="847"/>
      <c r="AD231" s="849"/>
      <c r="AE231" s="849"/>
      <c r="AF231" s="851"/>
      <c r="AG231" s="849"/>
      <c r="AH231" s="853"/>
      <c r="AI231" s="847"/>
      <c r="AJ231" s="849"/>
      <c r="AK231" s="849"/>
      <c r="AL231" s="851"/>
      <c r="AM231" s="849"/>
      <c r="AN231" s="853"/>
      <c r="AO231" s="914"/>
      <c r="AP231" s="746" t="s">
        <v>711</v>
      </c>
      <c r="AQ231" s="591" t="s">
        <v>135</v>
      </c>
      <c r="AR231" s="591"/>
      <c r="AS231" s="592"/>
    </row>
    <row r="232" spans="1:45" s="604" customFormat="1" ht="94.5" customHeight="1">
      <c r="A232" s="566">
        <v>185</v>
      </c>
      <c r="B232" s="793" t="s">
        <v>782</v>
      </c>
      <c r="C232" s="570" t="s">
        <v>193</v>
      </c>
      <c r="D232" s="570" t="s">
        <v>198</v>
      </c>
      <c r="E232" s="292">
        <v>1200.925</v>
      </c>
      <c r="F232" s="650">
        <v>1233.373</v>
      </c>
      <c r="G232" s="282">
        <v>1140.925</v>
      </c>
      <c r="H232" s="652">
        <f t="shared" si="32"/>
        <v>1293.3729999999998</v>
      </c>
      <c r="I232" s="652">
        <v>1285.8219999999999</v>
      </c>
      <c r="J232" s="293" t="s">
        <v>1028</v>
      </c>
      <c r="K232" s="707" t="s">
        <v>95</v>
      </c>
      <c r="L232" s="297" t="s">
        <v>1325</v>
      </c>
      <c r="M232" s="296">
        <v>300</v>
      </c>
      <c r="N232" s="652">
        <v>1444.2950000000001</v>
      </c>
      <c r="O232" s="285">
        <f t="shared" si="35"/>
        <v>1144.2950000000001</v>
      </c>
      <c r="P232" s="652">
        <v>0</v>
      </c>
      <c r="Q232" s="777" t="s">
        <v>95</v>
      </c>
      <c r="R232" s="793" t="s">
        <v>1647</v>
      </c>
      <c r="S232" s="582"/>
      <c r="T232" s="567" t="s">
        <v>801</v>
      </c>
      <c r="U232" s="645" t="s">
        <v>2</v>
      </c>
      <c r="V232" s="570" t="s">
        <v>376</v>
      </c>
      <c r="W232" s="680" t="s">
        <v>987</v>
      </c>
      <c r="X232" s="681"/>
      <c r="Y232" s="754" t="s">
        <v>986</v>
      </c>
      <c r="Z232" s="682">
        <v>186</v>
      </c>
      <c r="AA232" s="754" t="s">
        <v>986</v>
      </c>
      <c r="AB232" s="683"/>
      <c r="AC232" s="680"/>
      <c r="AD232" s="681"/>
      <c r="AE232" s="754" t="s">
        <v>986</v>
      </c>
      <c r="AF232" s="682"/>
      <c r="AG232" s="754" t="s">
        <v>986</v>
      </c>
      <c r="AH232" s="683"/>
      <c r="AI232" s="680"/>
      <c r="AJ232" s="681"/>
      <c r="AK232" s="754" t="s">
        <v>986</v>
      </c>
      <c r="AL232" s="682"/>
      <c r="AM232" s="754" t="s">
        <v>986</v>
      </c>
      <c r="AN232" s="683"/>
      <c r="AO232" s="771"/>
      <c r="AP232" s="645" t="s">
        <v>865</v>
      </c>
      <c r="AQ232" s="591"/>
      <c r="AR232" s="591" t="s">
        <v>135</v>
      </c>
      <c r="AS232" s="592"/>
    </row>
    <row r="233" spans="1:45" s="604" customFormat="1" ht="53.25" customHeight="1">
      <c r="A233" s="566">
        <v>186</v>
      </c>
      <c r="B233" s="793" t="s">
        <v>422</v>
      </c>
      <c r="C233" s="570" t="s">
        <v>423</v>
      </c>
      <c r="D233" s="570" t="s">
        <v>343</v>
      </c>
      <c r="E233" s="292">
        <v>58.127000000000002</v>
      </c>
      <c r="F233" s="741">
        <v>0</v>
      </c>
      <c r="G233" s="282">
        <v>0</v>
      </c>
      <c r="H233" s="652">
        <f t="shared" si="32"/>
        <v>58.127000000000002</v>
      </c>
      <c r="I233" s="652">
        <v>52.607073999999997</v>
      </c>
      <c r="J233" s="293" t="s">
        <v>1028</v>
      </c>
      <c r="K233" s="707" t="s">
        <v>95</v>
      </c>
      <c r="L233" s="297" t="s">
        <v>1326</v>
      </c>
      <c r="M233" s="296">
        <v>47.183</v>
      </c>
      <c r="N233" s="652">
        <v>61.017000000000003</v>
      </c>
      <c r="O233" s="285">
        <f t="shared" si="35"/>
        <v>13.834000000000003</v>
      </c>
      <c r="P233" s="652">
        <v>0</v>
      </c>
      <c r="Q233" s="777" t="s">
        <v>95</v>
      </c>
      <c r="R233" s="793" t="s">
        <v>1648</v>
      </c>
      <c r="S233" s="582"/>
      <c r="T233" s="567" t="s">
        <v>801</v>
      </c>
      <c r="U233" s="645" t="s">
        <v>2</v>
      </c>
      <c r="V233" s="570" t="s">
        <v>376</v>
      </c>
      <c r="W233" s="680" t="s">
        <v>987</v>
      </c>
      <c r="X233" s="681"/>
      <c r="Y233" s="754" t="s">
        <v>986</v>
      </c>
      <c r="Z233" s="682">
        <v>187</v>
      </c>
      <c r="AA233" s="754" t="s">
        <v>986</v>
      </c>
      <c r="AB233" s="683"/>
      <c r="AC233" s="680"/>
      <c r="AD233" s="681"/>
      <c r="AE233" s="754" t="s">
        <v>986</v>
      </c>
      <c r="AF233" s="682"/>
      <c r="AG233" s="754" t="s">
        <v>986</v>
      </c>
      <c r="AH233" s="683"/>
      <c r="AI233" s="680"/>
      <c r="AJ233" s="681"/>
      <c r="AK233" s="754" t="s">
        <v>986</v>
      </c>
      <c r="AL233" s="682"/>
      <c r="AM233" s="754" t="s">
        <v>986</v>
      </c>
      <c r="AN233" s="683"/>
      <c r="AO233" s="771"/>
      <c r="AP233" s="644" t="s">
        <v>170</v>
      </c>
      <c r="AQ233" s="591" t="s">
        <v>135</v>
      </c>
      <c r="AR233" s="591"/>
      <c r="AS233" s="592"/>
    </row>
    <row r="234" spans="1:45" s="604" customFormat="1" ht="156" customHeight="1">
      <c r="A234" s="566">
        <v>187</v>
      </c>
      <c r="B234" s="568" t="s">
        <v>729</v>
      </c>
      <c r="C234" s="570" t="s">
        <v>901</v>
      </c>
      <c r="D234" s="570" t="s">
        <v>900</v>
      </c>
      <c r="E234" s="648">
        <v>1206.5309999999999</v>
      </c>
      <c r="F234" s="741">
        <v>0</v>
      </c>
      <c r="G234" s="282">
        <v>204</v>
      </c>
      <c r="H234" s="652">
        <f t="shared" si="32"/>
        <v>1002.5309999999999</v>
      </c>
      <c r="I234" s="652">
        <v>1233.1895999999999</v>
      </c>
      <c r="J234" s="511" t="s">
        <v>1096</v>
      </c>
      <c r="K234" s="707" t="s">
        <v>95</v>
      </c>
      <c r="L234" s="297" t="s">
        <v>1327</v>
      </c>
      <c r="M234" s="296">
        <v>1203.4839999999999</v>
      </c>
      <c r="N234" s="652">
        <v>493.44200000000001</v>
      </c>
      <c r="O234" s="285">
        <f t="shared" si="35"/>
        <v>-710.04199999999992</v>
      </c>
      <c r="P234" s="652">
        <v>0</v>
      </c>
      <c r="Q234" s="777" t="s">
        <v>95</v>
      </c>
      <c r="R234" s="793" t="s">
        <v>1649</v>
      </c>
      <c r="S234" s="582"/>
      <c r="T234" s="567" t="s">
        <v>801</v>
      </c>
      <c r="U234" s="645" t="s">
        <v>2</v>
      </c>
      <c r="V234" s="570" t="s">
        <v>382</v>
      </c>
      <c r="W234" s="680" t="s">
        <v>987</v>
      </c>
      <c r="X234" s="681" t="s">
        <v>988</v>
      </c>
      <c r="Y234" s="754" t="s">
        <v>986</v>
      </c>
      <c r="Z234" s="682">
        <v>22</v>
      </c>
      <c r="AA234" s="754" t="s">
        <v>986</v>
      </c>
      <c r="AB234" s="683"/>
      <c r="AC234" s="680"/>
      <c r="AD234" s="681"/>
      <c r="AE234" s="754" t="s">
        <v>986</v>
      </c>
      <c r="AF234" s="682"/>
      <c r="AG234" s="754" t="s">
        <v>986</v>
      </c>
      <c r="AH234" s="683"/>
      <c r="AI234" s="680"/>
      <c r="AJ234" s="681"/>
      <c r="AK234" s="754" t="s">
        <v>986</v>
      </c>
      <c r="AL234" s="682"/>
      <c r="AM234" s="754" t="s">
        <v>986</v>
      </c>
      <c r="AN234" s="683"/>
      <c r="AO234" s="771"/>
      <c r="AP234" s="644" t="s">
        <v>119</v>
      </c>
      <c r="AQ234" s="591"/>
      <c r="AR234" s="591" t="s">
        <v>135</v>
      </c>
      <c r="AS234" s="592"/>
    </row>
    <row r="235" spans="1:45" s="604" customFormat="1" ht="13.7" customHeight="1">
      <c r="A235" s="566"/>
      <c r="B235" s="793" t="s">
        <v>970</v>
      </c>
      <c r="C235" s="570"/>
      <c r="D235" s="570"/>
      <c r="E235" s="292"/>
      <c r="F235" s="652"/>
      <c r="G235" s="295"/>
      <c r="H235" s="652"/>
      <c r="I235" s="652"/>
      <c r="J235" s="817"/>
      <c r="K235" s="707"/>
      <c r="L235" s="818"/>
      <c r="M235" s="652"/>
      <c r="N235" s="652"/>
      <c r="O235" s="285"/>
      <c r="P235" s="652"/>
      <c r="Q235" s="777"/>
      <c r="R235" s="793"/>
      <c r="S235" s="582"/>
      <c r="T235" s="567"/>
      <c r="U235" s="645"/>
      <c r="V235" s="570"/>
      <c r="W235" s="675"/>
      <c r="X235" s="676"/>
      <c r="Y235" s="677" t="s">
        <v>986</v>
      </c>
      <c r="Z235" s="678"/>
      <c r="AA235" s="677" t="s">
        <v>986</v>
      </c>
      <c r="AB235" s="679"/>
      <c r="AC235" s="675"/>
      <c r="AD235" s="676"/>
      <c r="AE235" s="677" t="s">
        <v>986</v>
      </c>
      <c r="AF235" s="678"/>
      <c r="AG235" s="677" t="s">
        <v>986</v>
      </c>
      <c r="AH235" s="679"/>
      <c r="AI235" s="675"/>
      <c r="AJ235" s="676"/>
      <c r="AK235" s="677" t="s">
        <v>986</v>
      </c>
      <c r="AL235" s="678"/>
      <c r="AM235" s="677" t="s">
        <v>986</v>
      </c>
      <c r="AN235" s="679"/>
      <c r="AO235" s="539"/>
      <c r="AP235" s="644"/>
      <c r="AQ235" s="591"/>
      <c r="AR235" s="591"/>
      <c r="AS235" s="592"/>
    </row>
    <row r="236" spans="1:45" ht="40.35" customHeight="1">
      <c r="A236" s="332"/>
      <c r="B236" s="333" t="s">
        <v>424</v>
      </c>
      <c r="C236" s="333"/>
      <c r="D236" s="333"/>
      <c r="E236" s="334"/>
      <c r="F236" s="335"/>
      <c r="G236" s="335"/>
      <c r="H236" s="336"/>
      <c r="I236" s="336"/>
      <c r="J236" s="337"/>
      <c r="K236" s="338"/>
      <c r="L236" s="338"/>
      <c r="M236" s="336"/>
      <c r="N236" s="336"/>
      <c r="O236" s="336"/>
      <c r="P236" s="339"/>
      <c r="Q236" s="340"/>
      <c r="R236" s="341"/>
      <c r="S236" s="342"/>
      <c r="T236" s="342"/>
      <c r="U236" s="342"/>
      <c r="V236" s="343"/>
      <c r="W236" s="670"/>
      <c r="X236" s="670"/>
      <c r="Y236" s="670"/>
      <c r="Z236" s="670"/>
      <c r="AA236" s="670"/>
      <c r="AB236" s="670"/>
      <c r="AC236" s="670"/>
      <c r="AD236" s="670"/>
      <c r="AE236" s="670"/>
      <c r="AF236" s="670"/>
      <c r="AG236" s="670"/>
      <c r="AH236" s="670"/>
      <c r="AI236" s="670"/>
      <c r="AJ236" s="670"/>
      <c r="AK236" s="670"/>
      <c r="AL236" s="670"/>
      <c r="AM236" s="670"/>
      <c r="AN236" s="670"/>
      <c r="AO236" s="670"/>
      <c r="AP236" s="343"/>
      <c r="AQ236" s="342"/>
      <c r="AR236" s="342"/>
      <c r="AS236" s="344"/>
    </row>
    <row r="237" spans="1:45" s="604" customFormat="1" ht="67.5" customHeight="1">
      <c r="A237" s="566">
        <v>188</v>
      </c>
      <c r="B237" s="793" t="s">
        <v>425</v>
      </c>
      <c r="C237" s="570" t="s">
        <v>426</v>
      </c>
      <c r="D237" s="570" t="s">
        <v>198</v>
      </c>
      <c r="E237" s="292">
        <v>63.948</v>
      </c>
      <c r="F237" s="741">
        <v>0</v>
      </c>
      <c r="G237" s="282">
        <v>0</v>
      </c>
      <c r="H237" s="652">
        <f t="shared" si="32"/>
        <v>63.948</v>
      </c>
      <c r="I237" s="652">
        <v>57</v>
      </c>
      <c r="J237" s="293" t="s">
        <v>1028</v>
      </c>
      <c r="K237" s="707" t="s">
        <v>95</v>
      </c>
      <c r="L237" s="297" t="s">
        <v>1328</v>
      </c>
      <c r="M237" s="296">
        <v>63.901000000000003</v>
      </c>
      <c r="N237" s="652">
        <v>75.087000000000003</v>
      </c>
      <c r="O237" s="285">
        <f t="shared" ref="O237:O239" si="36">+N237-M237</f>
        <v>11.186</v>
      </c>
      <c r="P237" s="652">
        <v>0</v>
      </c>
      <c r="Q237" s="777" t="s">
        <v>95</v>
      </c>
      <c r="R237" s="793" t="s">
        <v>1650</v>
      </c>
      <c r="S237" s="582"/>
      <c r="T237" s="567" t="s">
        <v>801</v>
      </c>
      <c r="U237" s="645" t="s">
        <v>2</v>
      </c>
      <c r="V237" s="570" t="s">
        <v>376</v>
      </c>
      <c r="W237" s="680" t="s">
        <v>987</v>
      </c>
      <c r="X237" s="681"/>
      <c r="Y237" s="754" t="s">
        <v>986</v>
      </c>
      <c r="Z237" s="682">
        <v>188</v>
      </c>
      <c r="AA237" s="754" t="s">
        <v>986</v>
      </c>
      <c r="AB237" s="683"/>
      <c r="AC237" s="680"/>
      <c r="AD237" s="681"/>
      <c r="AE237" s="754" t="s">
        <v>986</v>
      </c>
      <c r="AF237" s="682"/>
      <c r="AG237" s="754" t="s">
        <v>986</v>
      </c>
      <c r="AH237" s="683"/>
      <c r="AI237" s="680"/>
      <c r="AJ237" s="681"/>
      <c r="AK237" s="754" t="s">
        <v>986</v>
      </c>
      <c r="AL237" s="682"/>
      <c r="AM237" s="754" t="s">
        <v>986</v>
      </c>
      <c r="AN237" s="683"/>
      <c r="AO237" s="771"/>
      <c r="AP237" s="644" t="s">
        <v>711</v>
      </c>
      <c r="AQ237" s="591" t="s">
        <v>135</v>
      </c>
      <c r="AR237" s="591"/>
      <c r="AS237" s="592"/>
    </row>
    <row r="238" spans="1:45" s="604" customFormat="1" ht="60.75" customHeight="1">
      <c r="A238" s="566">
        <v>189</v>
      </c>
      <c r="B238" s="793" t="s">
        <v>779</v>
      </c>
      <c r="C238" s="570" t="s">
        <v>226</v>
      </c>
      <c r="D238" s="494" t="s">
        <v>255</v>
      </c>
      <c r="E238" s="292">
        <v>15.089</v>
      </c>
      <c r="F238" s="741">
        <v>0</v>
      </c>
      <c r="G238" s="282">
        <v>0</v>
      </c>
      <c r="H238" s="652">
        <f t="shared" si="32"/>
        <v>15.089</v>
      </c>
      <c r="I238" s="652">
        <v>13</v>
      </c>
      <c r="J238" s="511" t="s">
        <v>1109</v>
      </c>
      <c r="K238" s="707" t="s">
        <v>95</v>
      </c>
      <c r="L238" s="297" t="s">
        <v>1329</v>
      </c>
      <c r="M238" s="296">
        <v>0</v>
      </c>
      <c r="N238" s="652">
        <v>0</v>
      </c>
      <c r="O238" s="285">
        <f t="shared" si="36"/>
        <v>0</v>
      </c>
      <c r="P238" s="652">
        <v>0</v>
      </c>
      <c r="Q238" s="777" t="s">
        <v>95</v>
      </c>
      <c r="R238" s="793" t="s">
        <v>1651</v>
      </c>
      <c r="S238" s="582"/>
      <c r="T238" s="567" t="s">
        <v>801</v>
      </c>
      <c r="U238" s="645" t="s">
        <v>2</v>
      </c>
      <c r="V238" s="570" t="s">
        <v>376</v>
      </c>
      <c r="W238" s="680" t="s">
        <v>987</v>
      </c>
      <c r="X238" s="681"/>
      <c r="Y238" s="754" t="s">
        <v>986</v>
      </c>
      <c r="Z238" s="682">
        <v>189</v>
      </c>
      <c r="AA238" s="754" t="s">
        <v>986</v>
      </c>
      <c r="AB238" s="683"/>
      <c r="AC238" s="680"/>
      <c r="AD238" s="681"/>
      <c r="AE238" s="754" t="s">
        <v>986</v>
      </c>
      <c r="AF238" s="682"/>
      <c r="AG238" s="754" t="s">
        <v>986</v>
      </c>
      <c r="AH238" s="683"/>
      <c r="AI238" s="680"/>
      <c r="AJ238" s="681"/>
      <c r="AK238" s="754" t="s">
        <v>986</v>
      </c>
      <c r="AL238" s="682"/>
      <c r="AM238" s="754" t="s">
        <v>986</v>
      </c>
      <c r="AN238" s="683"/>
      <c r="AO238" s="771"/>
      <c r="AP238" s="644" t="s">
        <v>121</v>
      </c>
      <c r="AQ238" s="591" t="s">
        <v>135</v>
      </c>
      <c r="AR238" s="591"/>
      <c r="AS238" s="592"/>
    </row>
    <row r="239" spans="1:45" s="604" customFormat="1" ht="40.35" customHeight="1">
      <c r="A239" s="566">
        <v>190</v>
      </c>
      <c r="B239" s="793" t="s">
        <v>427</v>
      </c>
      <c r="C239" s="570" t="s">
        <v>250</v>
      </c>
      <c r="D239" s="570" t="s">
        <v>255</v>
      </c>
      <c r="E239" s="292">
        <v>50.026000000000003</v>
      </c>
      <c r="F239" s="741">
        <v>0</v>
      </c>
      <c r="G239" s="282">
        <v>0</v>
      </c>
      <c r="H239" s="652">
        <f t="shared" si="32"/>
        <v>50.026000000000003</v>
      </c>
      <c r="I239" s="652">
        <v>45</v>
      </c>
      <c r="J239" s="293" t="s">
        <v>1028</v>
      </c>
      <c r="K239" s="707" t="s">
        <v>161</v>
      </c>
      <c r="L239" s="297" t="s">
        <v>1330</v>
      </c>
      <c r="M239" s="296">
        <v>0</v>
      </c>
      <c r="N239" s="652">
        <v>0</v>
      </c>
      <c r="O239" s="285">
        <f t="shared" si="36"/>
        <v>0</v>
      </c>
      <c r="P239" s="652">
        <v>0</v>
      </c>
      <c r="Q239" s="777" t="s">
        <v>159</v>
      </c>
      <c r="R239" s="793" t="s">
        <v>1652</v>
      </c>
      <c r="S239" s="582"/>
      <c r="T239" s="567" t="s">
        <v>800</v>
      </c>
      <c r="U239" s="645" t="s">
        <v>345</v>
      </c>
      <c r="V239" s="570" t="s">
        <v>399</v>
      </c>
      <c r="W239" s="680" t="s">
        <v>987</v>
      </c>
      <c r="X239" s="681"/>
      <c r="Y239" s="754" t="s">
        <v>986</v>
      </c>
      <c r="Z239" s="682">
        <v>190</v>
      </c>
      <c r="AA239" s="754" t="s">
        <v>986</v>
      </c>
      <c r="AB239" s="683"/>
      <c r="AC239" s="680"/>
      <c r="AD239" s="681"/>
      <c r="AE239" s="754" t="s">
        <v>986</v>
      </c>
      <c r="AF239" s="682"/>
      <c r="AG239" s="754" t="s">
        <v>986</v>
      </c>
      <c r="AH239" s="683"/>
      <c r="AI239" s="680"/>
      <c r="AJ239" s="681"/>
      <c r="AK239" s="754" t="s">
        <v>986</v>
      </c>
      <c r="AL239" s="682"/>
      <c r="AM239" s="754" t="s">
        <v>986</v>
      </c>
      <c r="AN239" s="683"/>
      <c r="AO239" s="771"/>
      <c r="AP239" s="644" t="s">
        <v>865</v>
      </c>
      <c r="AQ239" s="591" t="s">
        <v>135</v>
      </c>
      <c r="AR239" s="591"/>
      <c r="AS239" s="592"/>
    </row>
    <row r="240" spans="1:45" s="604" customFormat="1">
      <c r="A240" s="566"/>
      <c r="B240" s="783" t="s">
        <v>753</v>
      </c>
      <c r="C240" s="570"/>
      <c r="D240" s="570"/>
      <c r="E240" s="292"/>
      <c r="F240" s="652"/>
      <c r="G240" s="295"/>
      <c r="H240" s="362"/>
      <c r="I240" s="742"/>
      <c r="J240" s="363"/>
      <c r="K240" s="707"/>
      <c r="L240" s="300"/>
      <c r="M240" s="652"/>
      <c r="N240" s="652"/>
      <c r="O240" s="285"/>
      <c r="P240" s="652"/>
      <c r="Q240" s="777"/>
      <c r="R240" s="793"/>
      <c r="S240" s="582"/>
      <c r="T240" s="567"/>
      <c r="U240" s="645"/>
      <c r="V240" s="570"/>
      <c r="W240" s="680"/>
      <c r="X240" s="681"/>
      <c r="Y240" s="754" t="s">
        <v>986</v>
      </c>
      <c r="Z240" s="682"/>
      <c r="AA240" s="754" t="s">
        <v>986</v>
      </c>
      <c r="AB240" s="683"/>
      <c r="AC240" s="680"/>
      <c r="AD240" s="681"/>
      <c r="AE240" s="754" t="s">
        <v>986</v>
      </c>
      <c r="AF240" s="682"/>
      <c r="AG240" s="754" t="s">
        <v>986</v>
      </c>
      <c r="AH240" s="683"/>
      <c r="AI240" s="680"/>
      <c r="AJ240" s="681"/>
      <c r="AK240" s="754" t="s">
        <v>986</v>
      </c>
      <c r="AL240" s="682"/>
      <c r="AM240" s="754" t="s">
        <v>986</v>
      </c>
      <c r="AN240" s="683"/>
      <c r="AO240" s="771"/>
      <c r="AP240" s="644"/>
      <c r="AQ240" s="591"/>
      <c r="AR240" s="591"/>
      <c r="AS240" s="592"/>
    </row>
    <row r="241" spans="1:45" s="28" customFormat="1" ht="21.6" customHeight="1">
      <c r="A241" s="385"/>
      <c r="B241" s="386" t="s">
        <v>428</v>
      </c>
      <c r="C241" s="386"/>
      <c r="D241" s="386"/>
      <c r="E241" s="387"/>
      <c r="F241" s="388"/>
      <c r="G241" s="388"/>
      <c r="H241" s="389"/>
      <c r="I241" s="389"/>
      <c r="J241" s="390"/>
      <c r="K241" s="391"/>
      <c r="L241" s="391"/>
      <c r="M241" s="389"/>
      <c r="N241" s="389"/>
      <c r="O241" s="389"/>
      <c r="P241" s="392"/>
      <c r="Q241" s="393"/>
      <c r="R241" s="394"/>
      <c r="S241" s="395"/>
      <c r="T241" s="395"/>
      <c r="U241" s="395"/>
      <c r="V241" s="396"/>
      <c r="W241" s="670"/>
      <c r="X241" s="670"/>
      <c r="Y241" s="670"/>
      <c r="Z241" s="670"/>
      <c r="AA241" s="670"/>
      <c r="AB241" s="670"/>
      <c r="AC241" s="670"/>
      <c r="AD241" s="670"/>
      <c r="AE241" s="670"/>
      <c r="AF241" s="670"/>
      <c r="AG241" s="670"/>
      <c r="AH241" s="670"/>
      <c r="AI241" s="670"/>
      <c r="AJ241" s="670"/>
      <c r="AK241" s="670"/>
      <c r="AL241" s="670"/>
      <c r="AM241" s="670"/>
      <c r="AN241" s="670"/>
      <c r="AO241" s="670"/>
      <c r="AP241" s="396"/>
      <c r="AQ241" s="395"/>
      <c r="AR241" s="395"/>
      <c r="AS241" s="397"/>
    </row>
    <row r="242" spans="1:45" ht="21.6" customHeight="1">
      <c r="A242" s="332"/>
      <c r="B242" s="333" t="s">
        <v>429</v>
      </c>
      <c r="C242" s="333"/>
      <c r="D242" s="333"/>
      <c r="E242" s="334"/>
      <c r="F242" s="335"/>
      <c r="G242" s="335"/>
      <c r="H242" s="336"/>
      <c r="I242" s="336"/>
      <c r="J242" s="337"/>
      <c r="K242" s="338"/>
      <c r="L242" s="338"/>
      <c r="M242" s="336"/>
      <c r="N242" s="336"/>
      <c r="O242" s="336"/>
      <c r="P242" s="339"/>
      <c r="Q242" s="340"/>
      <c r="R242" s="341"/>
      <c r="S242" s="342"/>
      <c r="T242" s="342"/>
      <c r="U242" s="342"/>
      <c r="V242" s="343"/>
      <c r="W242" s="670"/>
      <c r="X242" s="670"/>
      <c r="Y242" s="670"/>
      <c r="Z242" s="670"/>
      <c r="AA242" s="670"/>
      <c r="AB242" s="670"/>
      <c r="AC242" s="670"/>
      <c r="AD242" s="670"/>
      <c r="AE242" s="670"/>
      <c r="AF242" s="670"/>
      <c r="AG242" s="670"/>
      <c r="AH242" s="670"/>
      <c r="AI242" s="670"/>
      <c r="AJ242" s="670"/>
      <c r="AK242" s="670"/>
      <c r="AL242" s="670"/>
      <c r="AM242" s="670"/>
      <c r="AN242" s="670"/>
      <c r="AO242" s="670"/>
      <c r="AP242" s="343"/>
      <c r="AQ242" s="342"/>
      <c r="AR242" s="342"/>
      <c r="AS242" s="344"/>
    </row>
    <row r="243" spans="1:45" s="604" customFormat="1" ht="58.7" customHeight="1">
      <c r="A243" s="566">
        <v>191</v>
      </c>
      <c r="B243" s="793" t="s">
        <v>430</v>
      </c>
      <c r="C243" s="570" t="s">
        <v>431</v>
      </c>
      <c r="D243" s="570" t="s">
        <v>198</v>
      </c>
      <c r="E243" s="292">
        <v>249.905</v>
      </c>
      <c r="F243" s="741">
        <v>0</v>
      </c>
      <c r="G243" s="295">
        <v>0</v>
      </c>
      <c r="H243" s="652">
        <f t="shared" si="32"/>
        <v>249.905</v>
      </c>
      <c r="I243" s="652">
        <v>249</v>
      </c>
      <c r="J243" s="701" t="s">
        <v>1123</v>
      </c>
      <c r="K243" s="516" t="s">
        <v>95</v>
      </c>
      <c r="L243" s="517" t="s">
        <v>1163</v>
      </c>
      <c r="M243" s="652">
        <v>250.958</v>
      </c>
      <c r="N243" s="295">
        <v>252.98699999999999</v>
      </c>
      <c r="O243" s="285">
        <f t="shared" ref="O243:O259" si="37">+N243-M243</f>
        <v>2.0289999999999964</v>
      </c>
      <c r="P243" s="652">
        <v>0</v>
      </c>
      <c r="Q243" s="777" t="s">
        <v>95</v>
      </c>
      <c r="R243" s="793" t="s">
        <v>1663</v>
      </c>
      <c r="S243" s="582"/>
      <c r="T243" s="793" t="s">
        <v>432</v>
      </c>
      <c r="U243" s="645" t="s">
        <v>2</v>
      </c>
      <c r="V243" s="570" t="s">
        <v>433</v>
      </c>
      <c r="W243" s="680" t="s">
        <v>987</v>
      </c>
      <c r="X243" s="681"/>
      <c r="Y243" s="754" t="s">
        <v>986</v>
      </c>
      <c r="Z243" s="682">
        <v>191</v>
      </c>
      <c r="AA243" s="754" t="s">
        <v>986</v>
      </c>
      <c r="AB243" s="683"/>
      <c r="AC243" s="680"/>
      <c r="AD243" s="681"/>
      <c r="AE243" s="754" t="s">
        <v>986</v>
      </c>
      <c r="AF243" s="682"/>
      <c r="AG243" s="754" t="s">
        <v>986</v>
      </c>
      <c r="AH243" s="683"/>
      <c r="AI243" s="680"/>
      <c r="AJ243" s="681"/>
      <c r="AK243" s="754" t="s">
        <v>986</v>
      </c>
      <c r="AL243" s="682"/>
      <c r="AM243" s="754" t="s">
        <v>986</v>
      </c>
      <c r="AN243" s="683"/>
      <c r="AO243" s="771"/>
      <c r="AP243" s="644" t="s">
        <v>121</v>
      </c>
      <c r="AQ243" s="591"/>
      <c r="AR243" s="591" t="s">
        <v>135</v>
      </c>
      <c r="AS243" s="592"/>
    </row>
    <row r="244" spans="1:45" s="604" customFormat="1" ht="64.5" customHeight="1">
      <c r="A244" s="854">
        <v>192</v>
      </c>
      <c r="B244" s="844" t="s">
        <v>434</v>
      </c>
      <c r="C244" s="783" t="s">
        <v>193</v>
      </c>
      <c r="D244" s="856" t="s">
        <v>198</v>
      </c>
      <c r="E244" s="292">
        <v>82.847999999999999</v>
      </c>
      <c r="F244" s="741">
        <v>0</v>
      </c>
      <c r="G244" s="295">
        <v>0</v>
      </c>
      <c r="H244" s="652">
        <f t="shared" si="32"/>
        <v>82.847999999999999</v>
      </c>
      <c r="I244" s="821">
        <v>73</v>
      </c>
      <c r="J244" s="903" t="s">
        <v>1418</v>
      </c>
      <c r="K244" s="898" t="s">
        <v>95</v>
      </c>
      <c r="L244" s="929" t="s">
        <v>1435</v>
      </c>
      <c r="M244" s="652">
        <v>78.316999999999993</v>
      </c>
      <c r="N244" s="652">
        <v>90.647999999999996</v>
      </c>
      <c r="O244" s="285">
        <f t="shared" si="37"/>
        <v>12.331000000000003</v>
      </c>
      <c r="P244" s="652">
        <v>0</v>
      </c>
      <c r="Q244" s="777" t="s">
        <v>95</v>
      </c>
      <c r="R244" s="862" t="s">
        <v>1664</v>
      </c>
      <c r="S244" s="834"/>
      <c r="T244" s="756" t="s">
        <v>432</v>
      </c>
      <c r="U244" s="645" t="s">
        <v>2</v>
      </c>
      <c r="V244" s="570" t="s">
        <v>435</v>
      </c>
      <c r="W244" s="846" t="s">
        <v>987</v>
      </c>
      <c r="X244" s="848"/>
      <c r="Y244" s="848" t="s">
        <v>986</v>
      </c>
      <c r="Z244" s="850">
        <v>192</v>
      </c>
      <c r="AA244" s="848" t="s">
        <v>986</v>
      </c>
      <c r="AB244" s="852"/>
      <c r="AC244" s="846"/>
      <c r="AD244" s="848"/>
      <c r="AE244" s="848" t="s">
        <v>986</v>
      </c>
      <c r="AF244" s="850"/>
      <c r="AG244" s="848" t="s">
        <v>986</v>
      </c>
      <c r="AH244" s="852"/>
      <c r="AI244" s="846"/>
      <c r="AJ244" s="848"/>
      <c r="AK244" s="848" t="s">
        <v>986</v>
      </c>
      <c r="AL244" s="850"/>
      <c r="AM244" s="848" t="s">
        <v>986</v>
      </c>
      <c r="AN244" s="852"/>
      <c r="AO244" s="913"/>
      <c r="AP244" s="746" t="s">
        <v>121</v>
      </c>
      <c r="AQ244" s="838" t="s">
        <v>135</v>
      </c>
      <c r="AR244" s="838"/>
      <c r="AS244" s="830"/>
    </row>
    <row r="245" spans="1:45" s="604" customFormat="1" ht="61.5" customHeight="1">
      <c r="A245" s="855"/>
      <c r="B245" s="845"/>
      <c r="C245" s="783" t="s">
        <v>436</v>
      </c>
      <c r="D245" s="857"/>
      <c r="E245" s="292">
        <v>10.156000000000001</v>
      </c>
      <c r="F245" s="741">
        <v>0</v>
      </c>
      <c r="G245" s="295">
        <v>0</v>
      </c>
      <c r="H245" s="652">
        <f t="shared" si="32"/>
        <v>10.156000000000001</v>
      </c>
      <c r="I245" s="822"/>
      <c r="J245" s="996"/>
      <c r="K245" s="899"/>
      <c r="L245" s="930"/>
      <c r="M245" s="652">
        <v>10</v>
      </c>
      <c r="N245" s="652">
        <v>10</v>
      </c>
      <c r="O245" s="285">
        <f t="shared" si="37"/>
        <v>0</v>
      </c>
      <c r="P245" s="652">
        <v>0</v>
      </c>
      <c r="Q245" s="777" t="s">
        <v>95</v>
      </c>
      <c r="R245" s="863"/>
      <c r="S245" s="835"/>
      <c r="T245" s="756" t="s">
        <v>432</v>
      </c>
      <c r="U245" s="645" t="s">
        <v>2</v>
      </c>
      <c r="V245" s="570" t="s">
        <v>437</v>
      </c>
      <c r="W245" s="847"/>
      <c r="X245" s="849"/>
      <c r="Y245" s="849"/>
      <c r="Z245" s="851"/>
      <c r="AA245" s="849"/>
      <c r="AB245" s="853"/>
      <c r="AC245" s="847"/>
      <c r="AD245" s="849"/>
      <c r="AE245" s="849"/>
      <c r="AF245" s="851"/>
      <c r="AG245" s="849"/>
      <c r="AH245" s="853"/>
      <c r="AI245" s="847"/>
      <c r="AJ245" s="849"/>
      <c r="AK245" s="849"/>
      <c r="AL245" s="851"/>
      <c r="AM245" s="849"/>
      <c r="AN245" s="853"/>
      <c r="AO245" s="914"/>
      <c r="AP245" s="746" t="s">
        <v>121</v>
      </c>
      <c r="AQ245" s="839"/>
      <c r="AR245" s="839"/>
      <c r="AS245" s="831"/>
    </row>
    <row r="246" spans="1:45" s="604" customFormat="1" ht="130.69999999999999" customHeight="1">
      <c r="A246" s="566">
        <v>193</v>
      </c>
      <c r="B246" s="793" t="s">
        <v>438</v>
      </c>
      <c r="C246" s="570" t="s">
        <v>439</v>
      </c>
      <c r="D246" s="570" t="s">
        <v>198</v>
      </c>
      <c r="E246" s="292">
        <v>200.68100000000001</v>
      </c>
      <c r="F246" s="741">
        <v>0</v>
      </c>
      <c r="G246" s="295">
        <v>0</v>
      </c>
      <c r="H246" s="652">
        <f t="shared" si="32"/>
        <v>200.68100000000001</v>
      </c>
      <c r="I246" s="652">
        <v>180</v>
      </c>
      <c r="J246" s="701" t="s">
        <v>1097</v>
      </c>
      <c r="K246" s="516" t="s">
        <v>95</v>
      </c>
      <c r="L246" s="517" t="s">
        <v>1164</v>
      </c>
      <c r="M246" s="652">
        <v>53.414999999999999</v>
      </c>
      <c r="N246" s="295">
        <v>54.459000000000003</v>
      </c>
      <c r="O246" s="285">
        <f t="shared" si="37"/>
        <v>1.044000000000004</v>
      </c>
      <c r="P246" s="652">
        <v>0</v>
      </c>
      <c r="Q246" s="777" t="s">
        <v>95</v>
      </c>
      <c r="R246" s="793" t="s">
        <v>1665</v>
      </c>
      <c r="S246" s="582"/>
      <c r="T246" s="567" t="s">
        <v>432</v>
      </c>
      <c r="U246" s="645" t="s">
        <v>2</v>
      </c>
      <c r="V246" s="570" t="s">
        <v>435</v>
      </c>
      <c r="W246" s="680" t="s">
        <v>987</v>
      </c>
      <c r="X246" s="681"/>
      <c r="Y246" s="754" t="s">
        <v>986</v>
      </c>
      <c r="Z246" s="682">
        <v>193</v>
      </c>
      <c r="AA246" s="754" t="s">
        <v>986</v>
      </c>
      <c r="AB246" s="683"/>
      <c r="AC246" s="680"/>
      <c r="AD246" s="681"/>
      <c r="AE246" s="754" t="s">
        <v>986</v>
      </c>
      <c r="AF246" s="682"/>
      <c r="AG246" s="754" t="s">
        <v>986</v>
      </c>
      <c r="AH246" s="683"/>
      <c r="AI246" s="680"/>
      <c r="AJ246" s="681"/>
      <c r="AK246" s="754" t="s">
        <v>986</v>
      </c>
      <c r="AL246" s="682"/>
      <c r="AM246" s="754" t="s">
        <v>986</v>
      </c>
      <c r="AN246" s="683"/>
      <c r="AO246" s="771"/>
      <c r="AP246" s="644" t="s">
        <v>121</v>
      </c>
      <c r="AQ246" s="591" t="s">
        <v>135</v>
      </c>
      <c r="AR246" s="591"/>
      <c r="AS246" s="592"/>
    </row>
    <row r="247" spans="1:45" s="604" customFormat="1" ht="179.45" customHeight="1">
      <c r="A247" s="566">
        <v>194</v>
      </c>
      <c r="B247" s="793" t="s">
        <v>440</v>
      </c>
      <c r="C247" s="570" t="s">
        <v>205</v>
      </c>
      <c r="D247" s="570" t="s">
        <v>198</v>
      </c>
      <c r="E247" s="292">
        <v>301.101</v>
      </c>
      <c r="F247" s="741">
        <v>0</v>
      </c>
      <c r="G247" s="295">
        <v>0</v>
      </c>
      <c r="H247" s="652">
        <f>E247+F247-G247</f>
        <v>301.101</v>
      </c>
      <c r="I247" s="652">
        <v>299</v>
      </c>
      <c r="J247" s="701" t="s">
        <v>1399</v>
      </c>
      <c r="K247" s="516" t="s">
        <v>140</v>
      </c>
      <c r="L247" s="517" t="s">
        <v>1165</v>
      </c>
      <c r="M247" s="652">
        <v>308.52</v>
      </c>
      <c r="N247" s="295">
        <v>337.41300000000001</v>
      </c>
      <c r="O247" s="285">
        <f t="shared" si="37"/>
        <v>28.893000000000029</v>
      </c>
      <c r="P247" s="652">
        <v>0</v>
      </c>
      <c r="Q247" s="777" t="s">
        <v>1618</v>
      </c>
      <c r="R247" s="793" t="s">
        <v>1666</v>
      </c>
      <c r="S247" s="582"/>
      <c r="T247" s="567" t="s">
        <v>432</v>
      </c>
      <c r="U247" s="645" t="s">
        <v>2</v>
      </c>
      <c r="V247" s="570" t="s">
        <v>435</v>
      </c>
      <c r="W247" s="680" t="s">
        <v>987</v>
      </c>
      <c r="X247" s="681"/>
      <c r="Y247" s="754" t="s">
        <v>986</v>
      </c>
      <c r="Z247" s="682">
        <v>194</v>
      </c>
      <c r="AA247" s="754" t="s">
        <v>986</v>
      </c>
      <c r="AB247" s="683"/>
      <c r="AC247" s="680"/>
      <c r="AD247" s="681"/>
      <c r="AE247" s="754" t="s">
        <v>986</v>
      </c>
      <c r="AF247" s="682"/>
      <c r="AG247" s="754" t="s">
        <v>986</v>
      </c>
      <c r="AH247" s="683"/>
      <c r="AI247" s="680"/>
      <c r="AJ247" s="681"/>
      <c r="AK247" s="754" t="s">
        <v>986</v>
      </c>
      <c r="AL247" s="682"/>
      <c r="AM247" s="754" t="s">
        <v>986</v>
      </c>
      <c r="AN247" s="683"/>
      <c r="AO247" s="771"/>
      <c r="AP247" s="644" t="s">
        <v>121</v>
      </c>
      <c r="AQ247" s="591" t="s">
        <v>135</v>
      </c>
      <c r="AR247" s="591"/>
      <c r="AS247" s="592"/>
    </row>
    <row r="248" spans="1:45" s="604" customFormat="1" ht="54.75" customHeight="1">
      <c r="A248" s="566">
        <v>195</v>
      </c>
      <c r="B248" s="793" t="s">
        <v>441</v>
      </c>
      <c r="C248" s="570" t="s">
        <v>442</v>
      </c>
      <c r="D248" s="570" t="s">
        <v>198</v>
      </c>
      <c r="E248" s="292">
        <v>94.855999999999995</v>
      </c>
      <c r="F248" s="741">
        <v>0</v>
      </c>
      <c r="G248" s="295">
        <v>0</v>
      </c>
      <c r="H248" s="652">
        <f t="shared" si="32"/>
        <v>94.855999999999995</v>
      </c>
      <c r="I248" s="652">
        <v>95</v>
      </c>
      <c r="J248" s="701" t="s">
        <v>1110</v>
      </c>
      <c r="K248" s="496" t="s">
        <v>95</v>
      </c>
      <c r="L248" s="517" t="s">
        <v>1166</v>
      </c>
      <c r="M248" s="652">
        <v>96.832999999999998</v>
      </c>
      <c r="N248" s="295">
        <v>115.127</v>
      </c>
      <c r="O248" s="285">
        <f t="shared" si="37"/>
        <v>18.293999999999997</v>
      </c>
      <c r="P248" s="652">
        <v>0</v>
      </c>
      <c r="Q248" s="777" t="s">
        <v>95</v>
      </c>
      <c r="R248" s="793" t="s">
        <v>1667</v>
      </c>
      <c r="S248" s="582"/>
      <c r="T248" s="567" t="s">
        <v>432</v>
      </c>
      <c r="U248" s="645" t="s">
        <v>2</v>
      </c>
      <c r="V248" s="570" t="s">
        <v>435</v>
      </c>
      <c r="W248" s="680" t="s">
        <v>987</v>
      </c>
      <c r="X248" s="681"/>
      <c r="Y248" s="754" t="s">
        <v>986</v>
      </c>
      <c r="Z248" s="682">
        <v>195</v>
      </c>
      <c r="AA248" s="754" t="s">
        <v>986</v>
      </c>
      <c r="AB248" s="683"/>
      <c r="AC248" s="680"/>
      <c r="AD248" s="681"/>
      <c r="AE248" s="754" t="s">
        <v>986</v>
      </c>
      <c r="AF248" s="682"/>
      <c r="AG248" s="754" t="s">
        <v>986</v>
      </c>
      <c r="AH248" s="683"/>
      <c r="AI248" s="680"/>
      <c r="AJ248" s="681"/>
      <c r="AK248" s="754" t="s">
        <v>986</v>
      </c>
      <c r="AL248" s="682"/>
      <c r="AM248" s="754" t="s">
        <v>986</v>
      </c>
      <c r="AN248" s="683"/>
      <c r="AO248" s="771"/>
      <c r="AP248" s="644" t="s">
        <v>121</v>
      </c>
      <c r="AQ248" s="591" t="s">
        <v>135</v>
      </c>
      <c r="AR248" s="591"/>
      <c r="AS248" s="592"/>
    </row>
    <row r="249" spans="1:45" s="604" customFormat="1" ht="72.599999999999994" customHeight="1">
      <c r="A249" s="566">
        <v>196</v>
      </c>
      <c r="B249" s="570" t="s">
        <v>452</v>
      </c>
      <c r="C249" s="570" t="s">
        <v>257</v>
      </c>
      <c r="D249" s="570" t="s">
        <v>260</v>
      </c>
      <c r="E249" s="651">
        <v>15.042999999999999</v>
      </c>
      <c r="F249" s="652">
        <v>0</v>
      </c>
      <c r="G249" s="295">
        <v>0</v>
      </c>
      <c r="H249" s="652">
        <f>E249+F249-G249</f>
        <v>15.042999999999999</v>
      </c>
      <c r="I249" s="652">
        <v>13</v>
      </c>
      <c r="J249" s="293" t="s">
        <v>1028</v>
      </c>
      <c r="K249" s="496" t="s">
        <v>95</v>
      </c>
      <c r="L249" s="497" t="s">
        <v>1167</v>
      </c>
      <c r="M249" s="652">
        <v>13.815</v>
      </c>
      <c r="N249" s="295">
        <v>13.821999999999999</v>
      </c>
      <c r="O249" s="285">
        <f>+N249-M249</f>
        <v>6.9999999999996732E-3</v>
      </c>
      <c r="P249" s="652">
        <v>0</v>
      </c>
      <c r="Q249" s="777" t="s">
        <v>95</v>
      </c>
      <c r="R249" s="793" t="s">
        <v>1668</v>
      </c>
      <c r="S249" s="582"/>
      <c r="T249" s="574" t="s">
        <v>275</v>
      </c>
      <c r="U249" s="644" t="s">
        <v>291</v>
      </c>
      <c r="V249" s="574" t="s">
        <v>435</v>
      </c>
      <c r="W249" s="680" t="s">
        <v>987</v>
      </c>
      <c r="X249" s="681"/>
      <c r="Y249" s="754" t="s">
        <v>986</v>
      </c>
      <c r="Z249" s="682">
        <v>205</v>
      </c>
      <c r="AA249" s="754" t="s">
        <v>986</v>
      </c>
      <c r="AB249" s="683"/>
      <c r="AC249" s="680"/>
      <c r="AD249" s="681"/>
      <c r="AE249" s="754" t="s">
        <v>986</v>
      </c>
      <c r="AF249" s="682"/>
      <c r="AG249" s="754" t="s">
        <v>986</v>
      </c>
      <c r="AH249" s="683"/>
      <c r="AI249" s="680"/>
      <c r="AJ249" s="681"/>
      <c r="AK249" s="754" t="s">
        <v>986</v>
      </c>
      <c r="AL249" s="682"/>
      <c r="AM249" s="754" t="s">
        <v>986</v>
      </c>
      <c r="AN249" s="683"/>
      <c r="AO249" s="771"/>
      <c r="AP249" s="645" t="s">
        <v>865</v>
      </c>
      <c r="AQ249" s="591" t="s">
        <v>135</v>
      </c>
      <c r="AR249" s="591"/>
      <c r="AS249" s="592"/>
    </row>
    <row r="250" spans="1:45" s="604" customFormat="1" ht="61.9" customHeight="1">
      <c r="A250" s="566">
        <v>197</v>
      </c>
      <c r="B250" s="706" t="s">
        <v>948</v>
      </c>
      <c r="C250" s="570" t="s">
        <v>221</v>
      </c>
      <c r="D250" s="570" t="s">
        <v>198</v>
      </c>
      <c r="E250" s="292">
        <v>37.542000000000002</v>
      </c>
      <c r="F250" s="741">
        <v>0</v>
      </c>
      <c r="G250" s="295">
        <v>0</v>
      </c>
      <c r="H250" s="652">
        <f t="shared" si="32"/>
        <v>37.542000000000002</v>
      </c>
      <c r="I250" s="652">
        <v>29</v>
      </c>
      <c r="J250" s="293" t="s">
        <v>1028</v>
      </c>
      <c r="K250" s="516" t="s">
        <v>95</v>
      </c>
      <c r="L250" s="517" t="s">
        <v>1168</v>
      </c>
      <c r="M250" s="652">
        <v>36.238</v>
      </c>
      <c r="N250" s="295">
        <v>36.238</v>
      </c>
      <c r="O250" s="285">
        <f t="shared" si="37"/>
        <v>0</v>
      </c>
      <c r="P250" s="652">
        <v>0</v>
      </c>
      <c r="Q250" s="777" t="s">
        <v>95</v>
      </c>
      <c r="R250" s="793" t="s">
        <v>1669</v>
      </c>
      <c r="S250" s="582"/>
      <c r="T250" s="567" t="s">
        <v>432</v>
      </c>
      <c r="U250" s="645" t="s">
        <v>2</v>
      </c>
      <c r="V250" s="570" t="s">
        <v>435</v>
      </c>
      <c r="W250" s="680" t="s">
        <v>987</v>
      </c>
      <c r="X250" s="681"/>
      <c r="Y250" s="754" t="s">
        <v>986</v>
      </c>
      <c r="Z250" s="682">
        <v>196</v>
      </c>
      <c r="AA250" s="754" t="s">
        <v>986</v>
      </c>
      <c r="AB250" s="683"/>
      <c r="AC250" s="680"/>
      <c r="AD250" s="681"/>
      <c r="AE250" s="754" t="s">
        <v>986</v>
      </c>
      <c r="AF250" s="682"/>
      <c r="AG250" s="754" t="s">
        <v>986</v>
      </c>
      <c r="AH250" s="683"/>
      <c r="AI250" s="680"/>
      <c r="AJ250" s="681"/>
      <c r="AK250" s="754" t="s">
        <v>986</v>
      </c>
      <c r="AL250" s="682"/>
      <c r="AM250" s="754" t="s">
        <v>986</v>
      </c>
      <c r="AN250" s="683"/>
      <c r="AO250" s="771"/>
      <c r="AP250" s="644" t="s">
        <v>170</v>
      </c>
      <c r="AQ250" s="591" t="s">
        <v>135</v>
      </c>
      <c r="AR250" s="591"/>
      <c r="AS250" s="592"/>
    </row>
    <row r="251" spans="1:45" s="604" customFormat="1" ht="75" customHeight="1">
      <c r="A251" s="566">
        <v>198</v>
      </c>
      <c r="B251" s="793" t="s">
        <v>443</v>
      </c>
      <c r="C251" s="570" t="s">
        <v>214</v>
      </c>
      <c r="D251" s="570" t="s">
        <v>444</v>
      </c>
      <c r="E251" s="292">
        <v>13.353999999999999</v>
      </c>
      <c r="F251" s="741">
        <v>0</v>
      </c>
      <c r="G251" s="295">
        <v>0</v>
      </c>
      <c r="H251" s="652">
        <f t="shared" si="32"/>
        <v>13.353999999999999</v>
      </c>
      <c r="I251" s="652">
        <v>11.8</v>
      </c>
      <c r="J251" s="293" t="s">
        <v>1028</v>
      </c>
      <c r="K251" s="516" t="s">
        <v>95</v>
      </c>
      <c r="L251" s="517" t="s">
        <v>1169</v>
      </c>
      <c r="M251" s="652">
        <v>15.349</v>
      </c>
      <c r="N251" s="295">
        <v>17.442</v>
      </c>
      <c r="O251" s="285">
        <f t="shared" si="37"/>
        <v>2.093</v>
      </c>
      <c r="P251" s="652">
        <v>0</v>
      </c>
      <c r="Q251" s="777" t="s">
        <v>95</v>
      </c>
      <c r="R251" s="793" t="s">
        <v>1670</v>
      </c>
      <c r="S251" s="582"/>
      <c r="T251" s="567" t="s">
        <v>432</v>
      </c>
      <c r="U251" s="645" t="s">
        <v>2</v>
      </c>
      <c r="V251" s="570" t="s">
        <v>435</v>
      </c>
      <c r="W251" s="680" t="s">
        <v>987</v>
      </c>
      <c r="X251" s="681"/>
      <c r="Y251" s="754" t="s">
        <v>986</v>
      </c>
      <c r="Z251" s="682">
        <v>197</v>
      </c>
      <c r="AA251" s="754" t="s">
        <v>986</v>
      </c>
      <c r="AB251" s="683"/>
      <c r="AC251" s="680"/>
      <c r="AD251" s="681"/>
      <c r="AE251" s="754" t="s">
        <v>986</v>
      </c>
      <c r="AF251" s="682"/>
      <c r="AG251" s="754" t="s">
        <v>986</v>
      </c>
      <c r="AH251" s="683"/>
      <c r="AI251" s="680"/>
      <c r="AJ251" s="681"/>
      <c r="AK251" s="754" t="s">
        <v>986</v>
      </c>
      <c r="AL251" s="682"/>
      <c r="AM251" s="754" t="s">
        <v>986</v>
      </c>
      <c r="AN251" s="683"/>
      <c r="AO251" s="771"/>
      <c r="AP251" s="644" t="s">
        <v>170</v>
      </c>
      <c r="AQ251" s="591" t="s">
        <v>135</v>
      </c>
      <c r="AR251" s="591"/>
      <c r="AS251" s="592"/>
    </row>
    <row r="252" spans="1:45" s="604" customFormat="1" ht="118.5" customHeight="1">
      <c r="A252" s="566">
        <v>199</v>
      </c>
      <c r="B252" s="793" t="s">
        <v>445</v>
      </c>
      <c r="C252" s="570" t="s">
        <v>214</v>
      </c>
      <c r="D252" s="570" t="s">
        <v>198</v>
      </c>
      <c r="E252" s="292">
        <v>40.5</v>
      </c>
      <c r="F252" s="741">
        <v>0</v>
      </c>
      <c r="G252" s="295">
        <v>0</v>
      </c>
      <c r="H252" s="652">
        <f t="shared" si="32"/>
        <v>40.5</v>
      </c>
      <c r="I252" s="652">
        <v>41</v>
      </c>
      <c r="J252" s="293" t="s">
        <v>1028</v>
      </c>
      <c r="K252" s="516" t="s">
        <v>95</v>
      </c>
      <c r="L252" s="517" t="s">
        <v>1170</v>
      </c>
      <c r="M252" s="652">
        <v>40.573999999999998</v>
      </c>
      <c r="N252" s="295">
        <v>44.192999999999998</v>
      </c>
      <c r="O252" s="285">
        <f t="shared" si="37"/>
        <v>3.6189999999999998</v>
      </c>
      <c r="P252" s="652">
        <v>0</v>
      </c>
      <c r="Q252" s="777" t="s">
        <v>95</v>
      </c>
      <c r="R252" s="793" t="s">
        <v>1671</v>
      </c>
      <c r="S252" s="582"/>
      <c r="T252" s="567" t="s">
        <v>432</v>
      </c>
      <c r="U252" s="645" t="s">
        <v>2</v>
      </c>
      <c r="V252" s="570" t="s">
        <v>435</v>
      </c>
      <c r="W252" s="680" t="s">
        <v>987</v>
      </c>
      <c r="X252" s="681"/>
      <c r="Y252" s="754" t="s">
        <v>986</v>
      </c>
      <c r="Z252" s="682">
        <v>198</v>
      </c>
      <c r="AA252" s="754" t="s">
        <v>986</v>
      </c>
      <c r="AB252" s="683"/>
      <c r="AC252" s="680"/>
      <c r="AD252" s="681"/>
      <c r="AE252" s="754" t="s">
        <v>986</v>
      </c>
      <c r="AF252" s="682"/>
      <c r="AG252" s="754" t="s">
        <v>986</v>
      </c>
      <c r="AH252" s="683"/>
      <c r="AI252" s="680"/>
      <c r="AJ252" s="681"/>
      <c r="AK252" s="754" t="s">
        <v>986</v>
      </c>
      <c r="AL252" s="682"/>
      <c r="AM252" s="754" t="s">
        <v>986</v>
      </c>
      <c r="AN252" s="683"/>
      <c r="AO252" s="771"/>
      <c r="AP252" s="644" t="s">
        <v>711</v>
      </c>
      <c r="AQ252" s="591" t="s">
        <v>135</v>
      </c>
      <c r="AR252" s="591"/>
      <c r="AS252" s="592"/>
    </row>
    <row r="253" spans="1:45" s="604" customFormat="1" ht="52.7" customHeight="1">
      <c r="A253" s="566">
        <v>200</v>
      </c>
      <c r="B253" s="570" t="s">
        <v>451</v>
      </c>
      <c r="C253" s="570" t="s">
        <v>257</v>
      </c>
      <c r="D253" s="570" t="s">
        <v>216</v>
      </c>
      <c r="E253" s="651">
        <v>100</v>
      </c>
      <c r="F253" s="741">
        <v>0</v>
      </c>
      <c r="G253" s="295">
        <v>0</v>
      </c>
      <c r="H253" s="652">
        <f>E253+F253-G253</f>
        <v>100</v>
      </c>
      <c r="I253" s="652">
        <v>92</v>
      </c>
      <c r="J253" s="293" t="s">
        <v>1028</v>
      </c>
      <c r="K253" s="516" t="s">
        <v>95</v>
      </c>
      <c r="L253" s="517" t="s">
        <v>1283</v>
      </c>
      <c r="M253" s="652">
        <v>120</v>
      </c>
      <c r="N253" s="295">
        <v>0</v>
      </c>
      <c r="O253" s="285">
        <f>+N253-M253</f>
        <v>-120</v>
      </c>
      <c r="P253" s="652">
        <v>0</v>
      </c>
      <c r="Q253" s="777" t="s">
        <v>129</v>
      </c>
      <c r="R253" s="793" t="s">
        <v>1672</v>
      </c>
      <c r="S253" s="582"/>
      <c r="T253" s="574" t="s">
        <v>275</v>
      </c>
      <c r="U253" s="644" t="s">
        <v>291</v>
      </c>
      <c r="V253" s="574" t="s">
        <v>864</v>
      </c>
      <c r="W253" s="680" t="s">
        <v>987</v>
      </c>
      <c r="X253" s="681"/>
      <c r="Y253" s="754" t="s">
        <v>986</v>
      </c>
      <c r="Z253" s="682">
        <v>204</v>
      </c>
      <c r="AA253" s="754" t="s">
        <v>986</v>
      </c>
      <c r="AB253" s="683"/>
      <c r="AC253" s="680"/>
      <c r="AD253" s="681"/>
      <c r="AE253" s="754" t="s">
        <v>986</v>
      </c>
      <c r="AF253" s="682"/>
      <c r="AG253" s="754" t="s">
        <v>986</v>
      </c>
      <c r="AH253" s="683"/>
      <c r="AI253" s="680"/>
      <c r="AJ253" s="681"/>
      <c r="AK253" s="754" t="s">
        <v>986</v>
      </c>
      <c r="AL253" s="682"/>
      <c r="AM253" s="754" t="s">
        <v>986</v>
      </c>
      <c r="AN253" s="683"/>
      <c r="AO253" s="771"/>
      <c r="AP253" s="645" t="s">
        <v>865</v>
      </c>
      <c r="AQ253" s="591" t="s">
        <v>135</v>
      </c>
      <c r="AR253" s="591"/>
      <c r="AS253" s="592"/>
    </row>
    <row r="254" spans="1:45" s="604" customFormat="1" ht="96.75" customHeight="1">
      <c r="A254" s="566">
        <v>201</v>
      </c>
      <c r="B254" s="793" t="s">
        <v>448</v>
      </c>
      <c r="C254" s="570" t="s">
        <v>206</v>
      </c>
      <c r="D254" s="570" t="s">
        <v>198</v>
      </c>
      <c r="E254" s="292">
        <v>31.995999999999999</v>
      </c>
      <c r="F254" s="741">
        <v>0</v>
      </c>
      <c r="G254" s="295">
        <v>0</v>
      </c>
      <c r="H254" s="652">
        <f>E254+F254-G254</f>
        <v>31.995999999999999</v>
      </c>
      <c r="I254" s="652">
        <v>13</v>
      </c>
      <c r="J254" s="293" t="s">
        <v>1028</v>
      </c>
      <c r="K254" s="516" t="s">
        <v>95</v>
      </c>
      <c r="L254" s="517" t="s">
        <v>1171</v>
      </c>
      <c r="M254" s="652">
        <v>26.344000000000001</v>
      </c>
      <c r="N254" s="295">
        <v>23.71</v>
      </c>
      <c r="O254" s="285">
        <f>+N254-M254</f>
        <v>-2.6340000000000003</v>
      </c>
      <c r="P254" s="652">
        <v>0</v>
      </c>
      <c r="Q254" s="777" t="s">
        <v>95</v>
      </c>
      <c r="R254" s="301" t="s">
        <v>1673</v>
      </c>
      <c r="S254" s="582"/>
      <c r="T254" s="567" t="s">
        <v>432</v>
      </c>
      <c r="U254" s="645" t="s">
        <v>2</v>
      </c>
      <c r="V254" s="570" t="s">
        <v>435</v>
      </c>
      <c r="W254" s="680" t="s">
        <v>987</v>
      </c>
      <c r="X254" s="681"/>
      <c r="Y254" s="754" t="s">
        <v>986</v>
      </c>
      <c r="Z254" s="682">
        <v>202</v>
      </c>
      <c r="AA254" s="754" t="s">
        <v>986</v>
      </c>
      <c r="AB254" s="683"/>
      <c r="AC254" s="680"/>
      <c r="AD254" s="681"/>
      <c r="AE254" s="754" t="s">
        <v>986</v>
      </c>
      <c r="AF254" s="682"/>
      <c r="AG254" s="754" t="s">
        <v>986</v>
      </c>
      <c r="AH254" s="683"/>
      <c r="AI254" s="680"/>
      <c r="AJ254" s="681"/>
      <c r="AK254" s="754" t="s">
        <v>986</v>
      </c>
      <c r="AL254" s="682"/>
      <c r="AM254" s="754" t="s">
        <v>986</v>
      </c>
      <c r="AN254" s="683"/>
      <c r="AO254" s="771"/>
      <c r="AP254" s="644" t="s">
        <v>170</v>
      </c>
      <c r="AQ254" s="591" t="s">
        <v>135</v>
      </c>
      <c r="AR254" s="591"/>
      <c r="AS254" s="592"/>
    </row>
    <row r="255" spans="1:45" s="604" customFormat="1" ht="61.35" customHeight="1">
      <c r="A255" s="566">
        <v>202</v>
      </c>
      <c r="B255" s="570" t="s">
        <v>903</v>
      </c>
      <c r="C255" s="570" t="s">
        <v>255</v>
      </c>
      <c r="D255" s="570" t="s">
        <v>904</v>
      </c>
      <c r="E255" s="648">
        <v>32.770000000000003</v>
      </c>
      <c r="F255" s="652">
        <v>0</v>
      </c>
      <c r="G255" s="295">
        <v>0</v>
      </c>
      <c r="H255" s="652">
        <f>E255+F255-G255</f>
        <v>32.770000000000003</v>
      </c>
      <c r="I255" s="652">
        <v>0</v>
      </c>
      <c r="J255" s="515" t="s">
        <v>1111</v>
      </c>
      <c r="K255" s="496" t="s">
        <v>95</v>
      </c>
      <c r="L255" s="497" t="s">
        <v>1850</v>
      </c>
      <c r="M255" s="648">
        <v>5.0519999999999996</v>
      </c>
      <c r="N255" s="652">
        <v>40</v>
      </c>
      <c r="O255" s="285">
        <f>+N255-M255</f>
        <v>34.948</v>
      </c>
      <c r="P255" s="652">
        <v>0</v>
      </c>
      <c r="Q255" s="777" t="s">
        <v>95</v>
      </c>
      <c r="R255" s="793" t="s">
        <v>1674</v>
      </c>
      <c r="S255" s="582"/>
      <c r="T255" s="451" t="s">
        <v>616</v>
      </c>
      <c r="U255" s="587" t="s">
        <v>2</v>
      </c>
      <c r="V255" s="571" t="s">
        <v>617</v>
      </c>
      <c r="W255" s="680" t="s">
        <v>987</v>
      </c>
      <c r="X255" s="681" t="s">
        <v>988</v>
      </c>
      <c r="Y255" s="754" t="s">
        <v>986</v>
      </c>
      <c r="Z255" s="682">
        <v>24</v>
      </c>
      <c r="AA255" s="754" t="s">
        <v>986</v>
      </c>
      <c r="AB255" s="683"/>
      <c r="AC255" s="680"/>
      <c r="AD255" s="681"/>
      <c r="AE255" s="754" t="s">
        <v>986</v>
      </c>
      <c r="AF255" s="682"/>
      <c r="AG255" s="754" t="s">
        <v>986</v>
      </c>
      <c r="AH255" s="683"/>
      <c r="AI255" s="680"/>
      <c r="AJ255" s="681"/>
      <c r="AK255" s="754" t="s">
        <v>986</v>
      </c>
      <c r="AL255" s="682"/>
      <c r="AM255" s="754" t="s">
        <v>986</v>
      </c>
      <c r="AN255" s="683"/>
      <c r="AO255" s="771"/>
      <c r="AP255" s="644" t="s">
        <v>120</v>
      </c>
      <c r="AQ255" s="591" t="s">
        <v>135</v>
      </c>
      <c r="AR255" s="591"/>
      <c r="AS255" s="562"/>
    </row>
    <row r="256" spans="1:45" s="604" customFormat="1" ht="129.75" customHeight="1">
      <c r="A256" s="566">
        <v>203</v>
      </c>
      <c r="B256" s="570" t="s">
        <v>902</v>
      </c>
      <c r="C256" s="570" t="s">
        <v>255</v>
      </c>
      <c r="D256" s="570" t="s">
        <v>890</v>
      </c>
      <c r="E256" s="648">
        <v>15.7</v>
      </c>
      <c r="F256" s="652">
        <v>0</v>
      </c>
      <c r="G256" s="295">
        <v>0</v>
      </c>
      <c r="H256" s="652">
        <f>E256+F256-G256</f>
        <v>15.7</v>
      </c>
      <c r="I256" s="652">
        <v>12</v>
      </c>
      <c r="J256" s="515" t="s">
        <v>1136</v>
      </c>
      <c r="K256" s="496" t="s">
        <v>95</v>
      </c>
      <c r="L256" s="497" t="s">
        <v>1172</v>
      </c>
      <c r="M256" s="651">
        <v>14.941000000000001</v>
      </c>
      <c r="N256" s="295">
        <v>14.948</v>
      </c>
      <c r="O256" s="285">
        <f>+N256-M256</f>
        <v>6.9999999999996732E-3</v>
      </c>
      <c r="P256" s="652">
        <v>0</v>
      </c>
      <c r="Q256" s="777" t="s">
        <v>95</v>
      </c>
      <c r="R256" s="793" t="s">
        <v>1675</v>
      </c>
      <c r="S256" s="582"/>
      <c r="T256" s="451" t="s">
        <v>616</v>
      </c>
      <c r="U256" s="587" t="s">
        <v>2</v>
      </c>
      <c r="V256" s="571" t="s">
        <v>617</v>
      </c>
      <c r="W256" s="680" t="s">
        <v>987</v>
      </c>
      <c r="X256" s="681" t="s">
        <v>988</v>
      </c>
      <c r="Y256" s="754" t="s">
        <v>986</v>
      </c>
      <c r="Z256" s="682">
        <v>23</v>
      </c>
      <c r="AA256" s="754" t="s">
        <v>986</v>
      </c>
      <c r="AB256" s="683"/>
      <c r="AC256" s="680"/>
      <c r="AD256" s="681"/>
      <c r="AE256" s="754" t="s">
        <v>986</v>
      </c>
      <c r="AF256" s="682"/>
      <c r="AG256" s="754" t="s">
        <v>986</v>
      </c>
      <c r="AH256" s="683"/>
      <c r="AI256" s="680"/>
      <c r="AJ256" s="681"/>
      <c r="AK256" s="754" t="s">
        <v>986</v>
      </c>
      <c r="AL256" s="682"/>
      <c r="AM256" s="754" t="s">
        <v>986</v>
      </c>
      <c r="AN256" s="683"/>
      <c r="AO256" s="771"/>
      <c r="AP256" s="645" t="s">
        <v>119</v>
      </c>
      <c r="AQ256" s="591" t="s">
        <v>135</v>
      </c>
      <c r="AR256" s="591"/>
      <c r="AS256" s="562"/>
    </row>
    <row r="257" spans="1:45" s="604" customFormat="1" ht="40.35" customHeight="1">
      <c r="A257" s="566">
        <v>204</v>
      </c>
      <c r="B257" s="706" t="s">
        <v>949</v>
      </c>
      <c r="C257" s="570" t="s">
        <v>446</v>
      </c>
      <c r="D257" s="570" t="s">
        <v>198</v>
      </c>
      <c r="E257" s="495">
        <v>30.446000000000002</v>
      </c>
      <c r="F257" s="741">
        <v>0</v>
      </c>
      <c r="G257" s="295">
        <v>0</v>
      </c>
      <c r="H257" s="652">
        <f t="shared" si="32"/>
        <v>30.446000000000002</v>
      </c>
      <c r="I257" s="652">
        <v>33</v>
      </c>
      <c r="J257" s="293" t="s">
        <v>1028</v>
      </c>
      <c r="K257" s="516" t="s">
        <v>95</v>
      </c>
      <c r="L257" s="517" t="s">
        <v>1173</v>
      </c>
      <c r="M257" s="650">
        <v>30.628</v>
      </c>
      <c r="N257" s="295">
        <v>30.646000000000001</v>
      </c>
      <c r="O257" s="285">
        <f t="shared" si="37"/>
        <v>1.8000000000000682E-2</v>
      </c>
      <c r="P257" s="652">
        <v>0</v>
      </c>
      <c r="Q257" s="777" t="s">
        <v>95</v>
      </c>
      <c r="R257" s="793" t="s">
        <v>1676</v>
      </c>
      <c r="S257" s="582"/>
      <c r="T257" s="567" t="s">
        <v>432</v>
      </c>
      <c r="U257" s="645" t="s">
        <v>2</v>
      </c>
      <c r="V257" s="570" t="s">
        <v>435</v>
      </c>
      <c r="W257" s="680" t="s">
        <v>987</v>
      </c>
      <c r="X257" s="681"/>
      <c r="Y257" s="754" t="s">
        <v>986</v>
      </c>
      <c r="Z257" s="682">
        <v>199</v>
      </c>
      <c r="AA257" s="754" t="s">
        <v>986</v>
      </c>
      <c r="AB257" s="683"/>
      <c r="AC257" s="680"/>
      <c r="AD257" s="681"/>
      <c r="AE257" s="754" t="s">
        <v>986</v>
      </c>
      <c r="AF257" s="682"/>
      <c r="AG257" s="754" t="s">
        <v>986</v>
      </c>
      <c r="AH257" s="683"/>
      <c r="AI257" s="680"/>
      <c r="AJ257" s="681"/>
      <c r="AK257" s="754" t="s">
        <v>986</v>
      </c>
      <c r="AL257" s="682"/>
      <c r="AM257" s="754" t="s">
        <v>986</v>
      </c>
      <c r="AN257" s="683"/>
      <c r="AO257" s="771"/>
      <c r="AP257" s="644" t="s">
        <v>170</v>
      </c>
      <c r="AQ257" s="591" t="s">
        <v>135</v>
      </c>
      <c r="AR257" s="591"/>
      <c r="AS257" s="592"/>
    </row>
    <row r="258" spans="1:45" s="604" customFormat="1" ht="66" customHeight="1">
      <c r="A258" s="566">
        <v>205</v>
      </c>
      <c r="B258" s="793" t="s">
        <v>449</v>
      </c>
      <c r="C258" s="570" t="s">
        <v>250</v>
      </c>
      <c r="D258" s="494" t="s">
        <v>255</v>
      </c>
      <c r="E258" s="292">
        <v>22.971</v>
      </c>
      <c r="F258" s="741">
        <v>0</v>
      </c>
      <c r="G258" s="295">
        <v>0</v>
      </c>
      <c r="H258" s="652">
        <f t="shared" si="32"/>
        <v>22.971</v>
      </c>
      <c r="I258" s="652">
        <v>21</v>
      </c>
      <c r="J258" s="293" t="s">
        <v>1028</v>
      </c>
      <c r="K258" s="516" t="s">
        <v>161</v>
      </c>
      <c r="L258" s="517" t="s">
        <v>1174</v>
      </c>
      <c r="M258" s="652">
        <v>0</v>
      </c>
      <c r="N258" s="295">
        <v>0</v>
      </c>
      <c r="O258" s="285">
        <f t="shared" si="37"/>
        <v>0</v>
      </c>
      <c r="P258" s="652">
        <v>0</v>
      </c>
      <c r="Q258" s="777" t="s">
        <v>159</v>
      </c>
      <c r="R258" s="793" t="s">
        <v>1677</v>
      </c>
      <c r="S258" s="582"/>
      <c r="T258" s="567" t="s">
        <v>450</v>
      </c>
      <c r="U258" s="645" t="s">
        <v>345</v>
      </c>
      <c r="V258" s="570" t="s">
        <v>435</v>
      </c>
      <c r="W258" s="680" t="s">
        <v>987</v>
      </c>
      <c r="X258" s="681"/>
      <c r="Y258" s="754" t="s">
        <v>986</v>
      </c>
      <c r="Z258" s="682">
        <v>203</v>
      </c>
      <c r="AA258" s="754" t="s">
        <v>986</v>
      </c>
      <c r="AB258" s="683"/>
      <c r="AC258" s="680"/>
      <c r="AD258" s="681"/>
      <c r="AE258" s="754" t="s">
        <v>986</v>
      </c>
      <c r="AF258" s="682"/>
      <c r="AG258" s="754" t="s">
        <v>986</v>
      </c>
      <c r="AH258" s="683"/>
      <c r="AI258" s="680"/>
      <c r="AJ258" s="681"/>
      <c r="AK258" s="754" t="s">
        <v>986</v>
      </c>
      <c r="AL258" s="682"/>
      <c r="AM258" s="754" t="s">
        <v>986</v>
      </c>
      <c r="AN258" s="683"/>
      <c r="AO258" s="771"/>
      <c r="AP258" s="644" t="s">
        <v>710</v>
      </c>
      <c r="AQ258" s="591" t="s">
        <v>135</v>
      </c>
      <c r="AR258" s="591"/>
      <c r="AS258" s="592"/>
    </row>
    <row r="259" spans="1:45" s="604" customFormat="1" ht="51" customHeight="1">
      <c r="A259" s="566">
        <v>206</v>
      </c>
      <c r="B259" s="793" t="s">
        <v>950</v>
      </c>
      <c r="C259" s="570" t="s">
        <v>446</v>
      </c>
      <c r="D259" s="570" t="s">
        <v>198</v>
      </c>
      <c r="E259" s="495">
        <v>29.472999999999999</v>
      </c>
      <c r="F259" s="741">
        <v>0</v>
      </c>
      <c r="G259" s="295">
        <v>0</v>
      </c>
      <c r="H259" s="652">
        <f t="shared" si="32"/>
        <v>29.472999999999999</v>
      </c>
      <c r="I259" s="652">
        <v>58</v>
      </c>
      <c r="J259" s="293" t="s">
        <v>1028</v>
      </c>
      <c r="K259" s="516" t="s">
        <v>95</v>
      </c>
      <c r="L259" s="517" t="s">
        <v>1175</v>
      </c>
      <c r="M259" s="650">
        <v>28.597000000000001</v>
      </c>
      <c r="N259" s="295">
        <v>28.617999999999999</v>
      </c>
      <c r="O259" s="285">
        <f t="shared" si="37"/>
        <v>2.0999999999997243E-2</v>
      </c>
      <c r="P259" s="652">
        <v>0</v>
      </c>
      <c r="Q259" s="777" t="s">
        <v>95</v>
      </c>
      <c r="R259" s="793" t="s">
        <v>1678</v>
      </c>
      <c r="S259" s="582"/>
      <c r="T259" s="567" t="s">
        <v>432</v>
      </c>
      <c r="U259" s="645" t="s">
        <v>2</v>
      </c>
      <c r="V259" s="570" t="s">
        <v>435</v>
      </c>
      <c r="W259" s="680" t="s">
        <v>987</v>
      </c>
      <c r="X259" s="681"/>
      <c r="Y259" s="754" t="s">
        <v>986</v>
      </c>
      <c r="Z259" s="682">
        <v>199</v>
      </c>
      <c r="AA259" s="754" t="s">
        <v>986</v>
      </c>
      <c r="AB259" s="683"/>
      <c r="AC259" s="680"/>
      <c r="AD259" s="681"/>
      <c r="AE259" s="754" t="s">
        <v>986</v>
      </c>
      <c r="AF259" s="682"/>
      <c r="AG259" s="754" t="s">
        <v>986</v>
      </c>
      <c r="AH259" s="683"/>
      <c r="AI259" s="680"/>
      <c r="AJ259" s="681"/>
      <c r="AK259" s="754" t="s">
        <v>986</v>
      </c>
      <c r="AL259" s="682"/>
      <c r="AM259" s="754" t="s">
        <v>986</v>
      </c>
      <c r="AN259" s="683"/>
      <c r="AO259" s="771"/>
      <c r="AP259" s="644" t="s">
        <v>170</v>
      </c>
      <c r="AQ259" s="591" t="s">
        <v>135</v>
      </c>
      <c r="AR259" s="591"/>
      <c r="AS259" s="592"/>
    </row>
    <row r="260" spans="1:45" s="604" customFormat="1" ht="76.7" customHeight="1">
      <c r="A260" s="566">
        <v>207</v>
      </c>
      <c r="B260" s="706" t="s">
        <v>833</v>
      </c>
      <c r="C260" s="570" t="s">
        <v>281</v>
      </c>
      <c r="D260" s="570" t="s">
        <v>198</v>
      </c>
      <c r="E260" s="292">
        <v>29.370999999999999</v>
      </c>
      <c r="F260" s="741">
        <v>0</v>
      </c>
      <c r="G260" s="295">
        <v>0</v>
      </c>
      <c r="H260" s="652">
        <f>E260+F260-G260</f>
        <v>29.370999999999999</v>
      </c>
      <c r="I260" s="652">
        <v>25</v>
      </c>
      <c r="J260" s="701" t="s">
        <v>1124</v>
      </c>
      <c r="K260" s="516" t="s">
        <v>95</v>
      </c>
      <c r="L260" s="517" t="s">
        <v>1176</v>
      </c>
      <c r="M260" s="652">
        <v>29.239000000000001</v>
      </c>
      <c r="N260" s="295">
        <v>32.345999999999997</v>
      </c>
      <c r="O260" s="285">
        <f>+N260-M260</f>
        <v>3.1069999999999958</v>
      </c>
      <c r="P260" s="652">
        <v>0</v>
      </c>
      <c r="Q260" s="777" t="s">
        <v>95</v>
      </c>
      <c r="R260" s="793" t="s">
        <v>1679</v>
      </c>
      <c r="S260" s="582"/>
      <c r="T260" s="567" t="s">
        <v>432</v>
      </c>
      <c r="U260" s="645" t="s">
        <v>2</v>
      </c>
      <c r="V260" s="570" t="s">
        <v>435</v>
      </c>
      <c r="W260" s="680" t="s">
        <v>987</v>
      </c>
      <c r="X260" s="681"/>
      <c r="Y260" s="754" t="s">
        <v>986</v>
      </c>
      <c r="Z260" s="682">
        <v>200</v>
      </c>
      <c r="AA260" s="754" t="s">
        <v>986</v>
      </c>
      <c r="AB260" s="683"/>
      <c r="AC260" s="680"/>
      <c r="AD260" s="681"/>
      <c r="AE260" s="754" t="s">
        <v>986</v>
      </c>
      <c r="AF260" s="682"/>
      <c r="AG260" s="754" t="s">
        <v>986</v>
      </c>
      <c r="AH260" s="683"/>
      <c r="AI260" s="680"/>
      <c r="AJ260" s="681"/>
      <c r="AK260" s="754" t="s">
        <v>986</v>
      </c>
      <c r="AL260" s="682"/>
      <c r="AM260" s="754" t="s">
        <v>986</v>
      </c>
      <c r="AN260" s="683"/>
      <c r="AO260" s="771"/>
      <c r="AP260" s="644" t="s">
        <v>121</v>
      </c>
      <c r="AQ260" s="591" t="s">
        <v>135</v>
      </c>
      <c r="AR260" s="591"/>
      <c r="AS260" s="592"/>
    </row>
    <row r="261" spans="1:45" s="604" customFormat="1" ht="66" customHeight="1">
      <c r="A261" s="566">
        <v>208</v>
      </c>
      <c r="B261" s="793" t="s">
        <v>447</v>
      </c>
      <c r="C261" s="570" t="s">
        <v>205</v>
      </c>
      <c r="D261" s="570" t="s">
        <v>198</v>
      </c>
      <c r="E261" s="292">
        <v>21.497</v>
      </c>
      <c r="F261" s="652">
        <v>0</v>
      </c>
      <c r="G261" s="295">
        <v>0</v>
      </c>
      <c r="H261" s="652">
        <f>E261+F261-G261</f>
        <v>21.497</v>
      </c>
      <c r="I261" s="652">
        <v>19</v>
      </c>
      <c r="J261" s="701" t="s">
        <v>1419</v>
      </c>
      <c r="K261" s="516" t="s">
        <v>95</v>
      </c>
      <c r="L261" s="517" t="s">
        <v>1436</v>
      </c>
      <c r="M261" s="652">
        <v>20.521999999999998</v>
      </c>
      <c r="N261" s="295">
        <v>13.407999999999999</v>
      </c>
      <c r="O261" s="285">
        <f>+N261-M261</f>
        <v>-7.113999999999999</v>
      </c>
      <c r="P261" s="652">
        <v>0</v>
      </c>
      <c r="Q261" s="777" t="s">
        <v>95</v>
      </c>
      <c r="R261" s="301" t="s">
        <v>1680</v>
      </c>
      <c r="S261" s="582"/>
      <c r="T261" s="567" t="s">
        <v>432</v>
      </c>
      <c r="U261" s="645" t="s">
        <v>2</v>
      </c>
      <c r="V261" s="570" t="s">
        <v>435</v>
      </c>
      <c r="W261" s="680" t="s">
        <v>987</v>
      </c>
      <c r="X261" s="681"/>
      <c r="Y261" s="754" t="s">
        <v>986</v>
      </c>
      <c r="Z261" s="682">
        <v>201</v>
      </c>
      <c r="AA261" s="754" t="s">
        <v>986</v>
      </c>
      <c r="AB261" s="683"/>
      <c r="AC261" s="680"/>
      <c r="AD261" s="681"/>
      <c r="AE261" s="754" t="s">
        <v>986</v>
      </c>
      <c r="AF261" s="682"/>
      <c r="AG261" s="754" t="s">
        <v>986</v>
      </c>
      <c r="AH261" s="683"/>
      <c r="AI261" s="680"/>
      <c r="AJ261" s="681"/>
      <c r="AK261" s="754" t="s">
        <v>986</v>
      </c>
      <c r="AL261" s="682"/>
      <c r="AM261" s="754" t="s">
        <v>986</v>
      </c>
      <c r="AN261" s="683"/>
      <c r="AO261" s="771"/>
      <c r="AP261" s="644" t="s">
        <v>121</v>
      </c>
      <c r="AQ261" s="591" t="s">
        <v>135</v>
      </c>
      <c r="AR261" s="591"/>
      <c r="AS261" s="592"/>
    </row>
    <row r="262" spans="1:45" ht="21.6" customHeight="1">
      <c r="A262" s="332"/>
      <c r="B262" s="333" t="s">
        <v>453</v>
      </c>
      <c r="C262" s="333"/>
      <c r="D262" s="333"/>
      <c r="E262" s="334"/>
      <c r="F262" s="335"/>
      <c r="G262" s="335"/>
      <c r="H262" s="336"/>
      <c r="I262" s="336"/>
      <c r="J262" s="337"/>
      <c r="K262" s="338"/>
      <c r="L262" s="338"/>
      <c r="M262" s="336"/>
      <c r="N262" s="336"/>
      <c r="O262" s="336"/>
      <c r="P262" s="339"/>
      <c r="Q262" s="340"/>
      <c r="R262" s="341"/>
      <c r="S262" s="342"/>
      <c r="T262" s="342"/>
      <c r="U262" s="342"/>
      <c r="V262" s="343"/>
      <c r="W262" s="670"/>
      <c r="X262" s="670"/>
      <c r="Y262" s="670"/>
      <c r="Z262" s="670"/>
      <c r="AA262" s="670"/>
      <c r="AB262" s="670"/>
      <c r="AC262" s="670"/>
      <c r="AD262" s="670"/>
      <c r="AE262" s="670"/>
      <c r="AF262" s="670"/>
      <c r="AG262" s="670"/>
      <c r="AH262" s="670"/>
      <c r="AI262" s="670"/>
      <c r="AJ262" s="670"/>
      <c r="AK262" s="670"/>
      <c r="AL262" s="670"/>
      <c r="AM262" s="670"/>
      <c r="AN262" s="670"/>
      <c r="AO262" s="670"/>
      <c r="AP262" s="343"/>
      <c r="AQ262" s="342"/>
      <c r="AR262" s="342"/>
      <c r="AS262" s="344"/>
    </row>
    <row r="263" spans="1:45" s="604" customFormat="1" ht="61.9" customHeight="1">
      <c r="A263" s="566">
        <v>209</v>
      </c>
      <c r="B263" s="793" t="s">
        <v>454</v>
      </c>
      <c r="C263" s="570" t="s">
        <v>228</v>
      </c>
      <c r="D263" s="570" t="s">
        <v>198</v>
      </c>
      <c r="E263" s="292">
        <v>5.56</v>
      </c>
      <c r="F263" s="741">
        <v>0</v>
      </c>
      <c r="G263" s="295">
        <v>0</v>
      </c>
      <c r="H263" s="652">
        <f t="shared" si="32"/>
        <v>5.56</v>
      </c>
      <c r="I263" s="652">
        <v>2.4</v>
      </c>
      <c r="J263" s="293" t="s">
        <v>1028</v>
      </c>
      <c r="K263" s="516" t="s">
        <v>95</v>
      </c>
      <c r="L263" s="517" t="s">
        <v>1177</v>
      </c>
      <c r="M263" s="652">
        <v>5.42</v>
      </c>
      <c r="N263" s="295">
        <v>5.4420000000000002</v>
      </c>
      <c r="O263" s="285">
        <f t="shared" ref="O263:O280" si="38">+N263-M263</f>
        <v>2.2000000000000242E-2</v>
      </c>
      <c r="P263" s="652">
        <v>0</v>
      </c>
      <c r="Q263" s="777" t="s">
        <v>95</v>
      </c>
      <c r="R263" s="793" t="s">
        <v>1681</v>
      </c>
      <c r="S263" s="582"/>
      <c r="T263" s="793" t="s">
        <v>432</v>
      </c>
      <c r="U263" s="645" t="s">
        <v>2</v>
      </c>
      <c r="V263" s="570" t="s">
        <v>435</v>
      </c>
      <c r="W263" s="680" t="s">
        <v>987</v>
      </c>
      <c r="X263" s="681"/>
      <c r="Y263" s="754" t="s">
        <v>986</v>
      </c>
      <c r="Z263" s="682">
        <v>206</v>
      </c>
      <c r="AA263" s="754" t="s">
        <v>986</v>
      </c>
      <c r="AB263" s="683"/>
      <c r="AC263" s="680"/>
      <c r="AD263" s="681"/>
      <c r="AE263" s="754" t="s">
        <v>986</v>
      </c>
      <c r="AF263" s="682"/>
      <c r="AG263" s="754" t="s">
        <v>986</v>
      </c>
      <c r="AH263" s="683"/>
      <c r="AI263" s="680"/>
      <c r="AJ263" s="681"/>
      <c r="AK263" s="754" t="s">
        <v>986</v>
      </c>
      <c r="AL263" s="682"/>
      <c r="AM263" s="754" t="s">
        <v>986</v>
      </c>
      <c r="AN263" s="683"/>
      <c r="AO263" s="771"/>
      <c r="AP263" s="644" t="s">
        <v>710</v>
      </c>
      <c r="AQ263" s="591" t="s">
        <v>135</v>
      </c>
      <c r="AR263" s="591"/>
      <c r="AS263" s="592"/>
    </row>
    <row r="264" spans="1:45" s="604" customFormat="1" ht="65.099999999999994" customHeight="1">
      <c r="A264" s="566">
        <v>210</v>
      </c>
      <c r="B264" s="793" t="s">
        <v>468</v>
      </c>
      <c r="C264" s="570" t="s">
        <v>206</v>
      </c>
      <c r="D264" s="570" t="s">
        <v>198</v>
      </c>
      <c r="E264" s="292">
        <v>44</v>
      </c>
      <c r="F264" s="741">
        <v>0</v>
      </c>
      <c r="G264" s="295">
        <v>0</v>
      </c>
      <c r="H264" s="652">
        <f>E264+F264-G264</f>
        <v>44</v>
      </c>
      <c r="I264" s="652">
        <v>39</v>
      </c>
      <c r="J264" s="293" t="s">
        <v>1028</v>
      </c>
      <c r="K264" s="516" t="s">
        <v>95</v>
      </c>
      <c r="L264" s="517" t="s">
        <v>1177</v>
      </c>
      <c r="M264" s="652">
        <v>37.953000000000003</v>
      </c>
      <c r="N264" s="295">
        <v>47.332999999999998</v>
      </c>
      <c r="O264" s="285">
        <f>+N264-M264</f>
        <v>9.3799999999999955</v>
      </c>
      <c r="P264" s="652">
        <v>0</v>
      </c>
      <c r="Q264" s="777" t="s">
        <v>95</v>
      </c>
      <c r="R264" s="793" t="s">
        <v>1682</v>
      </c>
      <c r="S264" s="582"/>
      <c r="T264" s="793" t="s">
        <v>432</v>
      </c>
      <c r="U264" s="645" t="s">
        <v>2</v>
      </c>
      <c r="V264" s="570" t="s">
        <v>435</v>
      </c>
      <c r="W264" s="680" t="s">
        <v>987</v>
      </c>
      <c r="X264" s="681"/>
      <c r="Y264" s="754" t="s">
        <v>986</v>
      </c>
      <c r="Z264" s="682">
        <v>218</v>
      </c>
      <c r="AA264" s="754" t="s">
        <v>986</v>
      </c>
      <c r="AB264" s="683"/>
      <c r="AC264" s="680"/>
      <c r="AD264" s="681"/>
      <c r="AE264" s="754" t="s">
        <v>986</v>
      </c>
      <c r="AF264" s="682"/>
      <c r="AG264" s="754" t="s">
        <v>986</v>
      </c>
      <c r="AH264" s="683"/>
      <c r="AI264" s="680"/>
      <c r="AJ264" s="681"/>
      <c r="AK264" s="754" t="s">
        <v>986</v>
      </c>
      <c r="AL264" s="682"/>
      <c r="AM264" s="754" t="s">
        <v>986</v>
      </c>
      <c r="AN264" s="683"/>
      <c r="AO264" s="771"/>
      <c r="AP264" s="644" t="s">
        <v>170</v>
      </c>
      <c r="AQ264" s="591" t="s">
        <v>135</v>
      </c>
      <c r="AR264" s="591"/>
      <c r="AS264" s="592"/>
    </row>
    <row r="265" spans="1:45" s="604" customFormat="1" ht="186.95" customHeight="1">
      <c r="A265" s="566">
        <v>211</v>
      </c>
      <c r="B265" s="706" t="s">
        <v>951</v>
      </c>
      <c r="C265" s="570" t="s">
        <v>221</v>
      </c>
      <c r="D265" s="570" t="s">
        <v>198</v>
      </c>
      <c r="E265" s="292">
        <v>75</v>
      </c>
      <c r="F265" s="741">
        <v>0</v>
      </c>
      <c r="G265" s="295">
        <v>0</v>
      </c>
      <c r="H265" s="652">
        <f t="shared" si="32"/>
        <v>75</v>
      </c>
      <c r="I265" s="652">
        <v>73</v>
      </c>
      <c r="J265" s="702" t="s">
        <v>1098</v>
      </c>
      <c r="K265" s="516" t="s">
        <v>95</v>
      </c>
      <c r="L265" s="517" t="s">
        <v>1178</v>
      </c>
      <c r="M265" s="652">
        <v>95</v>
      </c>
      <c r="N265" s="295">
        <v>153</v>
      </c>
      <c r="O265" s="285">
        <f t="shared" si="38"/>
        <v>58</v>
      </c>
      <c r="P265" s="652">
        <v>0</v>
      </c>
      <c r="Q265" s="777" t="s">
        <v>95</v>
      </c>
      <c r="R265" s="793" t="s">
        <v>1683</v>
      </c>
      <c r="S265" s="582"/>
      <c r="T265" s="793" t="s">
        <v>432</v>
      </c>
      <c r="U265" s="645" t="s">
        <v>2</v>
      </c>
      <c r="V265" s="570" t="s">
        <v>435</v>
      </c>
      <c r="W265" s="680" t="s">
        <v>987</v>
      </c>
      <c r="X265" s="681"/>
      <c r="Y265" s="754" t="s">
        <v>986</v>
      </c>
      <c r="Z265" s="682">
        <v>207</v>
      </c>
      <c r="AA265" s="754" t="s">
        <v>986</v>
      </c>
      <c r="AB265" s="683"/>
      <c r="AC265" s="680"/>
      <c r="AD265" s="681"/>
      <c r="AE265" s="754" t="s">
        <v>986</v>
      </c>
      <c r="AF265" s="682"/>
      <c r="AG265" s="754" t="s">
        <v>986</v>
      </c>
      <c r="AH265" s="683"/>
      <c r="AI265" s="680"/>
      <c r="AJ265" s="681"/>
      <c r="AK265" s="754" t="s">
        <v>986</v>
      </c>
      <c r="AL265" s="682"/>
      <c r="AM265" s="754" t="s">
        <v>986</v>
      </c>
      <c r="AN265" s="683"/>
      <c r="AO265" s="771"/>
      <c r="AP265" s="644" t="s">
        <v>121</v>
      </c>
      <c r="AQ265" s="591" t="s">
        <v>135</v>
      </c>
      <c r="AR265" s="591" t="s">
        <v>135</v>
      </c>
      <c r="AS265" s="592"/>
    </row>
    <row r="266" spans="1:45" s="604" customFormat="1" ht="75.75" customHeight="1">
      <c r="A266" s="566">
        <v>212</v>
      </c>
      <c r="B266" s="793" t="s">
        <v>455</v>
      </c>
      <c r="C266" s="570" t="s">
        <v>205</v>
      </c>
      <c r="D266" s="570" t="s">
        <v>198</v>
      </c>
      <c r="E266" s="292">
        <v>9.4600000000000009</v>
      </c>
      <c r="F266" s="741">
        <v>0</v>
      </c>
      <c r="G266" s="295">
        <v>0</v>
      </c>
      <c r="H266" s="652">
        <f t="shared" si="32"/>
        <v>9.4600000000000009</v>
      </c>
      <c r="I266" s="652">
        <v>8</v>
      </c>
      <c r="J266" s="293" t="s">
        <v>1028</v>
      </c>
      <c r="K266" s="496" t="s">
        <v>95</v>
      </c>
      <c r="L266" s="497" t="s">
        <v>1179</v>
      </c>
      <c r="M266" s="652">
        <v>10.319000000000001</v>
      </c>
      <c r="N266" s="295">
        <v>15.321999999999999</v>
      </c>
      <c r="O266" s="285">
        <f t="shared" si="38"/>
        <v>5.0029999999999983</v>
      </c>
      <c r="P266" s="652">
        <v>0</v>
      </c>
      <c r="Q266" s="777" t="s">
        <v>95</v>
      </c>
      <c r="R266" s="793" t="s">
        <v>1684</v>
      </c>
      <c r="S266" s="582"/>
      <c r="T266" s="793" t="s">
        <v>432</v>
      </c>
      <c r="U266" s="645" t="s">
        <v>2</v>
      </c>
      <c r="V266" s="570" t="s">
        <v>834</v>
      </c>
      <c r="W266" s="680" t="s">
        <v>987</v>
      </c>
      <c r="X266" s="681"/>
      <c r="Y266" s="754" t="s">
        <v>986</v>
      </c>
      <c r="Z266" s="682">
        <v>208</v>
      </c>
      <c r="AA266" s="754" t="s">
        <v>986</v>
      </c>
      <c r="AB266" s="683"/>
      <c r="AC266" s="680"/>
      <c r="AD266" s="681"/>
      <c r="AE266" s="754" t="s">
        <v>986</v>
      </c>
      <c r="AF266" s="682"/>
      <c r="AG266" s="754" t="s">
        <v>986</v>
      </c>
      <c r="AH266" s="683"/>
      <c r="AI266" s="680"/>
      <c r="AJ266" s="681"/>
      <c r="AK266" s="754" t="s">
        <v>986</v>
      </c>
      <c r="AL266" s="682"/>
      <c r="AM266" s="754" t="s">
        <v>986</v>
      </c>
      <c r="AN266" s="683"/>
      <c r="AO266" s="771"/>
      <c r="AP266" s="645" t="s">
        <v>865</v>
      </c>
      <c r="AQ266" s="591" t="s">
        <v>135</v>
      </c>
      <c r="AR266" s="591"/>
      <c r="AS266" s="592"/>
    </row>
    <row r="267" spans="1:45" s="604" customFormat="1" ht="76.5" customHeight="1">
      <c r="A267" s="566">
        <v>213</v>
      </c>
      <c r="B267" s="793" t="s">
        <v>456</v>
      </c>
      <c r="C267" s="570" t="s">
        <v>206</v>
      </c>
      <c r="D267" s="570" t="s">
        <v>835</v>
      </c>
      <c r="E267" s="292">
        <v>107.691</v>
      </c>
      <c r="F267" s="741">
        <v>0</v>
      </c>
      <c r="G267" s="295">
        <v>0</v>
      </c>
      <c r="H267" s="652">
        <f t="shared" si="32"/>
        <v>107.691</v>
      </c>
      <c r="I267" s="652">
        <v>21</v>
      </c>
      <c r="J267" s="293" t="s">
        <v>1028</v>
      </c>
      <c r="K267" s="516" t="s">
        <v>95</v>
      </c>
      <c r="L267" s="517" t="s">
        <v>1180</v>
      </c>
      <c r="M267" s="652">
        <v>82.700999999999993</v>
      </c>
      <c r="N267" s="295">
        <v>113.63800000000001</v>
      </c>
      <c r="O267" s="285">
        <f t="shared" si="38"/>
        <v>30.937000000000012</v>
      </c>
      <c r="P267" s="652">
        <v>0</v>
      </c>
      <c r="Q267" s="777" t="s">
        <v>95</v>
      </c>
      <c r="R267" s="793" t="s">
        <v>1685</v>
      </c>
      <c r="S267" s="582"/>
      <c r="T267" s="793" t="s">
        <v>432</v>
      </c>
      <c r="U267" s="645" t="s">
        <v>2</v>
      </c>
      <c r="V267" s="570" t="s">
        <v>435</v>
      </c>
      <c r="W267" s="680" t="s">
        <v>987</v>
      </c>
      <c r="X267" s="681"/>
      <c r="Y267" s="754" t="s">
        <v>986</v>
      </c>
      <c r="Z267" s="682">
        <v>209</v>
      </c>
      <c r="AA267" s="754" t="s">
        <v>986</v>
      </c>
      <c r="AB267" s="683"/>
      <c r="AC267" s="680"/>
      <c r="AD267" s="681"/>
      <c r="AE267" s="754" t="s">
        <v>986</v>
      </c>
      <c r="AF267" s="682"/>
      <c r="AG267" s="754" t="s">
        <v>986</v>
      </c>
      <c r="AH267" s="683"/>
      <c r="AI267" s="680"/>
      <c r="AJ267" s="681"/>
      <c r="AK267" s="754" t="s">
        <v>986</v>
      </c>
      <c r="AL267" s="682"/>
      <c r="AM267" s="754" t="s">
        <v>986</v>
      </c>
      <c r="AN267" s="683"/>
      <c r="AO267" s="771"/>
      <c r="AP267" s="644" t="s">
        <v>711</v>
      </c>
      <c r="AQ267" s="591" t="s">
        <v>135</v>
      </c>
      <c r="AR267" s="591"/>
      <c r="AS267" s="592"/>
    </row>
    <row r="268" spans="1:45" s="604" customFormat="1" ht="40.35" customHeight="1">
      <c r="A268" s="854">
        <v>214</v>
      </c>
      <c r="B268" s="844" t="s">
        <v>457</v>
      </c>
      <c r="C268" s="856" t="s">
        <v>205</v>
      </c>
      <c r="D268" s="856" t="s">
        <v>198</v>
      </c>
      <c r="E268" s="292">
        <v>7.7469999999999999</v>
      </c>
      <c r="F268" s="741">
        <v>0</v>
      </c>
      <c r="G268" s="295">
        <v>0</v>
      </c>
      <c r="H268" s="652">
        <f t="shared" si="32"/>
        <v>7.7469999999999999</v>
      </c>
      <c r="I268" s="823">
        <v>88</v>
      </c>
      <c r="J268" s="994" t="s">
        <v>1027</v>
      </c>
      <c r="K268" s="898" t="s">
        <v>95</v>
      </c>
      <c r="L268" s="929" t="s">
        <v>1181</v>
      </c>
      <c r="M268" s="652">
        <v>7.7670000000000003</v>
      </c>
      <c r="N268" s="295">
        <v>7.7869999999999999</v>
      </c>
      <c r="O268" s="285">
        <f t="shared" si="38"/>
        <v>1.9999999999999574E-2</v>
      </c>
      <c r="P268" s="652">
        <v>0</v>
      </c>
      <c r="Q268" s="777" t="s">
        <v>95</v>
      </c>
      <c r="R268" s="844" t="s">
        <v>1686</v>
      </c>
      <c r="S268" s="834"/>
      <c r="T268" s="756" t="s">
        <v>432</v>
      </c>
      <c r="U268" s="645" t="s">
        <v>2</v>
      </c>
      <c r="V268" s="570" t="s">
        <v>435</v>
      </c>
      <c r="W268" s="846" t="s">
        <v>987</v>
      </c>
      <c r="X268" s="848"/>
      <c r="Y268" s="848" t="s">
        <v>986</v>
      </c>
      <c r="Z268" s="850">
        <v>210</v>
      </c>
      <c r="AA268" s="848" t="s">
        <v>986</v>
      </c>
      <c r="AB268" s="852"/>
      <c r="AC268" s="846"/>
      <c r="AD268" s="848"/>
      <c r="AE268" s="848" t="s">
        <v>986</v>
      </c>
      <c r="AF268" s="850"/>
      <c r="AG268" s="848" t="s">
        <v>986</v>
      </c>
      <c r="AH268" s="852"/>
      <c r="AI268" s="846"/>
      <c r="AJ268" s="848"/>
      <c r="AK268" s="848" t="s">
        <v>986</v>
      </c>
      <c r="AL268" s="850"/>
      <c r="AM268" s="848" t="s">
        <v>986</v>
      </c>
      <c r="AN268" s="852"/>
      <c r="AO268" s="913"/>
      <c r="AP268" s="746" t="s">
        <v>711</v>
      </c>
      <c r="AQ268" s="838" t="s">
        <v>135</v>
      </c>
      <c r="AR268" s="838"/>
      <c r="AS268" s="830"/>
    </row>
    <row r="269" spans="1:45" s="604" customFormat="1" ht="40.35" customHeight="1">
      <c r="A269" s="855"/>
      <c r="B269" s="845"/>
      <c r="C269" s="857"/>
      <c r="D269" s="857"/>
      <c r="E269" s="281">
        <v>94.679000000000002</v>
      </c>
      <c r="F269" s="741">
        <v>0</v>
      </c>
      <c r="G269" s="295">
        <v>0</v>
      </c>
      <c r="H269" s="652">
        <f t="shared" si="32"/>
        <v>94.679000000000002</v>
      </c>
      <c r="I269" s="824"/>
      <c r="J269" s="995"/>
      <c r="K269" s="899"/>
      <c r="L269" s="930"/>
      <c r="M269" s="302">
        <v>91.53</v>
      </c>
      <c r="N269" s="552">
        <v>92.338999999999999</v>
      </c>
      <c r="O269" s="285">
        <f t="shared" si="38"/>
        <v>0.8089999999999975</v>
      </c>
      <c r="P269" s="652">
        <v>0</v>
      </c>
      <c r="Q269" s="777" t="s">
        <v>95</v>
      </c>
      <c r="R269" s="845"/>
      <c r="S269" s="835"/>
      <c r="T269" s="756" t="s">
        <v>432</v>
      </c>
      <c r="U269" s="645" t="s">
        <v>2</v>
      </c>
      <c r="V269" s="570" t="s">
        <v>458</v>
      </c>
      <c r="W269" s="847"/>
      <c r="X269" s="849"/>
      <c r="Y269" s="849"/>
      <c r="Z269" s="851"/>
      <c r="AA269" s="849"/>
      <c r="AB269" s="853"/>
      <c r="AC269" s="847"/>
      <c r="AD269" s="849"/>
      <c r="AE269" s="849"/>
      <c r="AF269" s="851"/>
      <c r="AG269" s="849"/>
      <c r="AH269" s="853"/>
      <c r="AI269" s="847"/>
      <c r="AJ269" s="849"/>
      <c r="AK269" s="849"/>
      <c r="AL269" s="851"/>
      <c r="AM269" s="849"/>
      <c r="AN269" s="853"/>
      <c r="AO269" s="914"/>
      <c r="AP269" s="746" t="s">
        <v>711</v>
      </c>
      <c r="AQ269" s="839"/>
      <c r="AR269" s="839"/>
      <c r="AS269" s="831"/>
    </row>
    <row r="270" spans="1:45" s="604" customFormat="1" ht="52.7" customHeight="1">
      <c r="A270" s="566">
        <v>215</v>
      </c>
      <c r="B270" s="793" t="s">
        <v>459</v>
      </c>
      <c r="C270" s="570" t="s">
        <v>214</v>
      </c>
      <c r="D270" s="570" t="s">
        <v>198</v>
      </c>
      <c r="E270" s="292">
        <v>33.450000000000003</v>
      </c>
      <c r="F270" s="741">
        <v>0</v>
      </c>
      <c r="G270" s="295">
        <v>0</v>
      </c>
      <c r="H270" s="652">
        <f t="shared" ref="H270:H329" si="39">E270+F270-G270</f>
        <v>33.450000000000003</v>
      </c>
      <c r="I270" s="652">
        <v>32</v>
      </c>
      <c r="J270" s="293" t="s">
        <v>1028</v>
      </c>
      <c r="K270" s="516" t="s">
        <v>95</v>
      </c>
      <c r="L270" s="517" t="s">
        <v>1182</v>
      </c>
      <c r="M270" s="652">
        <v>33.424999999999997</v>
      </c>
      <c r="N270" s="295">
        <v>33.478999999999999</v>
      </c>
      <c r="O270" s="285">
        <f t="shared" si="38"/>
        <v>5.4000000000002046E-2</v>
      </c>
      <c r="P270" s="652">
        <v>0</v>
      </c>
      <c r="Q270" s="777" t="s">
        <v>95</v>
      </c>
      <c r="R270" s="793" t="s">
        <v>1687</v>
      </c>
      <c r="S270" s="582"/>
      <c r="T270" s="793" t="s">
        <v>432</v>
      </c>
      <c r="U270" s="645" t="s">
        <v>2</v>
      </c>
      <c r="V270" s="570" t="s">
        <v>435</v>
      </c>
      <c r="W270" s="680" t="s">
        <v>987</v>
      </c>
      <c r="X270" s="681"/>
      <c r="Y270" s="754" t="s">
        <v>986</v>
      </c>
      <c r="Z270" s="682">
        <v>211</v>
      </c>
      <c r="AA270" s="754" t="s">
        <v>986</v>
      </c>
      <c r="AB270" s="683"/>
      <c r="AC270" s="680"/>
      <c r="AD270" s="681"/>
      <c r="AE270" s="754" t="s">
        <v>986</v>
      </c>
      <c r="AF270" s="682"/>
      <c r="AG270" s="754" t="s">
        <v>986</v>
      </c>
      <c r="AH270" s="683"/>
      <c r="AI270" s="680"/>
      <c r="AJ270" s="681"/>
      <c r="AK270" s="754" t="s">
        <v>986</v>
      </c>
      <c r="AL270" s="682"/>
      <c r="AM270" s="754" t="s">
        <v>986</v>
      </c>
      <c r="AN270" s="683"/>
      <c r="AO270" s="771"/>
      <c r="AP270" s="644" t="s">
        <v>170</v>
      </c>
      <c r="AQ270" s="591" t="s">
        <v>135</v>
      </c>
      <c r="AR270" s="591"/>
      <c r="AS270" s="592"/>
    </row>
    <row r="271" spans="1:45" s="604" customFormat="1" ht="61.9" customHeight="1">
      <c r="A271" s="566">
        <v>216</v>
      </c>
      <c r="B271" s="793" t="s">
        <v>469</v>
      </c>
      <c r="C271" s="570" t="s">
        <v>206</v>
      </c>
      <c r="D271" s="570" t="s">
        <v>230</v>
      </c>
      <c r="E271" s="292">
        <v>86.597999999999999</v>
      </c>
      <c r="F271" s="741">
        <v>0</v>
      </c>
      <c r="G271" s="295">
        <v>0</v>
      </c>
      <c r="H271" s="652">
        <f>E271+F271-G271</f>
        <v>86.597999999999999</v>
      </c>
      <c r="I271" s="652">
        <v>64</v>
      </c>
      <c r="J271" s="293" t="s">
        <v>1028</v>
      </c>
      <c r="K271" s="519" t="s">
        <v>95</v>
      </c>
      <c r="L271" s="517" t="s">
        <v>1183</v>
      </c>
      <c r="M271" s="652">
        <v>60.002000000000002</v>
      </c>
      <c r="N271" s="295">
        <v>60.002000000000002</v>
      </c>
      <c r="O271" s="285">
        <f>+N271-M271</f>
        <v>0</v>
      </c>
      <c r="P271" s="652">
        <v>0</v>
      </c>
      <c r="Q271" s="777" t="s">
        <v>95</v>
      </c>
      <c r="R271" s="793" t="s">
        <v>1688</v>
      </c>
      <c r="S271" s="582"/>
      <c r="T271" s="793" t="s">
        <v>432</v>
      </c>
      <c r="U271" s="645" t="s">
        <v>2</v>
      </c>
      <c r="V271" s="570" t="s">
        <v>435</v>
      </c>
      <c r="W271" s="680" t="s">
        <v>987</v>
      </c>
      <c r="X271" s="681"/>
      <c r="Y271" s="754" t="s">
        <v>986</v>
      </c>
      <c r="Z271" s="682">
        <v>219</v>
      </c>
      <c r="AA271" s="754" t="s">
        <v>986</v>
      </c>
      <c r="AB271" s="683"/>
      <c r="AC271" s="680"/>
      <c r="AD271" s="681"/>
      <c r="AE271" s="754" t="s">
        <v>986</v>
      </c>
      <c r="AF271" s="682"/>
      <c r="AG271" s="754" t="s">
        <v>986</v>
      </c>
      <c r="AH271" s="683"/>
      <c r="AI271" s="680"/>
      <c r="AJ271" s="681"/>
      <c r="AK271" s="754" t="s">
        <v>986</v>
      </c>
      <c r="AL271" s="682"/>
      <c r="AM271" s="754" t="s">
        <v>986</v>
      </c>
      <c r="AN271" s="683"/>
      <c r="AO271" s="771"/>
      <c r="AP271" s="644" t="s">
        <v>170</v>
      </c>
      <c r="AQ271" s="591" t="s">
        <v>135</v>
      </c>
      <c r="AR271" s="591" t="s">
        <v>135</v>
      </c>
      <c r="AS271" s="592"/>
    </row>
    <row r="272" spans="1:45" s="604" customFormat="1" ht="56.65" customHeight="1">
      <c r="A272" s="566">
        <v>217</v>
      </c>
      <c r="B272" s="793" t="s">
        <v>471</v>
      </c>
      <c r="C272" s="570" t="s">
        <v>197</v>
      </c>
      <c r="D272" s="570" t="s">
        <v>198</v>
      </c>
      <c r="E272" s="292">
        <v>396.697</v>
      </c>
      <c r="F272" s="741">
        <v>0</v>
      </c>
      <c r="G272" s="295">
        <v>0</v>
      </c>
      <c r="H272" s="652">
        <f>E272+F272-G272</f>
        <v>396.697</v>
      </c>
      <c r="I272" s="696">
        <v>392</v>
      </c>
      <c r="J272" s="293" t="s">
        <v>1028</v>
      </c>
      <c r="K272" s="516" t="s">
        <v>95</v>
      </c>
      <c r="L272" s="517" t="s">
        <v>1184</v>
      </c>
      <c r="M272" s="652">
        <v>389.02699999999999</v>
      </c>
      <c r="N272" s="295">
        <v>449.82</v>
      </c>
      <c r="O272" s="285">
        <f>+N272-M272</f>
        <v>60.793000000000006</v>
      </c>
      <c r="P272" s="652">
        <v>0</v>
      </c>
      <c r="Q272" s="777" t="s">
        <v>95</v>
      </c>
      <c r="R272" s="793" t="s">
        <v>1689</v>
      </c>
      <c r="S272" s="582"/>
      <c r="T272" s="793" t="s">
        <v>432</v>
      </c>
      <c r="U272" s="645" t="s">
        <v>2</v>
      </c>
      <c r="V272" s="570" t="s">
        <v>435</v>
      </c>
      <c r="W272" s="680" t="s">
        <v>987</v>
      </c>
      <c r="X272" s="681"/>
      <c r="Y272" s="754" t="s">
        <v>986</v>
      </c>
      <c r="Z272" s="682">
        <v>221</v>
      </c>
      <c r="AA272" s="754" t="s">
        <v>986</v>
      </c>
      <c r="AB272" s="683"/>
      <c r="AC272" s="680"/>
      <c r="AD272" s="681"/>
      <c r="AE272" s="754" t="s">
        <v>986</v>
      </c>
      <c r="AF272" s="682"/>
      <c r="AG272" s="754" t="s">
        <v>986</v>
      </c>
      <c r="AH272" s="683"/>
      <c r="AI272" s="680"/>
      <c r="AJ272" s="681"/>
      <c r="AK272" s="754" t="s">
        <v>986</v>
      </c>
      <c r="AL272" s="682"/>
      <c r="AM272" s="754" t="s">
        <v>986</v>
      </c>
      <c r="AN272" s="683"/>
      <c r="AO272" s="771"/>
      <c r="AP272" s="644" t="s">
        <v>711</v>
      </c>
      <c r="AQ272" s="591" t="s">
        <v>135</v>
      </c>
      <c r="AR272" s="591" t="s">
        <v>135</v>
      </c>
      <c r="AS272" s="592"/>
    </row>
    <row r="273" spans="1:45" s="604" customFormat="1" ht="60.2" customHeight="1">
      <c r="A273" s="566">
        <v>218</v>
      </c>
      <c r="B273" s="793" t="s">
        <v>618</v>
      </c>
      <c r="C273" s="570" t="s">
        <v>257</v>
      </c>
      <c r="D273" s="570" t="s">
        <v>198</v>
      </c>
      <c r="E273" s="652">
        <v>397.74799999999999</v>
      </c>
      <c r="F273" s="652">
        <v>148.96362199999999</v>
      </c>
      <c r="G273" s="295">
        <v>0</v>
      </c>
      <c r="H273" s="652">
        <f>E273+F273-G273</f>
        <v>546.71162200000003</v>
      </c>
      <c r="I273" s="696">
        <v>408</v>
      </c>
      <c r="J273" s="293" t="s">
        <v>1028</v>
      </c>
      <c r="K273" s="496" t="s">
        <v>95</v>
      </c>
      <c r="L273" s="520" t="s">
        <v>1185</v>
      </c>
      <c r="M273" s="652">
        <v>380.04599999999999</v>
      </c>
      <c r="N273" s="295">
        <v>400.02</v>
      </c>
      <c r="O273" s="285">
        <f>+N273-M273</f>
        <v>19.97399999999999</v>
      </c>
      <c r="P273" s="652">
        <v>0</v>
      </c>
      <c r="Q273" s="777" t="s">
        <v>95</v>
      </c>
      <c r="R273" s="793" t="s">
        <v>1690</v>
      </c>
      <c r="S273" s="582"/>
      <c r="T273" s="751" t="s">
        <v>432</v>
      </c>
      <c r="U273" s="288" t="s">
        <v>2</v>
      </c>
      <c r="V273" s="574" t="s">
        <v>435</v>
      </c>
      <c r="W273" s="680" t="s">
        <v>987</v>
      </c>
      <c r="X273" s="681"/>
      <c r="Y273" s="754" t="s">
        <v>986</v>
      </c>
      <c r="Z273" s="682">
        <v>223</v>
      </c>
      <c r="AA273" s="754" t="s">
        <v>986</v>
      </c>
      <c r="AB273" s="683"/>
      <c r="AC273" s="680"/>
      <c r="AD273" s="681"/>
      <c r="AE273" s="754" t="s">
        <v>986</v>
      </c>
      <c r="AF273" s="682"/>
      <c r="AG273" s="754" t="s">
        <v>986</v>
      </c>
      <c r="AH273" s="683"/>
      <c r="AI273" s="680"/>
      <c r="AJ273" s="681"/>
      <c r="AK273" s="754" t="s">
        <v>986</v>
      </c>
      <c r="AL273" s="682"/>
      <c r="AM273" s="754" t="s">
        <v>986</v>
      </c>
      <c r="AN273" s="683"/>
      <c r="AO273" s="771"/>
      <c r="AP273" s="645" t="s">
        <v>865</v>
      </c>
      <c r="AQ273" s="591" t="s">
        <v>135</v>
      </c>
      <c r="AR273" s="764"/>
      <c r="AS273" s="766"/>
    </row>
    <row r="274" spans="1:45" s="604" customFormat="1" ht="62.45" customHeight="1">
      <c r="A274" s="566">
        <v>219</v>
      </c>
      <c r="B274" s="793" t="s">
        <v>460</v>
      </c>
      <c r="C274" s="570" t="s">
        <v>227</v>
      </c>
      <c r="D274" s="570" t="s">
        <v>194</v>
      </c>
      <c r="E274" s="292">
        <v>307.2</v>
      </c>
      <c r="F274" s="741">
        <v>0</v>
      </c>
      <c r="G274" s="295">
        <v>0</v>
      </c>
      <c r="H274" s="652">
        <f t="shared" si="39"/>
        <v>307.2</v>
      </c>
      <c r="I274" s="652">
        <v>257</v>
      </c>
      <c r="J274" s="701" t="s">
        <v>1137</v>
      </c>
      <c r="K274" s="516" t="s">
        <v>95</v>
      </c>
      <c r="L274" s="517" t="s">
        <v>1186</v>
      </c>
      <c r="M274" s="652">
        <v>600.4</v>
      </c>
      <c r="N274" s="295">
        <v>572.4</v>
      </c>
      <c r="O274" s="285">
        <f t="shared" si="38"/>
        <v>-28</v>
      </c>
      <c r="P274" s="652">
        <v>0</v>
      </c>
      <c r="Q274" s="777" t="s">
        <v>95</v>
      </c>
      <c r="R274" s="793" t="s">
        <v>1691</v>
      </c>
      <c r="S274" s="582"/>
      <c r="T274" s="793" t="s">
        <v>432</v>
      </c>
      <c r="U274" s="645" t="s">
        <v>2</v>
      </c>
      <c r="V274" s="570" t="s">
        <v>435</v>
      </c>
      <c r="W274" s="680" t="s">
        <v>987</v>
      </c>
      <c r="X274" s="681"/>
      <c r="Y274" s="754" t="s">
        <v>986</v>
      </c>
      <c r="Z274" s="682">
        <v>212</v>
      </c>
      <c r="AA274" s="754" t="s">
        <v>986</v>
      </c>
      <c r="AB274" s="683"/>
      <c r="AC274" s="680"/>
      <c r="AD274" s="681"/>
      <c r="AE274" s="754" t="s">
        <v>986</v>
      </c>
      <c r="AF274" s="682"/>
      <c r="AG274" s="754" t="s">
        <v>986</v>
      </c>
      <c r="AH274" s="683"/>
      <c r="AI274" s="680"/>
      <c r="AJ274" s="681"/>
      <c r="AK274" s="754" t="s">
        <v>986</v>
      </c>
      <c r="AL274" s="682"/>
      <c r="AM274" s="754" t="s">
        <v>986</v>
      </c>
      <c r="AN274" s="683"/>
      <c r="AO274" s="771"/>
      <c r="AP274" s="644" t="s">
        <v>121</v>
      </c>
      <c r="AQ274" s="591" t="s">
        <v>135</v>
      </c>
      <c r="AR274" s="591"/>
      <c r="AS274" s="592"/>
    </row>
    <row r="275" spans="1:45" s="604" customFormat="1" ht="89.25" customHeight="1">
      <c r="A275" s="566">
        <v>220</v>
      </c>
      <c r="B275" s="793" t="s">
        <v>461</v>
      </c>
      <c r="C275" s="570" t="s">
        <v>215</v>
      </c>
      <c r="D275" s="570" t="s">
        <v>827</v>
      </c>
      <c r="E275" s="292">
        <v>758.47699999999998</v>
      </c>
      <c r="F275" s="741">
        <v>0</v>
      </c>
      <c r="G275" s="295">
        <v>0</v>
      </c>
      <c r="H275" s="652">
        <f t="shared" si="39"/>
        <v>758.47699999999998</v>
      </c>
      <c r="I275" s="652">
        <v>673</v>
      </c>
      <c r="J275" s="701" t="s">
        <v>1112</v>
      </c>
      <c r="K275" s="516" t="s">
        <v>95</v>
      </c>
      <c r="L275" s="517" t="s">
        <v>1187</v>
      </c>
      <c r="M275" s="652">
        <v>748.06899999999996</v>
      </c>
      <c r="N275" s="295">
        <v>813.39400000000001</v>
      </c>
      <c r="O275" s="285">
        <f t="shared" si="38"/>
        <v>65.325000000000045</v>
      </c>
      <c r="P275" s="400">
        <v>0</v>
      </c>
      <c r="Q275" s="777" t="s">
        <v>95</v>
      </c>
      <c r="R275" s="793" t="s">
        <v>1692</v>
      </c>
      <c r="S275" s="582"/>
      <c r="T275" s="793" t="s">
        <v>432</v>
      </c>
      <c r="U275" s="645" t="s">
        <v>2</v>
      </c>
      <c r="V275" s="570" t="s">
        <v>435</v>
      </c>
      <c r="W275" s="680" t="s">
        <v>987</v>
      </c>
      <c r="X275" s="681"/>
      <c r="Y275" s="754" t="s">
        <v>986</v>
      </c>
      <c r="Z275" s="682">
        <v>213</v>
      </c>
      <c r="AA275" s="754" t="s">
        <v>986</v>
      </c>
      <c r="AB275" s="683"/>
      <c r="AC275" s="680"/>
      <c r="AD275" s="681"/>
      <c r="AE275" s="754" t="s">
        <v>986</v>
      </c>
      <c r="AF275" s="682"/>
      <c r="AG275" s="754" t="s">
        <v>986</v>
      </c>
      <c r="AH275" s="683"/>
      <c r="AI275" s="680"/>
      <c r="AJ275" s="681"/>
      <c r="AK275" s="754" t="s">
        <v>986</v>
      </c>
      <c r="AL275" s="682"/>
      <c r="AM275" s="754" t="s">
        <v>986</v>
      </c>
      <c r="AN275" s="683"/>
      <c r="AO275" s="771"/>
      <c r="AP275" s="644" t="s">
        <v>121</v>
      </c>
      <c r="AQ275" s="591" t="s">
        <v>135</v>
      </c>
      <c r="AR275" s="591"/>
      <c r="AS275" s="592"/>
    </row>
    <row r="276" spans="1:45" s="604" customFormat="1" ht="40.35" customHeight="1">
      <c r="A276" s="566">
        <v>221</v>
      </c>
      <c r="B276" s="793" t="s">
        <v>462</v>
      </c>
      <c r="C276" s="570" t="s">
        <v>403</v>
      </c>
      <c r="D276" s="570" t="s">
        <v>198</v>
      </c>
      <c r="E276" s="292">
        <v>5.6479999999999997</v>
      </c>
      <c r="F276" s="741">
        <v>0</v>
      </c>
      <c r="G276" s="295">
        <v>0</v>
      </c>
      <c r="H276" s="652">
        <f t="shared" si="39"/>
        <v>5.6479999999999997</v>
      </c>
      <c r="I276" s="652">
        <v>5</v>
      </c>
      <c r="J276" s="293" t="s">
        <v>1028</v>
      </c>
      <c r="K276" s="516" t="s">
        <v>95</v>
      </c>
      <c r="L276" s="517" t="s">
        <v>1188</v>
      </c>
      <c r="M276" s="652">
        <v>5.6479999999999997</v>
      </c>
      <c r="N276" s="295">
        <v>5.6479999999999997</v>
      </c>
      <c r="O276" s="285">
        <f t="shared" si="38"/>
        <v>0</v>
      </c>
      <c r="P276" s="652">
        <v>0</v>
      </c>
      <c r="Q276" s="777" t="s">
        <v>95</v>
      </c>
      <c r="R276" s="793" t="s">
        <v>1693</v>
      </c>
      <c r="S276" s="582"/>
      <c r="T276" s="793" t="s">
        <v>432</v>
      </c>
      <c r="U276" s="645" t="s">
        <v>2</v>
      </c>
      <c r="V276" s="570" t="s">
        <v>463</v>
      </c>
      <c r="W276" s="680" t="s">
        <v>987</v>
      </c>
      <c r="X276" s="681"/>
      <c r="Y276" s="754" t="s">
        <v>986</v>
      </c>
      <c r="Z276" s="682">
        <v>214</v>
      </c>
      <c r="AA276" s="754" t="s">
        <v>986</v>
      </c>
      <c r="AB276" s="683"/>
      <c r="AC276" s="680"/>
      <c r="AD276" s="681"/>
      <c r="AE276" s="754" t="s">
        <v>986</v>
      </c>
      <c r="AF276" s="682"/>
      <c r="AG276" s="754" t="s">
        <v>986</v>
      </c>
      <c r="AH276" s="683"/>
      <c r="AI276" s="680"/>
      <c r="AJ276" s="681"/>
      <c r="AK276" s="754" t="s">
        <v>986</v>
      </c>
      <c r="AL276" s="682"/>
      <c r="AM276" s="754" t="s">
        <v>986</v>
      </c>
      <c r="AN276" s="683"/>
      <c r="AO276" s="771"/>
      <c r="AP276" s="644" t="s">
        <v>710</v>
      </c>
      <c r="AQ276" s="591" t="s">
        <v>135</v>
      </c>
      <c r="AR276" s="591"/>
      <c r="AS276" s="592"/>
    </row>
    <row r="277" spans="1:45" s="604" customFormat="1" ht="68.25" customHeight="1">
      <c r="A277" s="566">
        <v>222</v>
      </c>
      <c r="B277" s="793" t="s">
        <v>467</v>
      </c>
      <c r="C277" s="570" t="s">
        <v>215</v>
      </c>
      <c r="D277" s="570" t="s">
        <v>198</v>
      </c>
      <c r="E277" s="292">
        <v>10.430999999999999</v>
      </c>
      <c r="F277" s="741">
        <v>0</v>
      </c>
      <c r="G277" s="295">
        <v>0</v>
      </c>
      <c r="H277" s="652">
        <f>E277+F277-G277</f>
        <v>10.430999999999999</v>
      </c>
      <c r="I277" s="652">
        <v>4.5</v>
      </c>
      <c r="J277" s="701" t="s">
        <v>1125</v>
      </c>
      <c r="K277" s="516" t="s">
        <v>95</v>
      </c>
      <c r="L277" s="517" t="s">
        <v>1189</v>
      </c>
      <c r="M277" s="652">
        <v>9.4019999999999992</v>
      </c>
      <c r="N277" s="295">
        <v>10.823</v>
      </c>
      <c r="O277" s="285">
        <f>+N277-M277</f>
        <v>1.4210000000000012</v>
      </c>
      <c r="P277" s="652">
        <v>0</v>
      </c>
      <c r="Q277" s="777" t="s">
        <v>95</v>
      </c>
      <c r="R277" s="793" t="s">
        <v>1694</v>
      </c>
      <c r="S277" s="582"/>
      <c r="T277" s="793" t="s">
        <v>432</v>
      </c>
      <c r="U277" s="645" t="s">
        <v>2</v>
      </c>
      <c r="V277" s="570" t="s">
        <v>463</v>
      </c>
      <c r="W277" s="680" t="s">
        <v>987</v>
      </c>
      <c r="X277" s="681"/>
      <c r="Y277" s="754" t="s">
        <v>986</v>
      </c>
      <c r="Z277" s="682">
        <v>217</v>
      </c>
      <c r="AA277" s="754" t="s">
        <v>986</v>
      </c>
      <c r="AB277" s="683"/>
      <c r="AC277" s="680"/>
      <c r="AD277" s="681"/>
      <c r="AE277" s="754" t="s">
        <v>986</v>
      </c>
      <c r="AF277" s="682"/>
      <c r="AG277" s="754" t="s">
        <v>986</v>
      </c>
      <c r="AH277" s="683"/>
      <c r="AI277" s="680"/>
      <c r="AJ277" s="681"/>
      <c r="AK277" s="754" t="s">
        <v>986</v>
      </c>
      <c r="AL277" s="682"/>
      <c r="AM277" s="754" t="s">
        <v>986</v>
      </c>
      <c r="AN277" s="683"/>
      <c r="AO277" s="771"/>
      <c r="AP277" s="644" t="s">
        <v>121</v>
      </c>
      <c r="AQ277" s="591" t="s">
        <v>135</v>
      </c>
      <c r="AR277" s="591"/>
      <c r="AS277" s="592"/>
    </row>
    <row r="278" spans="1:45" s="604" customFormat="1" ht="61.35" customHeight="1">
      <c r="A278" s="566">
        <v>223</v>
      </c>
      <c r="B278" s="793" t="s">
        <v>470</v>
      </c>
      <c r="C278" s="570" t="s">
        <v>206</v>
      </c>
      <c r="D278" s="570" t="s">
        <v>198</v>
      </c>
      <c r="E278" s="292">
        <v>100</v>
      </c>
      <c r="F278" s="652">
        <v>80</v>
      </c>
      <c r="G278" s="295">
        <v>0</v>
      </c>
      <c r="H278" s="652">
        <f>E278+F278-G278</f>
        <v>180</v>
      </c>
      <c r="I278" s="652">
        <v>178</v>
      </c>
      <c r="J278" s="701" t="s">
        <v>1437</v>
      </c>
      <c r="K278" s="516" t="s">
        <v>95</v>
      </c>
      <c r="L278" s="517" t="s">
        <v>1434</v>
      </c>
      <c r="M278" s="652">
        <v>100</v>
      </c>
      <c r="N278" s="295">
        <v>100</v>
      </c>
      <c r="O278" s="285">
        <f>+N278-M278</f>
        <v>0</v>
      </c>
      <c r="P278" s="652">
        <v>0</v>
      </c>
      <c r="Q278" s="777" t="s">
        <v>95</v>
      </c>
      <c r="R278" s="793" t="s">
        <v>1695</v>
      </c>
      <c r="S278" s="582"/>
      <c r="T278" s="793" t="s">
        <v>432</v>
      </c>
      <c r="U278" s="645" t="s">
        <v>2</v>
      </c>
      <c r="V278" s="570" t="s">
        <v>463</v>
      </c>
      <c r="W278" s="680" t="s">
        <v>987</v>
      </c>
      <c r="X278" s="681"/>
      <c r="Y278" s="754" t="s">
        <v>986</v>
      </c>
      <c r="Z278" s="682">
        <v>220</v>
      </c>
      <c r="AA278" s="754" t="s">
        <v>986</v>
      </c>
      <c r="AB278" s="683"/>
      <c r="AC278" s="680"/>
      <c r="AD278" s="681"/>
      <c r="AE278" s="754" t="s">
        <v>986</v>
      </c>
      <c r="AF278" s="682"/>
      <c r="AG278" s="754" t="s">
        <v>986</v>
      </c>
      <c r="AH278" s="683"/>
      <c r="AI278" s="680"/>
      <c r="AJ278" s="681"/>
      <c r="AK278" s="754" t="s">
        <v>986</v>
      </c>
      <c r="AL278" s="682"/>
      <c r="AM278" s="754" t="s">
        <v>986</v>
      </c>
      <c r="AN278" s="683"/>
      <c r="AO278" s="771"/>
      <c r="AP278" s="644" t="s">
        <v>121</v>
      </c>
      <c r="AQ278" s="591" t="s">
        <v>125</v>
      </c>
      <c r="AR278" s="591" t="s">
        <v>135</v>
      </c>
      <c r="AS278" s="592"/>
    </row>
    <row r="279" spans="1:45" s="604" customFormat="1" ht="141" customHeight="1">
      <c r="A279" s="566">
        <v>224</v>
      </c>
      <c r="B279" s="793" t="s">
        <v>464</v>
      </c>
      <c r="C279" s="570" t="s">
        <v>287</v>
      </c>
      <c r="D279" s="570" t="s">
        <v>198</v>
      </c>
      <c r="E279" s="292">
        <v>33.313000000000002</v>
      </c>
      <c r="F279" s="741">
        <v>0</v>
      </c>
      <c r="G279" s="295">
        <v>0</v>
      </c>
      <c r="H279" s="652">
        <f t="shared" si="39"/>
        <v>33.313000000000002</v>
      </c>
      <c r="I279" s="652">
        <v>29</v>
      </c>
      <c r="J279" s="702" t="s">
        <v>1099</v>
      </c>
      <c r="K279" s="516" t="s">
        <v>95</v>
      </c>
      <c r="L279" s="517" t="s">
        <v>1190</v>
      </c>
      <c r="M279" s="652">
        <v>19.928999999999998</v>
      </c>
      <c r="N279" s="295">
        <v>33.322000000000003</v>
      </c>
      <c r="O279" s="285">
        <f t="shared" si="38"/>
        <v>13.393000000000004</v>
      </c>
      <c r="P279" s="652">
        <v>0</v>
      </c>
      <c r="Q279" s="777" t="s">
        <v>95</v>
      </c>
      <c r="R279" s="793" t="s">
        <v>1696</v>
      </c>
      <c r="S279" s="582"/>
      <c r="T279" s="793" t="s">
        <v>432</v>
      </c>
      <c r="U279" s="645" t="s">
        <v>2</v>
      </c>
      <c r="V279" s="570" t="s">
        <v>458</v>
      </c>
      <c r="W279" s="680" t="s">
        <v>987</v>
      </c>
      <c r="X279" s="681"/>
      <c r="Y279" s="754" t="s">
        <v>986</v>
      </c>
      <c r="Z279" s="682">
        <v>215</v>
      </c>
      <c r="AA279" s="754" t="s">
        <v>986</v>
      </c>
      <c r="AB279" s="683"/>
      <c r="AC279" s="680"/>
      <c r="AD279" s="681"/>
      <c r="AE279" s="754" t="s">
        <v>986</v>
      </c>
      <c r="AF279" s="682"/>
      <c r="AG279" s="754" t="s">
        <v>986</v>
      </c>
      <c r="AH279" s="683"/>
      <c r="AI279" s="680"/>
      <c r="AJ279" s="681"/>
      <c r="AK279" s="754" t="s">
        <v>986</v>
      </c>
      <c r="AL279" s="682"/>
      <c r="AM279" s="754" t="s">
        <v>986</v>
      </c>
      <c r="AN279" s="683"/>
      <c r="AO279" s="771"/>
      <c r="AP279" s="644" t="s">
        <v>121</v>
      </c>
      <c r="AQ279" s="591" t="s">
        <v>135</v>
      </c>
      <c r="AR279" s="591"/>
      <c r="AS279" s="592"/>
    </row>
    <row r="280" spans="1:45" s="604" customFormat="1" ht="80.099999999999994" customHeight="1">
      <c r="A280" s="566">
        <v>225</v>
      </c>
      <c r="B280" s="793" t="s">
        <v>465</v>
      </c>
      <c r="C280" s="570" t="s">
        <v>311</v>
      </c>
      <c r="D280" s="570" t="s">
        <v>198</v>
      </c>
      <c r="E280" s="292">
        <v>281.41800000000001</v>
      </c>
      <c r="F280" s="741">
        <v>0</v>
      </c>
      <c r="G280" s="295">
        <v>0</v>
      </c>
      <c r="H280" s="652">
        <f t="shared" si="39"/>
        <v>281.41800000000001</v>
      </c>
      <c r="I280" s="652">
        <v>240</v>
      </c>
      <c r="J280" s="293" t="s">
        <v>1028</v>
      </c>
      <c r="K280" s="516" t="s">
        <v>95</v>
      </c>
      <c r="L280" s="518" t="s">
        <v>1191</v>
      </c>
      <c r="M280" s="652">
        <v>259.935</v>
      </c>
      <c r="N280" s="295">
        <v>275.27499999999998</v>
      </c>
      <c r="O280" s="285">
        <f t="shared" si="38"/>
        <v>15.339999999999975</v>
      </c>
      <c r="P280" s="652">
        <v>0</v>
      </c>
      <c r="Q280" s="777" t="s">
        <v>95</v>
      </c>
      <c r="R280" s="793" t="s">
        <v>1697</v>
      </c>
      <c r="S280" s="582"/>
      <c r="T280" s="793" t="s">
        <v>432</v>
      </c>
      <c r="U280" s="645" t="s">
        <v>2</v>
      </c>
      <c r="V280" s="570" t="s">
        <v>466</v>
      </c>
      <c r="W280" s="680" t="s">
        <v>987</v>
      </c>
      <c r="X280" s="681"/>
      <c r="Y280" s="754" t="s">
        <v>986</v>
      </c>
      <c r="Z280" s="682">
        <v>216</v>
      </c>
      <c r="AA280" s="754" t="s">
        <v>986</v>
      </c>
      <c r="AB280" s="683"/>
      <c r="AC280" s="680"/>
      <c r="AD280" s="681"/>
      <c r="AE280" s="754" t="s">
        <v>986</v>
      </c>
      <c r="AF280" s="682"/>
      <c r="AG280" s="754" t="s">
        <v>986</v>
      </c>
      <c r="AH280" s="683"/>
      <c r="AI280" s="680"/>
      <c r="AJ280" s="681"/>
      <c r="AK280" s="754" t="s">
        <v>986</v>
      </c>
      <c r="AL280" s="682"/>
      <c r="AM280" s="754" t="s">
        <v>986</v>
      </c>
      <c r="AN280" s="683"/>
      <c r="AO280" s="771"/>
      <c r="AP280" s="644" t="s">
        <v>711</v>
      </c>
      <c r="AQ280" s="591" t="s">
        <v>135</v>
      </c>
      <c r="AR280" s="591"/>
      <c r="AS280" s="592"/>
    </row>
    <row r="281" spans="1:45" s="604" customFormat="1" ht="69" customHeight="1">
      <c r="A281" s="566">
        <v>226</v>
      </c>
      <c r="B281" s="793" t="s">
        <v>472</v>
      </c>
      <c r="C281" s="570" t="s">
        <v>257</v>
      </c>
      <c r="D281" s="570" t="s">
        <v>952</v>
      </c>
      <c r="E281" s="652">
        <v>0</v>
      </c>
      <c r="F281" s="652">
        <v>193.4008</v>
      </c>
      <c r="G281" s="295">
        <v>0</v>
      </c>
      <c r="H281" s="652">
        <f t="shared" si="39"/>
        <v>193.4008</v>
      </c>
      <c r="I281" s="652">
        <v>175</v>
      </c>
      <c r="J281" s="293" t="s">
        <v>1028</v>
      </c>
      <c r="K281" s="516" t="s">
        <v>161</v>
      </c>
      <c r="L281" s="517" t="s">
        <v>1192</v>
      </c>
      <c r="M281" s="652">
        <v>0</v>
      </c>
      <c r="N281" s="295">
        <v>0</v>
      </c>
      <c r="O281" s="285">
        <f>+N281-M281</f>
        <v>0</v>
      </c>
      <c r="P281" s="652">
        <v>0</v>
      </c>
      <c r="Q281" s="777" t="s">
        <v>159</v>
      </c>
      <c r="R281" s="793" t="s">
        <v>1698</v>
      </c>
      <c r="S281" s="582"/>
      <c r="T281" s="793" t="s">
        <v>432</v>
      </c>
      <c r="U281" s="288" t="s">
        <v>2</v>
      </c>
      <c r="V281" s="574" t="s">
        <v>458</v>
      </c>
      <c r="W281" s="680" t="s">
        <v>987</v>
      </c>
      <c r="X281" s="681"/>
      <c r="Y281" s="754" t="s">
        <v>986</v>
      </c>
      <c r="Z281" s="682">
        <v>224</v>
      </c>
      <c r="AA281" s="754" t="s">
        <v>986</v>
      </c>
      <c r="AB281" s="683"/>
      <c r="AC281" s="680"/>
      <c r="AD281" s="681"/>
      <c r="AE281" s="754" t="s">
        <v>986</v>
      </c>
      <c r="AF281" s="682"/>
      <c r="AG281" s="754" t="s">
        <v>986</v>
      </c>
      <c r="AH281" s="683"/>
      <c r="AI281" s="680"/>
      <c r="AJ281" s="681"/>
      <c r="AK281" s="754" t="s">
        <v>986</v>
      </c>
      <c r="AL281" s="682"/>
      <c r="AM281" s="754" t="s">
        <v>986</v>
      </c>
      <c r="AN281" s="683"/>
      <c r="AO281" s="771"/>
      <c r="AP281" s="645" t="s">
        <v>865</v>
      </c>
      <c r="AQ281" s="307"/>
      <c r="AR281" s="764" t="s">
        <v>200</v>
      </c>
      <c r="AS281" s="766"/>
    </row>
    <row r="282" spans="1:45" ht="16.5" customHeight="1">
      <c r="A282" s="108"/>
      <c r="B282" s="656" t="s">
        <v>971</v>
      </c>
      <c r="C282" s="105"/>
      <c r="D282" s="105"/>
      <c r="E282" s="402"/>
      <c r="F282" s="360"/>
      <c r="G282" s="361"/>
      <c r="H282" s="362"/>
      <c r="I282" s="742"/>
      <c r="J282" s="363"/>
      <c r="K282" s="707"/>
      <c r="L282" s="300"/>
      <c r="M282" s="360"/>
      <c r="N282" s="652"/>
      <c r="O282" s="285"/>
      <c r="P282" s="652"/>
      <c r="Q282" s="777"/>
      <c r="R282" s="793"/>
      <c r="S282" s="109"/>
      <c r="T282" s="403"/>
      <c r="U282" s="119"/>
      <c r="V282" s="105"/>
      <c r="W282" s="680"/>
      <c r="X282" s="681"/>
      <c r="Y282" s="754" t="s">
        <v>986</v>
      </c>
      <c r="Z282" s="682"/>
      <c r="AA282" s="754" t="s">
        <v>986</v>
      </c>
      <c r="AB282" s="683"/>
      <c r="AC282" s="680"/>
      <c r="AD282" s="681"/>
      <c r="AE282" s="754" t="s">
        <v>986</v>
      </c>
      <c r="AF282" s="682"/>
      <c r="AG282" s="754" t="s">
        <v>986</v>
      </c>
      <c r="AH282" s="683"/>
      <c r="AI282" s="680"/>
      <c r="AJ282" s="681"/>
      <c r="AK282" s="754" t="s">
        <v>986</v>
      </c>
      <c r="AL282" s="682"/>
      <c r="AM282" s="754" t="s">
        <v>986</v>
      </c>
      <c r="AN282" s="683"/>
      <c r="AO282" s="771"/>
      <c r="AP282" s="121"/>
      <c r="AQ282" s="588"/>
      <c r="AR282" s="588"/>
      <c r="AS282" s="585"/>
    </row>
    <row r="283" spans="1:45" ht="21.6" customHeight="1">
      <c r="A283" s="332"/>
      <c r="B283" s="333" t="s">
        <v>473</v>
      </c>
      <c r="C283" s="333"/>
      <c r="D283" s="333"/>
      <c r="E283" s="404"/>
      <c r="F283" s="335"/>
      <c r="G283" s="335"/>
      <c r="H283" s="336"/>
      <c r="I283" s="336"/>
      <c r="J283" s="337"/>
      <c r="K283" s="338"/>
      <c r="L283" s="338"/>
      <c r="M283" s="336"/>
      <c r="N283" s="336"/>
      <c r="O283" s="336"/>
      <c r="P283" s="339"/>
      <c r="Q283" s="340"/>
      <c r="R283" s="341"/>
      <c r="S283" s="342"/>
      <c r="T283" s="342"/>
      <c r="U283" s="342"/>
      <c r="V283" s="343"/>
      <c r="W283" s="670"/>
      <c r="X283" s="670"/>
      <c r="Y283" s="670"/>
      <c r="Z283" s="670"/>
      <c r="AA283" s="670"/>
      <c r="AB283" s="670"/>
      <c r="AC283" s="670"/>
      <c r="AD283" s="670"/>
      <c r="AE283" s="670"/>
      <c r="AF283" s="670"/>
      <c r="AG283" s="670"/>
      <c r="AH283" s="670"/>
      <c r="AI283" s="670"/>
      <c r="AJ283" s="670"/>
      <c r="AK283" s="670"/>
      <c r="AL283" s="670"/>
      <c r="AM283" s="670"/>
      <c r="AN283" s="670"/>
      <c r="AO283" s="670"/>
      <c r="AP283" s="343"/>
      <c r="AQ283" s="342"/>
      <c r="AR283" s="342"/>
      <c r="AS283" s="344"/>
    </row>
    <row r="284" spans="1:45" s="604" customFormat="1" ht="110.65" customHeight="1">
      <c r="A284" s="566">
        <v>227</v>
      </c>
      <c r="B284" s="793" t="s">
        <v>474</v>
      </c>
      <c r="C284" s="570" t="s">
        <v>361</v>
      </c>
      <c r="D284" s="570" t="s">
        <v>198</v>
      </c>
      <c r="E284" s="292">
        <v>36.219000000000001</v>
      </c>
      <c r="F284" s="741">
        <v>0</v>
      </c>
      <c r="G284" s="295">
        <v>0</v>
      </c>
      <c r="H284" s="652">
        <f t="shared" si="39"/>
        <v>36.219000000000001</v>
      </c>
      <c r="I284" s="652">
        <v>36</v>
      </c>
      <c r="J284" s="701" t="s">
        <v>1138</v>
      </c>
      <c r="K284" s="519" t="s">
        <v>95</v>
      </c>
      <c r="L284" s="517" t="s">
        <v>1193</v>
      </c>
      <c r="M284" s="652">
        <v>38.046999999999997</v>
      </c>
      <c r="N284" s="295">
        <v>35.292000000000002</v>
      </c>
      <c r="O284" s="285">
        <f t="shared" ref="O284:O299" si="40">+N284-M284</f>
        <v>-2.7549999999999955</v>
      </c>
      <c r="P284" s="652">
        <v>0</v>
      </c>
      <c r="Q284" s="777" t="s">
        <v>95</v>
      </c>
      <c r="R284" s="793" t="s">
        <v>1699</v>
      </c>
      <c r="S284" s="582"/>
      <c r="T284" s="567" t="s">
        <v>432</v>
      </c>
      <c r="U284" s="645" t="s">
        <v>2</v>
      </c>
      <c r="V284" s="570" t="s">
        <v>435</v>
      </c>
      <c r="W284" s="680" t="s">
        <v>987</v>
      </c>
      <c r="X284" s="681"/>
      <c r="Y284" s="754" t="s">
        <v>986</v>
      </c>
      <c r="Z284" s="682">
        <v>225</v>
      </c>
      <c r="AA284" s="754" t="s">
        <v>986</v>
      </c>
      <c r="AB284" s="683"/>
      <c r="AC284" s="680"/>
      <c r="AD284" s="681"/>
      <c r="AE284" s="754" t="s">
        <v>986</v>
      </c>
      <c r="AF284" s="682"/>
      <c r="AG284" s="754" t="s">
        <v>986</v>
      </c>
      <c r="AH284" s="683"/>
      <c r="AI284" s="680"/>
      <c r="AJ284" s="681"/>
      <c r="AK284" s="754" t="s">
        <v>986</v>
      </c>
      <c r="AL284" s="682"/>
      <c r="AM284" s="754" t="s">
        <v>986</v>
      </c>
      <c r="AN284" s="683"/>
      <c r="AO284" s="771"/>
      <c r="AP284" s="644" t="s">
        <v>121</v>
      </c>
      <c r="AQ284" s="591" t="s">
        <v>135</v>
      </c>
      <c r="AR284" s="591"/>
      <c r="AS284" s="592"/>
    </row>
    <row r="285" spans="1:45" s="604" customFormat="1" ht="50.65" customHeight="1">
      <c r="A285" s="566">
        <v>228</v>
      </c>
      <c r="B285" s="793" t="s">
        <v>475</v>
      </c>
      <c r="C285" s="570" t="s">
        <v>311</v>
      </c>
      <c r="D285" s="570" t="s">
        <v>198</v>
      </c>
      <c r="E285" s="292">
        <v>12.914</v>
      </c>
      <c r="F285" s="741">
        <v>0</v>
      </c>
      <c r="G285" s="295">
        <v>0</v>
      </c>
      <c r="H285" s="652">
        <f t="shared" si="39"/>
        <v>12.914</v>
      </c>
      <c r="I285" s="652">
        <v>10</v>
      </c>
      <c r="J285" s="293" t="s">
        <v>1028</v>
      </c>
      <c r="K285" s="496" t="s">
        <v>95</v>
      </c>
      <c r="L285" s="497" t="s">
        <v>1194</v>
      </c>
      <c r="M285" s="652">
        <v>12.917</v>
      </c>
      <c r="N285" s="295">
        <v>17.582000000000001</v>
      </c>
      <c r="O285" s="285">
        <f t="shared" si="40"/>
        <v>4.6650000000000009</v>
      </c>
      <c r="P285" s="652">
        <v>0</v>
      </c>
      <c r="Q285" s="777" t="s">
        <v>95</v>
      </c>
      <c r="R285" s="793" t="s">
        <v>1700</v>
      </c>
      <c r="S285" s="582"/>
      <c r="T285" s="567" t="s">
        <v>432</v>
      </c>
      <c r="U285" s="645" t="s">
        <v>2</v>
      </c>
      <c r="V285" s="570" t="s">
        <v>435</v>
      </c>
      <c r="W285" s="680" t="s">
        <v>987</v>
      </c>
      <c r="X285" s="681"/>
      <c r="Y285" s="754" t="s">
        <v>986</v>
      </c>
      <c r="Z285" s="682">
        <v>226</v>
      </c>
      <c r="AA285" s="754" t="s">
        <v>986</v>
      </c>
      <c r="AB285" s="683"/>
      <c r="AC285" s="680"/>
      <c r="AD285" s="681"/>
      <c r="AE285" s="754" t="s">
        <v>986</v>
      </c>
      <c r="AF285" s="682"/>
      <c r="AG285" s="754" t="s">
        <v>986</v>
      </c>
      <c r="AH285" s="683"/>
      <c r="AI285" s="680"/>
      <c r="AJ285" s="681"/>
      <c r="AK285" s="754" t="s">
        <v>986</v>
      </c>
      <c r="AL285" s="682"/>
      <c r="AM285" s="754" t="s">
        <v>986</v>
      </c>
      <c r="AN285" s="683"/>
      <c r="AO285" s="771"/>
      <c r="AP285" s="645" t="s">
        <v>865</v>
      </c>
      <c r="AQ285" s="591" t="s">
        <v>135</v>
      </c>
      <c r="AR285" s="591"/>
      <c r="AS285" s="592"/>
    </row>
    <row r="286" spans="1:45" s="604" customFormat="1" ht="40.35" customHeight="1">
      <c r="A286" s="566">
        <v>229</v>
      </c>
      <c r="B286" s="793" t="s">
        <v>836</v>
      </c>
      <c r="C286" s="570" t="s">
        <v>193</v>
      </c>
      <c r="D286" s="570" t="s">
        <v>198</v>
      </c>
      <c r="E286" s="292">
        <v>41.476999999999997</v>
      </c>
      <c r="F286" s="741">
        <v>0</v>
      </c>
      <c r="G286" s="295">
        <v>0</v>
      </c>
      <c r="H286" s="652">
        <f t="shared" si="39"/>
        <v>41.476999999999997</v>
      </c>
      <c r="I286" s="652">
        <v>54</v>
      </c>
      <c r="J286" s="293" t="s">
        <v>1028</v>
      </c>
      <c r="K286" s="516" t="s">
        <v>95</v>
      </c>
      <c r="L286" s="517" t="s">
        <v>1195</v>
      </c>
      <c r="M286" s="652">
        <v>41.789000000000001</v>
      </c>
      <c r="N286" s="295">
        <v>43.597000000000001</v>
      </c>
      <c r="O286" s="285">
        <f t="shared" si="40"/>
        <v>1.8079999999999998</v>
      </c>
      <c r="P286" s="652">
        <v>0</v>
      </c>
      <c r="Q286" s="777" t="s">
        <v>95</v>
      </c>
      <c r="R286" s="793" t="s">
        <v>1701</v>
      </c>
      <c r="S286" s="582"/>
      <c r="T286" s="567" t="s">
        <v>432</v>
      </c>
      <c r="U286" s="645" t="s">
        <v>2</v>
      </c>
      <c r="V286" s="570" t="s">
        <v>435</v>
      </c>
      <c r="W286" s="680" t="s">
        <v>987</v>
      </c>
      <c r="X286" s="681"/>
      <c r="Y286" s="754" t="s">
        <v>986</v>
      </c>
      <c r="Z286" s="682">
        <v>227</v>
      </c>
      <c r="AA286" s="754" t="s">
        <v>986</v>
      </c>
      <c r="AB286" s="683"/>
      <c r="AC286" s="680"/>
      <c r="AD286" s="681"/>
      <c r="AE286" s="754" t="s">
        <v>986</v>
      </c>
      <c r="AF286" s="682"/>
      <c r="AG286" s="754" t="s">
        <v>986</v>
      </c>
      <c r="AH286" s="683"/>
      <c r="AI286" s="680"/>
      <c r="AJ286" s="681"/>
      <c r="AK286" s="754" t="s">
        <v>986</v>
      </c>
      <c r="AL286" s="682"/>
      <c r="AM286" s="754" t="s">
        <v>986</v>
      </c>
      <c r="AN286" s="683"/>
      <c r="AO286" s="771"/>
      <c r="AP286" s="644" t="s">
        <v>710</v>
      </c>
      <c r="AQ286" s="591" t="s">
        <v>135</v>
      </c>
      <c r="AR286" s="591"/>
      <c r="AS286" s="592"/>
    </row>
    <row r="287" spans="1:45" s="604" customFormat="1" ht="40.35" customHeight="1">
      <c r="A287" s="854">
        <v>230</v>
      </c>
      <c r="B287" s="844" t="s">
        <v>476</v>
      </c>
      <c r="C287" s="856" t="s">
        <v>322</v>
      </c>
      <c r="D287" s="856" t="s">
        <v>198</v>
      </c>
      <c r="E287" s="652">
        <v>453.488</v>
      </c>
      <c r="F287" s="741">
        <v>0</v>
      </c>
      <c r="G287" s="295">
        <v>0</v>
      </c>
      <c r="H287" s="652">
        <f t="shared" si="39"/>
        <v>453.488</v>
      </c>
      <c r="I287" s="825">
        <v>654</v>
      </c>
      <c r="J287" s="994" t="s">
        <v>1027</v>
      </c>
      <c r="K287" s="898" t="s">
        <v>95</v>
      </c>
      <c r="L287" s="929" t="s">
        <v>1196</v>
      </c>
      <c r="M287" s="652">
        <v>468.80500000000001</v>
      </c>
      <c r="N287" s="652">
        <v>527.42899999999997</v>
      </c>
      <c r="O287" s="285">
        <f t="shared" si="40"/>
        <v>58.623999999999967</v>
      </c>
      <c r="P287" s="825">
        <v>0</v>
      </c>
      <c r="Q287" s="834" t="s">
        <v>95</v>
      </c>
      <c r="R287" s="844" t="s">
        <v>1702</v>
      </c>
      <c r="S287" s="834"/>
      <c r="T287" s="756" t="s">
        <v>432</v>
      </c>
      <c r="U287" s="645" t="s">
        <v>2</v>
      </c>
      <c r="V287" s="570" t="s">
        <v>435</v>
      </c>
      <c r="W287" s="846" t="s">
        <v>987</v>
      </c>
      <c r="X287" s="848"/>
      <c r="Y287" s="848" t="s">
        <v>986</v>
      </c>
      <c r="Z287" s="850">
        <v>228</v>
      </c>
      <c r="AA287" s="848" t="s">
        <v>986</v>
      </c>
      <c r="AB287" s="852"/>
      <c r="AC287" s="846"/>
      <c r="AD287" s="848"/>
      <c r="AE287" s="848" t="s">
        <v>986</v>
      </c>
      <c r="AF287" s="850"/>
      <c r="AG287" s="848" t="s">
        <v>986</v>
      </c>
      <c r="AH287" s="852"/>
      <c r="AI287" s="846"/>
      <c r="AJ287" s="848"/>
      <c r="AK287" s="848" t="s">
        <v>986</v>
      </c>
      <c r="AL287" s="850"/>
      <c r="AM287" s="848" t="s">
        <v>986</v>
      </c>
      <c r="AN287" s="852"/>
      <c r="AO287" s="913"/>
      <c r="AP287" s="746" t="s">
        <v>170</v>
      </c>
      <c r="AQ287" s="838" t="s">
        <v>135</v>
      </c>
      <c r="AR287" s="838"/>
      <c r="AS287" s="830"/>
    </row>
    <row r="288" spans="1:45" s="604" customFormat="1" ht="40.35" customHeight="1">
      <c r="A288" s="855"/>
      <c r="B288" s="845"/>
      <c r="C288" s="857"/>
      <c r="D288" s="857"/>
      <c r="E288" s="652">
        <v>208.137</v>
      </c>
      <c r="F288" s="741">
        <v>0</v>
      </c>
      <c r="G288" s="295">
        <v>0</v>
      </c>
      <c r="H288" s="652">
        <f t="shared" si="39"/>
        <v>208.137</v>
      </c>
      <c r="I288" s="826"/>
      <c r="J288" s="995"/>
      <c r="K288" s="899"/>
      <c r="L288" s="930"/>
      <c r="M288" s="652">
        <v>208.958</v>
      </c>
      <c r="N288" s="652">
        <v>226.79300000000001</v>
      </c>
      <c r="O288" s="285">
        <f t="shared" si="40"/>
        <v>17.835000000000008</v>
      </c>
      <c r="P288" s="826"/>
      <c r="Q288" s="835"/>
      <c r="R288" s="845"/>
      <c r="S288" s="835"/>
      <c r="T288" s="756" t="s">
        <v>432</v>
      </c>
      <c r="U288" s="645" t="s">
        <v>2</v>
      </c>
      <c r="V288" s="570" t="s">
        <v>458</v>
      </c>
      <c r="W288" s="847"/>
      <c r="X288" s="849"/>
      <c r="Y288" s="849"/>
      <c r="Z288" s="851"/>
      <c r="AA288" s="849"/>
      <c r="AB288" s="853"/>
      <c r="AC288" s="847"/>
      <c r="AD288" s="849"/>
      <c r="AE288" s="849"/>
      <c r="AF288" s="851"/>
      <c r="AG288" s="849"/>
      <c r="AH288" s="853"/>
      <c r="AI288" s="847"/>
      <c r="AJ288" s="849"/>
      <c r="AK288" s="849"/>
      <c r="AL288" s="851"/>
      <c r="AM288" s="849"/>
      <c r="AN288" s="853"/>
      <c r="AO288" s="914"/>
      <c r="AP288" s="746" t="s">
        <v>170</v>
      </c>
      <c r="AQ288" s="839"/>
      <c r="AR288" s="839"/>
      <c r="AS288" s="831"/>
    </row>
    <row r="289" spans="1:47" s="604" customFormat="1" ht="81.2" customHeight="1">
      <c r="A289" s="566">
        <v>231</v>
      </c>
      <c r="B289" s="793" t="s">
        <v>477</v>
      </c>
      <c r="C289" s="570" t="s">
        <v>201</v>
      </c>
      <c r="D289" s="570" t="s">
        <v>198</v>
      </c>
      <c r="E289" s="292">
        <v>209.76299999999998</v>
      </c>
      <c r="F289" s="741">
        <v>0</v>
      </c>
      <c r="G289" s="295">
        <v>0</v>
      </c>
      <c r="H289" s="652">
        <f t="shared" si="39"/>
        <v>209.76299999999998</v>
      </c>
      <c r="I289" s="652">
        <v>256</v>
      </c>
      <c r="J289" s="293" t="s">
        <v>1028</v>
      </c>
      <c r="K289" s="516" t="s">
        <v>95</v>
      </c>
      <c r="L289" s="517" t="s">
        <v>1197</v>
      </c>
      <c r="M289" s="652">
        <v>222.565</v>
      </c>
      <c r="N289" s="295">
        <v>205.59</v>
      </c>
      <c r="O289" s="285">
        <f t="shared" si="40"/>
        <v>-16.974999999999994</v>
      </c>
      <c r="P289" s="652">
        <v>0</v>
      </c>
      <c r="Q289" s="777" t="s">
        <v>95</v>
      </c>
      <c r="R289" s="793" t="s">
        <v>1703</v>
      </c>
      <c r="S289" s="582"/>
      <c r="T289" s="567" t="s">
        <v>432</v>
      </c>
      <c r="U289" s="645" t="s">
        <v>2</v>
      </c>
      <c r="V289" s="570" t="s">
        <v>435</v>
      </c>
      <c r="W289" s="680" t="s">
        <v>987</v>
      </c>
      <c r="X289" s="681"/>
      <c r="Y289" s="754" t="s">
        <v>986</v>
      </c>
      <c r="Z289" s="682">
        <v>229</v>
      </c>
      <c r="AA289" s="754" t="s">
        <v>986</v>
      </c>
      <c r="AB289" s="683"/>
      <c r="AC289" s="680"/>
      <c r="AD289" s="681"/>
      <c r="AE289" s="754" t="s">
        <v>986</v>
      </c>
      <c r="AF289" s="682"/>
      <c r="AG289" s="754" t="s">
        <v>986</v>
      </c>
      <c r="AH289" s="683"/>
      <c r="AI289" s="680"/>
      <c r="AJ289" s="681"/>
      <c r="AK289" s="754" t="s">
        <v>986</v>
      </c>
      <c r="AL289" s="682"/>
      <c r="AM289" s="754" t="s">
        <v>986</v>
      </c>
      <c r="AN289" s="683"/>
      <c r="AO289" s="771"/>
      <c r="AP289" s="644" t="s">
        <v>170</v>
      </c>
      <c r="AQ289" s="591" t="s">
        <v>135</v>
      </c>
      <c r="AR289" s="591"/>
      <c r="AS289" s="592"/>
      <c r="AU289" s="405"/>
    </row>
    <row r="290" spans="1:47" s="604" customFormat="1" ht="54.4" customHeight="1">
      <c r="A290" s="566">
        <v>232</v>
      </c>
      <c r="B290" s="793" t="s">
        <v>478</v>
      </c>
      <c r="C290" s="570" t="s">
        <v>227</v>
      </c>
      <c r="D290" s="570" t="s">
        <v>198</v>
      </c>
      <c r="E290" s="292">
        <v>78.406999999999996</v>
      </c>
      <c r="F290" s="741">
        <v>0</v>
      </c>
      <c r="G290" s="295">
        <v>0</v>
      </c>
      <c r="H290" s="652">
        <f t="shared" si="39"/>
        <v>78.406999999999996</v>
      </c>
      <c r="I290" s="652">
        <v>65</v>
      </c>
      <c r="J290" s="293" t="s">
        <v>1028</v>
      </c>
      <c r="K290" s="516" t="s">
        <v>95</v>
      </c>
      <c r="L290" s="517" t="s">
        <v>1198</v>
      </c>
      <c r="M290" s="652">
        <v>81.555999999999997</v>
      </c>
      <c r="N290" s="295">
        <v>83.495999999999995</v>
      </c>
      <c r="O290" s="285">
        <f t="shared" si="40"/>
        <v>1.9399999999999977</v>
      </c>
      <c r="P290" s="652">
        <v>0</v>
      </c>
      <c r="Q290" s="777" t="s">
        <v>95</v>
      </c>
      <c r="R290" s="793" t="s">
        <v>1704</v>
      </c>
      <c r="S290" s="582"/>
      <c r="T290" s="567" t="s">
        <v>432</v>
      </c>
      <c r="U290" s="645" t="s">
        <v>2</v>
      </c>
      <c r="V290" s="570" t="s">
        <v>435</v>
      </c>
      <c r="W290" s="680" t="s">
        <v>987</v>
      </c>
      <c r="X290" s="681"/>
      <c r="Y290" s="754" t="s">
        <v>986</v>
      </c>
      <c r="Z290" s="682">
        <v>230</v>
      </c>
      <c r="AA290" s="754" t="s">
        <v>986</v>
      </c>
      <c r="AB290" s="683"/>
      <c r="AC290" s="680"/>
      <c r="AD290" s="681"/>
      <c r="AE290" s="754" t="s">
        <v>986</v>
      </c>
      <c r="AF290" s="682"/>
      <c r="AG290" s="754" t="s">
        <v>986</v>
      </c>
      <c r="AH290" s="683"/>
      <c r="AI290" s="680"/>
      <c r="AJ290" s="681"/>
      <c r="AK290" s="754" t="s">
        <v>986</v>
      </c>
      <c r="AL290" s="682"/>
      <c r="AM290" s="754" t="s">
        <v>986</v>
      </c>
      <c r="AN290" s="683"/>
      <c r="AO290" s="771"/>
      <c r="AP290" s="644" t="s">
        <v>711</v>
      </c>
      <c r="AQ290" s="591" t="s">
        <v>135</v>
      </c>
      <c r="AR290" s="591"/>
      <c r="AS290" s="592"/>
    </row>
    <row r="291" spans="1:47" s="604" customFormat="1" ht="55.35" customHeight="1">
      <c r="A291" s="566">
        <v>233</v>
      </c>
      <c r="B291" s="793" t="s">
        <v>479</v>
      </c>
      <c r="C291" s="570" t="s">
        <v>201</v>
      </c>
      <c r="D291" s="570" t="s">
        <v>198</v>
      </c>
      <c r="E291" s="292">
        <v>20.844999999999999</v>
      </c>
      <c r="F291" s="741">
        <v>0</v>
      </c>
      <c r="G291" s="295">
        <v>0</v>
      </c>
      <c r="H291" s="652">
        <f t="shared" si="39"/>
        <v>20.844999999999999</v>
      </c>
      <c r="I291" s="652">
        <v>13</v>
      </c>
      <c r="J291" s="293" t="s">
        <v>1028</v>
      </c>
      <c r="K291" s="516" t="s">
        <v>95</v>
      </c>
      <c r="L291" s="517" t="s">
        <v>1199</v>
      </c>
      <c r="M291" s="652">
        <v>22.728000000000002</v>
      </c>
      <c r="N291" s="295">
        <v>22.728000000000002</v>
      </c>
      <c r="O291" s="285">
        <f t="shared" si="40"/>
        <v>0</v>
      </c>
      <c r="P291" s="652">
        <v>0</v>
      </c>
      <c r="Q291" s="777" t="s">
        <v>95</v>
      </c>
      <c r="R291" s="793" t="s">
        <v>1705</v>
      </c>
      <c r="S291" s="582"/>
      <c r="T291" s="567" t="s">
        <v>432</v>
      </c>
      <c r="U291" s="645" t="s">
        <v>2</v>
      </c>
      <c r="V291" s="570" t="s">
        <v>435</v>
      </c>
      <c r="W291" s="680" t="s">
        <v>987</v>
      </c>
      <c r="X291" s="681"/>
      <c r="Y291" s="754" t="s">
        <v>986</v>
      </c>
      <c r="Z291" s="682">
        <v>231</v>
      </c>
      <c r="AA291" s="754" t="s">
        <v>986</v>
      </c>
      <c r="AB291" s="683"/>
      <c r="AC291" s="680"/>
      <c r="AD291" s="681"/>
      <c r="AE291" s="754" t="s">
        <v>986</v>
      </c>
      <c r="AF291" s="682"/>
      <c r="AG291" s="754" t="s">
        <v>986</v>
      </c>
      <c r="AH291" s="683"/>
      <c r="AI291" s="680"/>
      <c r="AJ291" s="681"/>
      <c r="AK291" s="754" t="s">
        <v>986</v>
      </c>
      <c r="AL291" s="682"/>
      <c r="AM291" s="754" t="s">
        <v>986</v>
      </c>
      <c r="AN291" s="683"/>
      <c r="AO291" s="771"/>
      <c r="AP291" s="645" t="s">
        <v>865</v>
      </c>
      <c r="AQ291" s="591" t="s">
        <v>135</v>
      </c>
      <c r="AR291" s="591"/>
      <c r="AS291" s="592"/>
    </row>
    <row r="292" spans="1:47" s="604" customFormat="1" ht="65.25" customHeight="1">
      <c r="A292" s="566">
        <v>234</v>
      </c>
      <c r="B292" s="793" t="s">
        <v>487</v>
      </c>
      <c r="C292" s="570" t="s">
        <v>197</v>
      </c>
      <c r="D292" s="570" t="s">
        <v>198</v>
      </c>
      <c r="E292" s="292">
        <v>1500</v>
      </c>
      <c r="F292" s="652">
        <v>645.62199999999996</v>
      </c>
      <c r="G292" s="295">
        <v>0</v>
      </c>
      <c r="H292" s="652">
        <f>E292+F292-G292</f>
        <v>2145.6219999999998</v>
      </c>
      <c r="I292" s="652">
        <v>932</v>
      </c>
      <c r="J292" s="293" t="s">
        <v>1028</v>
      </c>
      <c r="K292" s="516" t="s">
        <v>95</v>
      </c>
      <c r="L292" s="517" t="s">
        <v>1200</v>
      </c>
      <c r="M292" s="652">
        <v>830</v>
      </c>
      <c r="N292" s="295">
        <v>1500</v>
      </c>
      <c r="O292" s="285">
        <f>+N292-M292</f>
        <v>670</v>
      </c>
      <c r="P292" s="652">
        <v>0</v>
      </c>
      <c r="Q292" s="777" t="s">
        <v>1444</v>
      </c>
      <c r="R292" s="793" t="s">
        <v>1706</v>
      </c>
      <c r="S292" s="568" t="s">
        <v>1781</v>
      </c>
      <c r="T292" s="567" t="s">
        <v>432</v>
      </c>
      <c r="U292" s="645" t="s">
        <v>2</v>
      </c>
      <c r="V292" s="570" t="s">
        <v>435</v>
      </c>
      <c r="W292" s="680" t="s">
        <v>987</v>
      </c>
      <c r="X292" s="681"/>
      <c r="Y292" s="754" t="s">
        <v>986</v>
      </c>
      <c r="Z292" s="682">
        <v>238</v>
      </c>
      <c r="AA292" s="754" t="s">
        <v>986</v>
      </c>
      <c r="AB292" s="683"/>
      <c r="AC292" s="680"/>
      <c r="AD292" s="681"/>
      <c r="AE292" s="754" t="s">
        <v>986</v>
      </c>
      <c r="AF292" s="682"/>
      <c r="AG292" s="754" t="s">
        <v>986</v>
      </c>
      <c r="AH292" s="683"/>
      <c r="AI292" s="680"/>
      <c r="AJ292" s="681"/>
      <c r="AK292" s="754" t="s">
        <v>986</v>
      </c>
      <c r="AL292" s="682"/>
      <c r="AM292" s="754" t="s">
        <v>986</v>
      </c>
      <c r="AN292" s="683"/>
      <c r="AO292" s="771"/>
      <c r="AP292" s="644" t="s">
        <v>711</v>
      </c>
      <c r="AQ292" s="591"/>
      <c r="AR292" s="591" t="s">
        <v>135</v>
      </c>
      <c r="AS292" s="592"/>
    </row>
    <row r="293" spans="1:47" s="604" customFormat="1" ht="40.35" customHeight="1">
      <c r="A293" s="854">
        <v>235</v>
      </c>
      <c r="B293" s="844" t="s">
        <v>480</v>
      </c>
      <c r="C293" s="832" t="s">
        <v>481</v>
      </c>
      <c r="D293" s="832" t="s">
        <v>198</v>
      </c>
      <c r="E293" s="292">
        <v>197.547</v>
      </c>
      <c r="F293" s="652">
        <v>10.044</v>
      </c>
      <c r="G293" s="295">
        <v>0</v>
      </c>
      <c r="H293" s="652">
        <f t="shared" si="39"/>
        <v>207.59100000000001</v>
      </c>
      <c r="I293" s="652">
        <v>97</v>
      </c>
      <c r="J293" s="903" t="s">
        <v>1027</v>
      </c>
      <c r="K293" s="898" t="s">
        <v>95</v>
      </c>
      <c r="L293" s="929" t="s">
        <v>1201</v>
      </c>
      <c r="M293" s="652">
        <v>347.92899999999997</v>
      </c>
      <c r="N293" s="652">
        <v>297.041</v>
      </c>
      <c r="O293" s="285">
        <f t="shared" si="40"/>
        <v>-50.887999999999977</v>
      </c>
      <c r="P293" s="652">
        <v>0</v>
      </c>
      <c r="Q293" s="777" t="s">
        <v>95</v>
      </c>
      <c r="R293" s="844" t="s">
        <v>1707</v>
      </c>
      <c r="S293" s="834"/>
      <c r="T293" s="756" t="s">
        <v>432</v>
      </c>
      <c r="U293" s="645" t="s">
        <v>2</v>
      </c>
      <c r="V293" s="570" t="s">
        <v>463</v>
      </c>
      <c r="W293" s="846" t="s">
        <v>987</v>
      </c>
      <c r="X293" s="848"/>
      <c r="Y293" s="848" t="s">
        <v>986</v>
      </c>
      <c r="Z293" s="850">
        <v>232</v>
      </c>
      <c r="AA293" s="848" t="s">
        <v>986</v>
      </c>
      <c r="AB293" s="852"/>
      <c r="AC293" s="846"/>
      <c r="AD293" s="848"/>
      <c r="AE293" s="848" t="s">
        <v>986</v>
      </c>
      <c r="AF293" s="850"/>
      <c r="AG293" s="848" t="s">
        <v>986</v>
      </c>
      <c r="AH293" s="852"/>
      <c r="AI293" s="846"/>
      <c r="AJ293" s="848"/>
      <c r="AK293" s="848" t="s">
        <v>986</v>
      </c>
      <c r="AL293" s="850"/>
      <c r="AM293" s="848" t="s">
        <v>986</v>
      </c>
      <c r="AN293" s="852"/>
      <c r="AO293" s="913"/>
      <c r="AP293" s="746" t="s">
        <v>710</v>
      </c>
      <c r="AQ293" s="591" t="s">
        <v>135</v>
      </c>
      <c r="AR293" s="591"/>
      <c r="AS293" s="592"/>
    </row>
    <row r="294" spans="1:47" s="604" customFormat="1" ht="40.35" customHeight="1">
      <c r="A294" s="855"/>
      <c r="B294" s="845"/>
      <c r="C294" s="833"/>
      <c r="D294" s="833"/>
      <c r="E294" s="292">
        <v>131.52099999999999</v>
      </c>
      <c r="F294" s="741">
        <v>0</v>
      </c>
      <c r="G294" s="295">
        <v>0</v>
      </c>
      <c r="H294" s="652">
        <f t="shared" si="39"/>
        <v>131.52099999999999</v>
      </c>
      <c r="I294" s="650">
        <v>59</v>
      </c>
      <c r="J294" s="996"/>
      <c r="K294" s="899"/>
      <c r="L294" s="930"/>
      <c r="M294" s="652">
        <v>136.72499999999999</v>
      </c>
      <c r="N294" s="652">
        <v>149.43199999999999</v>
      </c>
      <c r="O294" s="285">
        <f t="shared" si="40"/>
        <v>12.706999999999994</v>
      </c>
      <c r="P294" s="652">
        <v>0</v>
      </c>
      <c r="Q294" s="777" t="s">
        <v>95</v>
      </c>
      <c r="R294" s="845"/>
      <c r="S294" s="835"/>
      <c r="T294" s="756" t="s">
        <v>432</v>
      </c>
      <c r="U294" s="645" t="s">
        <v>2</v>
      </c>
      <c r="V294" s="570" t="s">
        <v>458</v>
      </c>
      <c r="W294" s="847"/>
      <c r="X294" s="849"/>
      <c r="Y294" s="849"/>
      <c r="Z294" s="851"/>
      <c r="AA294" s="849"/>
      <c r="AB294" s="853"/>
      <c r="AC294" s="847"/>
      <c r="AD294" s="849"/>
      <c r="AE294" s="849"/>
      <c r="AF294" s="851"/>
      <c r="AG294" s="849"/>
      <c r="AH294" s="853"/>
      <c r="AI294" s="847"/>
      <c r="AJ294" s="849"/>
      <c r="AK294" s="849"/>
      <c r="AL294" s="851"/>
      <c r="AM294" s="849"/>
      <c r="AN294" s="853"/>
      <c r="AO294" s="914"/>
      <c r="AP294" s="746" t="s">
        <v>710</v>
      </c>
      <c r="AQ294" s="591" t="s">
        <v>135</v>
      </c>
      <c r="AR294" s="591"/>
      <c r="AS294" s="592"/>
    </row>
    <row r="295" spans="1:47" s="604" customFormat="1" ht="45.75" customHeight="1">
      <c r="A295" s="566">
        <v>236</v>
      </c>
      <c r="B295" s="793" t="s">
        <v>482</v>
      </c>
      <c r="C295" s="570" t="s">
        <v>287</v>
      </c>
      <c r="D295" s="570" t="s">
        <v>198</v>
      </c>
      <c r="E295" s="292">
        <v>8.1310000000000002</v>
      </c>
      <c r="F295" s="741">
        <v>0</v>
      </c>
      <c r="G295" s="295">
        <v>0</v>
      </c>
      <c r="H295" s="652">
        <f t="shared" si="39"/>
        <v>8.1310000000000002</v>
      </c>
      <c r="I295" s="652">
        <v>8</v>
      </c>
      <c r="J295" s="293" t="s">
        <v>1028</v>
      </c>
      <c r="K295" s="496" t="s">
        <v>95</v>
      </c>
      <c r="L295" s="497" t="s">
        <v>1202</v>
      </c>
      <c r="M295" s="652">
        <v>8.016</v>
      </c>
      <c r="N295" s="295">
        <v>8.2210000000000001</v>
      </c>
      <c r="O295" s="285">
        <f t="shared" si="40"/>
        <v>0.20500000000000007</v>
      </c>
      <c r="P295" s="652">
        <v>0</v>
      </c>
      <c r="Q295" s="777" t="s">
        <v>95</v>
      </c>
      <c r="R295" s="793" t="s">
        <v>1708</v>
      </c>
      <c r="S295" s="582"/>
      <c r="T295" s="567" t="s">
        <v>432</v>
      </c>
      <c r="U295" s="645" t="s">
        <v>2</v>
      </c>
      <c r="V295" s="570" t="s">
        <v>458</v>
      </c>
      <c r="W295" s="680" t="s">
        <v>987</v>
      </c>
      <c r="X295" s="681"/>
      <c r="Y295" s="754" t="s">
        <v>986</v>
      </c>
      <c r="Z295" s="682">
        <v>233</v>
      </c>
      <c r="AA295" s="754" t="s">
        <v>986</v>
      </c>
      <c r="AB295" s="683"/>
      <c r="AC295" s="680"/>
      <c r="AD295" s="681"/>
      <c r="AE295" s="754" t="s">
        <v>986</v>
      </c>
      <c r="AF295" s="682"/>
      <c r="AG295" s="754" t="s">
        <v>986</v>
      </c>
      <c r="AH295" s="683"/>
      <c r="AI295" s="680"/>
      <c r="AJ295" s="681"/>
      <c r="AK295" s="754" t="s">
        <v>986</v>
      </c>
      <c r="AL295" s="682"/>
      <c r="AM295" s="754" t="s">
        <v>986</v>
      </c>
      <c r="AN295" s="683"/>
      <c r="AO295" s="771"/>
      <c r="AP295" s="645" t="s">
        <v>865</v>
      </c>
      <c r="AQ295" s="591" t="s">
        <v>135</v>
      </c>
      <c r="AR295" s="591"/>
      <c r="AS295" s="592"/>
    </row>
    <row r="296" spans="1:47" s="604" customFormat="1" ht="57" customHeight="1">
      <c r="A296" s="566">
        <v>237</v>
      </c>
      <c r="B296" s="793" t="s">
        <v>483</v>
      </c>
      <c r="C296" s="570" t="s">
        <v>318</v>
      </c>
      <c r="D296" s="570" t="s">
        <v>198</v>
      </c>
      <c r="E296" s="292">
        <v>22.896000000000001</v>
      </c>
      <c r="F296" s="741">
        <v>0</v>
      </c>
      <c r="G296" s="295">
        <v>0</v>
      </c>
      <c r="H296" s="652">
        <f t="shared" si="39"/>
        <v>22.896000000000001</v>
      </c>
      <c r="I296" s="652">
        <v>22</v>
      </c>
      <c r="J296" s="293" t="s">
        <v>1028</v>
      </c>
      <c r="K296" s="516" t="s">
        <v>95</v>
      </c>
      <c r="L296" s="517" t="s">
        <v>1203</v>
      </c>
      <c r="M296" s="652">
        <v>23.885000000000002</v>
      </c>
      <c r="N296" s="295">
        <v>41.027000000000001</v>
      </c>
      <c r="O296" s="285">
        <f t="shared" si="40"/>
        <v>17.141999999999999</v>
      </c>
      <c r="P296" s="652">
        <v>0</v>
      </c>
      <c r="Q296" s="777" t="s">
        <v>95</v>
      </c>
      <c r="R296" s="793" t="s">
        <v>1709</v>
      </c>
      <c r="S296" s="582"/>
      <c r="T296" s="567" t="s">
        <v>432</v>
      </c>
      <c r="U296" s="645" t="s">
        <v>2</v>
      </c>
      <c r="V296" s="570" t="s">
        <v>458</v>
      </c>
      <c r="W296" s="680" t="s">
        <v>987</v>
      </c>
      <c r="X296" s="681"/>
      <c r="Y296" s="754" t="s">
        <v>986</v>
      </c>
      <c r="Z296" s="682">
        <v>234</v>
      </c>
      <c r="AA296" s="754" t="s">
        <v>986</v>
      </c>
      <c r="AB296" s="683"/>
      <c r="AC296" s="680"/>
      <c r="AD296" s="681"/>
      <c r="AE296" s="754" t="s">
        <v>986</v>
      </c>
      <c r="AF296" s="682"/>
      <c r="AG296" s="754" t="s">
        <v>986</v>
      </c>
      <c r="AH296" s="683"/>
      <c r="AI296" s="680"/>
      <c r="AJ296" s="681"/>
      <c r="AK296" s="754" t="s">
        <v>986</v>
      </c>
      <c r="AL296" s="682"/>
      <c r="AM296" s="754" t="s">
        <v>986</v>
      </c>
      <c r="AN296" s="683"/>
      <c r="AO296" s="771"/>
      <c r="AP296" s="644" t="s">
        <v>710</v>
      </c>
      <c r="AQ296" s="591" t="s">
        <v>135</v>
      </c>
      <c r="AR296" s="591"/>
      <c r="AS296" s="592"/>
    </row>
    <row r="297" spans="1:47" s="604" customFormat="1" ht="43.7" customHeight="1">
      <c r="A297" s="566">
        <v>238</v>
      </c>
      <c r="B297" s="793" t="s">
        <v>484</v>
      </c>
      <c r="C297" s="570" t="s">
        <v>287</v>
      </c>
      <c r="D297" s="570" t="s">
        <v>198</v>
      </c>
      <c r="E297" s="292">
        <v>21.699000000000002</v>
      </c>
      <c r="F297" s="741">
        <v>0</v>
      </c>
      <c r="G297" s="295">
        <v>0</v>
      </c>
      <c r="H297" s="652">
        <f t="shared" si="39"/>
        <v>21.699000000000002</v>
      </c>
      <c r="I297" s="696">
        <v>21</v>
      </c>
      <c r="J297" s="293" t="s">
        <v>1028</v>
      </c>
      <c r="K297" s="516" t="s">
        <v>95</v>
      </c>
      <c r="L297" s="517" t="s">
        <v>1204</v>
      </c>
      <c r="M297" s="652">
        <v>21.699000000000002</v>
      </c>
      <c r="N297" s="295">
        <v>26.731000000000002</v>
      </c>
      <c r="O297" s="285">
        <f t="shared" si="40"/>
        <v>5.032</v>
      </c>
      <c r="P297" s="652">
        <v>0</v>
      </c>
      <c r="Q297" s="777" t="s">
        <v>95</v>
      </c>
      <c r="R297" s="793" t="s">
        <v>1710</v>
      </c>
      <c r="S297" s="582"/>
      <c r="T297" s="567" t="s">
        <v>432</v>
      </c>
      <c r="U297" s="645" t="s">
        <v>2</v>
      </c>
      <c r="V297" s="570" t="s">
        <v>458</v>
      </c>
      <c r="W297" s="680" t="s">
        <v>987</v>
      </c>
      <c r="X297" s="681"/>
      <c r="Y297" s="754" t="s">
        <v>986</v>
      </c>
      <c r="Z297" s="682">
        <v>235</v>
      </c>
      <c r="AA297" s="754" t="s">
        <v>986</v>
      </c>
      <c r="AB297" s="683"/>
      <c r="AC297" s="680"/>
      <c r="AD297" s="681"/>
      <c r="AE297" s="754" t="s">
        <v>986</v>
      </c>
      <c r="AF297" s="682"/>
      <c r="AG297" s="754" t="s">
        <v>986</v>
      </c>
      <c r="AH297" s="683"/>
      <c r="AI297" s="680"/>
      <c r="AJ297" s="681"/>
      <c r="AK297" s="754" t="s">
        <v>986</v>
      </c>
      <c r="AL297" s="682"/>
      <c r="AM297" s="754" t="s">
        <v>986</v>
      </c>
      <c r="AN297" s="683"/>
      <c r="AO297" s="771"/>
      <c r="AP297" s="645" t="s">
        <v>865</v>
      </c>
      <c r="AQ297" s="591" t="s">
        <v>135</v>
      </c>
      <c r="AR297" s="591"/>
      <c r="AS297" s="592"/>
    </row>
    <row r="298" spans="1:47" s="604" customFormat="1" ht="57" customHeight="1">
      <c r="A298" s="566">
        <v>239</v>
      </c>
      <c r="B298" s="793" t="s">
        <v>485</v>
      </c>
      <c r="C298" s="570" t="s">
        <v>287</v>
      </c>
      <c r="D298" s="570" t="s">
        <v>198</v>
      </c>
      <c r="E298" s="292">
        <v>485.61500000000001</v>
      </c>
      <c r="F298" s="741">
        <v>0</v>
      </c>
      <c r="G298" s="295">
        <v>0</v>
      </c>
      <c r="H298" s="652">
        <f t="shared" si="39"/>
        <v>485.61500000000001</v>
      </c>
      <c r="I298" s="696">
        <v>486</v>
      </c>
      <c r="J298" s="293" t="s">
        <v>1028</v>
      </c>
      <c r="K298" s="516" t="s">
        <v>95</v>
      </c>
      <c r="L298" s="517" t="s">
        <v>1205</v>
      </c>
      <c r="M298" s="652">
        <v>521.91899999999998</v>
      </c>
      <c r="N298" s="295">
        <v>571.73500000000001</v>
      </c>
      <c r="O298" s="285">
        <f t="shared" si="40"/>
        <v>49.816000000000031</v>
      </c>
      <c r="P298" s="652">
        <v>0</v>
      </c>
      <c r="Q298" s="777" t="s">
        <v>95</v>
      </c>
      <c r="R298" s="793" t="s">
        <v>1711</v>
      </c>
      <c r="S298" s="582"/>
      <c r="T298" s="567" t="s">
        <v>432</v>
      </c>
      <c r="U298" s="645" t="s">
        <v>2</v>
      </c>
      <c r="V298" s="570" t="s">
        <v>458</v>
      </c>
      <c r="W298" s="680" t="s">
        <v>987</v>
      </c>
      <c r="X298" s="681"/>
      <c r="Y298" s="754" t="s">
        <v>986</v>
      </c>
      <c r="Z298" s="682">
        <v>236</v>
      </c>
      <c r="AA298" s="754" t="s">
        <v>986</v>
      </c>
      <c r="AB298" s="683"/>
      <c r="AC298" s="680"/>
      <c r="AD298" s="681"/>
      <c r="AE298" s="754" t="s">
        <v>986</v>
      </c>
      <c r="AF298" s="682"/>
      <c r="AG298" s="754" t="s">
        <v>986</v>
      </c>
      <c r="AH298" s="683"/>
      <c r="AI298" s="680"/>
      <c r="AJ298" s="681"/>
      <c r="AK298" s="754" t="s">
        <v>986</v>
      </c>
      <c r="AL298" s="682"/>
      <c r="AM298" s="754" t="s">
        <v>986</v>
      </c>
      <c r="AN298" s="683"/>
      <c r="AO298" s="771"/>
      <c r="AP298" s="644" t="s">
        <v>711</v>
      </c>
      <c r="AQ298" s="591" t="s">
        <v>135</v>
      </c>
      <c r="AR298" s="591"/>
      <c r="AS298" s="592"/>
    </row>
    <row r="299" spans="1:47" s="604" customFormat="1" ht="82.5" customHeight="1">
      <c r="A299" s="566">
        <v>240</v>
      </c>
      <c r="B299" s="793" t="s">
        <v>486</v>
      </c>
      <c r="C299" s="570" t="s">
        <v>281</v>
      </c>
      <c r="D299" s="570" t="s">
        <v>198</v>
      </c>
      <c r="E299" s="292">
        <v>40.084000000000003</v>
      </c>
      <c r="F299" s="741">
        <v>0</v>
      </c>
      <c r="G299" s="295">
        <v>0</v>
      </c>
      <c r="H299" s="652">
        <f t="shared" si="39"/>
        <v>40.084000000000003</v>
      </c>
      <c r="I299" s="652">
        <v>37.700000000000003</v>
      </c>
      <c r="J299" s="293" t="s">
        <v>1028</v>
      </c>
      <c r="K299" s="516" t="s">
        <v>95</v>
      </c>
      <c r="L299" s="517" t="s">
        <v>1206</v>
      </c>
      <c r="M299" s="652">
        <v>54.707000000000001</v>
      </c>
      <c r="N299" s="295">
        <v>76.588999999999999</v>
      </c>
      <c r="O299" s="285">
        <f t="shared" si="40"/>
        <v>21.881999999999998</v>
      </c>
      <c r="P299" s="652">
        <v>0</v>
      </c>
      <c r="Q299" s="777" t="s">
        <v>1444</v>
      </c>
      <c r="R299" s="793" t="s">
        <v>1712</v>
      </c>
      <c r="S299" s="582"/>
      <c r="T299" s="567" t="s">
        <v>432</v>
      </c>
      <c r="U299" s="645" t="s">
        <v>2</v>
      </c>
      <c r="V299" s="570" t="s">
        <v>458</v>
      </c>
      <c r="W299" s="680" t="s">
        <v>987</v>
      </c>
      <c r="X299" s="681"/>
      <c r="Y299" s="754" t="s">
        <v>986</v>
      </c>
      <c r="Z299" s="682">
        <v>237</v>
      </c>
      <c r="AA299" s="754" t="s">
        <v>986</v>
      </c>
      <c r="AB299" s="683"/>
      <c r="AC299" s="680"/>
      <c r="AD299" s="681"/>
      <c r="AE299" s="754" t="s">
        <v>986</v>
      </c>
      <c r="AF299" s="682"/>
      <c r="AG299" s="754" t="s">
        <v>986</v>
      </c>
      <c r="AH299" s="683"/>
      <c r="AI299" s="680"/>
      <c r="AJ299" s="681"/>
      <c r="AK299" s="754" t="s">
        <v>986</v>
      </c>
      <c r="AL299" s="682"/>
      <c r="AM299" s="754" t="s">
        <v>986</v>
      </c>
      <c r="AN299" s="683"/>
      <c r="AO299" s="771"/>
      <c r="AP299" s="644" t="s">
        <v>710</v>
      </c>
      <c r="AQ299" s="591" t="s">
        <v>135</v>
      </c>
      <c r="AR299" s="591"/>
      <c r="AS299" s="592"/>
    </row>
    <row r="300" spans="1:47" s="604" customFormat="1">
      <c r="A300" s="566"/>
      <c r="B300" s="407" t="s">
        <v>972</v>
      </c>
      <c r="C300" s="570"/>
      <c r="D300" s="570"/>
      <c r="E300" s="292"/>
      <c r="F300" s="652"/>
      <c r="G300" s="295"/>
      <c r="H300" s="364"/>
      <c r="I300" s="652"/>
      <c r="J300" s="363"/>
      <c r="K300" s="707"/>
      <c r="L300" s="300"/>
      <c r="M300" s="652"/>
      <c r="N300" s="652"/>
      <c r="O300" s="285"/>
      <c r="P300" s="652"/>
      <c r="Q300" s="777"/>
      <c r="R300" s="793"/>
      <c r="S300" s="582"/>
      <c r="T300" s="567"/>
      <c r="U300" s="645"/>
      <c r="V300" s="570"/>
      <c r="W300" s="680"/>
      <c r="X300" s="681"/>
      <c r="Y300" s="754" t="s">
        <v>986</v>
      </c>
      <c r="Z300" s="682"/>
      <c r="AA300" s="754" t="s">
        <v>986</v>
      </c>
      <c r="AB300" s="683"/>
      <c r="AC300" s="680"/>
      <c r="AD300" s="681"/>
      <c r="AE300" s="754" t="s">
        <v>986</v>
      </c>
      <c r="AF300" s="682"/>
      <c r="AG300" s="754" t="s">
        <v>986</v>
      </c>
      <c r="AH300" s="683"/>
      <c r="AI300" s="680"/>
      <c r="AJ300" s="681"/>
      <c r="AK300" s="754" t="s">
        <v>986</v>
      </c>
      <c r="AL300" s="682"/>
      <c r="AM300" s="754" t="s">
        <v>986</v>
      </c>
      <c r="AN300" s="683"/>
      <c r="AO300" s="771"/>
      <c r="AP300" s="644"/>
      <c r="AQ300" s="591"/>
      <c r="AR300" s="591"/>
      <c r="AS300" s="592"/>
    </row>
    <row r="301" spans="1:47" s="604" customFormat="1" ht="21.6" customHeight="1">
      <c r="A301" s="566"/>
      <c r="B301" s="407" t="s">
        <v>973</v>
      </c>
      <c r="C301" s="570"/>
      <c r="D301" s="570"/>
      <c r="E301" s="292"/>
      <c r="F301" s="652"/>
      <c r="G301" s="295"/>
      <c r="H301" s="364"/>
      <c r="I301" s="652"/>
      <c r="J301" s="363"/>
      <c r="K301" s="707"/>
      <c r="L301" s="300"/>
      <c r="M301" s="652"/>
      <c r="N301" s="652"/>
      <c r="O301" s="285"/>
      <c r="P301" s="652"/>
      <c r="Q301" s="777"/>
      <c r="R301" s="793"/>
      <c r="S301" s="582"/>
      <c r="T301" s="567"/>
      <c r="U301" s="645"/>
      <c r="V301" s="570"/>
      <c r="W301" s="675"/>
      <c r="X301" s="676"/>
      <c r="Y301" s="677" t="s">
        <v>986</v>
      </c>
      <c r="Z301" s="678"/>
      <c r="AA301" s="677" t="s">
        <v>986</v>
      </c>
      <c r="AB301" s="679"/>
      <c r="AC301" s="675"/>
      <c r="AD301" s="676"/>
      <c r="AE301" s="677" t="s">
        <v>986</v>
      </c>
      <c r="AF301" s="678"/>
      <c r="AG301" s="677" t="s">
        <v>986</v>
      </c>
      <c r="AH301" s="679"/>
      <c r="AI301" s="675"/>
      <c r="AJ301" s="676"/>
      <c r="AK301" s="677" t="s">
        <v>986</v>
      </c>
      <c r="AL301" s="678"/>
      <c r="AM301" s="677" t="s">
        <v>986</v>
      </c>
      <c r="AN301" s="679"/>
      <c r="AO301" s="539"/>
      <c r="AP301" s="644"/>
      <c r="AQ301" s="591"/>
      <c r="AR301" s="591"/>
      <c r="AS301" s="592"/>
    </row>
    <row r="302" spans="1:47" ht="21.6" customHeight="1">
      <c r="A302" s="332"/>
      <c r="B302" s="333" t="s">
        <v>488</v>
      </c>
      <c r="C302" s="333"/>
      <c r="D302" s="333"/>
      <c r="E302" s="334"/>
      <c r="F302" s="335"/>
      <c r="G302" s="335"/>
      <c r="H302" s="336"/>
      <c r="I302" s="336"/>
      <c r="J302" s="337"/>
      <c r="K302" s="338"/>
      <c r="L302" s="338"/>
      <c r="M302" s="336"/>
      <c r="N302" s="336"/>
      <c r="O302" s="336"/>
      <c r="P302" s="339"/>
      <c r="Q302" s="340"/>
      <c r="R302" s="341"/>
      <c r="S302" s="342"/>
      <c r="T302" s="342"/>
      <c r="U302" s="342"/>
      <c r="V302" s="343"/>
      <c r="W302" s="670"/>
      <c r="X302" s="670"/>
      <c r="Y302" s="670"/>
      <c r="Z302" s="670"/>
      <c r="AA302" s="670"/>
      <c r="AB302" s="670"/>
      <c r="AC302" s="670"/>
      <c r="AD302" s="670"/>
      <c r="AE302" s="670"/>
      <c r="AF302" s="670"/>
      <c r="AG302" s="670"/>
      <c r="AH302" s="670"/>
      <c r="AI302" s="670"/>
      <c r="AJ302" s="670"/>
      <c r="AK302" s="670"/>
      <c r="AL302" s="670"/>
      <c r="AM302" s="670"/>
      <c r="AN302" s="670"/>
      <c r="AO302" s="670"/>
      <c r="AP302" s="343"/>
      <c r="AQ302" s="342"/>
      <c r="AR302" s="342"/>
      <c r="AS302" s="344"/>
    </row>
    <row r="303" spans="1:47" s="604" customFormat="1" ht="40.35" customHeight="1">
      <c r="A303" s="854">
        <v>241</v>
      </c>
      <c r="B303" s="844" t="s">
        <v>837</v>
      </c>
      <c r="C303" s="856" t="s">
        <v>287</v>
      </c>
      <c r="D303" s="856" t="s">
        <v>198</v>
      </c>
      <c r="E303" s="292">
        <v>139.44399999999999</v>
      </c>
      <c r="F303" s="741">
        <v>0</v>
      </c>
      <c r="G303" s="295">
        <v>0</v>
      </c>
      <c r="H303" s="652">
        <f t="shared" si="39"/>
        <v>139.44399999999999</v>
      </c>
      <c r="I303" s="821">
        <v>128</v>
      </c>
      <c r="J303" s="903" t="s">
        <v>1027</v>
      </c>
      <c r="K303" s="898" t="s">
        <v>95</v>
      </c>
      <c r="L303" s="929" t="s">
        <v>1207</v>
      </c>
      <c r="M303" s="650">
        <v>140.18600000000001</v>
      </c>
      <c r="N303" s="650">
        <v>155.71600000000001</v>
      </c>
      <c r="O303" s="285">
        <f t="shared" ref="O303:O305" si="41">+N303-M303</f>
        <v>15.530000000000001</v>
      </c>
      <c r="P303" s="652">
        <v>0</v>
      </c>
      <c r="Q303" s="777" t="s">
        <v>95</v>
      </c>
      <c r="R303" s="844" t="s">
        <v>1713</v>
      </c>
      <c r="S303" s="582"/>
      <c r="T303" s="567" t="s">
        <v>432</v>
      </c>
      <c r="U303" s="645" t="s">
        <v>2</v>
      </c>
      <c r="V303" s="570" t="s">
        <v>435</v>
      </c>
      <c r="W303" s="846" t="s">
        <v>987</v>
      </c>
      <c r="X303" s="848"/>
      <c r="Y303" s="848" t="s">
        <v>986</v>
      </c>
      <c r="Z303" s="850">
        <v>239</v>
      </c>
      <c r="AA303" s="848" t="s">
        <v>986</v>
      </c>
      <c r="AB303" s="852"/>
      <c r="AC303" s="846" t="s">
        <v>987</v>
      </c>
      <c r="AD303" s="848"/>
      <c r="AE303" s="848" t="s">
        <v>986</v>
      </c>
      <c r="AF303" s="850">
        <v>223</v>
      </c>
      <c r="AG303" s="848" t="s">
        <v>986</v>
      </c>
      <c r="AH303" s="852"/>
      <c r="AI303" s="846" t="s">
        <v>987</v>
      </c>
      <c r="AJ303" s="848"/>
      <c r="AK303" s="848" t="s">
        <v>986</v>
      </c>
      <c r="AL303" s="850">
        <v>225</v>
      </c>
      <c r="AM303" s="848" t="s">
        <v>986</v>
      </c>
      <c r="AN303" s="852"/>
      <c r="AO303" s="913"/>
      <c r="AP303" s="644" t="s">
        <v>865</v>
      </c>
      <c r="AQ303" s="591" t="s">
        <v>135</v>
      </c>
      <c r="AR303" s="591"/>
      <c r="AS303" s="592"/>
    </row>
    <row r="304" spans="1:47" s="604" customFormat="1" ht="40.35" customHeight="1">
      <c r="A304" s="855"/>
      <c r="B304" s="845"/>
      <c r="C304" s="857"/>
      <c r="D304" s="857"/>
      <c r="E304" s="292">
        <v>4.4139999999999997</v>
      </c>
      <c r="F304" s="741">
        <v>0</v>
      </c>
      <c r="G304" s="650">
        <v>0</v>
      </c>
      <c r="H304" s="652">
        <f t="shared" si="39"/>
        <v>4.4139999999999997</v>
      </c>
      <c r="I304" s="822"/>
      <c r="J304" s="905"/>
      <c r="K304" s="899"/>
      <c r="L304" s="930"/>
      <c r="M304" s="650">
        <v>4.375</v>
      </c>
      <c r="N304" s="650">
        <v>4.375</v>
      </c>
      <c r="O304" s="285">
        <f t="shared" si="41"/>
        <v>0</v>
      </c>
      <c r="P304" s="652">
        <v>0</v>
      </c>
      <c r="Q304" s="777" t="s">
        <v>95</v>
      </c>
      <c r="R304" s="845"/>
      <c r="S304" s="582"/>
      <c r="T304" s="756" t="s">
        <v>432</v>
      </c>
      <c r="U304" s="645" t="s">
        <v>2</v>
      </c>
      <c r="V304" s="570" t="s">
        <v>466</v>
      </c>
      <c r="W304" s="847"/>
      <c r="X304" s="849"/>
      <c r="Y304" s="849"/>
      <c r="Z304" s="851"/>
      <c r="AA304" s="849"/>
      <c r="AB304" s="853"/>
      <c r="AC304" s="847"/>
      <c r="AD304" s="849"/>
      <c r="AE304" s="849"/>
      <c r="AF304" s="851"/>
      <c r="AG304" s="849"/>
      <c r="AH304" s="853"/>
      <c r="AI304" s="847"/>
      <c r="AJ304" s="849"/>
      <c r="AK304" s="849"/>
      <c r="AL304" s="851"/>
      <c r="AM304" s="849"/>
      <c r="AN304" s="853"/>
      <c r="AO304" s="914"/>
      <c r="AP304" s="644" t="s">
        <v>931</v>
      </c>
      <c r="AQ304" s="749" t="s">
        <v>135</v>
      </c>
      <c r="AR304" s="749"/>
      <c r="AS304" s="744"/>
    </row>
    <row r="305" spans="1:45" s="604" customFormat="1" ht="54.4" customHeight="1">
      <c r="A305" s="566">
        <v>242</v>
      </c>
      <c r="B305" s="793" t="s">
        <v>775</v>
      </c>
      <c r="C305" s="570" t="s">
        <v>226</v>
      </c>
      <c r="D305" s="570" t="s">
        <v>198</v>
      </c>
      <c r="E305" s="652">
        <v>119.33499999999999</v>
      </c>
      <c r="F305" s="652">
        <v>0</v>
      </c>
      <c r="G305" s="295">
        <v>0</v>
      </c>
      <c r="H305" s="652">
        <f t="shared" si="39"/>
        <v>119.33499999999999</v>
      </c>
      <c r="I305" s="652">
        <v>111</v>
      </c>
      <c r="J305" s="293" t="s">
        <v>1028</v>
      </c>
      <c r="K305" s="516" t="s">
        <v>95</v>
      </c>
      <c r="L305" s="517" t="s">
        <v>1208</v>
      </c>
      <c r="M305" s="652">
        <v>145</v>
      </c>
      <c r="N305" s="295">
        <v>203</v>
      </c>
      <c r="O305" s="285">
        <f t="shared" si="41"/>
        <v>58</v>
      </c>
      <c r="P305" s="652">
        <v>0</v>
      </c>
      <c r="Q305" s="777" t="s">
        <v>95</v>
      </c>
      <c r="R305" s="793" t="s">
        <v>1714</v>
      </c>
      <c r="S305" s="582"/>
      <c r="T305" s="567" t="s">
        <v>432</v>
      </c>
      <c r="U305" s="645" t="s">
        <v>2</v>
      </c>
      <c r="V305" s="570" t="s">
        <v>435</v>
      </c>
      <c r="W305" s="680" t="s">
        <v>987</v>
      </c>
      <c r="X305" s="681"/>
      <c r="Y305" s="754" t="s">
        <v>986</v>
      </c>
      <c r="Z305" s="682">
        <v>240</v>
      </c>
      <c r="AA305" s="754" t="s">
        <v>986</v>
      </c>
      <c r="AB305" s="683"/>
      <c r="AC305" s="680"/>
      <c r="AD305" s="681"/>
      <c r="AE305" s="754" t="s">
        <v>986</v>
      </c>
      <c r="AF305" s="682"/>
      <c r="AG305" s="754" t="s">
        <v>986</v>
      </c>
      <c r="AH305" s="683"/>
      <c r="AI305" s="680"/>
      <c r="AJ305" s="681"/>
      <c r="AK305" s="754" t="s">
        <v>986</v>
      </c>
      <c r="AL305" s="682"/>
      <c r="AM305" s="754" t="s">
        <v>986</v>
      </c>
      <c r="AN305" s="683"/>
      <c r="AO305" s="771"/>
      <c r="AP305" s="644" t="s">
        <v>711</v>
      </c>
      <c r="AQ305" s="591"/>
      <c r="AR305" s="591" t="s">
        <v>135</v>
      </c>
      <c r="AS305" s="592"/>
    </row>
    <row r="306" spans="1:45" ht="26.1" customHeight="1">
      <c r="A306" s="332"/>
      <c r="B306" s="333" t="s">
        <v>489</v>
      </c>
      <c r="C306" s="333"/>
      <c r="D306" s="333"/>
      <c r="E306" s="334"/>
      <c r="F306" s="335"/>
      <c r="G306" s="335"/>
      <c r="H306" s="336"/>
      <c r="I306" s="336"/>
      <c r="J306" s="337"/>
      <c r="K306" s="338"/>
      <c r="L306" s="338"/>
      <c r="M306" s="336"/>
      <c r="N306" s="336"/>
      <c r="O306" s="336"/>
      <c r="P306" s="339"/>
      <c r="Q306" s="340"/>
      <c r="R306" s="341"/>
      <c r="S306" s="342"/>
      <c r="T306" s="342"/>
      <c r="U306" s="342"/>
      <c r="V306" s="343"/>
      <c r="W306" s="670"/>
      <c r="X306" s="670"/>
      <c r="Y306" s="670"/>
      <c r="Z306" s="670"/>
      <c r="AA306" s="670"/>
      <c r="AB306" s="670"/>
      <c r="AC306" s="670"/>
      <c r="AD306" s="670"/>
      <c r="AE306" s="670"/>
      <c r="AF306" s="670"/>
      <c r="AG306" s="670"/>
      <c r="AH306" s="670"/>
      <c r="AI306" s="670"/>
      <c r="AJ306" s="670"/>
      <c r="AK306" s="670"/>
      <c r="AL306" s="670"/>
      <c r="AM306" s="670"/>
      <c r="AN306" s="670"/>
      <c r="AO306" s="670"/>
      <c r="AP306" s="343"/>
      <c r="AQ306" s="342"/>
      <c r="AR306" s="342"/>
      <c r="AS306" s="344"/>
    </row>
    <row r="307" spans="1:45" s="604" customFormat="1" ht="63" customHeight="1">
      <c r="A307" s="566">
        <v>243</v>
      </c>
      <c r="B307" s="793" t="s">
        <v>490</v>
      </c>
      <c r="C307" s="570" t="s">
        <v>201</v>
      </c>
      <c r="D307" s="570" t="s">
        <v>198</v>
      </c>
      <c r="E307" s="292">
        <v>15.173</v>
      </c>
      <c r="F307" s="741">
        <v>0</v>
      </c>
      <c r="G307" s="295">
        <v>0</v>
      </c>
      <c r="H307" s="652">
        <f t="shared" si="39"/>
        <v>15.173</v>
      </c>
      <c r="I307" s="652">
        <v>6</v>
      </c>
      <c r="J307" s="293" t="s">
        <v>1028</v>
      </c>
      <c r="K307" s="496" t="s">
        <v>95</v>
      </c>
      <c r="L307" s="497" t="s">
        <v>1209</v>
      </c>
      <c r="M307" s="652">
        <v>6.8449999999999998</v>
      </c>
      <c r="N307" s="295">
        <v>6.8449999999999998</v>
      </c>
      <c r="O307" s="285">
        <f t="shared" ref="O307:O312" si="42">+N307-M307</f>
        <v>0</v>
      </c>
      <c r="P307" s="652">
        <v>0</v>
      </c>
      <c r="Q307" s="777" t="s">
        <v>95</v>
      </c>
      <c r="R307" s="793" t="s">
        <v>1717</v>
      </c>
      <c r="S307" s="582"/>
      <c r="T307" s="567" t="s">
        <v>432</v>
      </c>
      <c r="U307" s="645" t="s">
        <v>2</v>
      </c>
      <c r="V307" s="570" t="s">
        <v>435</v>
      </c>
      <c r="W307" s="680" t="s">
        <v>987</v>
      </c>
      <c r="X307" s="681"/>
      <c r="Y307" s="754" t="s">
        <v>986</v>
      </c>
      <c r="Z307" s="682">
        <v>241</v>
      </c>
      <c r="AA307" s="754" t="s">
        <v>986</v>
      </c>
      <c r="AB307" s="683"/>
      <c r="AC307" s="680"/>
      <c r="AD307" s="681"/>
      <c r="AE307" s="754" t="s">
        <v>986</v>
      </c>
      <c r="AF307" s="682"/>
      <c r="AG307" s="754" t="s">
        <v>986</v>
      </c>
      <c r="AH307" s="683"/>
      <c r="AI307" s="680"/>
      <c r="AJ307" s="681"/>
      <c r="AK307" s="754" t="s">
        <v>986</v>
      </c>
      <c r="AL307" s="682"/>
      <c r="AM307" s="754" t="s">
        <v>986</v>
      </c>
      <c r="AN307" s="683"/>
      <c r="AO307" s="771"/>
      <c r="AP307" s="645" t="s">
        <v>865</v>
      </c>
      <c r="AQ307" s="591" t="s">
        <v>135</v>
      </c>
      <c r="AR307" s="591"/>
      <c r="AS307" s="592"/>
    </row>
    <row r="308" spans="1:45" s="604" customFormat="1" ht="66" customHeight="1">
      <c r="A308" s="566">
        <v>244</v>
      </c>
      <c r="B308" s="793" t="s">
        <v>491</v>
      </c>
      <c r="C308" s="570" t="s">
        <v>287</v>
      </c>
      <c r="D308" s="570" t="s">
        <v>198</v>
      </c>
      <c r="E308" s="292">
        <v>22.864000000000001</v>
      </c>
      <c r="F308" s="741">
        <v>0</v>
      </c>
      <c r="G308" s="295">
        <v>0</v>
      </c>
      <c r="H308" s="652">
        <f t="shared" si="39"/>
        <v>22.864000000000001</v>
      </c>
      <c r="I308" s="652">
        <v>17</v>
      </c>
      <c r="J308" s="701" t="s">
        <v>1113</v>
      </c>
      <c r="K308" s="516" t="s">
        <v>95</v>
      </c>
      <c r="L308" s="517" t="s">
        <v>1210</v>
      </c>
      <c r="M308" s="652">
        <v>19.48</v>
      </c>
      <c r="N308" s="295">
        <v>30.254999999999999</v>
      </c>
      <c r="O308" s="285">
        <f t="shared" si="42"/>
        <v>10.774999999999999</v>
      </c>
      <c r="P308" s="652">
        <v>0</v>
      </c>
      <c r="Q308" s="777" t="s">
        <v>95</v>
      </c>
      <c r="R308" s="793" t="s">
        <v>1715</v>
      </c>
      <c r="S308" s="582"/>
      <c r="T308" s="567" t="s">
        <v>432</v>
      </c>
      <c r="U308" s="645" t="s">
        <v>2</v>
      </c>
      <c r="V308" s="570" t="s">
        <v>435</v>
      </c>
      <c r="W308" s="680" t="s">
        <v>987</v>
      </c>
      <c r="X308" s="681"/>
      <c r="Y308" s="754" t="s">
        <v>986</v>
      </c>
      <c r="Z308" s="682">
        <v>242</v>
      </c>
      <c r="AA308" s="754" t="s">
        <v>986</v>
      </c>
      <c r="AB308" s="683"/>
      <c r="AC308" s="680"/>
      <c r="AD308" s="681"/>
      <c r="AE308" s="754" t="s">
        <v>986</v>
      </c>
      <c r="AF308" s="682"/>
      <c r="AG308" s="754" t="s">
        <v>986</v>
      </c>
      <c r="AH308" s="683"/>
      <c r="AI308" s="680"/>
      <c r="AJ308" s="681"/>
      <c r="AK308" s="754" t="s">
        <v>986</v>
      </c>
      <c r="AL308" s="682"/>
      <c r="AM308" s="754" t="s">
        <v>986</v>
      </c>
      <c r="AN308" s="683"/>
      <c r="AO308" s="771"/>
      <c r="AP308" s="644" t="s">
        <v>121</v>
      </c>
      <c r="AQ308" s="591" t="s">
        <v>135</v>
      </c>
      <c r="AR308" s="591"/>
      <c r="AS308" s="592"/>
    </row>
    <row r="309" spans="1:45" s="604" customFormat="1" ht="68.25" customHeight="1">
      <c r="A309" s="985">
        <v>245</v>
      </c>
      <c r="B309" s="920" t="s">
        <v>777</v>
      </c>
      <c r="C309" s="494" t="s">
        <v>442</v>
      </c>
      <c r="D309" s="494" t="s">
        <v>198</v>
      </c>
      <c r="E309" s="495">
        <f>7113.496+1999.55</f>
        <v>9113.0460000000003</v>
      </c>
      <c r="F309" s="650">
        <v>12787.294773</v>
      </c>
      <c r="G309" s="493">
        <v>0</v>
      </c>
      <c r="H309" s="650">
        <f t="shared" si="39"/>
        <v>21900.340773</v>
      </c>
      <c r="I309" s="827">
        <v>15341</v>
      </c>
      <c r="J309" s="903" t="s">
        <v>1126</v>
      </c>
      <c r="K309" s="923" t="s">
        <v>95</v>
      </c>
      <c r="L309" s="906" t="s">
        <v>1211</v>
      </c>
      <c r="M309" s="650">
        <v>7090.8940000000002</v>
      </c>
      <c r="N309" s="650">
        <v>8579.6409999999996</v>
      </c>
      <c r="O309" s="498">
        <f t="shared" si="42"/>
        <v>1488.7469999999994</v>
      </c>
      <c r="P309" s="827">
        <v>0</v>
      </c>
      <c r="Q309" s="911" t="s">
        <v>95</v>
      </c>
      <c r="R309" s="920" t="s">
        <v>1716</v>
      </c>
      <c r="S309" s="568" t="s">
        <v>1780</v>
      </c>
      <c r="T309" s="379" t="s">
        <v>432</v>
      </c>
      <c r="U309" s="646" t="s">
        <v>2</v>
      </c>
      <c r="V309" s="494" t="s">
        <v>838</v>
      </c>
      <c r="W309" s="680" t="s">
        <v>987</v>
      </c>
      <c r="X309" s="681"/>
      <c r="Y309" s="754" t="s">
        <v>986</v>
      </c>
      <c r="Z309" s="682">
        <v>243</v>
      </c>
      <c r="AA309" s="754" t="s">
        <v>986</v>
      </c>
      <c r="AB309" s="683"/>
      <c r="AC309" s="680"/>
      <c r="AD309" s="681"/>
      <c r="AE309" s="754" t="s">
        <v>986</v>
      </c>
      <c r="AF309" s="682"/>
      <c r="AG309" s="754" t="s">
        <v>986</v>
      </c>
      <c r="AH309" s="683"/>
      <c r="AI309" s="680"/>
      <c r="AJ309" s="681"/>
      <c r="AK309" s="754" t="s">
        <v>986</v>
      </c>
      <c r="AL309" s="682"/>
      <c r="AM309" s="754" t="s">
        <v>986</v>
      </c>
      <c r="AN309" s="683"/>
      <c r="AO309" s="771"/>
      <c r="AP309" s="647" t="s">
        <v>121</v>
      </c>
      <c r="AQ309" s="398" t="s">
        <v>135</v>
      </c>
      <c r="AR309" s="398" t="s">
        <v>135</v>
      </c>
      <c r="AS309" s="399"/>
    </row>
    <row r="310" spans="1:45" s="604" customFormat="1" ht="33.75">
      <c r="A310" s="993"/>
      <c r="B310" s="921"/>
      <c r="C310" s="987" t="s">
        <v>255</v>
      </c>
      <c r="D310" s="991" t="s">
        <v>198</v>
      </c>
      <c r="E310" s="495">
        <v>747.49</v>
      </c>
      <c r="F310" s="741">
        <v>0</v>
      </c>
      <c r="G310" s="650">
        <v>0</v>
      </c>
      <c r="H310" s="650">
        <f t="shared" si="39"/>
        <v>747.49</v>
      </c>
      <c r="I310" s="828"/>
      <c r="J310" s="904"/>
      <c r="K310" s="924"/>
      <c r="L310" s="907"/>
      <c r="M310" s="650">
        <v>1100.021</v>
      </c>
      <c r="N310" s="650">
        <v>3453.9</v>
      </c>
      <c r="O310" s="498">
        <f t="shared" si="42"/>
        <v>2353.8789999999999</v>
      </c>
      <c r="P310" s="828"/>
      <c r="Q310" s="1052"/>
      <c r="R310" s="921"/>
      <c r="S310" s="568"/>
      <c r="T310" s="379" t="s">
        <v>432</v>
      </c>
      <c r="U310" s="646" t="s">
        <v>2</v>
      </c>
      <c r="V310" s="494" t="s">
        <v>839</v>
      </c>
      <c r="W310" s="680"/>
      <c r="X310" s="681"/>
      <c r="Y310" s="754" t="s">
        <v>986</v>
      </c>
      <c r="Z310" s="682"/>
      <c r="AA310" s="754" t="s">
        <v>986</v>
      </c>
      <c r="AB310" s="683"/>
      <c r="AC310" s="680"/>
      <c r="AD310" s="681"/>
      <c r="AE310" s="754" t="s">
        <v>986</v>
      </c>
      <c r="AF310" s="682"/>
      <c r="AG310" s="754" t="s">
        <v>986</v>
      </c>
      <c r="AH310" s="683"/>
      <c r="AI310" s="680"/>
      <c r="AJ310" s="681"/>
      <c r="AK310" s="754" t="s">
        <v>986</v>
      </c>
      <c r="AL310" s="682"/>
      <c r="AM310" s="754" t="s">
        <v>986</v>
      </c>
      <c r="AN310" s="683"/>
      <c r="AO310" s="771"/>
      <c r="AP310" s="647"/>
      <c r="AQ310" s="398" t="s">
        <v>135</v>
      </c>
      <c r="AR310" s="398" t="s">
        <v>135</v>
      </c>
      <c r="AS310" s="399"/>
    </row>
    <row r="311" spans="1:45" s="604" customFormat="1" ht="40.35" customHeight="1">
      <c r="A311" s="986"/>
      <c r="B311" s="922"/>
      <c r="C311" s="988"/>
      <c r="D311" s="992"/>
      <c r="E311" s="495">
        <v>265</v>
      </c>
      <c r="F311" s="741">
        <v>0</v>
      </c>
      <c r="G311" s="650">
        <v>0</v>
      </c>
      <c r="H311" s="650">
        <f t="shared" si="39"/>
        <v>265</v>
      </c>
      <c r="I311" s="829"/>
      <c r="J311" s="905"/>
      <c r="K311" s="925"/>
      <c r="L311" s="908"/>
      <c r="M311" s="650">
        <v>400</v>
      </c>
      <c r="N311" s="650">
        <v>674.49099999999999</v>
      </c>
      <c r="O311" s="498">
        <f t="shared" si="42"/>
        <v>274.49099999999999</v>
      </c>
      <c r="P311" s="829"/>
      <c r="Q311" s="912"/>
      <c r="R311" s="922"/>
      <c r="S311" s="568"/>
      <c r="T311" s="379" t="s">
        <v>432</v>
      </c>
      <c r="U311" s="646" t="s">
        <v>2</v>
      </c>
      <c r="V311" s="494" t="s">
        <v>617</v>
      </c>
      <c r="W311" s="680"/>
      <c r="X311" s="681"/>
      <c r="Y311" s="754" t="s">
        <v>986</v>
      </c>
      <c r="Z311" s="682"/>
      <c r="AA311" s="754" t="s">
        <v>986</v>
      </c>
      <c r="AB311" s="683"/>
      <c r="AC311" s="680"/>
      <c r="AD311" s="681"/>
      <c r="AE311" s="754" t="s">
        <v>986</v>
      </c>
      <c r="AF311" s="682"/>
      <c r="AG311" s="754" t="s">
        <v>986</v>
      </c>
      <c r="AH311" s="683"/>
      <c r="AI311" s="680"/>
      <c r="AJ311" s="681"/>
      <c r="AK311" s="754" t="s">
        <v>986</v>
      </c>
      <c r="AL311" s="682"/>
      <c r="AM311" s="754" t="s">
        <v>986</v>
      </c>
      <c r="AN311" s="683"/>
      <c r="AO311" s="771"/>
      <c r="AP311" s="647"/>
      <c r="AQ311" s="398" t="s">
        <v>135</v>
      </c>
      <c r="AR311" s="398"/>
      <c r="AS311" s="399"/>
    </row>
    <row r="312" spans="1:45" s="604" customFormat="1" ht="59.65" customHeight="1">
      <c r="A312" s="566">
        <v>246</v>
      </c>
      <c r="B312" s="793" t="s">
        <v>840</v>
      </c>
      <c r="C312" s="570" t="s">
        <v>281</v>
      </c>
      <c r="D312" s="570" t="s">
        <v>198</v>
      </c>
      <c r="E312" s="292">
        <v>9.5540000000000003</v>
      </c>
      <c r="F312" s="652">
        <v>0</v>
      </c>
      <c r="G312" s="295">
        <v>0</v>
      </c>
      <c r="H312" s="652">
        <f t="shared" si="39"/>
        <v>9.5540000000000003</v>
      </c>
      <c r="I312" s="652">
        <v>9</v>
      </c>
      <c r="J312" s="293" t="s">
        <v>1028</v>
      </c>
      <c r="K312" s="516" t="s">
        <v>95</v>
      </c>
      <c r="L312" s="517" t="s">
        <v>1212</v>
      </c>
      <c r="M312" s="652">
        <v>9.1370000000000005</v>
      </c>
      <c r="N312" s="295">
        <v>9.1370000000000005</v>
      </c>
      <c r="O312" s="285">
        <f t="shared" si="42"/>
        <v>0</v>
      </c>
      <c r="P312" s="652">
        <v>0</v>
      </c>
      <c r="Q312" s="777" t="s">
        <v>95</v>
      </c>
      <c r="R312" s="793" t="s">
        <v>1718</v>
      </c>
      <c r="S312" s="582"/>
      <c r="T312" s="567" t="s">
        <v>432</v>
      </c>
      <c r="U312" s="645" t="s">
        <v>2</v>
      </c>
      <c r="V312" s="570" t="s">
        <v>458</v>
      </c>
      <c r="W312" s="680" t="s">
        <v>987</v>
      </c>
      <c r="X312" s="681"/>
      <c r="Y312" s="754" t="s">
        <v>986</v>
      </c>
      <c r="Z312" s="682">
        <v>244</v>
      </c>
      <c r="AA312" s="754" t="s">
        <v>986</v>
      </c>
      <c r="AB312" s="683"/>
      <c r="AC312" s="680"/>
      <c r="AD312" s="681"/>
      <c r="AE312" s="754" t="s">
        <v>986</v>
      </c>
      <c r="AF312" s="682"/>
      <c r="AG312" s="754" t="s">
        <v>986</v>
      </c>
      <c r="AH312" s="683"/>
      <c r="AI312" s="680"/>
      <c r="AJ312" s="681"/>
      <c r="AK312" s="754" t="s">
        <v>986</v>
      </c>
      <c r="AL312" s="682"/>
      <c r="AM312" s="754" t="s">
        <v>986</v>
      </c>
      <c r="AN312" s="683"/>
      <c r="AO312" s="771"/>
      <c r="AP312" s="644" t="s">
        <v>710</v>
      </c>
      <c r="AQ312" s="591" t="s">
        <v>135</v>
      </c>
      <c r="AR312" s="591"/>
      <c r="AS312" s="592"/>
    </row>
    <row r="313" spans="1:45" ht="26.1" customHeight="1">
      <c r="A313" s="332"/>
      <c r="B313" s="333" t="s">
        <v>492</v>
      </c>
      <c r="C313" s="333"/>
      <c r="D313" s="333"/>
      <c r="E313" s="404"/>
      <c r="F313" s="335"/>
      <c r="G313" s="335"/>
      <c r="H313" s="336"/>
      <c r="I313" s="336"/>
      <c r="J313" s="337"/>
      <c r="K313" s="338"/>
      <c r="L313" s="338"/>
      <c r="M313" s="336"/>
      <c r="N313" s="336"/>
      <c r="O313" s="336"/>
      <c r="P313" s="339"/>
      <c r="Q313" s="340"/>
      <c r="R313" s="341"/>
      <c r="S313" s="342"/>
      <c r="T313" s="342"/>
      <c r="U313" s="342"/>
      <c r="V313" s="343"/>
      <c r="W313" s="670"/>
      <c r="X313" s="670"/>
      <c r="Y313" s="670"/>
      <c r="Z313" s="670"/>
      <c r="AA313" s="670"/>
      <c r="AB313" s="670"/>
      <c r="AC313" s="670"/>
      <c r="AD313" s="670"/>
      <c r="AE313" s="670"/>
      <c r="AF313" s="670"/>
      <c r="AG313" s="670"/>
      <c r="AH313" s="670"/>
      <c r="AI313" s="670"/>
      <c r="AJ313" s="670"/>
      <c r="AK313" s="670"/>
      <c r="AL313" s="670"/>
      <c r="AM313" s="670"/>
      <c r="AN313" s="670"/>
      <c r="AO313" s="670"/>
      <c r="AP313" s="343"/>
      <c r="AQ313" s="342"/>
      <c r="AR313" s="342"/>
      <c r="AS313" s="344"/>
    </row>
    <row r="314" spans="1:45" s="604" customFormat="1" ht="74.099999999999994" customHeight="1">
      <c r="A314" s="566">
        <v>247</v>
      </c>
      <c r="B314" s="570" t="s">
        <v>493</v>
      </c>
      <c r="C314" s="570" t="s">
        <v>257</v>
      </c>
      <c r="D314" s="570" t="s">
        <v>260</v>
      </c>
      <c r="E314" s="651">
        <v>24.99</v>
      </c>
      <c r="F314" s="741">
        <v>0</v>
      </c>
      <c r="G314" s="295">
        <v>0</v>
      </c>
      <c r="H314" s="652">
        <f t="shared" si="39"/>
        <v>24.99</v>
      </c>
      <c r="I314" s="696">
        <v>25</v>
      </c>
      <c r="J314" s="293" t="s">
        <v>1028</v>
      </c>
      <c r="K314" s="496" t="s">
        <v>95</v>
      </c>
      <c r="L314" s="497" t="s">
        <v>1213</v>
      </c>
      <c r="M314" s="652">
        <v>24.998000000000001</v>
      </c>
      <c r="N314" s="295">
        <v>29.385999999999999</v>
      </c>
      <c r="O314" s="285">
        <f>+N314-M314</f>
        <v>4.3879999999999981</v>
      </c>
      <c r="P314" s="652">
        <v>0</v>
      </c>
      <c r="Q314" s="777" t="s">
        <v>95</v>
      </c>
      <c r="R314" s="793" t="s">
        <v>1719</v>
      </c>
      <c r="S314" s="582"/>
      <c r="T314" s="574" t="s">
        <v>275</v>
      </c>
      <c r="U314" s="644" t="s">
        <v>291</v>
      </c>
      <c r="V314" s="574" t="s">
        <v>435</v>
      </c>
      <c r="W314" s="680" t="s">
        <v>987</v>
      </c>
      <c r="X314" s="681"/>
      <c r="Y314" s="754" t="s">
        <v>986</v>
      </c>
      <c r="Z314" s="682">
        <v>245</v>
      </c>
      <c r="AA314" s="754" t="s">
        <v>986</v>
      </c>
      <c r="AB314" s="683"/>
      <c r="AC314" s="680"/>
      <c r="AD314" s="681"/>
      <c r="AE314" s="754" t="s">
        <v>986</v>
      </c>
      <c r="AF314" s="682"/>
      <c r="AG314" s="754" t="s">
        <v>986</v>
      </c>
      <c r="AH314" s="683"/>
      <c r="AI314" s="680"/>
      <c r="AJ314" s="681"/>
      <c r="AK314" s="754" t="s">
        <v>986</v>
      </c>
      <c r="AL314" s="682"/>
      <c r="AM314" s="754" t="s">
        <v>986</v>
      </c>
      <c r="AN314" s="683"/>
      <c r="AO314" s="771"/>
      <c r="AP314" s="645" t="s">
        <v>865</v>
      </c>
      <c r="AQ314" s="591" t="s">
        <v>135</v>
      </c>
      <c r="AR314" s="591"/>
      <c r="AS314" s="592"/>
    </row>
    <row r="315" spans="1:45" s="604" customFormat="1" ht="40.35" customHeight="1">
      <c r="A315" s="566">
        <v>248</v>
      </c>
      <c r="B315" s="793" t="s">
        <v>494</v>
      </c>
      <c r="C315" s="570" t="s">
        <v>257</v>
      </c>
      <c r="D315" s="570" t="s">
        <v>953</v>
      </c>
      <c r="E315" s="652">
        <v>0</v>
      </c>
      <c r="F315" s="652">
        <v>637.48099999999999</v>
      </c>
      <c r="G315" s="295">
        <v>0</v>
      </c>
      <c r="H315" s="652">
        <f t="shared" si="39"/>
        <v>637.48099999999999</v>
      </c>
      <c r="I315" s="652">
        <v>305</v>
      </c>
      <c r="J315" s="293" t="s">
        <v>1028</v>
      </c>
      <c r="K315" s="516" t="s">
        <v>161</v>
      </c>
      <c r="L315" s="517" t="s">
        <v>1214</v>
      </c>
      <c r="M315" s="652">
        <v>0</v>
      </c>
      <c r="N315" s="295">
        <v>0</v>
      </c>
      <c r="O315" s="285">
        <f t="shared" ref="O315" si="43">+N315-M315</f>
        <v>0</v>
      </c>
      <c r="P315" s="652">
        <v>0</v>
      </c>
      <c r="Q315" s="777" t="s">
        <v>95</v>
      </c>
      <c r="R315" s="793" t="s">
        <v>1720</v>
      </c>
      <c r="S315" s="582"/>
      <c r="T315" s="567" t="s">
        <v>432</v>
      </c>
      <c r="U315" s="288" t="s">
        <v>2</v>
      </c>
      <c r="V315" s="477" t="s">
        <v>495</v>
      </c>
      <c r="W315" s="680" t="s">
        <v>987</v>
      </c>
      <c r="X315" s="681"/>
      <c r="Y315" s="754" t="s">
        <v>986</v>
      </c>
      <c r="Z315" s="682">
        <v>246</v>
      </c>
      <c r="AA315" s="754" t="s">
        <v>986</v>
      </c>
      <c r="AB315" s="683"/>
      <c r="AC315" s="680"/>
      <c r="AD315" s="681"/>
      <c r="AE315" s="754" t="s">
        <v>986</v>
      </c>
      <c r="AF315" s="682"/>
      <c r="AG315" s="754" t="s">
        <v>986</v>
      </c>
      <c r="AH315" s="683"/>
      <c r="AI315" s="680"/>
      <c r="AJ315" s="681"/>
      <c r="AK315" s="754" t="s">
        <v>986</v>
      </c>
      <c r="AL315" s="682"/>
      <c r="AM315" s="754" t="s">
        <v>986</v>
      </c>
      <c r="AN315" s="683"/>
      <c r="AO315" s="771"/>
      <c r="AP315" s="645" t="s">
        <v>865</v>
      </c>
      <c r="AQ315" s="591" t="s">
        <v>135</v>
      </c>
      <c r="AR315" s="564" t="s">
        <v>135</v>
      </c>
      <c r="AS315" s="565" t="s">
        <v>125</v>
      </c>
    </row>
    <row r="316" spans="1:45" s="28" customFormat="1" ht="21.6" customHeight="1">
      <c r="A316" s="385"/>
      <c r="B316" s="386" t="s">
        <v>778</v>
      </c>
      <c r="C316" s="386"/>
      <c r="D316" s="386"/>
      <c r="E316" s="387"/>
      <c r="F316" s="388"/>
      <c r="G316" s="388"/>
      <c r="H316" s="389"/>
      <c r="I316" s="389"/>
      <c r="J316" s="390"/>
      <c r="K316" s="391"/>
      <c r="L316" s="391"/>
      <c r="M316" s="389"/>
      <c r="N316" s="389"/>
      <c r="O316" s="389"/>
      <c r="P316" s="392"/>
      <c r="Q316" s="393"/>
      <c r="R316" s="394"/>
      <c r="S316" s="395"/>
      <c r="T316" s="395"/>
      <c r="U316" s="395"/>
      <c r="V316" s="396"/>
      <c r="W316" s="670"/>
      <c r="X316" s="670"/>
      <c r="Y316" s="670"/>
      <c r="Z316" s="670"/>
      <c r="AA316" s="670"/>
      <c r="AB316" s="670"/>
      <c r="AC316" s="670"/>
      <c r="AD316" s="670"/>
      <c r="AE316" s="670"/>
      <c r="AF316" s="670"/>
      <c r="AG316" s="670"/>
      <c r="AH316" s="670"/>
      <c r="AI316" s="670"/>
      <c r="AJ316" s="670"/>
      <c r="AK316" s="670"/>
      <c r="AL316" s="670"/>
      <c r="AM316" s="670"/>
      <c r="AN316" s="670"/>
      <c r="AO316" s="670"/>
      <c r="AP316" s="396"/>
      <c r="AQ316" s="395"/>
      <c r="AR316" s="395"/>
      <c r="AS316" s="397"/>
    </row>
    <row r="317" spans="1:45" ht="21.6" customHeight="1">
      <c r="A317" s="332"/>
      <c r="B317" s="333" t="s">
        <v>496</v>
      </c>
      <c r="C317" s="333"/>
      <c r="D317" s="333"/>
      <c r="E317" s="334"/>
      <c r="F317" s="335"/>
      <c r="G317" s="335"/>
      <c r="H317" s="336"/>
      <c r="I317" s="336"/>
      <c r="J317" s="337"/>
      <c r="K317" s="338"/>
      <c r="L317" s="338"/>
      <c r="M317" s="336"/>
      <c r="N317" s="336"/>
      <c r="O317" s="336"/>
      <c r="P317" s="339"/>
      <c r="Q317" s="340"/>
      <c r="R317" s="341"/>
      <c r="S317" s="342"/>
      <c r="T317" s="342"/>
      <c r="U317" s="342"/>
      <c r="V317" s="343"/>
      <c r="W317" s="670"/>
      <c r="X317" s="670"/>
      <c r="Y317" s="670"/>
      <c r="Z317" s="670"/>
      <c r="AA317" s="670"/>
      <c r="AB317" s="670"/>
      <c r="AC317" s="670"/>
      <c r="AD317" s="670"/>
      <c r="AE317" s="670"/>
      <c r="AF317" s="670"/>
      <c r="AG317" s="670"/>
      <c r="AH317" s="670"/>
      <c r="AI317" s="670"/>
      <c r="AJ317" s="670"/>
      <c r="AK317" s="670"/>
      <c r="AL317" s="670"/>
      <c r="AM317" s="670"/>
      <c r="AN317" s="670"/>
      <c r="AO317" s="670"/>
      <c r="AP317" s="343"/>
      <c r="AQ317" s="342"/>
      <c r="AR317" s="342"/>
      <c r="AS317" s="344"/>
    </row>
    <row r="318" spans="1:45" s="604" customFormat="1" ht="75" customHeight="1">
      <c r="A318" s="500">
        <v>249</v>
      </c>
      <c r="B318" s="706" t="s">
        <v>498</v>
      </c>
      <c r="C318" s="494" t="s">
        <v>302</v>
      </c>
      <c r="D318" s="494" t="s">
        <v>198</v>
      </c>
      <c r="E318" s="495">
        <v>81.311999999999998</v>
      </c>
      <c r="F318" s="652">
        <v>0</v>
      </c>
      <c r="G318" s="650">
        <v>0</v>
      </c>
      <c r="H318" s="650">
        <f t="shared" si="39"/>
        <v>81.311999999999998</v>
      </c>
      <c r="I318" s="650">
        <v>77.807614999999998</v>
      </c>
      <c r="J318" s="293" t="s">
        <v>1028</v>
      </c>
      <c r="K318" s="496" t="s">
        <v>95</v>
      </c>
      <c r="L318" s="568" t="s">
        <v>1537</v>
      </c>
      <c r="M318" s="650">
        <v>81.266000000000005</v>
      </c>
      <c r="N318" s="493">
        <v>81.209000000000003</v>
      </c>
      <c r="O318" s="498">
        <f t="shared" ref="O318" si="44">+N318-M318</f>
        <v>-5.700000000000216E-2</v>
      </c>
      <c r="P318" s="652">
        <v>0</v>
      </c>
      <c r="Q318" s="499" t="s">
        <v>95</v>
      </c>
      <c r="R318" s="538" t="s">
        <v>1538</v>
      </c>
      <c r="S318" s="568"/>
      <c r="T318" s="379" t="s">
        <v>497</v>
      </c>
      <c r="U318" s="646" t="s">
        <v>2</v>
      </c>
      <c r="V318" s="381" t="s">
        <v>499</v>
      </c>
      <c r="W318" s="680" t="s">
        <v>987</v>
      </c>
      <c r="X318" s="681"/>
      <c r="Y318" s="754" t="s">
        <v>986</v>
      </c>
      <c r="Z318" s="682">
        <v>247</v>
      </c>
      <c r="AA318" s="754" t="s">
        <v>986</v>
      </c>
      <c r="AB318" s="683"/>
      <c r="AC318" s="680"/>
      <c r="AD318" s="681"/>
      <c r="AE318" s="754" t="s">
        <v>986</v>
      </c>
      <c r="AF318" s="682"/>
      <c r="AG318" s="754" t="s">
        <v>986</v>
      </c>
      <c r="AH318" s="683"/>
      <c r="AI318" s="680"/>
      <c r="AJ318" s="681"/>
      <c r="AK318" s="754" t="s">
        <v>986</v>
      </c>
      <c r="AL318" s="682"/>
      <c r="AM318" s="754" t="s">
        <v>986</v>
      </c>
      <c r="AN318" s="683"/>
      <c r="AO318" s="771"/>
      <c r="AP318" s="647" t="s">
        <v>170</v>
      </c>
      <c r="AQ318" s="398" t="s">
        <v>135</v>
      </c>
      <c r="AR318" s="398"/>
      <c r="AS318" s="399"/>
    </row>
    <row r="319" spans="1:45" ht="21.6" customHeight="1">
      <c r="A319" s="332"/>
      <c r="B319" s="333" t="s">
        <v>500</v>
      </c>
      <c r="C319" s="333"/>
      <c r="D319" s="333"/>
      <c r="E319" s="334"/>
      <c r="F319" s="335"/>
      <c r="G319" s="335"/>
      <c r="H319" s="336"/>
      <c r="I319" s="336"/>
      <c r="J319" s="337"/>
      <c r="K319" s="338"/>
      <c r="L319" s="338"/>
      <c r="M319" s="336"/>
      <c r="N319" s="336"/>
      <c r="O319" s="336"/>
      <c r="P319" s="339"/>
      <c r="Q319" s="340"/>
      <c r="R319" s="341"/>
      <c r="S319" s="342"/>
      <c r="T319" s="342"/>
      <c r="U319" s="342"/>
      <c r="V319" s="343"/>
      <c r="W319" s="670"/>
      <c r="X319" s="670"/>
      <c r="Y319" s="670"/>
      <c r="Z319" s="670"/>
      <c r="AA319" s="670"/>
      <c r="AB319" s="670"/>
      <c r="AC319" s="670"/>
      <c r="AD319" s="670"/>
      <c r="AE319" s="670"/>
      <c r="AF319" s="670"/>
      <c r="AG319" s="670"/>
      <c r="AH319" s="670"/>
      <c r="AI319" s="670"/>
      <c r="AJ319" s="670"/>
      <c r="AK319" s="670"/>
      <c r="AL319" s="670"/>
      <c r="AM319" s="670"/>
      <c r="AN319" s="670"/>
      <c r="AO319" s="670"/>
      <c r="AP319" s="343"/>
      <c r="AQ319" s="342"/>
      <c r="AR319" s="342"/>
      <c r="AS319" s="344"/>
    </row>
    <row r="320" spans="1:45" s="604" customFormat="1" ht="84" customHeight="1">
      <c r="A320" s="500">
        <v>250</v>
      </c>
      <c r="B320" s="706" t="s">
        <v>501</v>
      </c>
      <c r="C320" s="494" t="s">
        <v>220</v>
      </c>
      <c r="D320" s="494" t="s">
        <v>198</v>
      </c>
      <c r="E320" s="495">
        <v>150.02099999999999</v>
      </c>
      <c r="F320" s="741">
        <v>0</v>
      </c>
      <c r="G320" s="502">
        <v>0</v>
      </c>
      <c r="H320" s="650">
        <f t="shared" si="39"/>
        <v>150.02099999999999</v>
      </c>
      <c r="I320" s="650">
        <v>123.540274</v>
      </c>
      <c r="J320" s="293" t="s">
        <v>1028</v>
      </c>
      <c r="K320" s="496" t="s">
        <v>95</v>
      </c>
      <c r="L320" s="568" t="s">
        <v>1228</v>
      </c>
      <c r="M320" s="650">
        <v>188.417</v>
      </c>
      <c r="N320" s="493">
        <v>188.417</v>
      </c>
      <c r="O320" s="498">
        <f t="shared" ref="O320:O322" si="45">+N320-M320</f>
        <v>0</v>
      </c>
      <c r="P320" s="652">
        <v>0</v>
      </c>
      <c r="Q320" s="499" t="s">
        <v>95</v>
      </c>
      <c r="R320" s="706" t="s">
        <v>1539</v>
      </c>
      <c r="S320" s="568"/>
      <c r="T320" s="379" t="s">
        <v>497</v>
      </c>
      <c r="U320" s="646" t="s">
        <v>2</v>
      </c>
      <c r="V320" s="381" t="s">
        <v>499</v>
      </c>
      <c r="W320" s="680" t="s">
        <v>987</v>
      </c>
      <c r="X320" s="681"/>
      <c r="Y320" s="754" t="s">
        <v>986</v>
      </c>
      <c r="Z320" s="682">
        <v>248</v>
      </c>
      <c r="AA320" s="754" t="s">
        <v>986</v>
      </c>
      <c r="AB320" s="683"/>
      <c r="AC320" s="680" t="s">
        <v>1002</v>
      </c>
      <c r="AD320" s="681"/>
      <c r="AE320" s="754" t="s">
        <v>626</v>
      </c>
      <c r="AF320" s="682">
        <v>478</v>
      </c>
      <c r="AG320" s="754" t="s">
        <v>626</v>
      </c>
      <c r="AH320" s="683"/>
      <c r="AI320" s="680" t="s">
        <v>1002</v>
      </c>
      <c r="AJ320" s="681"/>
      <c r="AK320" s="754" t="s">
        <v>626</v>
      </c>
      <c r="AL320" s="682">
        <v>427</v>
      </c>
      <c r="AM320" s="754" t="s">
        <v>626</v>
      </c>
      <c r="AN320" s="683"/>
      <c r="AO320" s="771"/>
      <c r="AP320" s="646" t="s">
        <v>865</v>
      </c>
      <c r="AQ320" s="398" t="s">
        <v>135</v>
      </c>
      <c r="AR320" s="398"/>
      <c r="AS320" s="399"/>
    </row>
    <row r="321" spans="1:45" s="604" customFormat="1" ht="85.5" customHeight="1">
      <c r="A321" s="500">
        <v>251</v>
      </c>
      <c r="B321" s="706" t="s">
        <v>817</v>
      </c>
      <c r="C321" s="494" t="s">
        <v>201</v>
      </c>
      <c r="D321" s="494" t="s">
        <v>198</v>
      </c>
      <c r="E321" s="495">
        <v>298.22899999999998</v>
      </c>
      <c r="F321" s="741">
        <v>0</v>
      </c>
      <c r="G321" s="502">
        <v>0</v>
      </c>
      <c r="H321" s="650">
        <f t="shared" si="39"/>
        <v>298.22899999999998</v>
      </c>
      <c r="I321" s="650">
        <v>254.936868</v>
      </c>
      <c r="J321" s="293" t="s">
        <v>1028</v>
      </c>
      <c r="K321" s="496" t="s">
        <v>95</v>
      </c>
      <c r="L321" s="568" t="s">
        <v>1229</v>
      </c>
      <c r="M321" s="650">
        <v>290.10000000000002</v>
      </c>
      <c r="N321" s="493">
        <v>323.13299999999998</v>
      </c>
      <c r="O321" s="498">
        <f t="shared" si="45"/>
        <v>33.032999999999959</v>
      </c>
      <c r="P321" s="652">
        <v>0</v>
      </c>
      <c r="Q321" s="499" t="s">
        <v>95</v>
      </c>
      <c r="R321" s="520" t="s">
        <v>1540</v>
      </c>
      <c r="S321" s="568"/>
      <c r="T321" s="379" t="s">
        <v>497</v>
      </c>
      <c r="U321" s="646" t="s">
        <v>2</v>
      </c>
      <c r="V321" s="381" t="s">
        <v>499</v>
      </c>
      <c r="W321" s="680" t="s">
        <v>987</v>
      </c>
      <c r="X321" s="681"/>
      <c r="Y321" s="754" t="s">
        <v>986</v>
      </c>
      <c r="Z321" s="682">
        <v>249</v>
      </c>
      <c r="AA321" s="754" t="s">
        <v>986</v>
      </c>
      <c r="AB321" s="683"/>
      <c r="AC321" s="680"/>
      <c r="AD321" s="681"/>
      <c r="AE321" s="754" t="s">
        <v>986</v>
      </c>
      <c r="AF321" s="682"/>
      <c r="AG321" s="754" t="s">
        <v>986</v>
      </c>
      <c r="AH321" s="683"/>
      <c r="AI321" s="680"/>
      <c r="AJ321" s="681"/>
      <c r="AK321" s="754" t="s">
        <v>986</v>
      </c>
      <c r="AL321" s="682"/>
      <c r="AM321" s="754" t="s">
        <v>986</v>
      </c>
      <c r="AN321" s="683"/>
      <c r="AO321" s="771"/>
      <c r="AP321" s="647" t="s">
        <v>710</v>
      </c>
      <c r="AQ321" s="398" t="s">
        <v>135</v>
      </c>
      <c r="AR321" s="398"/>
      <c r="AS321" s="399"/>
    </row>
    <row r="322" spans="1:45" s="604" customFormat="1" ht="89.25" customHeight="1">
      <c r="A322" s="500">
        <v>252</v>
      </c>
      <c r="B322" s="706" t="s">
        <v>502</v>
      </c>
      <c r="C322" s="494" t="s">
        <v>206</v>
      </c>
      <c r="D322" s="494" t="s">
        <v>198</v>
      </c>
      <c r="E322" s="495">
        <v>223.196</v>
      </c>
      <c r="F322" s="652">
        <v>0</v>
      </c>
      <c r="G322" s="650">
        <v>0</v>
      </c>
      <c r="H322" s="650">
        <f t="shared" si="39"/>
        <v>223.196</v>
      </c>
      <c r="I322" s="650">
        <v>249.70565099999999</v>
      </c>
      <c r="J322" s="293" t="s">
        <v>1028</v>
      </c>
      <c r="K322" s="496" t="s">
        <v>95</v>
      </c>
      <c r="L322" s="568" t="s">
        <v>1230</v>
      </c>
      <c r="M322" s="650">
        <v>254.44499999999999</v>
      </c>
      <c r="N322" s="493">
        <v>243.625</v>
      </c>
      <c r="O322" s="498">
        <f t="shared" si="45"/>
        <v>-10.819999999999993</v>
      </c>
      <c r="P322" s="652">
        <v>-47.692999999999998</v>
      </c>
      <c r="Q322" s="499" t="s">
        <v>93</v>
      </c>
      <c r="R322" s="520" t="s">
        <v>1541</v>
      </c>
      <c r="S322" s="568"/>
      <c r="T322" s="379" t="s">
        <v>497</v>
      </c>
      <c r="U322" s="646" t="s">
        <v>2</v>
      </c>
      <c r="V322" s="381" t="s">
        <v>499</v>
      </c>
      <c r="W322" s="680" t="s">
        <v>987</v>
      </c>
      <c r="X322" s="681"/>
      <c r="Y322" s="754" t="s">
        <v>986</v>
      </c>
      <c r="Z322" s="682">
        <v>250</v>
      </c>
      <c r="AA322" s="754" t="s">
        <v>986</v>
      </c>
      <c r="AB322" s="683"/>
      <c r="AC322" s="680"/>
      <c r="AD322" s="681"/>
      <c r="AE322" s="754" t="s">
        <v>986</v>
      </c>
      <c r="AF322" s="682"/>
      <c r="AG322" s="754" t="s">
        <v>986</v>
      </c>
      <c r="AH322" s="683"/>
      <c r="AI322" s="680"/>
      <c r="AJ322" s="681"/>
      <c r="AK322" s="754" t="s">
        <v>986</v>
      </c>
      <c r="AL322" s="682"/>
      <c r="AM322" s="754" t="s">
        <v>986</v>
      </c>
      <c r="AN322" s="683"/>
      <c r="AO322" s="771"/>
      <c r="AP322" s="647" t="s">
        <v>711</v>
      </c>
      <c r="AQ322" s="398" t="s">
        <v>135</v>
      </c>
      <c r="AR322" s="398"/>
      <c r="AS322" s="399"/>
    </row>
    <row r="323" spans="1:45" ht="21.6" customHeight="1">
      <c r="A323" s="332"/>
      <c r="B323" s="333" t="s">
        <v>503</v>
      </c>
      <c r="C323" s="333"/>
      <c r="D323" s="333"/>
      <c r="E323" s="334"/>
      <c r="F323" s="335"/>
      <c r="G323" s="335"/>
      <c r="H323" s="336"/>
      <c r="I323" s="336"/>
      <c r="J323" s="337"/>
      <c r="K323" s="338"/>
      <c r="L323" s="338"/>
      <c r="M323" s="336"/>
      <c r="N323" s="336"/>
      <c r="O323" s="336"/>
      <c r="P323" s="339"/>
      <c r="Q323" s="340"/>
      <c r="R323" s="341"/>
      <c r="S323" s="342"/>
      <c r="T323" s="342"/>
      <c r="U323" s="342"/>
      <c r="V323" s="343"/>
      <c r="W323" s="670"/>
      <c r="X323" s="670"/>
      <c r="Y323" s="670"/>
      <c r="Z323" s="670"/>
      <c r="AA323" s="670"/>
      <c r="AB323" s="670"/>
      <c r="AC323" s="670"/>
      <c r="AD323" s="670"/>
      <c r="AE323" s="670"/>
      <c r="AF323" s="670"/>
      <c r="AG323" s="670"/>
      <c r="AH323" s="670"/>
      <c r="AI323" s="670"/>
      <c r="AJ323" s="670"/>
      <c r="AK323" s="670"/>
      <c r="AL323" s="670"/>
      <c r="AM323" s="670"/>
      <c r="AN323" s="670"/>
      <c r="AO323" s="670"/>
      <c r="AP323" s="343"/>
      <c r="AQ323" s="342"/>
      <c r="AR323" s="342"/>
      <c r="AS323" s="344"/>
    </row>
    <row r="324" spans="1:45" s="604" customFormat="1" ht="54.75" customHeight="1">
      <c r="A324" s="500">
        <v>253</v>
      </c>
      <c r="B324" s="706" t="s">
        <v>430</v>
      </c>
      <c r="C324" s="494" t="s">
        <v>193</v>
      </c>
      <c r="D324" s="494" t="s">
        <v>198</v>
      </c>
      <c r="E324" s="495">
        <v>86.186999999999998</v>
      </c>
      <c r="F324" s="741">
        <v>0</v>
      </c>
      <c r="G324" s="493">
        <v>0</v>
      </c>
      <c r="H324" s="650">
        <f t="shared" si="39"/>
        <v>86.186999999999998</v>
      </c>
      <c r="I324" s="650">
        <v>53.186653999999997</v>
      </c>
      <c r="J324" s="293" t="s">
        <v>1028</v>
      </c>
      <c r="K324" s="496" t="s">
        <v>95</v>
      </c>
      <c r="L324" s="568" t="s">
        <v>1231</v>
      </c>
      <c r="M324" s="650">
        <v>212.11699999999999</v>
      </c>
      <c r="N324" s="493">
        <v>197.29900000000001</v>
      </c>
      <c r="O324" s="498">
        <f t="shared" ref="O324:O327" si="46">+N324-M324</f>
        <v>-14.817999999999984</v>
      </c>
      <c r="P324" s="650">
        <v>0</v>
      </c>
      <c r="Q324" s="499" t="s">
        <v>95</v>
      </c>
      <c r="R324" s="706" t="s">
        <v>1542</v>
      </c>
      <c r="S324" s="568"/>
      <c r="T324" s="379" t="s">
        <v>497</v>
      </c>
      <c r="U324" s="646" t="s">
        <v>2</v>
      </c>
      <c r="V324" s="381" t="s">
        <v>499</v>
      </c>
      <c r="W324" s="680" t="s">
        <v>987</v>
      </c>
      <c r="X324" s="681"/>
      <c r="Y324" s="754" t="s">
        <v>986</v>
      </c>
      <c r="Z324" s="682">
        <v>251</v>
      </c>
      <c r="AA324" s="754" t="s">
        <v>986</v>
      </c>
      <c r="AB324" s="683"/>
      <c r="AC324" s="680" t="s">
        <v>1017</v>
      </c>
      <c r="AD324" s="681"/>
      <c r="AE324" s="754" t="s">
        <v>626</v>
      </c>
      <c r="AF324" s="682">
        <v>259</v>
      </c>
      <c r="AG324" s="754" t="s">
        <v>626</v>
      </c>
      <c r="AH324" s="683"/>
      <c r="AI324" s="680" t="s">
        <v>1002</v>
      </c>
      <c r="AJ324" s="681"/>
      <c r="AK324" s="754" t="s">
        <v>626</v>
      </c>
      <c r="AL324" s="682">
        <v>462</v>
      </c>
      <c r="AM324" s="754" t="s">
        <v>626</v>
      </c>
      <c r="AN324" s="683"/>
      <c r="AO324" s="771" t="s">
        <v>1018</v>
      </c>
      <c r="AP324" s="646" t="s">
        <v>865</v>
      </c>
      <c r="AQ324" s="398"/>
      <c r="AR324" s="398" t="s">
        <v>135</v>
      </c>
      <c r="AS324" s="399"/>
    </row>
    <row r="325" spans="1:45" s="604" customFormat="1" ht="72" customHeight="1">
      <c r="A325" s="500">
        <v>254</v>
      </c>
      <c r="B325" s="706" t="s">
        <v>504</v>
      </c>
      <c r="C325" s="494" t="s">
        <v>311</v>
      </c>
      <c r="D325" s="494" t="s">
        <v>198</v>
      </c>
      <c r="E325" s="495">
        <v>196.27500000000001</v>
      </c>
      <c r="F325" s="741">
        <v>0</v>
      </c>
      <c r="G325" s="493">
        <v>0</v>
      </c>
      <c r="H325" s="650">
        <f t="shared" si="39"/>
        <v>196.27500000000001</v>
      </c>
      <c r="I325" s="650">
        <v>183.72816</v>
      </c>
      <c r="J325" s="293" t="s">
        <v>1028</v>
      </c>
      <c r="K325" s="496" t="s">
        <v>95</v>
      </c>
      <c r="L325" s="568" t="s">
        <v>1232</v>
      </c>
      <c r="M325" s="650">
        <v>207.941</v>
      </c>
      <c r="N325" s="493">
        <v>219.38</v>
      </c>
      <c r="O325" s="498">
        <f t="shared" si="46"/>
        <v>11.438999999999993</v>
      </c>
      <c r="P325" s="650">
        <v>0</v>
      </c>
      <c r="Q325" s="499" t="s">
        <v>95</v>
      </c>
      <c r="R325" s="706" t="s">
        <v>1543</v>
      </c>
      <c r="S325" s="568"/>
      <c r="T325" s="379" t="s">
        <v>497</v>
      </c>
      <c r="U325" s="646" t="s">
        <v>2</v>
      </c>
      <c r="V325" s="381" t="s">
        <v>499</v>
      </c>
      <c r="W325" s="680" t="s">
        <v>987</v>
      </c>
      <c r="X325" s="681"/>
      <c r="Y325" s="754" t="s">
        <v>986</v>
      </c>
      <c r="Z325" s="682">
        <v>252</v>
      </c>
      <c r="AA325" s="754" t="s">
        <v>986</v>
      </c>
      <c r="AB325" s="683"/>
      <c r="AC325" s="680" t="s">
        <v>987</v>
      </c>
      <c r="AD325" s="681"/>
      <c r="AE325" s="754" t="s">
        <v>626</v>
      </c>
      <c r="AF325" s="682">
        <v>150</v>
      </c>
      <c r="AG325" s="754" t="s">
        <v>626</v>
      </c>
      <c r="AH325" s="683"/>
      <c r="AI325" s="680"/>
      <c r="AJ325" s="681"/>
      <c r="AK325" s="754" t="s">
        <v>626</v>
      </c>
      <c r="AL325" s="682"/>
      <c r="AM325" s="754" t="s">
        <v>626</v>
      </c>
      <c r="AN325" s="683"/>
      <c r="AO325" s="771"/>
      <c r="AP325" s="647" t="s">
        <v>710</v>
      </c>
      <c r="AQ325" s="398" t="s">
        <v>135</v>
      </c>
      <c r="AR325" s="398"/>
      <c r="AS325" s="399"/>
    </row>
    <row r="326" spans="1:45" s="604" customFormat="1" ht="78" customHeight="1">
      <c r="A326" s="500">
        <v>255</v>
      </c>
      <c r="B326" s="706" t="s">
        <v>505</v>
      </c>
      <c r="C326" s="494" t="s">
        <v>226</v>
      </c>
      <c r="D326" s="494" t="s">
        <v>198</v>
      </c>
      <c r="E326" s="495">
        <v>24.436</v>
      </c>
      <c r="F326" s="741">
        <v>0</v>
      </c>
      <c r="G326" s="493">
        <v>0</v>
      </c>
      <c r="H326" s="650">
        <f t="shared" si="39"/>
        <v>24.436</v>
      </c>
      <c r="I326" s="650">
        <v>26.211589</v>
      </c>
      <c r="J326" s="293" t="s">
        <v>1028</v>
      </c>
      <c r="K326" s="496" t="s">
        <v>95</v>
      </c>
      <c r="L326" s="568" t="s">
        <v>1233</v>
      </c>
      <c r="M326" s="650">
        <v>27.422000000000001</v>
      </c>
      <c r="N326" s="493">
        <v>32.137</v>
      </c>
      <c r="O326" s="498">
        <f t="shared" si="46"/>
        <v>4.7149999999999999</v>
      </c>
      <c r="P326" s="650">
        <v>0</v>
      </c>
      <c r="Q326" s="499" t="s">
        <v>95</v>
      </c>
      <c r="R326" s="706" t="s">
        <v>1544</v>
      </c>
      <c r="S326" s="568"/>
      <c r="T326" s="379" t="s">
        <v>497</v>
      </c>
      <c r="U326" s="646" t="s">
        <v>2</v>
      </c>
      <c r="V326" s="381" t="s">
        <v>499</v>
      </c>
      <c r="W326" s="680" t="s">
        <v>987</v>
      </c>
      <c r="X326" s="681"/>
      <c r="Y326" s="754" t="s">
        <v>986</v>
      </c>
      <c r="Z326" s="682">
        <v>253</v>
      </c>
      <c r="AA326" s="754" t="s">
        <v>986</v>
      </c>
      <c r="AB326" s="683"/>
      <c r="AC326" s="680"/>
      <c r="AD326" s="681"/>
      <c r="AE326" s="754" t="s">
        <v>986</v>
      </c>
      <c r="AF326" s="682"/>
      <c r="AG326" s="754" t="s">
        <v>986</v>
      </c>
      <c r="AH326" s="683"/>
      <c r="AI326" s="680"/>
      <c r="AJ326" s="681"/>
      <c r="AK326" s="754" t="s">
        <v>986</v>
      </c>
      <c r="AL326" s="682"/>
      <c r="AM326" s="754" t="s">
        <v>986</v>
      </c>
      <c r="AN326" s="683"/>
      <c r="AO326" s="771"/>
      <c r="AP326" s="646" t="s">
        <v>865</v>
      </c>
      <c r="AQ326" s="398" t="s">
        <v>135</v>
      </c>
      <c r="AR326" s="398"/>
      <c r="AS326" s="399"/>
    </row>
    <row r="327" spans="1:45" s="604" customFormat="1" ht="70.5" customHeight="1">
      <c r="A327" s="500">
        <v>256</v>
      </c>
      <c r="B327" s="706" t="s">
        <v>762</v>
      </c>
      <c r="C327" s="494" t="s">
        <v>763</v>
      </c>
      <c r="D327" s="494" t="s">
        <v>343</v>
      </c>
      <c r="E327" s="495">
        <v>297.47800000000001</v>
      </c>
      <c r="F327" s="652">
        <v>0</v>
      </c>
      <c r="G327" s="493">
        <v>0</v>
      </c>
      <c r="H327" s="650">
        <f t="shared" si="39"/>
        <v>297.47800000000001</v>
      </c>
      <c r="I327" s="650">
        <v>294.63392900000002</v>
      </c>
      <c r="J327" s="293" t="s">
        <v>1028</v>
      </c>
      <c r="K327" s="496" t="s">
        <v>95</v>
      </c>
      <c r="L327" s="568" t="s">
        <v>1234</v>
      </c>
      <c r="M327" s="650">
        <v>292.82</v>
      </c>
      <c r="N327" s="493">
        <v>313.166</v>
      </c>
      <c r="O327" s="498">
        <f t="shared" si="46"/>
        <v>20.346000000000004</v>
      </c>
      <c r="P327" s="650">
        <v>0</v>
      </c>
      <c r="Q327" s="499" t="s">
        <v>95</v>
      </c>
      <c r="R327" s="706" t="s">
        <v>1545</v>
      </c>
      <c r="S327" s="568"/>
      <c r="T327" s="379" t="s">
        <v>497</v>
      </c>
      <c r="U327" s="646" t="s">
        <v>2</v>
      </c>
      <c r="V327" s="381" t="s">
        <v>499</v>
      </c>
      <c r="W327" s="680" t="s">
        <v>987</v>
      </c>
      <c r="X327" s="681"/>
      <c r="Y327" s="754" t="s">
        <v>986</v>
      </c>
      <c r="Z327" s="682">
        <v>254</v>
      </c>
      <c r="AA327" s="754" t="s">
        <v>986</v>
      </c>
      <c r="AB327" s="683"/>
      <c r="AC327" s="680"/>
      <c r="AD327" s="681"/>
      <c r="AE327" s="754" t="s">
        <v>986</v>
      </c>
      <c r="AF327" s="682"/>
      <c r="AG327" s="754" t="s">
        <v>986</v>
      </c>
      <c r="AH327" s="683"/>
      <c r="AI327" s="680"/>
      <c r="AJ327" s="681"/>
      <c r="AK327" s="754" t="s">
        <v>986</v>
      </c>
      <c r="AL327" s="682"/>
      <c r="AM327" s="754" t="s">
        <v>986</v>
      </c>
      <c r="AN327" s="683"/>
      <c r="AO327" s="771"/>
      <c r="AP327" s="646" t="s">
        <v>711</v>
      </c>
      <c r="AQ327" s="398" t="s">
        <v>135</v>
      </c>
      <c r="AR327" s="398"/>
      <c r="AS327" s="399"/>
    </row>
    <row r="328" spans="1:45" ht="21.6" customHeight="1">
      <c r="A328" s="332"/>
      <c r="B328" s="333" t="s">
        <v>506</v>
      </c>
      <c r="C328" s="333"/>
      <c r="D328" s="333"/>
      <c r="E328" s="334"/>
      <c r="F328" s="335"/>
      <c r="G328" s="335"/>
      <c r="H328" s="336"/>
      <c r="I328" s="336"/>
      <c r="J328" s="337"/>
      <c r="K328" s="338"/>
      <c r="L328" s="338"/>
      <c r="M328" s="336"/>
      <c r="N328" s="336"/>
      <c r="O328" s="336"/>
      <c r="P328" s="339"/>
      <c r="Q328" s="340"/>
      <c r="R328" s="341"/>
      <c r="S328" s="342"/>
      <c r="T328" s="342"/>
      <c r="U328" s="342"/>
      <c r="V328" s="343"/>
      <c r="W328" s="670"/>
      <c r="X328" s="670"/>
      <c r="Y328" s="670"/>
      <c r="Z328" s="670"/>
      <c r="AA328" s="670"/>
      <c r="AB328" s="670"/>
      <c r="AC328" s="670"/>
      <c r="AD328" s="670"/>
      <c r="AE328" s="670"/>
      <c r="AF328" s="670"/>
      <c r="AG328" s="670"/>
      <c r="AH328" s="670"/>
      <c r="AI328" s="670"/>
      <c r="AJ328" s="670"/>
      <c r="AK328" s="670"/>
      <c r="AL328" s="670"/>
      <c r="AM328" s="670"/>
      <c r="AN328" s="670"/>
      <c r="AO328" s="670"/>
      <c r="AP328" s="343"/>
      <c r="AQ328" s="342"/>
      <c r="AR328" s="342"/>
      <c r="AS328" s="344"/>
    </row>
    <row r="329" spans="1:45" s="604" customFormat="1" ht="162" customHeight="1">
      <c r="A329" s="500">
        <v>257</v>
      </c>
      <c r="B329" s="706" t="s">
        <v>507</v>
      </c>
      <c r="C329" s="494" t="s">
        <v>205</v>
      </c>
      <c r="D329" s="494" t="s">
        <v>198</v>
      </c>
      <c r="E329" s="495">
        <v>480.87</v>
      </c>
      <c r="F329" s="652">
        <v>0</v>
      </c>
      <c r="G329" s="493"/>
      <c r="H329" s="650">
        <f t="shared" si="39"/>
        <v>480.87</v>
      </c>
      <c r="I329" s="650">
        <v>395.00215800000001</v>
      </c>
      <c r="J329" s="512" t="s">
        <v>1139</v>
      </c>
      <c r="K329" s="496" t="s">
        <v>95</v>
      </c>
      <c r="L329" s="568" t="s">
        <v>1401</v>
      </c>
      <c r="M329" s="650">
        <v>467.33600000000001</v>
      </c>
      <c r="N329" s="493">
        <v>611.65700000000004</v>
      </c>
      <c r="O329" s="498">
        <f t="shared" ref="O329" si="47">+N329-M329</f>
        <v>144.32100000000003</v>
      </c>
      <c r="P329" s="650">
        <v>0</v>
      </c>
      <c r="Q329" s="499" t="s">
        <v>95</v>
      </c>
      <c r="R329" s="706" t="s">
        <v>1546</v>
      </c>
      <c r="S329" s="568"/>
      <c r="T329" s="379" t="s">
        <v>497</v>
      </c>
      <c r="U329" s="646" t="s">
        <v>2</v>
      </c>
      <c r="V329" s="381" t="s">
        <v>499</v>
      </c>
      <c r="W329" s="680" t="s">
        <v>987</v>
      </c>
      <c r="X329" s="681"/>
      <c r="Y329" s="754" t="s">
        <v>986</v>
      </c>
      <c r="Z329" s="682">
        <v>255</v>
      </c>
      <c r="AA329" s="754" t="s">
        <v>986</v>
      </c>
      <c r="AB329" s="683"/>
      <c r="AC329" s="680"/>
      <c r="AD329" s="681"/>
      <c r="AE329" s="754" t="s">
        <v>986</v>
      </c>
      <c r="AF329" s="682"/>
      <c r="AG329" s="754" t="s">
        <v>986</v>
      </c>
      <c r="AH329" s="683"/>
      <c r="AI329" s="680"/>
      <c r="AJ329" s="681"/>
      <c r="AK329" s="754" t="s">
        <v>986</v>
      </c>
      <c r="AL329" s="682"/>
      <c r="AM329" s="754" t="s">
        <v>986</v>
      </c>
      <c r="AN329" s="683"/>
      <c r="AO329" s="771"/>
      <c r="AP329" s="647" t="s">
        <v>121</v>
      </c>
      <c r="AQ329" s="398" t="s">
        <v>135</v>
      </c>
      <c r="AR329" s="398"/>
      <c r="AS329" s="399"/>
    </row>
    <row r="330" spans="1:45" s="28" customFormat="1" ht="21.6" customHeight="1">
      <c r="A330" s="385"/>
      <c r="B330" s="386" t="s">
        <v>508</v>
      </c>
      <c r="C330" s="386"/>
      <c r="D330" s="386"/>
      <c r="E330" s="387"/>
      <c r="F330" s="388"/>
      <c r="G330" s="388"/>
      <c r="H330" s="389"/>
      <c r="I330" s="389"/>
      <c r="J330" s="390"/>
      <c r="K330" s="391"/>
      <c r="L330" s="391"/>
      <c r="M330" s="389"/>
      <c r="N330" s="389"/>
      <c r="O330" s="389"/>
      <c r="P330" s="392"/>
      <c r="Q330" s="393"/>
      <c r="R330" s="394"/>
      <c r="S330" s="395"/>
      <c r="T330" s="395"/>
      <c r="U330" s="395"/>
      <c r="V330" s="396"/>
      <c r="W330" s="670"/>
      <c r="X330" s="670"/>
      <c r="Y330" s="670"/>
      <c r="Z330" s="670"/>
      <c r="AA330" s="670"/>
      <c r="AB330" s="670"/>
      <c r="AC330" s="670"/>
      <c r="AD330" s="670"/>
      <c r="AE330" s="670"/>
      <c r="AF330" s="670"/>
      <c r="AG330" s="670"/>
      <c r="AH330" s="670"/>
      <c r="AI330" s="670"/>
      <c r="AJ330" s="670"/>
      <c r="AK330" s="670"/>
      <c r="AL330" s="670"/>
      <c r="AM330" s="670"/>
      <c r="AN330" s="670"/>
      <c r="AO330" s="670"/>
      <c r="AP330" s="396"/>
      <c r="AQ330" s="395"/>
      <c r="AR330" s="395"/>
      <c r="AS330" s="397"/>
    </row>
    <row r="331" spans="1:45" ht="21.6" customHeight="1">
      <c r="A331" s="332"/>
      <c r="B331" s="333" t="s">
        <v>509</v>
      </c>
      <c r="C331" s="333"/>
      <c r="D331" s="333"/>
      <c r="E331" s="334"/>
      <c r="F331" s="335"/>
      <c r="G331" s="335"/>
      <c r="H331" s="336"/>
      <c r="I331" s="336"/>
      <c r="J331" s="337"/>
      <c r="K331" s="338"/>
      <c r="L331" s="338"/>
      <c r="M331" s="336"/>
      <c r="N331" s="336"/>
      <c r="O331" s="336"/>
      <c r="P331" s="339"/>
      <c r="Q331" s="340"/>
      <c r="R331" s="341"/>
      <c r="S331" s="342"/>
      <c r="T331" s="342"/>
      <c r="U331" s="342"/>
      <c r="V331" s="343"/>
      <c r="W331" s="670"/>
      <c r="X331" s="670"/>
      <c r="Y331" s="670"/>
      <c r="Z331" s="670"/>
      <c r="AA331" s="670"/>
      <c r="AB331" s="670"/>
      <c r="AC331" s="670"/>
      <c r="AD331" s="670"/>
      <c r="AE331" s="670"/>
      <c r="AF331" s="670"/>
      <c r="AG331" s="670"/>
      <c r="AH331" s="670"/>
      <c r="AI331" s="670"/>
      <c r="AJ331" s="670"/>
      <c r="AK331" s="670"/>
      <c r="AL331" s="670"/>
      <c r="AM331" s="670"/>
      <c r="AN331" s="670"/>
      <c r="AO331" s="670"/>
      <c r="AP331" s="343"/>
      <c r="AQ331" s="342"/>
      <c r="AR331" s="342"/>
      <c r="AS331" s="344"/>
    </row>
    <row r="332" spans="1:45" s="604" customFormat="1" ht="57" customHeight="1">
      <c r="A332" s="500">
        <v>258</v>
      </c>
      <c r="B332" s="706" t="s">
        <v>510</v>
      </c>
      <c r="C332" s="494" t="s">
        <v>421</v>
      </c>
      <c r="D332" s="494" t="s">
        <v>198</v>
      </c>
      <c r="E332" s="495">
        <v>5.069</v>
      </c>
      <c r="F332" s="741">
        <v>0</v>
      </c>
      <c r="G332" s="493">
        <v>0</v>
      </c>
      <c r="H332" s="650">
        <f t="shared" ref="H332:H393" si="48">E332+F332-G332</f>
        <v>5.069</v>
      </c>
      <c r="I332" s="650">
        <v>3.7848599999999997</v>
      </c>
      <c r="J332" s="293" t="s">
        <v>1028</v>
      </c>
      <c r="K332" s="496" t="s">
        <v>95</v>
      </c>
      <c r="L332" s="568" t="s">
        <v>1235</v>
      </c>
      <c r="M332" s="650">
        <v>5.069</v>
      </c>
      <c r="N332" s="493">
        <v>5.069</v>
      </c>
      <c r="O332" s="498">
        <f t="shared" ref="O332:O338" si="49">+N332-M332</f>
        <v>0</v>
      </c>
      <c r="P332" s="650">
        <v>0</v>
      </c>
      <c r="Q332" s="499" t="s">
        <v>95</v>
      </c>
      <c r="R332" s="706" t="s">
        <v>1547</v>
      </c>
      <c r="S332" s="568"/>
      <c r="T332" s="379" t="s">
        <v>497</v>
      </c>
      <c r="U332" s="646" t="s">
        <v>2</v>
      </c>
      <c r="V332" s="381" t="s">
        <v>511</v>
      </c>
      <c r="W332" s="680" t="s">
        <v>987</v>
      </c>
      <c r="X332" s="681"/>
      <c r="Y332" s="754" t="s">
        <v>986</v>
      </c>
      <c r="Z332" s="682">
        <v>256</v>
      </c>
      <c r="AA332" s="754" t="s">
        <v>986</v>
      </c>
      <c r="AB332" s="683"/>
      <c r="AC332" s="680"/>
      <c r="AD332" s="681"/>
      <c r="AE332" s="754" t="s">
        <v>986</v>
      </c>
      <c r="AF332" s="682"/>
      <c r="AG332" s="754" t="s">
        <v>986</v>
      </c>
      <c r="AH332" s="683"/>
      <c r="AI332" s="680"/>
      <c r="AJ332" s="681"/>
      <c r="AK332" s="754" t="s">
        <v>986</v>
      </c>
      <c r="AL332" s="682"/>
      <c r="AM332" s="754" t="s">
        <v>986</v>
      </c>
      <c r="AN332" s="683"/>
      <c r="AO332" s="771"/>
      <c r="AP332" s="647" t="s">
        <v>711</v>
      </c>
      <c r="AQ332" s="398" t="s">
        <v>135</v>
      </c>
      <c r="AR332" s="398"/>
      <c r="AS332" s="399"/>
    </row>
    <row r="333" spans="1:45" s="604" customFormat="1" ht="45" customHeight="1">
      <c r="A333" s="500">
        <v>259</v>
      </c>
      <c r="B333" s="706" t="s">
        <v>512</v>
      </c>
      <c r="C333" s="494" t="s">
        <v>421</v>
      </c>
      <c r="D333" s="494" t="s">
        <v>198</v>
      </c>
      <c r="E333" s="495">
        <v>186.86</v>
      </c>
      <c r="F333" s="741">
        <v>0</v>
      </c>
      <c r="G333" s="493">
        <v>0</v>
      </c>
      <c r="H333" s="650">
        <f t="shared" si="48"/>
        <v>186.86</v>
      </c>
      <c r="I333" s="650">
        <v>170.072</v>
      </c>
      <c r="J333" s="293" t="s">
        <v>1028</v>
      </c>
      <c r="K333" s="496" t="s">
        <v>95</v>
      </c>
      <c r="L333" s="568" t="s">
        <v>1236</v>
      </c>
      <c r="M333" s="650">
        <v>178.35900000000001</v>
      </c>
      <c r="N333" s="493">
        <v>173.19300000000001</v>
      </c>
      <c r="O333" s="498">
        <f t="shared" si="49"/>
        <v>-5.1659999999999968</v>
      </c>
      <c r="P333" s="650">
        <v>0</v>
      </c>
      <c r="Q333" s="499" t="s">
        <v>95</v>
      </c>
      <c r="R333" s="706" t="s">
        <v>1548</v>
      </c>
      <c r="S333" s="568"/>
      <c r="T333" s="379" t="s">
        <v>497</v>
      </c>
      <c r="U333" s="646" t="s">
        <v>2</v>
      </c>
      <c r="V333" s="381" t="s">
        <v>511</v>
      </c>
      <c r="W333" s="680" t="s">
        <v>987</v>
      </c>
      <c r="X333" s="681"/>
      <c r="Y333" s="754" t="s">
        <v>986</v>
      </c>
      <c r="Z333" s="682">
        <v>257</v>
      </c>
      <c r="AA333" s="754" t="s">
        <v>986</v>
      </c>
      <c r="AB333" s="683"/>
      <c r="AC333" s="680"/>
      <c r="AD333" s="681"/>
      <c r="AE333" s="754" t="s">
        <v>986</v>
      </c>
      <c r="AF333" s="682"/>
      <c r="AG333" s="754" t="s">
        <v>986</v>
      </c>
      <c r="AH333" s="683"/>
      <c r="AI333" s="680"/>
      <c r="AJ333" s="681"/>
      <c r="AK333" s="754" t="s">
        <v>986</v>
      </c>
      <c r="AL333" s="682"/>
      <c r="AM333" s="754" t="s">
        <v>986</v>
      </c>
      <c r="AN333" s="683"/>
      <c r="AO333" s="771"/>
      <c r="AP333" s="647" t="s">
        <v>710</v>
      </c>
      <c r="AQ333" s="398" t="s">
        <v>135</v>
      </c>
      <c r="AR333" s="398"/>
      <c r="AS333" s="399"/>
    </row>
    <row r="334" spans="1:45" s="604" customFormat="1" ht="75.75" customHeight="1">
      <c r="A334" s="500">
        <v>260</v>
      </c>
      <c r="B334" s="706" t="s">
        <v>513</v>
      </c>
      <c r="C334" s="494" t="s">
        <v>315</v>
      </c>
      <c r="D334" s="494" t="s">
        <v>198</v>
      </c>
      <c r="E334" s="495">
        <v>1098.0619999999999</v>
      </c>
      <c r="F334" s="741">
        <v>0</v>
      </c>
      <c r="G334" s="493">
        <v>0</v>
      </c>
      <c r="H334" s="650">
        <f t="shared" si="48"/>
        <v>1098.0619999999999</v>
      </c>
      <c r="I334" s="650">
        <v>1097.6079999999999</v>
      </c>
      <c r="J334" s="512" t="s">
        <v>1157</v>
      </c>
      <c r="K334" s="496" t="s">
        <v>95</v>
      </c>
      <c r="L334" s="568" t="s">
        <v>1237</v>
      </c>
      <c r="M334" s="650">
        <v>1051.5650000000001</v>
      </c>
      <c r="N334" s="493">
        <v>1057.1569999999999</v>
      </c>
      <c r="O334" s="498">
        <f t="shared" si="49"/>
        <v>5.5919999999998709</v>
      </c>
      <c r="P334" s="650">
        <v>0</v>
      </c>
      <c r="Q334" s="499" t="s">
        <v>95</v>
      </c>
      <c r="R334" s="706" t="s">
        <v>1549</v>
      </c>
      <c r="S334" s="568"/>
      <c r="T334" s="379" t="s">
        <v>497</v>
      </c>
      <c r="U334" s="646" t="s">
        <v>2</v>
      </c>
      <c r="V334" s="381" t="s">
        <v>511</v>
      </c>
      <c r="W334" s="680" t="s">
        <v>987</v>
      </c>
      <c r="X334" s="681"/>
      <c r="Y334" s="754" t="s">
        <v>986</v>
      </c>
      <c r="Z334" s="682">
        <v>258</v>
      </c>
      <c r="AA334" s="754" t="s">
        <v>986</v>
      </c>
      <c r="AB334" s="683"/>
      <c r="AC334" s="680"/>
      <c r="AD334" s="681"/>
      <c r="AE334" s="754" t="s">
        <v>986</v>
      </c>
      <c r="AF334" s="682"/>
      <c r="AG334" s="754" t="s">
        <v>986</v>
      </c>
      <c r="AH334" s="683"/>
      <c r="AI334" s="680"/>
      <c r="AJ334" s="681"/>
      <c r="AK334" s="754" t="s">
        <v>986</v>
      </c>
      <c r="AL334" s="682"/>
      <c r="AM334" s="754" t="s">
        <v>986</v>
      </c>
      <c r="AN334" s="683"/>
      <c r="AO334" s="771"/>
      <c r="AP334" s="647" t="s">
        <v>121</v>
      </c>
      <c r="AQ334" s="398"/>
      <c r="AR334" s="398" t="s">
        <v>135</v>
      </c>
      <c r="AS334" s="399"/>
    </row>
    <row r="335" spans="1:45" s="604" customFormat="1" ht="76.5" customHeight="1">
      <c r="A335" s="500">
        <v>261</v>
      </c>
      <c r="B335" s="773" t="s">
        <v>514</v>
      </c>
      <c r="C335" s="539" t="s">
        <v>315</v>
      </c>
      <c r="D335" s="539" t="s">
        <v>198</v>
      </c>
      <c r="E335" s="743">
        <v>43.081000000000003</v>
      </c>
      <c r="F335" s="741">
        <v>0</v>
      </c>
      <c r="G335" s="493">
        <v>0</v>
      </c>
      <c r="H335" s="650">
        <f t="shared" si="48"/>
        <v>43.081000000000003</v>
      </c>
      <c r="I335" s="650">
        <v>36.341999999999999</v>
      </c>
      <c r="J335" s="293" t="s">
        <v>1028</v>
      </c>
      <c r="K335" s="775" t="s">
        <v>95</v>
      </c>
      <c r="L335" s="513" t="s">
        <v>1238</v>
      </c>
      <c r="M335" s="650">
        <v>40.984000000000002</v>
      </c>
      <c r="N335" s="553">
        <v>40.17</v>
      </c>
      <c r="O335" s="498">
        <f t="shared" si="49"/>
        <v>-0.81400000000000006</v>
      </c>
      <c r="P335" s="650">
        <v>0</v>
      </c>
      <c r="Q335" s="499" t="s">
        <v>95</v>
      </c>
      <c r="R335" s="540" t="s">
        <v>1550</v>
      </c>
      <c r="S335" s="513"/>
      <c r="T335" s="379" t="s">
        <v>497</v>
      </c>
      <c r="U335" s="646" t="s">
        <v>2</v>
      </c>
      <c r="V335" s="381" t="s">
        <v>511</v>
      </c>
      <c r="W335" s="680" t="s">
        <v>987</v>
      </c>
      <c r="X335" s="681"/>
      <c r="Y335" s="754" t="s">
        <v>986</v>
      </c>
      <c r="Z335" s="682">
        <v>259</v>
      </c>
      <c r="AA335" s="754" t="s">
        <v>986</v>
      </c>
      <c r="AB335" s="683"/>
      <c r="AC335" s="680"/>
      <c r="AD335" s="681"/>
      <c r="AE335" s="754" t="s">
        <v>986</v>
      </c>
      <c r="AF335" s="682"/>
      <c r="AG335" s="754" t="s">
        <v>986</v>
      </c>
      <c r="AH335" s="683"/>
      <c r="AI335" s="680"/>
      <c r="AJ335" s="681"/>
      <c r="AK335" s="754" t="s">
        <v>986</v>
      </c>
      <c r="AL335" s="682"/>
      <c r="AM335" s="754" t="s">
        <v>986</v>
      </c>
      <c r="AN335" s="683"/>
      <c r="AO335" s="771"/>
      <c r="AP335" s="647" t="s">
        <v>865</v>
      </c>
      <c r="AQ335" s="398"/>
      <c r="AR335" s="398" t="s">
        <v>135</v>
      </c>
      <c r="AS335" s="399"/>
    </row>
    <row r="336" spans="1:45" s="604" customFormat="1" ht="48.75" customHeight="1">
      <c r="A336" s="500">
        <v>262</v>
      </c>
      <c r="B336" s="706" t="s">
        <v>515</v>
      </c>
      <c r="C336" s="494" t="s">
        <v>516</v>
      </c>
      <c r="D336" s="494" t="s">
        <v>198</v>
      </c>
      <c r="E336" s="495">
        <v>10.984</v>
      </c>
      <c r="F336" s="741">
        <v>0</v>
      </c>
      <c r="G336" s="493">
        <v>0</v>
      </c>
      <c r="H336" s="650">
        <f t="shared" si="48"/>
        <v>10.984</v>
      </c>
      <c r="I336" s="650">
        <v>10.26</v>
      </c>
      <c r="J336" s="293" t="s">
        <v>1028</v>
      </c>
      <c r="K336" s="496" t="s">
        <v>95</v>
      </c>
      <c r="L336" s="568" t="s">
        <v>1239</v>
      </c>
      <c r="M336" s="650">
        <v>10.984</v>
      </c>
      <c r="N336" s="493">
        <v>10.984</v>
      </c>
      <c r="O336" s="498">
        <f t="shared" si="49"/>
        <v>0</v>
      </c>
      <c r="P336" s="650">
        <v>0</v>
      </c>
      <c r="Q336" s="499" t="s">
        <v>95</v>
      </c>
      <c r="R336" s="706" t="s">
        <v>1551</v>
      </c>
      <c r="S336" s="568"/>
      <c r="T336" s="379" t="s">
        <v>497</v>
      </c>
      <c r="U336" s="646" t="s">
        <v>2</v>
      </c>
      <c r="V336" s="381" t="s">
        <v>511</v>
      </c>
      <c r="W336" s="680" t="s">
        <v>987</v>
      </c>
      <c r="X336" s="681"/>
      <c r="Y336" s="754" t="s">
        <v>986</v>
      </c>
      <c r="Z336" s="682">
        <v>260</v>
      </c>
      <c r="AA336" s="754" t="s">
        <v>986</v>
      </c>
      <c r="AB336" s="683"/>
      <c r="AC336" s="680"/>
      <c r="AD336" s="681"/>
      <c r="AE336" s="754" t="s">
        <v>986</v>
      </c>
      <c r="AF336" s="682"/>
      <c r="AG336" s="754" t="s">
        <v>986</v>
      </c>
      <c r="AH336" s="683"/>
      <c r="AI336" s="680"/>
      <c r="AJ336" s="681"/>
      <c r="AK336" s="754" t="s">
        <v>986</v>
      </c>
      <c r="AL336" s="682"/>
      <c r="AM336" s="754" t="s">
        <v>986</v>
      </c>
      <c r="AN336" s="683"/>
      <c r="AO336" s="771"/>
      <c r="AP336" s="647" t="s">
        <v>711</v>
      </c>
      <c r="AQ336" s="398" t="s">
        <v>135</v>
      </c>
      <c r="AR336" s="398"/>
      <c r="AS336" s="399"/>
    </row>
    <row r="337" spans="1:45" s="604" customFormat="1" ht="52.5" customHeight="1">
      <c r="A337" s="500">
        <v>263</v>
      </c>
      <c r="B337" s="706" t="s">
        <v>517</v>
      </c>
      <c r="C337" s="494" t="s">
        <v>221</v>
      </c>
      <c r="D337" s="494" t="s">
        <v>198</v>
      </c>
      <c r="E337" s="495">
        <v>200</v>
      </c>
      <c r="F337" s="741">
        <v>0</v>
      </c>
      <c r="G337" s="493">
        <v>0</v>
      </c>
      <c r="H337" s="650">
        <f t="shared" si="48"/>
        <v>200</v>
      </c>
      <c r="I337" s="650">
        <v>200</v>
      </c>
      <c r="J337" s="293" t="s">
        <v>1028</v>
      </c>
      <c r="K337" s="496" t="s">
        <v>95</v>
      </c>
      <c r="L337" s="568" t="s">
        <v>1240</v>
      </c>
      <c r="M337" s="650">
        <v>200</v>
      </c>
      <c r="N337" s="493">
        <v>200</v>
      </c>
      <c r="O337" s="498">
        <f t="shared" si="49"/>
        <v>0</v>
      </c>
      <c r="P337" s="541">
        <v>0</v>
      </c>
      <c r="Q337" s="499" t="s">
        <v>95</v>
      </c>
      <c r="R337" s="706" t="s">
        <v>1552</v>
      </c>
      <c r="S337" s="568"/>
      <c r="T337" s="379" t="s">
        <v>497</v>
      </c>
      <c r="U337" s="646" t="s">
        <v>2</v>
      </c>
      <c r="V337" s="381" t="s">
        <v>511</v>
      </c>
      <c r="W337" s="680" t="s">
        <v>987</v>
      </c>
      <c r="X337" s="681"/>
      <c r="Y337" s="754" t="s">
        <v>986</v>
      </c>
      <c r="Z337" s="682">
        <v>261</v>
      </c>
      <c r="AA337" s="754" t="s">
        <v>986</v>
      </c>
      <c r="AB337" s="683"/>
      <c r="AC337" s="680"/>
      <c r="AD337" s="681"/>
      <c r="AE337" s="754" t="s">
        <v>986</v>
      </c>
      <c r="AF337" s="682"/>
      <c r="AG337" s="754" t="s">
        <v>986</v>
      </c>
      <c r="AH337" s="683"/>
      <c r="AI337" s="680"/>
      <c r="AJ337" s="681"/>
      <c r="AK337" s="754" t="s">
        <v>986</v>
      </c>
      <c r="AL337" s="682"/>
      <c r="AM337" s="754" t="s">
        <v>986</v>
      </c>
      <c r="AN337" s="683"/>
      <c r="AO337" s="771"/>
      <c r="AP337" s="647" t="s">
        <v>710</v>
      </c>
      <c r="AQ337" s="398"/>
      <c r="AR337" s="398" t="s">
        <v>135</v>
      </c>
      <c r="AS337" s="399"/>
    </row>
    <row r="338" spans="1:45" s="604" customFormat="1" ht="61.5" customHeight="1">
      <c r="A338" s="500">
        <v>264</v>
      </c>
      <c r="B338" s="706" t="s">
        <v>518</v>
      </c>
      <c r="C338" s="494" t="s">
        <v>315</v>
      </c>
      <c r="D338" s="494" t="s">
        <v>198</v>
      </c>
      <c r="E338" s="495">
        <v>7616</v>
      </c>
      <c r="F338" s="652">
        <v>0</v>
      </c>
      <c r="G338" s="493">
        <v>0</v>
      </c>
      <c r="H338" s="650">
        <f t="shared" si="48"/>
        <v>7616</v>
      </c>
      <c r="I338" s="650">
        <v>7613.4587330000004</v>
      </c>
      <c r="J338" s="293" t="s">
        <v>1028</v>
      </c>
      <c r="K338" s="496" t="s">
        <v>95</v>
      </c>
      <c r="L338" s="568" t="s">
        <v>1241</v>
      </c>
      <c r="M338" s="652">
        <v>7361</v>
      </c>
      <c r="N338" s="493">
        <v>7279</v>
      </c>
      <c r="O338" s="498">
        <f t="shared" si="49"/>
        <v>-82</v>
      </c>
      <c r="P338" s="650">
        <v>0</v>
      </c>
      <c r="Q338" s="499" t="s">
        <v>95</v>
      </c>
      <c r="R338" s="706" t="s">
        <v>1553</v>
      </c>
      <c r="S338" s="568"/>
      <c r="T338" s="379" t="s">
        <v>497</v>
      </c>
      <c r="U338" s="646" t="s">
        <v>2</v>
      </c>
      <c r="V338" s="381" t="s">
        <v>519</v>
      </c>
      <c r="W338" s="680" t="s">
        <v>987</v>
      </c>
      <c r="X338" s="681"/>
      <c r="Y338" s="754" t="s">
        <v>986</v>
      </c>
      <c r="Z338" s="682">
        <v>262</v>
      </c>
      <c r="AA338" s="754" t="s">
        <v>986</v>
      </c>
      <c r="AB338" s="683"/>
      <c r="AC338" s="680"/>
      <c r="AD338" s="681"/>
      <c r="AE338" s="754" t="s">
        <v>986</v>
      </c>
      <c r="AF338" s="682"/>
      <c r="AG338" s="754" t="s">
        <v>986</v>
      </c>
      <c r="AH338" s="683"/>
      <c r="AI338" s="680"/>
      <c r="AJ338" s="681"/>
      <c r="AK338" s="754" t="s">
        <v>986</v>
      </c>
      <c r="AL338" s="682"/>
      <c r="AM338" s="754" t="s">
        <v>986</v>
      </c>
      <c r="AN338" s="683"/>
      <c r="AO338" s="771"/>
      <c r="AP338" s="647" t="s">
        <v>170</v>
      </c>
      <c r="AQ338" s="398"/>
      <c r="AR338" s="398" t="s">
        <v>135</v>
      </c>
      <c r="AS338" s="399"/>
    </row>
    <row r="339" spans="1:45" ht="21.6" customHeight="1">
      <c r="A339" s="332"/>
      <c r="B339" s="333" t="s">
        <v>520</v>
      </c>
      <c r="C339" s="333"/>
      <c r="D339" s="333"/>
      <c r="E339" s="334"/>
      <c r="F339" s="335"/>
      <c r="G339" s="335"/>
      <c r="H339" s="336"/>
      <c r="I339" s="336"/>
      <c r="J339" s="337"/>
      <c r="K339" s="338"/>
      <c r="L339" s="338"/>
      <c r="M339" s="336"/>
      <c r="N339" s="336"/>
      <c r="O339" s="336"/>
      <c r="P339" s="339"/>
      <c r="Q339" s="340"/>
      <c r="R339" s="341"/>
      <c r="S339" s="342"/>
      <c r="T339" s="342"/>
      <c r="U339" s="342"/>
      <c r="V339" s="343"/>
      <c r="W339" s="670"/>
      <c r="X339" s="670"/>
      <c r="Y339" s="670"/>
      <c r="Z339" s="670"/>
      <c r="AA339" s="670"/>
      <c r="AB339" s="670"/>
      <c r="AC339" s="670"/>
      <c r="AD339" s="670"/>
      <c r="AE339" s="670"/>
      <c r="AF339" s="670"/>
      <c r="AG339" s="670"/>
      <c r="AH339" s="670"/>
      <c r="AI339" s="670"/>
      <c r="AJ339" s="670"/>
      <c r="AK339" s="670"/>
      <c r="AL339" s="670"/>
      <c r="AM339" s="670"/>
      <c r="AN339" s="670"/>
      <c r="AO339" s="670"/>
      <c r="AP339" s="343"/>
      <c r="AQ339" s="342"/>
      <c r="AR339" s="342"/>
      <c r="AS339" s="344"/>
    </row>
    <row r="340" spans="1:45" s="604" customFormat="1" ht="40.35" customHeight="1">
      <c r="A340" s="500">
        <v>265</v>
      </c>
      <c r="B340" s="706" t="s">
        <v>521</v>
      </c>
      <c r="C340" s="494" t="s">
        <v>315</v>
      </c>
      <c r="D340" s="494" t="s">
        <v>198</v>
      </c>
      <c r="E340" s="495">
        <v>11610.800999999999</v>
      </c>
      <c r="F340" s="650">
        <v>160</v>
      </c>
      <c r="G340" s="493">
        <v>33.44</v>
      </c>
      <c r="H340" s="650">
        <f t="shared" si="48"/>
        <v>11737.360999999999</v>
      </c>
      <c r="I340" s="650">
        <v>10945.713217</v>
      </c>
      <c r="J340" s="293" t="s">
        <v>1028</v>
      </c>
      <c r="K340" s="496" t="s">
        <v>95</v>
      </c>
      <c r="L340" s="568" t="s">
        <v>1242</v>
      </c>
      <c r="M340" s="652">
        <v>11224.088</v>
      </c>
      <c r="N340" s="493">
        <v>11189.164000000001</v>
      </c>
      <c r="O340" s="498">
        <f t="shared" ref="O340:O341" si="50">+N340-M340</f>
        <v>-34.923999999999069</v>
      </c>
      <c r="P340" s="650">
        <v>0</v>
      </c>
      <c r="Q340" s="499" t="s">
        <v>95</v>
      </c>
      <c r="R340" s="706" t="s">
        <v>1554</v>
      </c>
      <c r="S340" s="568"/>
      <c r="T340" s="379" t="s">
        <v>497</v>
      </c>
      <c r="U340" s="646" t="s">
        <v>2</v>
      </c>
      <c r="V340" s="381" t="s">
        <v>511</v>
      </c>
      <c r="W340" s="680" t="s">
        <v>987</v>
      </c>
      <c r="X340" s="681"/>
      <c r="Y340" s="754" t="s">
        <v>986</v>
      </c>
      <c r="Z340" s="682">
        <v>263</v>
      </c>
      <c r="AA340" s="754" t="s">
        <v>986</v>
      </c>
      <c r="AB340" s="683"/>
      <c r="AC340" s="680"/>
      <c r="AD340" s="681"/>
      <c r="AE340" s="754" t="s">
        <v>986</v>
      </c>
      <c r="AF340" s="682"/>
      <c r="AG340" s="754" t="s">
        <v>986</v>
      </c>
      <c r="AH340" s="683"/>
      <c r="AI340" s="680"/>
      <c r="AJ340" s="681"/>
      <c r="AK340" s="754" t="s">
        <v>986</v>
      </c>
      <c r="AL340" s="682"/>
      <c r="AM340" s="754" t="s">
        <v>986</v>
      </c>
      <c r="AN340" s="683"/>
      <c r="AO340" s="771"/>
      <c r="AP340" s="646" t="s">
        <v>865</v>
      </c>
      <c r="AQ340" s="398" t="s">
        <v>135</v>
      </c>
      <c r="AR340" s="398" t="s">
        <v>135</v>
      </c>
      <c r="AS340" s="399"/>
    </row>
    <row r="341" spans="1:45" s="604" customFormat="1" ht="87.75" customHeight="1">
      <c r="A341" s="500">
        <v>266</v>
      </c>
      <c r="B341" s="706" t="s">
        <v>522</v>
      </c>
      <c r="C341" s="494" t="s">
        <v>335</v>
      </c>
      <c r="D341" s="494" t="s">
        <v>523</v>
      </c>
      <c r="E341" s="495">
        <v>3392.1490000000003</v>
      </c>
      <c r="F341" s="652">
        <v>0</v>
      </c>
      <c r="G341" s="493">
        <v>0</v>
      </c>
      <c r="H341" s="650">
        <f t="shared" si="48"/>
        <v>3392.1490000000003</v>
      </c>
      <c r="I341" s="650">
        <v>3392.1488300000001</v>
      </c>
      <c r="J341" s="293" t="s">
        <v>1028</v>
      </c>
      <c r="K341" s="496" t="s">
        <v>95</v>
      </c>
      <c r="L341" s="568" t="s">
        <v>1243</v>
      </c>
      <c r="M341" s="652">
        <v>1277.8040000000001</v>
      </c>
      <c r="N341" s="493">
        <v>0</v>
      </c>
      <c r="O341" s="498">
        <f t="shared" si="50"/>
        <v>-1277.8040000000001</v>
      </c>
      <c r="P341" s="650">
        <v>0</v>
      </c>
      <c r="Q341" s="499" t="s">
        <v>95</v>
      </c>
      <c r="R341" s="706" t="s">
        <v>1555</v>
      </c>
      <c r="S341" s="568"/>
      <c r="T341" s="379" t="s">
        <v>497</v>
      </c>
      <c r="U341" s="646" t="s">
        <v>2</v>
      </c>
      <c r="V341" s="381" t="s">
        <v>511</v>
      </c>
      <c r="W341" s="680" t="s">
        <v>987</v>
      </c>
      <c r="X341" s="681"/>
      <c r="Y341" s="754" t="s">
        <v>986</v>
      </c>
      <c r="Z341" s="682">
        <v>264</v>
      </c>
      <c r="AA341" s="754" t="s">
        <v>986</v>
      </c>
      <c r="AB341" s="683"/>
      <c r="AC341" s="680"/>
      <c r="AD341" s="681"/>
      <c r="AE341" s="754" t="s">
        <v>986</v>
      </c>
      <c r="AF341" s="682"/>
      <c r="AG341" s="754" t="s">
        <v>986</v>
      </c>
      <c r="AH341" s="683"/>
      <c r="AI341" s="680"/>
      <c r="AJ341" s="681"/>
      <c r="AK341" s="754" t="s">
        <v>986</v>
      </c>
      <c r="AL341" s="682"/>
      <c r="AM341" s="754" t="s">
        <v>986</v>
      </c>
      <c r="AN341" s="683"/>
      <c r="AO341" s="771"/>
      <c r="AP341" s="647" t="s">
        <v>711</v>
      </c>
      <c r="AQ341" s="398"/>
      <c r="AR341" s="398" t="s">
        <v>135</v>
      </c>
      <c r="AS341" s="399"/>
    </row>
    <row r="342" spans="1:45" ht="21.6" customHeight="1">
      <c r="A342" s="332"/>
      <c r="B342" s="333" t="s">
        <v>524</v>
      </c>
      <c r="C342" s="333"/>
      <c r="D342" s="333"/>
      <c r="E342" s="334"/>
      <c r="F342" s="335"/>
      <c r="G342" s="335"/>
      <c r="H342" s="336"/>
      <c r="I342" s="336"/>
      <c r="J342" s="337"/>
      <c r="K342" s="338"/>
      <c r="L342" s="338"/>
      <c r="M342" s="336"/>
      <c r="N342" s="336"/>
      <c r="O342" s="336"/>
      <c r="P342" s="339"/>
      <c r="Q342" s="340"/>
      <c r="R342" s="341"/>
      <c r="S342" s="342"/>
      <c r="T342" s="342"/>
      <c r="U342" s="342"/>
      <c r="V342" s="343"/>
      <c r="W342" s="670"/>
      <c r="X342" s="670"/>
      <c r="Y342" s="670"/>
      <c r="Z342" s="670"/>
      <c r="AA342" s="670"/>
      <c r="AB342" s="670"/>
      <c r="AC342" s="670"/>
      <c r="AD342" s="670"/>
      <c r="AE342" s="670"/>
      <c r="AF342" s="670"/>
      <c r="AG342" s="670"/>
      <c r="AH342" s="670"/>
      <c r="AI342" s="670"/>
      <c r="AJ342" s="670"/>
      <c r="AK342" s="670"/>
      <c r="AL342" s="670"/>
      <c r="AM342" s="670"/>
      <c r="AN342" s="670"/>
      <c r="AO342" s="670"/>
      <c r="AP342" s="343"/>
      <c r="AQ342" s="342"/>
      <c r="AR342" s="342"/>
      <c r="AS342" s="344"/>
    </row>
    <row r="343" spans="1:45" s="604" customFormat="1" ht="95.25" customHeight="1">
      <c r="A343" s="500">
        <v>267</v>
      </c>
      <c r="B343" s="706" t="s">
        <v>525</v>
      </c>
      <c r="C343" s="494" t="s">
        <v>287</v>
      </c>
      <c r="D343" s="494" t="s">
        <v>198</v>
      </c>
      <c r="E343" s="495">
        <v>705.58799999999997</v>
      </c>
      <c r="F343" s="652">
        <v>0</v>
      </c>
      <c r="G343" s="493">
        <v>0</v>
      </c>
      <c r="H343" s="650">
        <f t="shared" si="48"/>
        <v>705.58799999999997</v>
      </c>
      <c r="I343" s="650">
        <v>605.39193999999998</v>
      </c>
      <c r="J343" s="512" t="s">
        <v>1158</v>
      </c>
      <c r="K343" s="496" t="s">
        <v>95</v>
      </c>
      <c r="L343" s="568" t="s">
        <v>1244</v>
      </c>
      <c r="M343" s="652">
        <v>712.51199999999994</v>
      </c>
      <c r="N343" s="493">
        <v>732.78499999999997</v>
      </c>
      <c r="O343" s="498">
        <f t="shared" ref="O343" si="51">+N343-M343</f>
        <v>20.273000000000025</v>
      </c>
      <c r="P343" s="650">
        <v>0</v>
      </c>
      <c r="Q343" s="499" t="s">
        <v>95</v>
      </c>
      <c r="R343" s="706" t="s">
        <v>1556</v>
      </c>
      <c r="S343" s="568"/>
      <c r="T343" s="379" t="s">
        <v>497</v>
      </c>
      <c r="U343" s="646" t="s">
        <v>2</v>
      </c>
      <c r="V343" s="381" t="s">
        <v>511</v>
      </c>
      <c r="W343" s="680" t="s">
        <v>987</v>
      </c>
      <c r="X343" s="681"/>
      <c r="Y343" s="754" t="s">
        <v>986</v>
      </c>
      <c r="Z343" s="682">
        <v>265</v>
      </c>
      <c r="AA343" s="754" t="s">
        <v>986</v>
      </c>
      <c r="AB343" s="683"/>
      <c r="AC343" s="680"/>
      <c r="AD343" s="681"/>
      <c r="AE343" s="754" t="s">
        <v>986</v>
      </c>
      <c r="AF343" s="682"/>
      <c r="AG343" s="754" t="s">
        <v>986</v>
      </c>
      <c r="AH343" s="683"/>
      <c r="AI343" s="680"/>
      <c r="AJ343" s="681"/>
      <c r="AK343" s="754" t="s">
        <v>986</v>
      </c>
      <c r="AL343" s="682"/>
      <c r="AM343" s="754" t="s">
        <v>986</v>
      </c>
      <c r="AN343" s="683"/>
      <c r="AO343" s="771"/>
      <c r="AP343" s="647" t="s">
        <v>121</v>
      </c>
      <c r="AQ343" s="398" t="s">
        <v>135</v>
      </c>
      <c r="AR343" s="398" t="s">
        <v>135</v>
      </c>
      <c r="AS343" s="399"/>
    </row>
    <row r="344" spans="1:45" ht="21.6" customHeight="1">
      <c r="A344" s="332"/>
      <c r="B344" s="333" t="s">
        <v>526</v>
      </c>
      <c r="C344" s="333"/>
      <c r="D344" s="333"/>
      <c r="E344" s="334"/>
      <c r="F344" s="335"/>
      <c r="G344" s="335"/>
      <c r="H344" s="336"/>
      <c r="I344" s="336"/>
      <c r="J344" s="337"/>
      <c r="K344" s="338"/>
      <c r="L344" s="338"/>
      <c r="M344" s="336"/>
      <c r="N344" s="336"/>
      <c r="O344" s="336"/>
      <c r="P344" s="339"/>
      <c r="Q344" s="340"/>
      <c r="R344" s="341"/>
      <c r="S344" s="342"/>
      <c r="T344" s="342"/>
      <c r="U344" s="342"/>
      <c r="V344" s="343"/>
      <c r="W344" s="670"/>
      <c r="X344" s="670"/>
      <c r="Y344" s="670"/>
      <c r="Z344" s="670"/>
      <c r="AA344" s="670"/>
      <c r="AB344" s="670"/>
      <c r="AC344" s="670"/>
      <c r="AD344" s="670"/>
      <c r="AE344" s="670"/>
      <c r="AF344" s="670"/>
      <c r="AG344" s="670"/>
      <c r="AH344" s="670"/>
      <c r="AI344" s="670"/>
      <c r="AJ344" s="670"/>
      <c r="AK344" s="670"/>
      <c r="AL344" s="670"/>
      <c r="AM344" s="670"/>
      <c r="AN344" s="670"/>
      <c r="AO344" s="670"/>
      <c r="AP344" s="343"/>
      <c r="AQ344" s="342"/>
      <c r="AR344" s="342"/>
      <c r="AS344" s="344"/>
    </row>
    <row r="345" spans="1:45" s="604" customFormat="1" ht="70.5" customHeight="1">
      <c r="A345" s="500">
        <v>268</v>
      </c>
      <c r="B345" s="706" t="s">
        <v>1016</v>
      </c>
      <c r="C345" s="494" t="s">
        <v>226</v>
      </c>
      <c r="D345" s="494" t="s">
        <v>198</v>
      </c>
      <c r="E345" s="495">
        <v>20.870999999999999</v>
      </c>
      <c r="F345" s="652">
        <v>0</v>
      </c>
      <c r="G345" s="493">
        <v>0</v>
      </c>
      <c r="H345" s="650">
        <f t="shared" si="48"/>
        <v>20.870999999999999</v>
      </c>
      <c r="I345" s="650">
        <v>17.036684000000001</v>
      </c>
      <c r="J345" s="293" t="s">
        <v>1028</v>
      </c>
      <c r="K345" s="709" t="s">
        <v>95</v>
      </c>
      <c r="L345" s="568" t="s">
        <v>1245</v>
      </c>
      <c r="M345" s="652">
        <v>19.125</v>
      </c>
      <c r="N345" s="493">
        <v>19.131</v>
      </c>
      <c r="O345" s="498">
        <f t="shared" ref="O345" si="52">+N345-M345</f>
        <v>6.0000000000002274E-3</v>
      </c>
      <c r="P345" s="650">
        <v>0</v>
      </c>
      <c r="Q345" s="499" t="s">
        <v>95</v>
      </c>
      <c r="R345" s="706" t="s">
        <v>1557</v>
      </c>
      <c r="S345" s="568"/>
      <c r="T345" s="379" t="s">
        <v>497</v>
      </c>
      <c r="U345" s="646" t="s">
        <v>2</v>
      </c>
      <c r="V345" s="381" t="s">
        <v>527</v>
      </c>
      <c r="W345" s="680" t="s">
        <v>987</v>
      </c>
      <c r="X345" s="681"/>
      <c r="Y345" s="754" t="s">
        <v>986</v>
      </c>
      <c r="Z345" s="682">
        <v>266</v>
      </c>
      <c r="AA345" s="754" t="s">
        <v>986</v>
      </c>
      <c r="AB345" s="683"/>
      <c r="AC345" s="680" t="s">
        <v>987</v>
      </c>
      <c r="AD345" s="681"/>
      <c r="AE345" s="754" t="s">
        <v>626</v>
      </c>
      <c r="AF345" s="682">
        <v>114</v>
      </c>
      <c r="AG345" s="754" t="s">
        <v>626</v>
      </c>
      <c r="AH345" s="683"/>
      <c r="AI345" s="680"/>
      <c r="AJ345" s="681"/>
      <c r="AK345" s="754" t="s">
        <v>986</v>
      </c>
      <c r="AL345" s="682"/>
      <c r="AM345" s="754" t="s">
        <v>986</v>
      </c>
      <c r="AN345" s="683"/>
      <c r="AO345" s="771"/>
      <c r="AP345" s="647" t="s">
        <v>170</v>
      </c>
      <c r="AQ345" s="398" t="s">
        <v>135</v>
      </c>
      <c r="AR345" s="398"/>
      <c r="AS345" s="399"/>
    </row>
    <row r="346" spans="1:45" s="28" customFormat="1" ht="21.6" customHeight="1">
      <c r="A346" s="385"/>
      <c r="B346" s="386" t="s">
        <v>528</v>
      </c>
      <c r="C346" s="386"/>
      <c r="D346" s="386"/>
      <c r="E346" s="387"/>
      <c r="F346" s="388"/>
      <c r="G346" s="388"/>
      <c r="H346" s="389"/>
      <c r="I346" s="389"/>
      <c r="J346" s="390"/>
      <c r="K346" s="391"/>
      <c r="L346" s="391"/>
      <c r="M346" s="389"/>
      <c r="N346" s="389"/>
      <c r="O346" s="389"/>
      <c r="P346" s="392"/>
      <c r="Q346" s="393"/>
      <c r="R346" s="394"/>
      <c r="S346" s="395"/>
      <c r="T346" s="395"/>
      <c r="U346" s="395"/>
      <c r="V346" s="396"/>
      <c r="W346" s="670"/>
      <c r="X346" s="670"/>
      <c r="Y346" s="670"/>
      <c r="Z346" s="670"/>
      <c r="AA346" s="670"/>
      <c r="AB346" s="670"/>
      <c r="AC346" s="670"/>
      <c r="AD346" s="670"/>
      <c r="AE346" s="670"/>
      <c r="AF346" s="670"/>
      <c r="AG346" s="670"/>
      <c r="AH346" s="670"/>
      <c r="AI346" s="670"/>
      <c r="AJ346" s="670"/>
      <c r="AK346" s="670"/>
      <c r="AL346" s="670"/>
      <c r="AM346" s="670"/>
      <c r="AN346" s="670"/>
      <c r="AO346" s="670"/>
      <c r="AP346" s="396"/>
      <c r="AQ346" s="395"/>
      <c r="AR346" s="395"/>
      <c r="AS346" s="397"/>
    </row>
    <row r="347" spans="1:45" ht="21.6" customHeight="1">
      <c r="A347" s="332"/>
      <c r="B347" s="333" t="s">
        <v>529</v>
      </c>
      <c r="C347" s="333"/>
      <c r="D347" s="333"/>
      <c r="E347" s="334"/>
      <c r="F347" s="335"/>
      <c r="G347" s="335"/>
      <c r="H347" s="336"/>
      <c r="I347" s="336"/>
      <c r="J347" s="337"/>
      <c r="K347" s="338"/>
      <c r="L347" s="338"/>
      <c r="M347" s="336"/>
      <c r="N347" s="336"/>
      <c r="O347" s="336"/>
      <c r="P347" s="339"/>
      <c r="Q347" s="340"/>
      <c r="R347" s="341"/>
      <c r="S347" s="342"/>
      <c r="T347" s="342"/>
      <c r="U347" s="342"/>
      <c r="V347" s="343"/>
      <c r="W347" s="670"/>
      <c r="X347" s="670"/>
      <c r="Y347" s="670"/>
      <c r="Z347" s="670"/>
      <c r="AA347" s="670"/>
      <c r="AB347" s="670"/>
      <c r="AC347" s="670"/>
      <c r="AD347" s="670"/>
      <c r="AE347" s="670"/>
      <c r="AF347" s="670"/>
      <c r="AG347" s="670"/>
      <c r="AH347" s="670"/>
      <c r="AI347" s="670"/>
      <c r="AJ347" s="670"/>
      <c r="AK347" s="670"/>
      <c r="AL347" s="670"/>
      <c r="AM347" s="670"/>
      <c r="AN347" s="670"/>
      <c r="AO347" s="670"/>
      <c r="AP347" s="343"/>
      <c r="AQ347" s="342"/>
      <c r="AR347" s="342"/>
      <c r="AS347" s="344"/>
    </row>
    <row r="348" spans="1:45" s="604" customFormat="1" ht="40.5" customHeight="1">
      <c r="A348" s="566">
        <v>269</v>
      </c>
      <c r="B348" s="793" t="s">
        <v>530</v>
      </c>
      <c r="C348" s="570" t="s">
        <v>283</v>
      </c>
      <c r="D348" s="570" t="s">
        <v>198</v>
      </c>
      <c r="E348" s="292">
        <v>53.661000000000001</v>
      </c>
      <c r="F348" s="741">
        <v>0</v>
      </c>
      <c r="G348" s="282">
        <v>0</v>
      </c>
      <c r="H348" s="652">
        <f t="shared" si="48"/>
        <v>53.661000000000001</v>
      </c>
      <c r="I348" s="652">
        <v>52</v>
      </c>
      <c r="J348" s="293" t="s">
        <v>1028</v>
      </c>
      <c r="K348" s="496" t="s">
        <v>95</v>
      </c>
      <c r="L348" s="568" t="s">
        <v>1246</v>
      </c>
      <c r="M348" s="652">
        <v>44.817</v>
      </c>
      <c r="N348" s="493">
        <v>44.526000000000003</v>
      </c>
      <c r="O348" s="498">
        <f t="shared" ref="O348:O352" si="53">+N348-M348</f>
        <v>-0.29099999999999682</v>
      </c>
      <c r="P348" s="650">
        <v>0</v>
      </c>
      <c r="Q348" s="499" t="s">
        <v>95</v>
      </c>
      <c r="R348" s="706" t="s">
        <v>1507</v>
      </c>
      <c r="S348" s="568"/>
      <c r="T348" s="379" t="s">
        <v>805</v>
      </c>
      <c r="U348" s="645" t="s">
        <v>2</v>
      </c>
      <c r="V348" s="289" t="s">
        <v>531</v>
      </c>
      <c r="W348" s="680" t="s">
        <v>987</v>
      </c>
      <c r="X348" s="681"/>
      <c r="Y348" s="754" t="s">
        <v>986</v>
      </c>
      <c r="Z348" s="682">
        <v>267</v>
      </c>
      <c r="AA348" s="754" t="s">
        <v>986</v>
      </c>
      <c r="AB348" s="683"/>
      <c r="AC348" s="680"/>
      <c r="AD348" s="681"/>
      <c r="AE348" s="754" t="s">
        <v>986</v>
      </c>
      <c r="AF348" s="682"/>
      <c r="AG348" s="754" t="s">
        <v>986</v>
      </c>
      <c r="AH348" s="683"/>
      <c r="AI348" s="680"/>
      <c r="AJ348" s="681"/>
      <c r="AK348" s="754" t="s">
        <v>986</v>
      </c>
      <c r="AL348" s="682"/>
      <c r="AM348" s="754" t="s">
        <v>986</v>
      </c>
      <c r="AN348" s="683"/>
      <c r="AO348" s="771"/>
      <c r="AP348" s="644" t="s">
        <v>710</v>
      </c>
      <c r="AQ348" s="591" t="s">
        <v>135</v>
      </c>
      <c r="AR348" s="591"/>
      <c r="AS348" s="592"/>
    </row>
    <row r="349" spans="1:45" s="604" customFormat="1" ht="78" customHeight="1">
      <c r="A349" s="566">
        <v>270</v>
      </c>
      <c r="B349" s="793" t="s">
        <v>532</v>
      </c>
      <c r="C349" s="570" t="s">
        <v>311</v>
      </c>
      <c r="D349" s="570" t="s">
        <v>198</v>
      </c>
      <c r="E349" s="292">
        <v>22.489000000000001</v>
      </c>
      <c r="F349" s="741">
        <v>0</v>
      </c>
      <c r="G349" s="282">
        <v>0</v>
      </c>
      <c r="H349" s="652">
        <f t="shared" si="48"/>
        <v>22.489000000000001</v>
      </c>
      <c r="I349" s="652">
        <v>20</v>
      </c>
      <c r="J349" s="784" t="s">
        <v>1159</v>
      </c>
      <c r="K349" s="496" t="s">
        <v>95</v>
      </c>
      <c r="L349" s="568" t="s">
        <v>1247</v>
      </c>
      <c r="M349" s="652">
        <v>20.681999999999999</v>
      </c>
      <c r="N349" s="493">
        <v>25.818999999999999</v>
      </c>
      <c r="O349" s="498">
        <f t="shared" si="53"/>
        <v>5.1370000000000005</v>
      </c>
      <c r="P349" s="650">
        <v>0</v>
      </c>
      <c r="Q349" s="499" t="s">
        <v>95</v>
      </c>
      <c r="R349" s="706" t="s">
        <v>1508</v>
      </c>
      <c r="S349" s="568"/>
      <c r="T349" s="379" t="s">
        <v>805</v>
      </c>
      <c r="U349" s="645" t="s">
        <v>2</v>
      </c>
      <c r="V349" s="289" t="s">
        <v>531</v>
      </c>
      <c r="W349" s="680" t="s">
        <v>987</v>
      </c>
      <c r="X349" s="681"/>
      <c r="Y349" s="754" t="s">
        <v>986</v>
      </c>
      <c r="Z349" s="682">
        <v>268</v>
      </c>
      <c r="AA349" s="754" t="s">
        <v>986</v>
      </c>
      <c r="AB349" s="683"/>
      <c r="AC349" s="680"/>
      <c r="AD349" s="681"/>
      <c r="AE349" s="754" t="s">
        <v>986</v>
      </c>
      <c r="AF349" s="682"/>
      <c r="AG349" s="754" t="s">
        <v>986</v>
      </c>
      <c r="AH349" s="683"/>
      <c r="AI349" s="680"/>
      <c r="AJ349" s="681"/>
      <c r="AK349" s="754" t="s">
        <v>986</v>
      </c>
      <c r="AL349" s="682"/>
      <c r="AM349" s="754" t="s">
        <v>986</v>
      </c>
      <c r="AN349" s="683"/>
      <c r="AO349" s="771"/>
      <c r="AP349" s="644" t="s">
        <v>121</v>
      </c>
      <c r="AQ349" s="591" t="s">
        <v>135</v>
      </c>
      <c r="AR349" s="591"/>
      <c r="AS349" s="592"/>
    </row>
    <row r="350" spans="1:45" s="604" customFormat="1" ht="55.5" customHeight="1">
      <c r="A350" s="566">
        <v>271</v>
      </c>
      <c r="B350" s="793" t="s">
        <v>533</v>
      </c>
      <c r="C350" s="570" t="s">
        <v>221</v>
      </c>
      <c r="D350" s="570" t="s">
        <v>198</v>
      </c>
      <c r="E350" s="292">
        <v>21.933</v>
      </c>
      <c r="F350" s="741">
        <v>0</v>
      </c>
      <c r="G350" s="282">
        <v>0</v>
      </c>
      <c r="H350" s="652">
        <f t="shared" si="48"/>
        <v>21.933</v>
      </c>
      <c r="I350" s="652">
        <v>21</v>
      </c>
      <c r="J350" s="293" t="s">
        <v>1028</v>
      </c>
      <c r="K350" s="496" t="s">
        <v>95</v>
      </c>
      <c r="L350" s="568" t="s">
        <v>1248</v>
      </c>
      <c r="M350" s="652">
        <v>22.814</v>
      </c>
      <c r="N350" s="493">
        <v>19.847999999999999</v>
      </c>
      <c r="O350" s="498">
        <f t="shared" si="53"/>
        <v>-2.9660000000000011</v>
      </c>
      <c r="P350" s="650">
        <v>0</v>
      </c>
      <c r="Q350" s="499" t="s">
        <v>95</v>
      </c>
      <c r="R350" s="706" t="s">
        <v>1509</v>
      </c>
      <c r="S350" s="568"/>
      <c r="T350" s="379" t="s">
        <v>805</v>
      </c>
      <c r="U350" s="645" t="s">
        <v>2</v>
      </c>
      <c r="V350" s="289" t="s">
        <v>531</v>
      </c>
      <c r="W350" s="680" t="s">
        <v>987</v>
      </c>
      <c r="X350" s="681"/>
      <c r="Y350" s="754" t="s">
        <v>986</v>
      </c>
      <c r="Z350" s="682">
        <v>269</v>
      </c>
      <c r="AA350" s="754" t="s">
        <v>986</v>
      </c>
      <c r="AB350" s="683"/>
      <c r="AC350" s="680"/>
      <c r="AD350" s="681"/>
      <c r="AE350" s="754" t="s">
        <v>986</v>
      </c>
      <c r="AF350" s="682"/>
      <c r="AG350" s="754" t="s">
        <v>986</v>
      </c>
      <c r="AH350" s="683"/>
      <c r="AI350" s="680"/>
      <c r="AJ350" s="681"/>
      <c r="AK350" s="754" t="s">
        <v>986</v>
      </c>
      <c r="AL350" s="682"/>
      <c r="AM350" s="754" t="s">
        <v>986</v>
      </c>
      <c r="AN350" s="683"/>
      <c r="AO350" s="771"/>
      <c r="AP350" s="645" t="s">
        <v>865</v>
      </c>
      <c r="AQ350" s="591" t="s">
        <v>135</v>
      </c>
      <c r="AR350" s="591"/>
      <c r="AS350" s="592"/>
    </row>
    <row r="351" spans="1:45" s="604" customFormat="1" ht="98.25" customHeight="1">
      <c r="A351" s="566">
        <v>272</v>
      </c>
      <c r="B351" s="793" t="s">
        <v>534</v>
      </c>
      <c r="C351" s="570" t="s">
        <v>283</v>
      </c>
      <c r="D351" s="570" t="s">
        <v>198</v>
      </c>
      <c r="E351" s="292">
        <v>25.556000000000001</v>
      </c>
      <c r="F351" s="741">
        <v>0</v>
      </c>
      <c r="G351" s="282">
        <v>0</v>
      </c>
      <c r="H351" s="652">
        <f t="shared" si="48"/>
        <v>25.556000000000001</v>
      </c>
      <c r="I351" s="652">
        <v>24</v>
      </c>
      <c r="J351" s="293" t="s">
        <v>1028</v>
      </c>
      <c r="K351" s="496" t="s">
        <v>95</v>
      </c>
      <c r="L351" s="568" t="s">
        <v>1249</v>
      </c>
      <c r="M351" s="652">
        <v>34.774000000000001</v>
      </c>
      <c r="N351" s="493">
        <v>36.542999999999999</v>
      </c>
      <c r="O351" s="498">
        <f t="shared" si="53"/>
        <v>1.7689999999999984</v>
      </c>
      <c r="P351" s="650">
        <v>0</v>
      </c>
      <c r="Q351" s="499" t="s">
        <v>95</v>
      </c>
      <c r="R351" s="706" t="s">
        <v>1510</v>
      </c>
      <c r="S351" s="568"/>
      <c r="T351" s="379" t="s">
        <v>805</v>
      </c>
      <c r="U351" s="645" t="s">
        <v>2</v>
      </c>
      <c r="V351" s="289" t="s">
        <v>531</v>
      </c>
      <c r="W351" s="680" t="s">
        <v>987</v>
      </c>
      <c r="X351" s="681"/>
      <c r="Y351" s="754" t="s">
        <v>986</v>
      </c>
      <c r="Z351" s="682">
        <v>270</v>
      </c>
      <c r="AA351" s="754" t="s">
        <v>986</v>
      </c>
      <c r="AB351" s="683"/>
      <c r="AC351" s="680"/>
      <c r="AD351" s="681"/>
      <c r="AE351" s="754" t="s">
        <v>986</v>
      </c>
      <c r="AF351" s="682"/>
      <c r="AG351" s="754" t="s">
        <v>986</v>
      </c>
      <c r="AH351" s="683"/>
      <c r="AI351" s="680"/>
      <c r="AJ351" s="681"/>
      <c r="AK351" s="754" t="s">
        <v>986</v>
      </c>
      <c r="AL351" s="682"/>
      <c r="AM351" s="754" t="s">
        <v>986</v>
      </c>
      <c r="AN351" s="683"/>
      <c r="AO351" s="771"/>
      <c r="AP351" s="644" t="s">
        <v>710</v>
      </c>
      <c r="AQ351" s="591" t="s">
        <v>135</v>
      </c>
      <c r="AR351" s="591"/>
      <c r="AS351" s="592"/>
    </row>
    <row r="352" spans="1:45" s="604" customFormat="1" ht="98.25" customHeight="1">
      <c r="A352" s="566">
        <v>273</v>
      </c>
      <c r="B352" s="793" t="s">
        <v>535</v>
      </c>
      <c r="C352" s="570" t="s">
        <v>283</v>
      </c>
      <c r="D352" s="570" t="s">
        <v>198</v>
      </c>
      <c r="E352" s="292">
        <v>134.52000000000001</v>
      </c>
      <c r="F352" s="741">
        <v>0</v>
      </c>
      <c r="G352" s="282">
        <v>0</v>
      </c>
      <c r="H352" s="652">
        <f t="shared" si="48"/>
        <v>134.52000000000001</v>
      </c>
      <c r="I352" s="652">
        <v>119</v>
      </c>
      <c r="J352" s="293" t="s">
        <v>1028</v>
      </c>
      <c r="K352" s="496" t="s">
        <v>95</v>
      </c>
      <c r="L352" s="568" t="s">
        <v>1250</v>
      </c>
      <c r="M352" s="652">
        <v>151.78800000000001</v>
      </c>
      <c r="N352" s="493">
        <v>161.16499999999999</v>
      </c>
      <c r="O352" s="498">
        <f t="shared" si="53"/>
        <v>9.3769999999999811</v>
      </c>
      <c r="P352" s="650">
        <v>0</v>
      </c>
      <c r="Q352" s="499" t="s">
        <v>95</v>
      </c>
      <c r="R352" s="706" t="s">
        <v>1511</v>
      </c>
      <c r="S352" s="568"/>
      <c r="T352" s="379" t="s">
        <v>805</v>
      </c>
      <c r="U352" s="645" t="s">
        <v>2</v>
      </c>
      <c r="V352" s="289" t="s">
        <v>531</v>
      </c>
      <c r="W352" s="680" t="s">
        <v>987</v>
      </c>
      <c r="X352" s="681"/>
      <c r="Y352" s="754" t="s">
        <v>986</v>
      </c>
      <c r="Z352" s="682">
        <v>271</v>
      </c>
      <c r="AA352" s="754" t="s">
        <v>986</v>
      </c>
      <c r="AB352" s="683"/>
      <c r="AC352" s="680"/>
      <c r="AD352" s="681"/>
      <c r="AE352" s="754" t="s">
        <v>986</v>
      </c>
      <c r="AF352" s="682"/>
      <c r="AG352" s="754" t="s">
        <v>986</v>
      </c>
      <c r="AH352" s="683"/>
      <c r="AI352" s="680"/>
      <c r="AJ352" s="681"/>
      <c r="AK352" s="754" t="s">
        <v>986</v>
      </c>
      <c r="AL352" s="682"/>
      <c r="AM352" s="754" t="s">
        <v>986</v>
      </c>
      <c r="AN352" s="683"/>
      <c r="AO352" s="771"/>
      <c r="AP352" s="645" t="s">
        <v>865</v>
      </c>
      <c r="AQ352" s="591" t="s">
        <v>135</v>
      </c>
      <c r="AR352" s="591"/>
      <c r="AS352" s="592"/>
    </row>
    <row r="353" spans="1:45" ht="25.35" customHeight="1">
      <c r="A353" s="108"/>
      <c r="B353" s="706" t="s">
        <v>974</v>
      </c>
      <c r="C353" s="105"/>
      <c r="D353" s="105"/>
      <c r="E353" s="359"/>
      <c r="F353" s="360"/>
      <c r="G353" s="361"/>
      <c r="H353" s="362"/>
      <c r="I353" s="742"/>
      <c r="J353" s="363"/>
      <c r="K353" s="707"/>
      <c r="L353" s="300"/>
      <c r="M353" s="360"/>
      <c r="N353" s="652"/>
      <c r="O353" s="285"/>
      <c r="P353" s="652"/>
      <c r="Q353" s="777"/>
      <c r="R353" s="793"/>
      <c r="S353" s="109"/>
      <c r="T353" s="379"/>
      <c r="U353" s="646"/>
      <c r="V353" s="381"/>
      <c r="W353" s="680"/>
      <c r="X353" s="681"/>
      <c r="Y353" s="754" t="s">
        <v>986</v>
      </c>
      <c r="Z353" s="682"/>
      <c r="AA353" s="754" t="s">
        <v>986</v>
      </c>
      <c r="AB353" s="683"/>
      <c r="AC353" s="680"/>
      <c r="AD353" s="681"/>
      <c r="AE353" s="754" t="s">
        <v>986</v>
      </c>
      <c r="AF353" s="682"/>
      <c r="AG353" s="754" t="s">
        <v>986</v>
      </c>
      <c r="AH353" s="683"/>
      <c r="AI353" s="680"/>
      <c r="AJ353" s="681"/>
      <c r="AK353" s="754" t="s">
        <v>986</v>
      </c>
      <c r="AL353" s="682"/>
      <c r="AM353" s="754" t="s">
        <v>986</v>
      </c>
      <c r="AN353" s="683"/>
      <c r="AO353" s="771"/>
      <c r="AP353" s="647"/>
      <c r="AQ353" s="398"/>
      <c r="AR353" s="398"/>
      <c r="AS353" s="399"/>
    </row>
    <row r="354" spans="1:45" ht="25.35" customHeight="1">
      <c r="A354" s="108"/>
      <c r="B354" s="706" t="s">
        <v>975</v>
      </c>
      <c r="C354" s="105"/>
      <c r="D354" s="105"/>
      <c r="E354" s="359"/>
      <c r="F354" s="360"/>
      <c r="G354" s="361"/>
      <c r="H354" s="364"/>
      <c r="I354" s="652"/>
      <c r="J354" s="363"/>
      <c r="K354" s="707"/>
      <c r="L354" s="300"/>
      <c r="M354" s="360"/>
      <c r="N354" s="652"/>
      <c r="O354" s="285"/>
      <c r="P354" s="652"/>
      <c r="Q354" s="777"/>
      <c r="R354" s="793"/>
      <c r="S354" s="109"/>
      <c r="T354" s="379"/>
      <c r="U354" s="646"/>
      <c r="V354" s="381"/>
      <c r="W354" s="680"/>
      <c r="X354" s="681"/>
      <c r="Y354" s="754" t="s">
        <v>986</v>
      </c>
      <c r="Z354" s="682"/>
      <c r="AA354" s="754" t="s">
        <v>986</v>
      </c>
      <c r="AB354" s="683"/>
      <c r="AC354" s="680"/>
      <c r="AD354" s="681"/>
      <c r="AE354" s="754" t="s">
        <v>986</v>
      </c>
      <c r="AF354" s="682"/>
      <c r="AG354" s="754" t="s">
        <v>986</v>
      </c>
      <c r="AH354" s="683"/>
      <c r="AI354" s="680"/>
      <c r="AJ354" s="681"/>
      <c r="AK354" s="754" t="s">
        <v>986</v>
      </c>
      <c r="AL354" s="682"/>
      <c r="AM354" s="754" t="s">
        <v>986</v>
      </c>
      <c r="AN354" s="683"/>
      <c r="AO354" s="771"/>
      <c r="AP354" s="647"/>
      <c r="AQ354" s="398"/>
      <c r="AR354" s="398"/>
      <c r="AS354" s="399"/>
    </row>
    <row r="355" spans="1:45" ht="25.35" customHeight="1">
      <c r="A355" s="108"/>
      <c r="B355" s="706" t="s">
        <v>976</v>
      </c>
      <c r="C355" s="105"/>
      <c r="D355" s="105"/>
      <c r="E355" s="359"/>
      <c r="F355" s="360"/>
      <c r="G355" s="361"/>
      <c r="H355" s="364"/>
      <c r="I355" s="652"/>
      <c r="J355" s="363"/>
      <c r="K355" s="707"/>
      <c r="L355" s="300"/>
      <c r="M355" s="360"/>
      <c r="N355" s="652"/>
      <c r="O355" s="285"/>
      <c r="P355" s="652"/>
      <c r="Q355" s="777"/>
      <c r="R355" s="793"/>
      <c r="S355" s="109"/>
      <c r="T355" s="379"/>
      <c r="U355" s="646"/>
      <c r="V355" s="381"/>
      <c r="W355" s="680"/>
      <c r="X355" s="681"/>
      <c r="Y355" s="754" t="s">
        <v>986</v>
      </c>
      <c r="Z355" s="682"/>
      <c r="AA355" s="754" t="s">
        <v>986</v>
      </c>
      <c r="AB355" s="683"/>
      <c r="AC355" s="680"/>
      <c r="AD355" s="681"/>
      <c r="AE355" s="754" t="s">
        <v>986</v>
      </c>
      <c r="AF355" s="682"/>
      <c r="AG355" s="754" t="s">
        <v>986</v>
      </c>
      <c r="AH355" s="683"/>
      <c r="AI355" s="680"/>
      <c r="AJ355" s="681"/>
      <c r="AK355" s="754" t="s">
        <v>986</v>
      </c>
      <c r="AL355" s="682"/>
      <c r="AM355" s="754" t="s">
        <v>986</v>
      </c>
      <c r="AN355" s="683"/>
      <c r="AO355" s="771"/>
      <c r="AP355" s="647"/>
      <c r="AQ355" s="398"/>
      <c r="AR355" s="398"/>
      <c r="AS355" s="399"/>
    </row>
    <row r="356" spans="1:45" ht="33" customHeight="1">
      <c r="A356" s="108"/>
      <c r="B356" s="706" t="s">
        <v>977</v>
      </c>
      <c r="C356" s="105"/>
      <c r="D356" s="105"/>
      <c r="E356" s="359"/>
      <c r="F356" s="360"/>
      <c r="G356" s="361"/>
      <c r="H356" s="364"/>
      <c r="I356" s="652"/>
      <c r="J356" s="363"/>
      <c r="K356" s="707"/>
      <c r="L356" s="300"/>
      <c r="M356" s="360"/>
      <c r="N356" s="652"/>
      <c r="O356" s="285"/>
      <c r="P356" s="652"/>
      <c r="Q356" s="777"/>
      <c r="R356" s="793"/>
      <c r="S356" s="109"/>
      <c r="T356" s="379"/>
      <c r="U356" s="646"/>
      <c r="V356" s="381"/>
      <c r="W356" s="675"/>
      <c r="X356" s="676"/>
      <c r="Y356" s="677" t="s">
        <v>986</v>
      </c>
      <c r="Z356" s="678"/>
      <c r="AA356" s="677" t="s">
        <v>986</v>
      </c>
      <c r="AB356" s="679"/>
      <c r="AC356" s="675"/>
      <c r="AD356" s="676"/>
      <c r="AE356" s="677" t="s">
        <v>986</v>
      </c>
      <c r="AF356" s="678"/>
      <c r="AG356" s="677" t="s">
        <v>986</v>
      </c>
      <c r="AH356" s="679"/>
      <c r="AI356" s="675"/>
      <c r="AJ356" s="676"/>
      <c r="AK356" s="677" t="s">
        <v>986</v>
      </c>
      <c r="AL356" s="678"/>
      <c r="AM356" s="677" t="s">
        <v>986</v>
      </c>
      <c r="AN356" s="679"/>
      <c r="AO356" s="539"/>
      <c r="AP356" s="647"/>
      <c r="AQ356" s="398"/>
      <c r="AR356" s="398"/>
      <c r="AS356" s="399"/>
    </row>
    <row r="357" spans="1:45" ht="21.6" customHeight="1">
      <c r="A357" s="332"/>
      <c r="B357" s="333" t="s">
        <v>536</v>
      </c>
      <c r="C357" s="333"/>
      <c r="D357" s="333"/>
      <c r="E357" s="334"/>
      <c r="F357" s="335"/>
      <c r="G357" s="335"/>
      <c r="H357" s="336"/>
      <c r="I357" s="336"/>
      <c r="J357" s="337"/>
      <c r="K357" s="338"/>
      <c r="L357" s="338"/>
      <c r="M357" s="336"/>
      <c r="N357" s="336"/>
      <c r="O357" s="336"/>
      <c r="P357" s="339"/>
      <c r="Q357" s="340"/>
      <c r="R357" s="341"/>
      <c r="S357" s="342"/>
      <c r="T357" s="342"/>
      <c r="U357" s="342"/>
      <c r="V357" s="343"/>
      <c r="W357" s="670"/>
      <c r="X357" s="670"/>
      <c r="Y357" s="670"/>
      <c r="Z357" s="670"/>
      <c r="AA357" s="670"/>
      <c r="AB357" s="670"/>
      <c r="AC357" s="670"/>
      <c r="AD357" s="670"/>
      <c r="AE357" s="670"/>
      <c r="AF357" s="670"/>
      <c r="AG357" s="670"/>
      <c r="AH357" s="670"/>
      <c r="AI357" s="670"/>
      <c r="AJ357" s="670"/>
      <c r="AK357" s="670"/>
      <c r="AL357" s="670"/>
      <c r="AM357" s="670"/>
      <c r="AN357" s="670"/>
      <c r="AO357" s="670"/>
      <c r="AP357" s="343"/>
      <c r="AQ357" s="342"/>
      <c r="AR357" s="342"/>
      <c r="AS357" s="344"/>
    </row>
    <row r="358" spans="1:45" s="604" customFormat="1" ht="40.35" customHeight="1">
      <c r="A358" s="792">
        <v>274</v>
      </c>
      <c r="B358" s="793" t="s">
        <v>537</v>
      </c>
      <c r="C358" s="570" t="s">
        <v>538</v>
      </c>
      <c r="D358" s="570" t="s">
        <v>198</v>
      </c>
      <c r="E358" s="292">
        <v>1.0389999999999999</v>
      </c>
      <c r="F358" s="741">
        <v>0</v>
      </c>
      <c r="G358" s="652">
        <v>0</v>
      </c>
      <c r="H358" s="652">
        <f t="shared" si="48"/>
        <v>1.0389999999999999</v>
      </c>
      <c r="I358" s="652">
        <v>1</v>
      </c>
      <c r="J358" s="293" t="s">
        <v>1028</v>
      </c>
      <c r="K358" s="707" t="s">
        <v>95</v>
      </c>
      <c r="L358" s="568" t="s">
        <v>1251</v>
      </c>
      <c r="M358" s="652">
        <v>1.0389999999999999</v>
      </c>
      <c r="N358" s="295">
        <v>1.04</v>
      </c>
      <c r="O358" s="651">
        <f t="shared" ref="O358" si="54">+N358-M358</f>
        <v>1.0000000000001119E-3</v>
      </c>
      <c r="P358" s="650">
        <v>0</v>
      </c>
      <c r="Q358" s="777" t="s">
        <v>1420</v>
      </c>
      <c r="R358" s="793" t="s">
        <v>1512</v>
      </c>
      <c r="S358" s="582"/>
      <c r="T358" s="793" t="s">
        <v>806</v>
      </c>
      <c r="U358" s="645" t="s">
        <v>2</v>
      </c>
      <c r="V358" s="289" t="s">
        <v>531</v>
      </c>
      <c r="W358" s="680" t="s">
        <v>987</v>
      </c>
      <c r="X358" s="681"/>
      <c r="Y358" s="754" t="s">
        <v>986</v>
      </c>
      <c r="Z358" s="682">
        <v>272</v>
      </c>
      <c r="AA358" s="754" t="s">
        <v>986</v>
      </c>
      <c r="AB358" s="683"/>
      <c r="AC358" s="680"/>
      <c r="AD358" s="681"/>
      <c r="AE358" s="754" t="s">
        <v>986</v>
      </c>
      <c r="AF358" s="682"/>
      <c r="AG358" s="754" t="s">
        <v>986</v>
      </c>
      <c r="AH358" s="683"/>
      <c r="AI358" s="680"/>
      <c r="AJ358" s="681"/>
      <c r="AK358" s="754" t="s">
        <v>986</v>
      </c>
      <c r="AL358" s="682"/>
      <c r="AM358" s="754" t="s">
        <v>986</v>
      </c>
      <c r="AN358" s="683"/>
      <c r="AO358" s="771"/>
      <c r="AP358" s="645" t="s">
        <v>710</v>
      </c>
      <c r="AQ358" s="591" t="s">
        <v>135</v>
      </c>
      <c r="AR358" s="591"/>
      <c r="AS358" s="592"/>
    </row>
    <row r="359" spans="1:45" ht="29.25" customHeight="1">
      <c r="A359" s="792"/>
      <c r="B359" s="379" t="s">
        <v>978</v>
      </c>
      <c r="C359" s="105"/>
      <c r="D359" s="105"/>
      <c r="E359" s="359"/>
      <c r="F359" s="360"/>
      <c r="G359" s="361"/>
      <c r="H359" s="364"/>
      <c r="I359" s="652"/>
      <c r="J359" s="363"/>
      <c r="K359" s="707"/>
      <c r="L359" s="300"/>
      <c r="M359" s="360"/>
      <c r="N359" s="652"/>
      <c r="O359" s="285"/>
      <c r="P359" s="652"/>
      <c r="Q359" s="777"/>
      <c r="R359" s="793"/>
      <c r="S359" s="109"/>
      <c r="T359" s="379"/>
      <c r="U359" s="646"/>
      <c r="V359" s="381"/>
      <c r="W359" s="680"/>
      <c r="X359" s="681"/>
      <c r="Y359" s="754" t="s">
        <v>986</v>
      </c>
      <c r="Z359" s="682"/>
      <c r="AA359" s="754" t="s">
        <v>986</v>
      </c>
      <c r="AB359" s="683"/>
      <c r="AC359" s="680"/>
      <c r="AD359" s="681"/>
      <c r="AE359" s="754" t="s">
        <v>986</v>
      </c>
      <c r="AF359" s="682"/>
      <c r="AG359" s="754" t="s">
        <v>986</v>
      </c>
      <c r="AH359" s="683"/>
      <c r="AI359" s="680"/>
      <c r="AJ359" s="681"/>
      <c r="AK359" s="754" t="s">
        <v>986</v>
      </c>
      <c r="AL359" s="682"/>
      <c r="AM359" s="754" t="s">
        <v>986</v>
      </c>
      <c r="AN359" s="683"/>
      <c r="AO359" s="771"/>
      <c r="AP359" s="647"/>
      <c r="AQ359" s="398"/>
      <c r="AR359" s="398"/>
      <c r="AS359" s="399"/>
    </row>
    <row r="360" spans="1:45" ht="23.25" customHeight="1">
      <c r="A360" s="406"/>
      <c r="B360" s="379" t="s">
        <v>979</v>
      </c>
      <c r="C360" s="105"/>
      <c r="D360" s="105"/>
      <c r="E360" s="359"/>
      <c r="F360" s="360"/>
      <c r="G360" s="361"/>
      <c r="H360" s="364"/>
      <c r="I360" s="652"/>
      <c r="J360" s="363"/>
      <c r="K360" s="707"/>
      <c r="L360" s="300"/>
      <c r="M360" s="360"/>
      <c r="N360" s="652"/>
      <c r="O360" s="285"/>
      <c r="P360" s="652"/>
      <c r="Q360" s="777"/>
      <c r="R360" s="793"/>
      <c r="S360" s="109"/>
      <c r="T360" s="379"/>
      <c r="U360" s="646"/>
      <c r="V360" s="381"/>
      <c r="W360" s="675"/>
      <c r="X360" s="676"/>
      <c r="Y360" s="677" t="s">
        <v>986</v>
      </c>
      <c r="Z360" s="678"/>
      <c r="AA360" s="677" t="s">
        <v>986</v>
      </c>
      <c r="AB360" s="679"/>
      <c r="AC360" s="675"/>
      <c r="AD360" s="676"/>
      <c r="AE360" s="677" t="s">
        <v>986</v>
      </c>
      <c r="AF360" s="678"/>
      <c r="AG360" s="677" t="s">
        <v>986</v>
      </c>
      <c r="AH360" s="679"/>
      <c r="AI360" s="675"/>
      <c r="AJ360" s="676"/>
      <c r="AK360" s="677" t="s">
        <v>986</v>
      </c>
      <c r="AL360" s="678"/>
      <c r="AM360" s="677" t="s">
        <v>986</v>
      </c>
      <c r="AN360" s="679"/>
      <c r="AO360" s="539"/>
      <c r="AP360" s="647"/>
      <c r="AQ360" s="398"/>
      <c r="AR360" s="398"/>
      <c r="AS360" s="399"/>
    </row>
    <row r="361" spans="1:45" ht="21.6" customHeight="1">
      <c r="A361" s="332"/>
      <c r="B361" s="333" t="s">
        <v>539</v>
      </c>
      <c r="C361" s="333"/>
      <c r="D361" s="333"/>
      <c r="E361" s="334"/>
      <c r="F361" s="335"/>
      <c r="G361" s="335"/>
      <c r="H361" s="336"/>
      <c r="I361" s="336"/>
      <c r="J361" s="337"/>
      <c r="K361" s="338"/>
      <c r="L361" s="338"/>
      <c r="M361" s="336"/>
      <c r="N361" s="336"/>
      <c r="O361" s="336"/>
      <c r="P361" s="339"/>
      <c r="Q361" s="340"/>
      <c r="R361" s="341"/>
      <c r="S361" s="342"/>
      <c r="T361" s="342"/>
      <c r="U361" s="342"/>
      <c r="V361" s="343"/>
      <c r="W361" s="670"/>
      <c r="X361" s="670"/>
      <c r="Y361" s="670"/>
      <c r="Z361" s="670"/>
      <c r="AA361" s="670"/>
      <c r="AB361" s="670"/>
      <c r="AC361" s="670"/>
      <c r="AD361" s="670"/>
      <c r="AE361" s="670"/>
      <c r="AF361" s="670"/>
      <c r="AG361" s="670"/>
      <c r="AH361" s="670"/>
      <c r="AI361" s="670"/>
      <c r="AJ361" s="670"/>
      <c r="AK361" s="670"/>
      <c r="AL361" s="670"/>
      <c r="AM361" s="670"/>
      <c r="AN361" s="670"/>
      <c r="AO361" s="670"/>
      <c r="AP361" s="343"/>
      <c r="AQ361" s="342"/>
      <c r="AR361" s="342"/>
      <c r="AS361" s="344"/>
    </row>
    <row r="362" spans="1:45" s="604" customFormat="1" ht="66.75" customHeight="1">
      <c r="A362" s="792">
        <v>275</v>
      </c>
      <c r="B362" s="793" t="s">
        <v>540</v>
      </c>
      <c r="C362" s="570" t="s">
        <v>421</v>
      </c>
      <c r="D362" s="570" t="s">
        <v>198</v>
      </c>
      <c r="E362" s="292">
        <v>70.716999999999999</v>
      </c>
      <c r="F362" s="741">
        <v>0</v>
      </c>
      <c r="G362" s="652">
        <v>0</v>
      </c>
      <c r="H362" s="652">
        <f t="shared" si="48"/>
        <v>70.716999999999999</v>
      </c>
      <c r="I362" s="652">
        <v>119</v>
      </c>
      <c r="J362" s="293" t="s">
        <v>1028</v>
      </c>
      <c r="K362" s="496" t="s">
        <v>95</v>
      </c>
      <c r="L362" s="568" t="s">
        <v>1252</v>
      </c>
      <c r="M362" s="652">
        <v>70.650000000000006</v>
      </c>
      <c r="N362" s="295">
        <v>71.03</v>
      </c>
      <c r="O362" s="651">
        <f t="shared" ref="O362:O363" si="55">+N362-M362</f>
        <v>0.37999999999999545</v>
      </c>
      <c r="P362" s="650">
        <v>0</v>
      </c>
      <c r="Q362" s="777" t="s">
        <v>95</v>
      </c>
      <c r="R362" s="793" t="s">
        <v>1513</v>
      </c>
      <c r="S362" s="582"/>
      <c r="T362" s="793" t="s">
        <v>805</v>
      </c>
      <c r="U362" s="288" t="s">
        <v>2</v>
      </c>
      <c r="V362" s="407" t="s">
        <v>531</v>
      </c>
      <c r="W362" s="680" t="s">
        <v>987</v>
      </c>
      <c r="X362" s="681"/>
      <c r="Y362" s="754" t="s">
        <v>986</v>
      </c>
      <c r="Z362" s="682">
        <v>273</v>
      </c>
      <c r="AA362" s="754" t="s">
        <v>986</v>
      </c>
      <c r="AB362" s="683"/>
      <c r="AC362" s="680"/>
      <c r="AD362" s="681"/>
      <c r="AE362" s="754" t="s">
        <v>986</v>
      </c>
      <c r="AF362" s="682"/>
      <c r="AG362" s="754" t="s">
        <v>986</v>
      </c>
      <c r="AH362" s="683"/>
      <c r="AI362" s="680"/>
      <c r="AJ362" s="681"/>
      <c r="AK362" s="754" t="s">
        <v>986</v>
      </c>
      <c r="AL362" s="682"/>
      <c r="AM362" s="754" t="s">
        <v>986</v>
      </c>
      <c r="AN362" s="683"/>
      <c r="AO362" s="771"/>
      <c r="AP362" s="645" t="s">
        <v>865</v>
      </c>
      <c r="AQ362" s="591" t="s">
        <v>135</v>
      </c>
      <c r="AR362" s="591"/>
      <c r="AS362" s="592"/>
    </row>
    <row r="363" spans="1:45" s="604" customFormat="1" ht="40.35" customHeight="1">
      <c r="A363" s="792">
        <v>276</v>
      </c>
      <c r="B363" s="793" t="s">
        <v>541</v>
      </c>
      <c r="C363" s="570" t="s">
        <v>287</v>
      </c>
      <c r="D363" s="570" t="s">
        <v>198</v>
      </c>
      <c r="E363" s="292">
        <v>128.39400000000001</v>
      </c>
      <c r="F363" s="652">
        <v>0</v>
      </c>
      <c r="G363" s="652">
        <v>0</v>
      </c>
      <c r="H363" s="652">
        <f t="shared" si="48"/>
        <v>128.39400000000001</v>
      </c>
      <c r="I363" s="652">
        <v>127</v>
      </c>
      <c r="J363" s="293" t="s">
        <v>1028</v>
      </c>
      <c r="K363" s="707" t="s">
        <v>95</v>
      </c>
      <c r="L363" s="568" t="s">
        <v>1253</v>
      </c>
      <c r="M363" s="652">
        <v>145.14400000000001</v>
      </c>
      <c r="N363" s="295">
        <v>145.51400000000001</v>
      </c>
      <c r="O363" s="651">
        <f t="shared" si="55"/>
        <v>0.37000000000000455</v>
      </c>
      <c r="P363" s="650">
        <v>0</v>
      </c>
      <c r="Q363" s="777" t="s">
        <v>95</v>
      </c>
      <c r="R363" s="793" t="s">
        <v>1514</v>
      </c>
      <c r="S363" s="582"/>
      <c r="T363" s="793" t="s">
        <v>805</v>
      </c>
      <c r="U363" s="288" t="s">
        <v>2</v>
      </c>
      <c r="V363" s="407" t="s">
        <v>542</v>
      </c>
      <c r="W363" s="680" t="s">
        <v>987</v>
      </c>
      <c r="X363" s="676"/>
      <c r="Y363" s="677" t="s">
        <v>986</v>
      </c>
      <c r="Z363" s="678">
        <v>274</v>
      </c>
      <c r="AA363" s="677" t="s">
        <v>986</v>
      </c>
      <c r="AB363" s="679"/>
      <c r="AC363" s="675"/>
      <c r="AD363" s="676"/>
      <c r="AE363" s="677" t="s">
        <v>986</v>
      </c>
      <c r="AF363" s="678"/>
      <c r="AG363" s="677" t="s">
        <v>986</v>
      </c>
      <c r="AH363" s="679"/>
      <c r="AI363" s="675"/>
      <c r="AJ363" s="676"/>
      <c r="AK363" s="677" t="s">
        <v>986</v>
      </c>
      <c r="AL363" s="678"/>
      <c r="AM363" s="677" t="s">
        <v>986</v>
      </c>
      <c r="AN363" s="679"/>
      <c r="AO363" s="539"/>
      <c r="AP363" s="645" t="s">
        <v>711</v>
      </c>
      <c r="AQ363" s="591" t="s">
        <v>135</v>
      </c>
      <c r="AR363" s="591"/>
      <c r="AS363" s="592"/>
    </row>
    <row r="364" spans="1:45" ht="21.6" customHeight="1">
      <c r="A364" s="332"/>
      <c r="B364" s="333" t="s">
        <v>543</v>
      </c>
      <c r="C364" s="333"/>
      <c r="D364" s="333"/>
      <c r="E364" s="334"/>
      <c r="F364" s="335"/>
      <c r="G364" s="335"/>
      <c r="H364" s="336"/>
      <c r="I364" s="336"/>
      <c r="J364" s="337"/>
      <c r="K364" s="338"/>
      <c r="L364" s="338"/>
      <c r="M364" s="336"/>
      <c r="N364" s="336"/>
      <c r="O364" s="336"/>
      <c r="P364" s="339"/>
      <c r="Q364" s="340"/>
      <c r="R364" s="341"/>
      <c r="S364" s="342"/>
      <c r="T364" s="342"/>
      <c r="U364" s="342"/>
      <c r="V364" s="343"/>
      <c r="W364" s="670"/>
      <c r="X364" s="670"/>
      <c r="Y364" s="670"/>
      <c r="Z364" s="670"/>
      <c r="AA364" s="670"/>
      <c r="AB364" s="670"/>
      <c r="AC364" s="670"/>
      <c r="AD364" s="670"/>
      <c r="AE364" s="670"/>
      <c r="AF364" s="670"/>
      <c r="AG364" s="670"/>
      <c r="AH364" s="670"/>
      <c r="AI364" s="670"/>
      <c r="AJ364" s="670"/>
      <c r="AK364" s="670"/>
      <c r="AL364" s="670"/>
      <c r="AM364" s="670"/>
      <c r="AN364" s="670"/>
      <c r="AO364" s="670"/>
      <c r="AP364" s="343"/>
      <c r="AQ364" s="342"/>
      <c r="AR364" s="342"/>
      <c r="AS364" s="344"/>
    </row>
    <row r="365" spans="1:45" s="604" customFormat="1" ht="40.35" customHeight="1">
      <c r="A365" s="792">
        <v>277</v>
      </c>
      <c r="B365" s="793" t="s">
        <v>544</v>
      </c>
      <c r="C365" s="570" t="s">
        <v>205</v>
      </c>
      <c r="D365" s="570" t="s">
        <v>198</v>
      </c>
      <c r="E365" s="292">
        <v>160</v>
      </c>
      <c r="F365" s="741">
        <v>0</v>
      </c>
      <c r="G365" s="652">
        <v>0</v>
      </c>
      <c r="H365" s="652">
        <f t="shared" si="48"/>
        <v>160</v>
      </c>
      <c r="I365" s="652">
        <v>160</v>
      </c>
      <c r="J365" s="293" t="s">
        <v>1028</v>
      </c>
      <c r="K365" s="707" t="s">
        <v>95</v>
      </c>
      <c r="L365" s="568" t="s">
        <v>1254</v>
      </c>
      <c r="M365" s="652">
        <v>160</v>
      </c>
      <c r="N365" s="295">
        <v>150</v>
      </c>
      <c r="O365" s="651">
        <f t="shared" ref="O365:O369" si="56">+N365-M365</f>
        <v>-10</v>
      </c>
      <c r="P365" s="650">
        <v>-10</v>
      </c>
      <c r="Q365" s="777" t="s">
        <v>93</v>
      </c>
      <c r="R365" s="793" t="s">
        <v>1515</v>
      </c>
      <c r="S365" s="582"/>
      <c r="T365" s="793" t="s">
        <v>805</v>
      </c>
      <c r="U365" s="288" t="s">
        <v>2</v>
      </c>
      <c r="V365" s="407" t="s">
        <v>531</v>
      </c>
      <c r="W365" s="680" t="s">
        <v>987</v>
      </c>
      <c r="X365" s="681"/>
      <c r="Y365" s="754" t="s">
        <v>986</v>
      </c>
      <c r="Z365" s="682">
        <v>275</v>
      </c>
      <c r="AA365" s="754" t="s">
        <v>986</v>
      </c>
      <c r="AB365" s="683"/>
      <c r="AC365" s="680"/>
      <c r="AD365" s="681"/>
      <c r="AE365" s="754" t="s">
        <v>986</v>
      </c>
      <c r="AF365" s="682"/>
      <c r="AG365" s="754" t="s">
        <v>986</v>
      </c>
      <c r="AH365" s="683"/>
      <c r="AI365" s="680"/>
      <c r="AJ365" s="681"/>
      <c r="AK365" s="754" t="s">
        <v>986</v>
      </c>
      <c r="AL365" s="682"/>
      <c r="AM365" s="754" t="s">
        <v>986</v>
      </c>
      <c r="AN365" s="683"/>
      <c r="AO365" s="771"/>
      <c r="AP365" s="645" t="s">
        <v>711</v>
      </c>
      <c r="AQ365" s="591"/>
      <c r="AR365" s="591" t="s">
        <v>135</v>
      </c>
      <c r="AS365" s="592"/>
    </row>
    <row r="366" spans="1:45" s="604" customFormat="1" ht="40.35" customHeight="1">
      <c r="A366" s="792">
        <v>278</v>
      </c>
      <c r="B366" s="793" t="s">
        <v>545</v>
      </c>
      <c r="C366" s="783" t="s">
        <v>421</v>
      </c>
      <c r="D366" s="783" t="s">
        <v>198</v>
      </c>
      <c r="E366" s="292">
        <v>69.197000000000003</v>
      </c>
      <c r="F366" s="741">
        <v>0</v>
      </c>
      <c r="G366" s="652">
        <v>0</v>
      </c>
      <c r="H366" s="652">
        <f t="shared" si="48"/>
        <v>69.197000000000003</v>
      </c>
      <c r="I366" s="652">
        <v>59</v>
      </c>
      <c r="J366" s="293" t="s">
        <v>1028</v>
      </c>
      <c r="K366" s="707" t="s">
        <v>95</v>
      </c>
      <c r="L366" s="568" t="s">
        <v>1255</v>
      </c>
      <c r="M366" s="652">
        <v>64.427000000000007</v>
      </c>
      <c r="N366" s="295">
        <v>78.123999999999995</v>
      </c>
      <c r="O366" s="651">
        <f t="shared" si="56"/>
        <v>13.696999999999989</v>
      </c>
      <c r="P366" s="652">
        <v>-5</v>
      </c>
      <c r="Q366" s="499" t="s">
        <v>93</v>
      </c>
      <c r="R366" s="793" t="s">
        <v>1854</v>
      </c>
      <c r="S366" s="582"/>
      <c r="T366" s="793" t="s">
        <v>805</v>
      </c>
      <c r="U366" s="288" t="s">
        <v>2</v>
      </c>
      <c r="V366" s="407" t="s">
        <v>531</v>
      </c>
      <c r="W366" s="680" t="s">
        <v>987</v>
      </c>
      <c r="X366" s="681"/>
      <c r="Y366" s="754" t="s">
        <v>986</v>
      </c>
      <c r="Z366" s="682">
        <v>276</v>
      </c>
      <c r="AA366" s="754" t="s">
        <v>986</v>
      </c>
      <c r="AB366" s="683"/>
      <c r="AC366" s="680"/>
      <c r="AD366" s="681"/>
      <c r="AE366" s="754" t="s">
        <v>986</v>
      </c>
      <c r="AF366" s="682"/>
      <c r="AG366" s="754" t="s">
        <v>986</v>
      </c>
      <c r="AH366" s="683"/>
      <c r="AI366" s="680"/>
      <c r="AJ366" s="681"/>
      <c r="AK366" s="754" t="s">
        <v>986</v>
      </c>
      <c r="AL366" s="682"/>
      <c r="AM366" s="754" t="s">
        <v>986</v>
      </c>
      <c r="AN366" s="683"/>
      <c r="AO366" s="771"/>
      <c r="AP366" s="645" t="s">
        <v>711</v>
      </c>
      <c r="AQ366" s="591" t="s">
        <v>135</v>
      </c>
      <c r="AR366" s="591"/>
      <c r="AS366" s="592"/>
    </row>
    <row r="367" spans="1:45" s="631" customFormat="1" ht="40.35" customHeight="1">
      <c r="A367" s="792">
        <v>279</v>
      </c>
      <c r="B367" s="706" t="s">
        <v>933</v>
      </c>
      <c r="C367" s="494" t="s">
        <v>206</v>
      </c>
      <c r="D367" s="494" t="s">
        <v>216</v>
      </c>
      <c r="E367" s="495">
        <v>69.16</v>
      </c>
      <c r="F367" s="788">
        <v>0</v>
      </c>
      <c r="G367" s="650">
        <v>0</v>
      </c>
      <c r="H367" s="650">
        <f t="shared" si="48"/>
        <v>69.16</v>
      </c>
      <c r="I367" s="650">
        <v>59</v>
      </c>
      <c r="J367" s="293" t="s">
        <v>1028</v>
      </c>
      <c r="K367" s="707" t="s">
        <v>95</v>
      </c>
      <c r="L367" s="568" t="s">
        <v>1284</v>
      </c>
      <c r="M367" s="650">
        <v>45.448</v>
      </c>
      <c r="N367" s="493">
        <v>0</v>
      </c>
      <c r="O367" s="544">
        <f t="shared" si="56"/>
        <v>-45.448</v>
      </c>
      <c r="P367" s="650">
        <v>-45</v>
      </c>
      <c r="Q367" s="499" t="s">
        <v>129</v>
      </c>
      <c r="R367" s="706" t="s">
        <v>1516</v>
      </c>
      <c r="S367" s="568"/>
      <c r="T367" s="706" t="s">
        <v>805</v>
      </c>
      <c r="U367" s="380" t="s">
        <v>2</v>
      </c>
      <c r="V367" s="656" t="s">
        <v>531</v>
      </c>
      <c r="W367" s="680" t="s">
        <v>987</v>
      </c>
      <c r="X367" s="681"/>
      <c r="Y367" s="754" t="s">
        <v>986</v>
      </c>
      <c r="Z367" s="682">
        <v>277</v>
      </c>
      <c r="AA367" s="754" t="s">
        <v>986</v>
      </c>
      <c r="AB367" s="683"/>
      <c r="AC367" s="680"/>
      <c r="AD367" s="681"/>
      <c r="AE367" s="754" t="s">
        <v>986</v>
      </c>
      <c r="AF367" s="682"/>
      <c r="AG367" s="754" t="s">
        <v>986</v>
      </c>
      <c r="AH367" s="683"/>
      <c r="AI367" s="680"/>
      <c r="AJ367" s="681"/>
      <c r="AK367" s="754" t="s">
        <v>986</v>
      </c>
      <c r="AL367" s="682"/>
      <c r="AM367" s="754" t="s">
        <v>986</v>
      </c>
      <c r="AN367" s="683"/>
      <c r="AO367" s="771"/>
      <c r="AP367" s="646" t="s">
        <v>170</v>
      </c>
      <c r="AQ367" s="398" t="s">
        <v>135</v>
      </c>
      <c r="AR367" s="398"/>
      <c r="AS367" s="399"/>
    </row>
    <row r="368" spans="1:45" s="604" customFormat="1" ht="40.35" customHeight="1">
      <c r="A368" s="1053">
        <v>280</v>
      </c>
      <c r="B368" s="1054" t="s">
        <v>546</v>
      </c>
      <c r="C368" s="989" t="s">
        <v>250</v>
      </c>
      <c r="D368" s="989" t="s">
        <v>343</v>
      </c>
      <c r="E368" s="292">
        <v>226.80600000000001</v>
      </c>
      <c r="F368" s="741">
        <v>0</v>
      </c>
      <c r="G368" s="652">
        <v>0</v>
      </c>
      <c r="H368" s="652">
        <f t="shared" si="48"/>
        <v>226.80600000000001</v>
      </c>
      <c r="I368" s="652">
        <v>161</v>
      </c>
      <c r="J368" s="990" t="s">
        <v>1027</v>
      </c>
      <c r="K368" s="872" t="s">
        <v>95</v>
      </c>
      <c r="L368" s="920" t="s">
        <v>1256</v>
      </c>
      <c r="M368" s="652">
        <v>204.66</v>
      </c>
      <c r="N368" s="295">
        <v>134.70099999999999</v>
      </c>
      <c r="O368" s="651">
        <f t="shared" si="56"/>
        <v>-69.959000000000003</v>
      </c>
      <c r="P368" s="652">
        <v>-17</v>
      </c>
      <c r="Q368" s="911" t="s">
        <v>93</v>
      </c>
      <c r="R368" s="862" t="s">
        <v>1855</v>
      </c>
      <c r="S368" s="926"/>
      <c r="T368" s="793" t="s">
        <v>805</v>
      </c>
      <c r="U368" s="645" t="s">
        <v>2</v>
      </c>
      <c r="V368" s="570" t="s">
        <v>547</v>
      </c>
      <c r="W368" s="846" t="s">
        <v>987</v>
      </c>
      <c r="X368" s="848"/>
      <c r="Y368" s="848" t="s">
        <v>986</v>
      </c>
      <c r="Z368" s="850">
        <v>278</v>
      </c>
      <c r="AA368" s="848" t="s">
        <v>986</v>
      </c>
      <c r="AB368" s="852"/>
      <c r="AC368" s="846"/>
      <c r="AD368" s="848"/>
      <c r="AE368" s="848" t="s">
        <v>986</v>
      </c>
      <c r="AF368" s="850"/>
      <c r="AG368" s="848" t="s">
        <v>986</v>
      </c>
      <c r="AH368" s="852"/>
      <c r="AI368" s="846"/>
      <c r="AJ368" s="848"/>
      <c r="AK368" s="848" t="s">
        <v>986</v>
      </c>
      <c r="AL368" s="850"/>
      <c r="AM368" s="848" t="s">
        <v>986</v>
      </c>
      <c r="AN368" s="852"/>
      <c r="AO368" s="913"/>
      <c r="AP368" s="645" t="s">
        <v>710</v>
      </c>
      <c r="AQ368" s="591" t="s">
        <v>135</v>
      </c>
      <c r="AR368" s="591"/>
      <c r="AS368" s="592"/>
    </row>
    <row r="369" spans="1:46" s="604" customFormat="1" ht="40.35" customHeight="1">
      <c r="A369" s="1053"/>
      <c r="B369" s="1054"/>
      <c r="C369" s="989"/>
      <c r="D369" s="989"/>
      <c r="E369" s="292">
        <v>5.0880000000000001</v>
      </c>
      <c r="F369" s="652">
        <v>0</v>
      </c>
      <c r="G369" s="652">
        <v>0</v>
      </c>
      <c r="H369" s="652">
        <f t="shared" si="48"/>
        <v>5.0880000000000001</v>
      </c>
      <c r="I369" s="650">
        <v>5</v>
      </c>
      <c r="J369" s="990"/>
      <c r="K369" s="873"/>
      <c r="L369" s="922"/>
      <c r="M369" s="652">
        <v>0</v>
      </c>
      <c r="N369" s="652">
        <v>0</v>
      </c>
      <c r="O369" s="651">
        <f t="shared" si="56"/>
        <v>0</v>
      </c>
      <c r="P369" s="652">
        <v>0</v>
      </c>
      <c r="Q369" s="912"/>
      <c r="R369" s="863"/>
      <c r="S369" s="926"/>
      <c r="T369" s="793" t="s">
        <v>805</v>
      </c>
      <c r="U369" s="645" t="s">
        <v>2</v>
      </c>
      <c r="V369" s="570" t="s">
        <v>548</v>
      </c>
      <c r="W369" s="847"/>
      <c r="X369" s="849"/>
      <c r="Y369" s="849"/>
      <c r="Z369" s="851"/>
      <c r="AA369" s="849"/>
      <c r="AB369" s="853"/>
      <c r="AC369" s="847"/>
      <c r="AD369" s="849"/>
      <c r="AE369" s="849"/>
      <c r="AF369" s="851"/>
      <c r="AG369" s="849"/>
      <c r="AH369" s="853"/>
      <c r="AI369" s="847"/>
      <c r="AJ369" s="849"/>
      <c r="AK369" s="849"/>
      <c r="AL369" s="851"/>
      <c r="AM369" s="849"/>
      <c r="AN369" s="853"/>
      <c r="AO369" s="914"/>
      <c r="AP369" s="645" t="s">
        <v>710</v>
      </c>
      <c r="AQ369" s="591" t="s">
        <v>135</v>
      </c>
      <c r="AR369" s="591"/>
      <c r="AS369" s="592"/>
    </row>
    <row r="370" spans="1:46" s="28" customFormat="1" ht="21.6" customHeight="1">
      <c r="A370" s="385"/>
      <c r="B370" s="386" t="s">
        <v>549</v>
      </c>
      <c r="C370" s="386"/>
      <c r="D370" s="386"/>
      <c r="E370" s="387"/>
      <c r="F370" s="388"/>
      <c r="G370" s="388"/>
      <c r="H370" s="389"/>
      <c r="I370" s="389"/>
      <c r="J370" s="390"/>
      <c r="K370" s="391"/>
      <c r="L370" s="391"/>
      <c r="M370" s="389"/>
      <c r="N370" s="389"/>
      <c r="O370" s="389"/>
      <c r="P370" s="392"/>
      <c r="Q370" s="393"/>
      <c r="R370" s="394"/>
      <c r="S370" s="395"/>
      <c r="T370" s="395"/>
      <c r="U370" s="395"/>
      <c r="V370" s="396"/>
      <c r="W370" s="670"/>
      <c r="X370" s="670"/>
      <c r="Y370" s="670"/>
      <c r="Z370" s="670"/>
      <c r="AA370" s="670"/>
      <c r="AB370" s="670"/>
      <c r="AC370" s="670"/>
      <c r="AD370" s="670"/>
      <c r="AE370" s="670"/>
      <c r="AF370" s="670"/>
      <c r="AG370" s="670"/>
      <c r="AH370" s="670"/>
      <c r="AI370" s="670"/>
      <c r="AJ370" s="670"/>
      <c r="AK370" s="670"/>
      <c r="AL370" s="670"/>
      <c r="AM370" s="670"/>
      <c r="AN370" s="670"/>
      <c r="AO370" s="670"/>
      <c r="AP370" s="396"/>
      <c r="AQ370" s="395"/>
      <c r="AR370" s="395"/>
      <c r="AS370" s="397"/>
    </row>
    <row r="371" spans="1:46" ht="21.6" customHeight="1">
      <c r="A371" s="332"/>
      <c r="B371" s="333" t="s">
        <v>550</v>
      </c>
      <c r="C371" s="333"/>
      <c r="D371" s="333"/>
      <c r="E371" s="334"/>
      <c r="F371" s="335"/>
      <c r="G371" s="335"/>
      <c r="H371" s="336"/>
      <c r="I371" s="336"/>
      <c r="J371" s="337"/>
      <c r="K371" s="338"/>
      <c r="L371" s="338"/>
      <c r="M371" s="336"/>
      <c r="N371" s="336"/>
      <c r="O371" s="336"/>
      <c r="P371" s="339"/>
      <c r="Q371" s="340"/>
      <c r="R371" s="341"/>
      <c r="S371" s="342"/>
      <c r="T371" s="342"/>
      <c r="U371" s="342"/>
      <c r="V371" s="343"/>
      <c r="W371" s="670"/>
      <c r="X371" s="670"/>
      <c r="Y371" s="670"/>
      <c r="Z371" s="670"/>
      <c r="AA371" s="670"/>
      <c r="AB371" s="670"/>
      <c r="AC371" s="670"/>
      <c r="AD371" s="670"/>
      <c r="AE371" s="670"/>
      <c r="AF371" s="670"/>
      <c r="AG371" s="670"/>
      <c r="AH371" s="670"/>
      <c r="AI371" s="670"/>
      <c r="AJ371" s="670"/>
      <c r="AK371" s="670"/>
      <c r="AL371" s="670"/>
      <c r="AM371" s="670"/>
      <c r="AN371" s="670"/>
      <c r="AO371" s="670"/>
      <c r="AP371" s="343"/>
      <c r="AQ371" s="342"/>
      <c r="AR371" s="342"/>
      <c r="AS371" s="344"/>
    </row>
    <row r="372" spans="1:46" s="604" customFormat="1" ht="40.35" customHeight="1">
      <c r="A372" s="792">
        <v>281</v>
      </c>
      <c r="B372" s="793" t="s">
        <v>551</v>
      </c>
      <c r="C372" s="570" t="s">
        <v>552</v>
      </c>
      <c r="D372" s="570" t="s">
        <v>198</v>
      </c>
      <c r="E372" s="292">
        <v>34.819000000000003</v>
      </c>
      <c r="F372" s="741">
        <v>0</v>
      </c>
      <c r="G372" s="652">
        <v>0</v>
      </c>
      <c r="H372" s="652">
        <f t="shared" si="48"/>
        <v>34.819000000000003</v>
      </c>
      <c r="I372" s="652">
        <v>32</v>
      </c>
      <c r="J372" s="293" t="s">
        <v>1028</v>
      </c>
      <c r="K372" s="496" t="s">
        <v>95</v>
      </c>
      <c r="L372" s="568" t="s">
        <v>1257</v>
      </c>
      <c r="M372" s="652">
        <v>31.148</v>
      </c>
      <c r="N372" s="295">
        <v>31.161999999999999</v>
      </c>
      <c r="O372" s="651">
        <f t="shared" ref="O372:O376" si="57">+N372-M372</f>
        <v>1.3999999999999346E-2</v>
      </c>
      <c r="P372" s="650">
        <v>0</v>
      </c>
      <c r="Q372" s="777" t="s">
        <v>95</v>
      </c>
      <c r="R372" s="793" t="s">
        <v>1517</v>
      </c>
      <c r="S372" s="582"/>
      <c r="T372" s="793" t="s">
        <v>806</v>
      </c>
      <c r="U372" s="288" t="s">
        <v>2</v>
      </c>
      <c r="V372" s="407" t="s">
        <v>553</v>
      </c>
      <c r="W372" s="680" t="s">
        <v>987</v>
      </c>
      <c r="X372" s="681"/>
      <c r="Y372" s="754" t="s">
        <v>986</v>
      </c>
      <c r="Z372" s="682">
        <v>279</v>
      </c>
      <c r="AA372" s="754" t="s">
        <v>986</v>
      </c>
      <c r="AB372" s="683"/>
      <c r="AC372" s="680"/>
      <c r="AD372" s="681"/>
      <c r="AE372" s="754" t="s">
        <v>986</v>
      </c>
      <c r="AF372" s="682"/>
      <c r="AG372" s="754" t="s">
        <v>986</v>
      </c>
      <c r="AH372" s="683"/>
      <c r="AI372" s="680"/>
      <c r="AJ372" s="681"/>
      <c r="AK372" s="754" t="s">
        <v>986</v>
      </c>
      <c r="AL372" s="682"/>
      <c r="AM372" s="754" t="s">
        <v>986</v>
      </c>
      <c r="AN372" s="683"/>
      <c r="AO372" s="771"/>
      <c r="AP372" s="645" t="s">
        <v>710</v>
      </c>
      <c r="AQ372" s="591" t="s">
        <v>135</v>
      </c>
      <c r="AR372" s="591"/>
      <c r="AS372" s="592"/>
    </row>
    <row r="373" spans="1:46" s="604" customFormat="1" ht="40.35" customHeight="1">
      <c r="A373" s="792">
        <v>282</v>
      </c>
      <c r="B373" s="793" t="s">
        <v>554</v>
      </c>
      <c r="C373" s="570" t="s">
        <v>318</v>
      </c>
      <c r="D373" s="570" t="s">
        <v>198</v>
      </c>
      <c r="E373" s="292">
        <v>2.6749999999999998</v>
      </c>
      <c r="F373" s="741">
        <v>0</v>
      </c>
      <c r="G373" s="652">
        <v>0</v>
      </c>
      <c r="H373" s="652">
        <f t="shared" si="48"/>
        <v>2.6749999999999998</v>
      </c>
      <c r="I373" s="652">
        <v>3</v>
      </c>
      <c r="J373" s="293" t="s">
        <v>1028</v>
      </c>
      <c r="K373" s="496" t="s">
        <v>95</v>
      </c>
      <c r="L373" s="568" t="s">
        <v>1258</v>
      </c>
      <c r="M373" s="652">
        <v>2.6669999999999998</v>
      </c>
      <c r="N373" s="295">
        <v>2.6669999999999998</v>
      </c>
      <c r="O373" s="651">
        <f t="shared" si="57"/>
        <v>0</v>
      </c>
      <c r="P373" s="650">
        <v>0</v>
      </c>
      <c r="Q373" s="777" t="s">
        <v>95</v>
      </c>
      <c r="R373" s="793" t="s">
        <v>1518</v>
      </c>
      <c r="S373" s="582"/>
      <c r="T373" s="793" t="s">
        <v>806</v>
      </c>
      <c r="U373" s="288" t="s">
        <v>2</v>
      </c>
      <c r="V373" s="407" t="s">
        <v>553</v>
      </c>
      <c r="W373" s="680" t="s">
        <v>987</v>
      </c>
      <c r="X373" s="681"/>
      <c r="Y373" s="754" t="s">
        <v>986</v>
      </c>
      <c r="Z373" s="682">
        <v>280</v>
      </c>
      <c r="AA373" s="754" t="s">
        <v>986</v>
      </c>
      <c r="AB373" s="683"/>
      <c r="AC373" s="680"/>
      <c r="AD373" s="681"/>
      <c r="AE373" s="754" t="s">
        <v>986</v>
      </c>
      <c r="AF373" s="682"/>
      <c r="AG373" s="754" t="s">
        <v>986</v>
      </c>
      <c r="AH373" s="683"/>
      <c r="AI373" s="680"/>
      <c r="AJ373" s="681"/>
      <c r="AK373" s="754" t="s">
        <v>986</v>
      </c>
      <c r="AL373" s="682"/>
      <c r="AM373" s="754" t="s">
        <v>986</v>
      </c>
      <c r="AN373" s="683"/>
      <c r="AO373" s="771"/>
      <c r="AP373" s="645" t="s">
        <v>865</v>
      </c>
      <c r="AQ373" s="591" t="s">
        <v>135</v>
      </c>
      <c r="AR373" s="591"/>
      <c r="AS373" s="592"/>
    </row>
    <row r="374" spans="1:46" s="604" customFormat="1" ht="40.35" customHeight="1">
      <c r="A374" s="792">
        <v>283</v>
      </c>
      <c r="B374" s="793" t="s">
        <v>555</v>
      </c>
      <c r="C374" s="494" t="s">
        <v>228</v>
      </c>
      <c r="D374" s="494" t="s">
        <v>198</v>
      </c>
      <c r="E374" s="292">
        <v>12.101000000000001</v>
      </c>
      <c r="F374" s="741">
        <v>0</v>
      </c>
      <c r="G374" s="652">
        <v>0</v>
      </c>
      <c r="H374" s="652">
        <f t="shared" si="48"/>
        <v>12.101000000000001</v>
      </c>
      <c r="I374" s="652">
        <v>9</v>
      </c>
      <c r="J374" s="293" t="s">
        <v>1028</v>
      </c>
      <c r="K374" s="496" t="s">
        <v>95</v>
      </c>
      <c r="L374" s="568" t="s">
        <v>1259</v>
      </c>
      <c r="M374" s="652">
        <v>15.15</v>
      </c>
      <c r="N374" s="295">
        <v>15.169</v>
      </c>
      <c r="O374" s="651">
        <f t="shared" si="57"/>
        <v>1.9000000000000128E-2</v>
      </c>
      <c r="P374" s="650">
        <v>0</v>
      </c>
      <c r="Q374" s="777" t="s">
        <v>95</v>
      </c>
      <c r="R374" s="793" t="s">
        <v>1519</v>
      </c>
      <c r="S374" s="582"/>
      <c r="T374" s="793" t="s">
        <v>806</v>
      </c>
      <c r="U374" s="288" t="s">
        <v>2</v>
      </c>
      <c r="V374" s="407" t="s">
        <v>553</v>
      </c>
      <c r="W374" s="680" t="s">
        <v>987</v>
      </c>
      <c r="X374" s="681"/>
      <c r="Y374" s="754" t="s">
        <v>986</v>
      </c>
      <c r="Z374" s="682">
        <v>281</v>
      </c>
      <c r="AA374" s="754" t="s">
        <v>986</v>
      </c>
      <c r="AB374" s="683"/>
      <c r="AC374" s="680"/>
      <c r="AD374" s="681"/>
      <c r="AE374" s="754" t="s">
        <v>986</v>
      </c>
      <c r="AF374" s="682"/>
      <c r="AG374" s="754" t="s">
        <v>986</v>
      </c>
      <c r="AH374" s="683"/>
      <c r="AI374" s="680"/>
      <c r="AJ374" s="681"/>
      <c r="AK374" s="754" t="s">
        <v>986</v>
      </c>
      <c r="AL374" s="682"/>
      <c r="AM374" s="754" t="s">
        <v>986</v>
      </c>
      <c r="AN374" s="683"/>
      <c r="AO374" s="771"/>
      <c r="AP374" s="645" t="s">
        <v>710</v>
      </c>
      <c r="AQ374" s="591" t="s">
        <v>135</v>
      </c>
      <c r="AR374" s="591"/>
      <c r="AS374" s="592"/>
    </row>
    <row r="375" spans="1:46" s="604" customFormat="1" ht="40.35" customHeight="1">
      <c r="A375" s="792">
        <v>284</v>
      </c>
      <c r="B375" s="793" t="s">
        <v>556</v>
      </c>
      <c r="C375" s="494" t="s">
        <v>300</v>
      </c>
      <c r="D375" s="494" t="s">
        <v>198</v>
      </c>
      <c r="E375" s="292">
        <v>33.947000000000003</v>
      </c>
      <c r="F375" s="741">
        <v>0</v>
      </c>
      <c r="G375" s="652">
        <v>0</v>
      </c>
      <c r="H375" s="652">
        <f t="shared" si="48"/>
        <v>33.947000000000003</v>
      </c>
      <c r="I375" s="652">
        <v>33</v>
      </c>
      <c r="J375" s="293" t="s">
        <v>1028</v>
      </c>
      <c r="K375" s="496" t="s">
        <v>95</v>
      </c>
      <c r="L375" s="568" t="s">
        <v>1260</v>
      </c>
      <c r="M375" s="652">
        <v>21.079000000000001</v>
      </c>
      <c r="N375" s="295">
        <v>21.079000000000001</v>
      </c>
      <c r="O375" s="651">
        <f t="shared" si="57"/>
        <v>0</v>
      </c>
      <c r="P375" s="650">
        <v>0</v>
      </c>
      <c r="Q375" s="777" t="s">
        <v>95</v>
      </c>
      <c r="R375" s="793" t="s">
        <v>1520</v>
      </c>
      <c r="S375" s="582"/>
      <c r="T375" s="793" t="s">
        <v>806</v>
      </c>
      <c r="U375" s="288" t="s">
        <v>2</v>
      </c>
      <c r="V375" s="407" t="s">
        <v>553</v>
      </c>
      <c r="W375" s="680" t="s">
        <v>987</v>
      </c>
      <c r="X375" s="681"/>
      <c r="Y375" s="754" t="s">
        <v>986</v>
      </c>
      <c r="Z375" s="682">
        <v>282</v>
      </c>
      <c r="AA375" s="754" t="s">
        <v>986</v>
      </c>
      <c r="AB375" s="683"/>
      <c r="AC375" s="680"/>
      <c r="AD375" s="681"/>
      <c r="AE375" s="754" t="s">
        <v>986</v>
      </c>
      <c r="AF375" s="682"/>
      <c r="AG375" s="754" t="s">
        <v>986</v>
      </c>
      <c r="AH375" s="683"/>
      <c r="AI375" s="680"/>
      <c r="AJ375" s="681"/>
      <c r="AK375" s="754" t="s">
        <v>986</v>
      </c>
      <c r="AL375" s="682"/>
      <c r="AM375" s="754" t="s">
        <v>986</v>
      </c>
      <c r="AN375" s="683"/>
      <c r="AO375" s="771"/>
      <c r="AP375" s="645" t="s">
        <v>865</v>
      </c>
      <c r="AQ375" s="591" t="s">
        <v>135</v>
      </c>
      <c r="AR375" s="591"/>
      <c r="AS375" s="592"/>
    </row>
    <row r="376" spans="1:46" s="604" customFormat="1" ht="88.5" customHeight="1">
      <c r="A376" s="792">
        <v>285</v>
      </c>
      <c r="B376" s="793" t="s">
        <v>557</v>
      </c>
      <c r="C376" s="494" t="s">
        <v>759</v>
      </c>
      <c r="D376" s="494" t="s">
        <v>198</v>
      </c>
      <c r="E376" s="292">
        <v>20</v>
      </c>
      <c r="F376" s="652">
        <v>0</v>
      </c>
      <c r="G376" s="652">
        <v>0</v>
      </c>
      <c r="H376" s="652">
        <f t="shared" si="48"/>
        <v>20</v>
      </c>
      <c r="I376" s="652">
        <v>20</v>
      </c>
      <c r="J376" s="293" t="s">
        <v>1028</v>
      </c>
      <c r="K376" s="496" t="s">
        <v>95</v>
      </c>
      <c r="L376" s="568" t="s">
        <v>1284</v>
      </c>
      <c r="M376" s="652">
        <v>19.879000000000001</v>
      </c>
      <c r="N376" s="295">
        <v>0</v>
      </c>
      <c r="O376" s="651">
        <f t="shared" si="57"/>
        <v>-19.879000000000001</v>
      </c>
      <c r="P376" s="651">
        <v>-20</v>
      </c>
      <c r="Q376" s="777" t="s">
        <v>129</v>
      </c>
      <c r="R376" s="793" t="s">
        <v>1521</v>
      </c>
      <c r="S376" s="582"/>
      <c r="T376" s="793" t="s">
        <v>806</v>
      </c>
      <c r="U376" s="288" t="s">
        <v>2</v>
      </c>
      <c r="V376" s="407" t="s">
        <v>553</v>
      </c>
      <c r="W376" s="680" t="s">
        <v>987</v>
      </c>
      <c r="X376" s="676"/>
      <c r="Y376" s="677" t="s">
        <v>986</v>
      </c>
      <c r="Z376" s="678">
        <v>283</v>
      </c>
      <c r="AA376" s="677" t="s">
        <v>986</v>
      </c>
      <c r="AB376" s="679"/>
      <c r="AC376" s="675"/>
      <c r="AD376" s="676"/>
      <c r="AE376" s="677" t="s">
        <v>986</v>
      </c>
      <c r="AF376" s="678"/>
      <c r="AG376" s="677" t="s">
        <v>986</v>
      </c>
      <c r="AH376" s="679"/>
      <c r="AI376" s="675"/>
      <c r="AJ376" s="676"/>
      <c r="AK376" s="677" t="s">
        <v>986</v>
      </c>
      <c r="AL376" s="678"/>
      <c r="AM376" s="677" t="s">
        <v>986</v>
      </c>
      <c r="AN376" s="679"/>
      <c r="AO376" s="539"/>
      <c r="AP376" s="645" t="s">
        <v>710</v>
      </c>
      <c r="AQ376" s="591" t="s">
        <v>135</v>
      </c>
      <c r="AR376" s="591"/>
      <c r="AS376" s="592"/>
    </row>
    <row r="377" spans="1:46" ht="21.6" customHeight="1">
      <c r="A377" s="332"/>
      <c r="B377" s="333" t="s">
        <v>558</v>
      </c>
      <c r="C377" s="333"/>
      <c r="D377" s="333"/>
      <c r="E377" s="334"/>
      <c r="F377" s="335"/>
      <c r="G377" s="335"/>
      <c r="H377" s="336"/>
      <c r="I377" s="336"/>
      <c r="J377" s="337"/>
      <c r="K377" s="338"/>
      <c r="L377" s="338"/>
      <c r="M377" s="336"/>
      <c r="N377" s="336"/>
      <c r="O377" s="336"/>
      <c r="P377" s="339"/>
      <c r="Q377" s="340"/>
      <c r="R377" s="341"/>
      <c r="S377" s="342"/>
      <c r="T377" s="342"/>
      <c r="U377" s="342"/>
      <c r="V377" s="343"/>
      <c r="W377" s="670"/>
      <c r="X377" s="670"/>
      <c r="Y377" s="670"/>
      <c r="Z377" s="670"/>
      <c r="AA377" s="670"/>
      <c r="AB377" s="670"/>
      <c r="AC377" s="670"/>
      <c r="AD377" s="670"/>
      <c r="AE377" s="670"/>
      <c r="AF377" s="670"/>
      <c r="AG377" s="670"/>
      <c r="AH377" s="670"/>
      <c r="AI377" s="670"/>
      <c r="AJ377" s="670"/>
      <c r="AK377" s="670"/>
      <c r="AL377" s="670"/>
      <c r="AM377" s="670"/>
      <c r="AN377" s="670"/>
      <c r="AO377" s="670"/>
      <c r="AP377" s="343"/>
      <c r="AQ377" s="342"/>
      <c r="AR377" s="342"/>
      <c r="AS377" s="344"/>
    </row>
    <row r="378" spans="1:46" s="604" customFormat="1" ht="57.75" customHeight="1">
      <c r="A378" s="792">
        <v>286</v>
      </c>
      <c r="B378" s="793" t="s">
        <v>559</v>
      </c>
      <c r="C378" s="570" t="s">
        <v>560</v>
      </c>
      <c r="D378" s="570" t="s">
        <v>198</v>
      </c>
      <c r="E378" s="292">
        <v>48.920999999999999</v>
      </c>
      <c r="F378" s="741">
        <v>0</v>
      </c>
      <c r="G378" s="652">
        <v>0</v>
      </c>
      <c r="H378" s="652">
        <f t="shared" si="48"/>
        <v>48.920999999999999</v>
      </c>
      <c r="I378" s="652">
        <v>51</v>
      </c>
      <c r="J378" s="293" t="s">
        <v>1028</v>
      </c>
      <c r="K378" s="496" t="s">
        <v>95</v>
      </c>
      <c r="L378" s="568" t="s">
        <v>1261</v>
      </c>
      <c r="M378" s="652">
        <v>41.372</v>
      </c>
      <c r="N378" s="295">
        <v>41.374000000000002</v>
      </c>
      <c r="O378" s="651">
        <f t="shared" ref="O378:O382" si="58">+N378-M378</f>
        <v>2.0000000000024443E-3</v>
      </c>
      <c r="P378" s="650">
        <v>0</v>
      </c>
      <c r="Q378" s="777" t="s">
        <v>95</v>
      </c>
      <c r="R378" s="568" t="s">
        <v>1522</v>
      </c>
      <c r="S378" s="582"/>
      <c r="T378" s="793" t="s">
        <v>811</v>
      </c>
      <c r="U378" s="288" t="s">
        <v>2</v>
      </c>
      <c r="V378" s="407" t="s">
        <v>553</v>
      </c>
      <c r="W378" s="680" t="s">
        <v>987</v>
      </c>
      <c r="X378" s="681"/>
      <c r="Y378" s="754" t="s">
        <v>986</v>
      </c>
      <c r="Z378" s="682">
        <v>284</v>
      </c>
      <c r="AA378" s="754" t="s">
        <v>986</v>
      </c>
      <c r="AB378" s="683"/>
      <c r="AC378" s="680"/>
      <c r="AD378" s="681"/>
      <c r="AE378" s="754" t="s">
        <v>986</v>
      </c>
      <c r="AF378" s="682"/>
      <c r="AG378" s="754" t="s">
        <v>986</v>
      </c>
      <c r="AH378" s="683"/>
      <c r="AI378" s="680"/>
      <c r="AJ378" s="681"/>
      <c r="AK378" s="754" t="s">
        <v>986</v>
      </c>
      <c r="AL378" s="682"/>
      <c r="AM378" s="754" t="s">
        <v>986</v>
      </c>
      <c r="AN378" s="683"/>
      <c r="AO378" s="771"/>
      <c r="AP378" s="645" t="s">
        <v>865</v>
      </c>
      <c r="AQ378" s="591" t="s">
        <v>135</v>
      </c>
      <c r="AR378" s="591"/>
      <c r="AS378" s="592"/>
    </row>
    <row r="379" spans="1:46" s="604" customFormat="1" ht="69.75" customHeight="1">
      <c r="A379" s="792">
        <v>287</v>
      </c>
      <c r="B379" s="793" t="s">
        <v>1845</v>
      </c>
      <c r="C379" s="570" t="s">
        <v>560</v>
      </c>
      <c r="D379" s="570" t="s">
        <v>198</v>
      </c>
      <c r="E379" s="292">
        <v>36.121000000000002</v>
      </c>
      <c r="F379" s="741">
        <v>0</v>
      </c>
      <c r="G379" s="652">
        <v>0</v>
      </c>
      <c r="H379" s="652">
        <f t="shared" si="48"/>
        <v>36.121000000000002</v>
      </c>
      <c r="I379" s="652">
        <v>32</v>
      </c>
      <c r="J379" s="293" t="s">
        <v>1028</v>
      </c>
      <c r="K379" s="496" t="s">
        <v>95</v>
      </c>
      <c r="L379" s="568" t="s">
        <v>1262</v>
      </c>
      <c r="M379" s="652">
        <v>49.973999999999997</v>
      </c>
      <c r="N379" s="295">
        <v>45</v>
      </c>
      <c r="O379" s="651">
        <f t="shared" si="58"/>
        <v>-4.9739999999999966</v>
      </c>
      <c r="P379" s="651">
        <v>-5</v>
      </c>
      <c r="Q379" s="499" t="s">
        <v>93</v>
      </c>
      <c r="R379" s="793" t="s">
        <v>1856</v>
      </c>
      <c r="S379" s="582"/>
      <c r="T379" s="793" t="s">
        <v>812</v>
      </c>
      <c r="U379" s="288" t="s">
        <v>2</v>
      </c>
      <c r="V379" s="407" t="s">
        <v>561</v>
      </c>
      <c r="W379" s="680" t="s">
        <v>987</v>
      </c>
      <c r="X379" s="681"/>
      <c r="Y379" s="754" t="s">
        <v>986</v>
      </c>
      <c r="Z379" s="682">
        <v>285</v>
      </c>
      <c r="AA379" s="754" t="s">
        <v>986</v>
      </c>
      <c r="AB379" s="683"/>
      <c r="AC379" s="680"/>
      <c r="AD379" s="681"/>
      <c r="AE379" s="754" t="s">
        <v>986</v>
      </c>
      <c r="AF379" s="682"/>
      <c r="AG379" s="754" t="s">
        <v>986</v>
      </c>
      <c r="AH379" s="683"/>
      <c r="AI379" s="680"/>
      <c r="AJ379" s="681"/>
      <c r="AK379" s="754" t="s">
        <v>986</v>
      </c>
      <c r="AL379" s="682"/>
      <c r="AM379" s="754" t="s">
        <v>986</v>
      </c>
      <c r="AN379" s="683"/>
      <c r="AO379" s="771"/>
      <c r="AP379" s="645" t="s">
        <v>710</v>
      </c>
      <c r="AQ379" s="564" t="s">
        <v>135</v>
      </c>
      <c r="AR379" s="564"/>
      <c r="AS379" s="592"/>
    </row>
    <row r="380" spans="1:46" s="604" customFormat="1" ht="66" customHeight="1">
      <c r="A380" s="792">
        <v>288</v>
      </c>
      <c r="B380" s="793" t="s">
        <v>562</v>
      </c>
      <c r="C380" s="570" t="s">
        <v>228</v>
      </c>
      <c r="D380" s="570" t="s">
        <v>198</v>
      </c>
      <c r="E380" s="292">
        <v>72.653999999999996</v>
      </c>
      <c r="F380" s="741">
        <v>0</v>
      </c>
      <c r="G380" s="652">
        <v>0</v>
      </c>
      <c r="H380" s="652">
        <f t="shared" si="48"/>
        <v>72.653999999999996</v>
      </c>
      <c r="I380" s="652">
        <v>39</v>
      </c>
      <c r="J380" s="293" t="s">
        <v>1028</v>
      </c>
      <c r="K380" s="496" t="s">
        <v>95</v>
      </c>
      <c r="L380" s="568" t="s">
        <v>1263</v>
      </c>
      <c r="M380" s="652">
        <v>68.828000000000003</v>
      </c>
      <c r="N380" s="295">
        <v>68.861000000000004</v>
      </c>
      <c r="O380" s="651">
        <f t="shared" si="58"/>
        <v>3.3000000000001251E-2</v>
      </c>
      <c r="P380" s="650">
        <v>0</v>
      </c>
      <c r="Q380" s="777" t="s">
        <v>95</v>
      </c>
      <c r="R380" s="793" t="s">
        <v>1523</v>
      </c>
      <c r="S380" s="582"/>
      <c r="T380" s="793" t="s">
        <v>812</v>
      </c>
      <c r="U380" s="288" t="s">
        <v>2</v>
      </c>
      <c r="V380" s="407" t="s">
        <v>561</v>
      </c>
      <c r="W380" s="680" t="s">
        <v>987</v>
      </c>
      <c r="X380" s="681"/>
      <c r="Y380" s="754" t="s">
        <v>986</v>
      </c>
      <c r="Z380" s="682">
        <v>286</v>
      </c>
      <c r="AA380" s="754" t="s">
        <v>986</v>
      </c>
      <c r="AB380" s="683"/>
      <c r="AC380" s="680"/>
      <c r="AD380" s="681"/>
      <c r="AE380" s="754" t="s">
        <v>986</v>
      </c>
      <c r="AF380" s="682"/>
      <c r="AG380" s="754" t="s">
        <v>986</v>
      </c>
      <c r="AH380" s="683"/>
      <c r="AI380" s="680"/>
      <c r="AJ380" s="681"/>
      <c r="AK380" s="754" t="s">
        <v>986</v>
      </c>
      <c r="AL380" s="682"/>
      <c r="AM380" s="754" t="s">
        <v>986</v>
      </c>
      <c r="AN380" s="683"/>
      <c r="AO380" s="771"/>
      <c r="AP380" s="645" t="s">
        <v>865</v>
      </c>
      <c r="AQ380" s="564" t="s">
        <v>135</v>
      </c>
      <c r="AR380" s="564"/>
      <c r="AS380" s="592"/>
    </row>
    <row r="381" spans="1:46" s="604" customFormat="1" ht="76.5" customHeight="1">
      <c r="A381" s="792">
        <v>289</v>
      </c>
      <c r="B381" s="793" t="s">
        <v>563</v>
      </c>
      <c r="C381" s="570" t="s">
        <v>221</v>
      </c>
      <c r="D381" s="570" t="s">
        <v>198</v>
      </c>
      <c r="E381" s="292">
        <v>31.535</v>
      </c>
      <c r="F381" s="741">
        <v>0</v>
      </c>
      <c r="G381" s="652">
        <v>0</v>
      </c>
      <c r="H381" s="652">
        <f t="shared" si="48"/>
        <v>31.535</v>
      </c>
      <c r="I381" s="652">
        <v>28</v>
      </c>
      <c r="J381" s="293" t="s">
        <v>1028</v>
      </c>
      <c r="K381" s="496" t="s">
        <v>95</v>
      </c>
      <c r="L381" s="568" t="s">
        <v>1264</v>
      </c>
      <c r="M381" s="652">
        <v>35.716000000000001</v>
      </c>
      <c r="N381" s="295">
        <v>35.76</v>
      </c>
      <c r="O381" s="651">
        <f t="shared" si="58"/>
        <v>4.399999999999693E-2</v>
      </c>
      <c r="P381" s="650">
        <v>0</v>
      </c>
      <c r="Q381" s="777" t="s">
        <v>95</v>
      </c>
      <c r="R381" s="793" t="s">
        <v>1524</v>
      </c>
      <c r="S381" s="582"/>
      <c r="T381" s="793" t="s">
        <v>809</v>
      </c>
      <c r="U381" s="288" t="s">
        <v>2</v>
      </c>
      <c r="V381" s="407" t="s">
        <v>564</v>
      </c>
      <c r="W381" s="680" t="s">
        <v>987</v>
      </c>
      <c r="X381" s="681"/>
      <c r="Y381" s="754" t="s">
        <v>986</v>
      </c>
      <c r="Z381" s="682">
        <v>287</v>
      </c>
      <c r="AA381" s="754" t="s">
        <v>986</v>
      </c>
      <c r="AB381" s="683"/>
      <c r="AC381" s="680"/>
      <c r="AD381" s="681"/>
      <c r="AE381" s="754" t="s">
        <v>986</v>
      </c>
      <c r="AF381" s="682"/>
      <c r="AG381" s="754" t="s">
        <v>986</v>
      </c>
      <c r="AH381" s="683"/>
      <c r="AI381" s="680"/>
      <c r="AJ381" s="681"/>
      <c r="AK381" s="754" t="s">
        <v>986</v>
      </c>
      <c r="AL381" s="682"/>
      <c r="AM381" s="754" t="s">
        <v>986</v>
      </c>
      <c r="AN381" s="683"/>
      <c r="AO381" s="771"/>
      <c r="AP381" s="645" t="s">
        <v>710</v>
      </c>
      <c r="AQ381" s="564" t="s">
        <v>135</v>
      </c>
      <c r="AR381" s="564"/>
      <c r="AS381" s="592"/>
    </row>
    <row r="382" spans="1:46" s="604" customFormat="1" ht="46.5" customHeight="1">
      <c r="A382" s="792">
        <v>290</v>
      </c>
      <c r="B382" s="793" t="s">
        <v>565</v>
      </c>
      <c r="C382" s="570" t="s">
        <v>214</v>
      </c>
      <c r="D382" s="570" t="s">
        <v>198</v>
      </c>
      <c r="E382" s="292">
        <v>45.109000000000002</v>
      </c>
      <c r="F382" s="741">
        <v>0</v>
      </c>
      <c r="G382" s="652">
        <v>0</v>
      </c>
      <c r="H382" s="652">
        <f t="shared" si="48"/>
        <v>45.109000000000002</v>
      </c>
      <c r="I382" s="652">
        <v>41</v>
      </c>
      <c r="J382" s="293" t="s">
        <v>1028</v>
      </c>
      <c r="K382" s="496" t="s">
        <v>95</v>
      </c>
      <c r="L382" s="568" t="s">
        <v>1265</v>
      </c>
      <c r="M382" s="652">
        <v>42.935000000000002</v>
      </c>
      <c r="N382" s="295">
        <v>43.012999999999998</v>
      </c>
      <c r="O382" s="651">
        <f t="shared" si="58"/>
        <v>7.799999999999585E-2</v>
      </c>
      <c r="P382" s="650">
        <v>0</v>
      </c>
      <c r="Q382" s="777" t="s">
        <v>95</v>
      </c>
      <c r="R382" s="793" t="s">
        <v>1525</v>
      </c>
      <c r="S382" s="582"/>
      <c r="T382" s="793" t="s">
        <v>809</v>
      </c>
      <c r="U382" s="288" t="s">
        <v>2</v>
      </c>
      <c r="V382" s="407" t="s">
        <v>561</v>
      </c>
      <c r="W382" s="680" t="s">
        <v>987</v>
      </c>
      <c r="X382" s="681"/>
      <c r="Y382" s="754" t="s">
        <v>986</v>
      </c>
      <c r="Z382" s="682">
        <v>288</v>
      </c>
      <c r="AA382" s="754" t="s">
        <v>986</v>
      </c>
      <c r="AB382" s="683"/>
      <c r="AC382" s="680"/>
      <c r="AD382" s="681"/>
      <c r="AE382" s="754" t="s">
        <v>986</v>
      </c>
      <c r="AF382" s="682"/>
      <c r="AG382" s="754" t="s">
        <v>986</v>
      </c>
      <c r="AH382" s="683"/>
      <c r="AI382" s="680"/>
      <c r="AJ382" s="681"/>
      <c r="AK382" s="754" t="s">
        <v>986</v>
      </c>
      <c r="AL382" s="682"/>
      <c r="AM382" s="754" t="s">
        <v>986</v>
      </c>
      <c r="AN382" s="683"/>
      <c r="AO382" s="771"/>
      <c r="AP382" s="645" t="s">
        <v>865</v>
      </c>
      <c r="AQ382" s="564" t="s">
        <v>135</v>
      </c>
      <c r="AR382" s="564"/>
      <c r="AS382" s="592"/>
    </row>
    <row r="383" spans="1:46" s="408" customFormat="1" ht="25.5" customHeight="1">
      <c r="A383" s="792"/>
      <c r="B383" s="793" t="s">
        <v>980</v>
      </c>
      <c r="C383" s="570"/>
      <c r="D383" s="570"/>
      <c r="E383" s="292"/>
      <c r="F383" s="652"/>
      <c r="G383" s="652"/>
      <c r="H383" s="652"/>
      <c r="I383" s="652"/>
      <c r="J383" s="363"/>
      <c r="K383" s="707"/>
      <c r="L383" s="300"/>
      <c r="M383" s="652"/>
      <c r="N383" s="652"/>
      <c r="O383" s="651"/>
      <c r="P383" s="652"/>
      <c r="Q383" s="777"/>
      <c r="R383" s="793"/>
      <c r="S383" s="582"/>
      <c r="T383" s="793"/>
      <c r="U383" s="288"/>
      <c r="V383" s="407"/>
      <c r="W383" s="680"/>
      <c r="X383" s="681"/>
      <c r="Y383" s="754" t="s">
        <v>986</v>
      </c>
      <c r="Z383" s="682"/>
      <c r="AA383" s="754" t="s">
        <v>986</v>
      </c>
      <c r="AB383" s="683"/>
      <c r="AC383" s="680"/>
      <c r="AD383" s="681"/>
      <c r="AE383" s="754" t="s">
        <v>986</v>
      </c>
      <c r="AF383" s="682"/>
      <c r="AG383" s="754" t="s">
        <v>986</v>
      </c>
      <c r="AH383" s="683"/>
      <c r="AI383" s="680"/>
      <c r="AJ383" s="681"/>
      <c r="AK383" s="754" t="s">
        <v>986</v>
      </c>
      <c r="AL383" s="682"/>
      <c r="AM383" s="754" t="s">
        <v>986</v>
      </c>
      <c r="AN383" s="683"/>
      <c r="AO383" s="771"/>
      <c r="AP383" s="645"/>
      <c r="AQ383" s="564"/>
      <c r="AR383" s="564"/>
      <c r="AS383" s="592"/>
      <c r="AT383" s="550"/>
    </row>
    <row r="384" spans="1:46" ht="21.6" customHeight="1">
      <c r="A384" s="332"/>
      <c r="B384" s="333" t="s">
        <v>566</v>
      </c>
      <c r="C384" s="333"/>
      <c r="D384" s="333"/>
      <c r="E384" s="334"/>
      <c r="F384" s="335"/>
      <c r="G384" s="335"/>
      <c r="H384" s="336"/>
      <c r="I384" s="336"/>
      <c r="J384" s="337"/>
      <c r="K384" s="338"/>
      <c r="L384" s="338"/>
      <c r="M384" s="336"/>
      <c r="N384" s="336"/>
      <c r="O384" s="336"/>
      <c r="P384" s="339"/>
      <c r="Q384" s="340"/>
      <c r="R384" s="341"/>
      <c r="S384" s="342"/>
      <c r="T384" s="342"/>
      <c r="U384" s="342"/>
      <c r="V384" s="343"/>
      <c r="W384" s="670"/>
      <c r="X384" s="670"/>
      <c r="Y384" s="670"/>
      <c r="Z384" s="670"/>
      <c r="AA384" s="670"/>
      <c r="AB384" s="670"/>
      <c r="AC384" s="670"/>
      <c r="AD384" s="670"/>
      <c r="AE384" s="670"/>
      <c r="AF384" s="670"/>
      <c r="AG384" s="670"/>
      <c r="AH384" s="670"/>
      <c r="AI384" s="670"/>
      <c r="AJ384" s="670"/>
      <c r="AK384" s="670"/>
      <c r="AL384" s="670"/>
      <c r="AM384" s="670"/>
      <c r="AN384" s="670"/>
      <c r="AO384" s="670"/>
      <c r="AP384" s="343"/>
      <c r="AQ384" s="342"/>
      <c r="AR384" s="342"/>
      <c r="AS384" s="344"/>
    </row>
    <row r="385" spans="1:45" s="604" customFormat="1" ht="72.75" customHeight="1">
      <c r="A385" s="566">
        <v>291</v>
      </c>
      <c r="B385" s="793" t="s">
        <v>823</v>
      </c>
      <c r="C385" s="570" t="s">
        <v>220</v>
      </c>
      <c r="D385" s="494" t="s">
        <v>198</v>
      </c>
      <c r="E385" s="495">
        <v>221.01300000000001</v>
      </c>
      <c r="F385" s="741">
        <v>0</v>
      </c>
      <c r="G385" s="493">
        <v>0</v>
      </c>
      <c r="H385" s="650">
        <f t="shared" si="48"/>
        <v>221.01300000000001</v>
      </c>
      <c r="I385" s="650">
        <v>208.45699999999999</v>
      </c>
      <c r="J385" s="293" t="s">
        <v>1335</v>
      </c>
      <c r="K385" s="707" t="s">
        <v>95</v>
      </c>
      <c r="L385" s="501" t="s">
        <v>1393</v>
      </c>
      <c r="M385" s="652">
        <v>138.43899999999999</v>
      </c>
      <c r="N385" s="295">
        <v>97.156000000000006</v>
      </c>
      <c r="O385" s="285">
        <f t="shared" ref="O385:O386" si="59">+N385-M385</f>
        <v>-41.282999999999987</v>
      </c>
      <c r="P385" s="650">
        <v>0</v>
      </c>
      <c r="Q385" s="777" t="s">
        <v>95</v>
      </c>
      <c r="R385" s="793" t="s">
        <v>1449</v>
      </c>
      <c r="S385" s="582"/>
      <c r="T385" s="567" t="s">
        <v>251</v>
      </c>
      <c r="U385" s="409" t="s">
        <v>2</v>
      </c>
      <c r="V385" s="289" t="s">
        <v>567</v>
      </c>
      <c r="W385" s="680" t="s">
        <v>987</v>
      </c>
      <c r="X385" s="681"/>
      <c r="Y385" s="754" t="s">
        <v>986</v>
      </c>
      <c r="Z385" s="682">
        <v>289</v>
      </c>
      <c r="AA385" s="754" t="s">
        <v>986</v>
      </c>
      <c r="AB385" s="683"/>
      <c r="AC385" s="680"/>
      <c r="AD385" s="681"/>
      <c r="AE385" s="754" t="s">
        <v>986</v>
      </c>
      <c r="AF385" s="682"/>
      <c r="AG385" s="754" t="s">
        <v>986</v>
      </c>
      <c r="AH385" s="683"/>
      <c r="AI385" s="680"/>
      <c r="AJ385" s="681"/>
      <c r="AK385" s="754" t="s">
        <v>986</v>
      </c>
      <c r="AL385" s="682"/>
      <c r="AM385" s="754" t="s">
        <v>986</v>
      </c>
      <c r="AN385" s="683"/>
      <c r="AO385" s="771"/>
      <c r="AP385" s="644" t="s">
        <v>711</v>
      </c>
      <c r="AQ385" s="564" t="s">
        <v>135</v>
      </c>
      <c r="AR385" s="564"/>
      <c r="AS385" s="565"/>
    </row>
    <row r="386" spans="1:45" s="604" customFormat="1" ht="40.35" customHeight="1">
      <c r="A386" s="566">
        <v>292</v>
      </c>
      <c r="B386" s="793" t="s">
        <v>954</v>
      </c>
      <c r="C386" s="570" t="s">
        <v>281</v>
      </c>
      <c r="D386" s="494" t="s">
        <v>198</v>
      </c>
      <c r="E386" s="495">
        <v>97.350999999999999</v>
      </c>
      <c r="F386" s="741">
        <v>0</v>
      </c>
      <c r="G386" s="493">
        <v>0</v>
      </c>
      <c r="H386" s="650">
        <f t="shared" si="48"/>
        <v>97.350999999999999</v>
      </c>
      <c r="I386" s="650">
        <v>91.061000000000007</v>
      </c>
      <c r="J386" s="293" t="s">
        <v>1335</v>
      </c>
      <c r="K386" s="707" t="s">
        <v>95</v>
      </c>
      <c r="L386" s="294" t="s">
        <v>1394</v>
      </c>
      <c r="M386" s="652">
        <v>117.002</v>
      </c>
      <c r="N386" s="295">
        <v>117.077</v>
      </c>
      <c r="O386" s="285">
        <f t="shared" si="59"/>
        <v>7.5000000000002842E-2</v>
      </c>
      <c r="P386" s="650">
        <v>0</v>
      </c>
      <c r="Q386" s="777" t="s">
        <v>95</v>
      </c>
      <c r="R386" s="793" t="s">
        <v>1450</v>
      </c>
      <c r="S386" s="582"/>
      <c r="T386" s="567" t="s">
        <v>251</v>
      </c>
      <c r="U386" s="288" t="s">
        <v>2</v>
      </c>
      <c r="V386" s="410" t="s">
        <v>567</v>
      </c>
      <c r="W386" s="680" t="s">
        <v>987</v>
      </c>
      <c r="X386" s="681"/>
      <c r="Y386" s="754" t="s">
        <v>986</v>
      </c>
      <c r="Z386" s="682">
        <v>290</v>
      </c>
      <c r="AA386" s="754" t="s">
        <v>986</v>
      </c>
      <c r="AB386" s="683"/>
      <c r="AC386" s="680"/>
      <c r="AD386" s="681"/>
      <c r="AE386" s="754" t="s">
        <v>986</v>
      </c>
      <c r="AF386" s="682"/>
      <c r="AG386" s="754" t="s">
        <v>986</v>
      </c>
      <c r="AH386" s="683"/>
      <c r="AI386" s="680"/>
      <c r="AJ386" s="681"/>
      <c r="AK386" s="754" t="s">
        <v>986</v>
      </c>
      <c r="AL386" s="682"/>
      <c r="AM386" s="754" t="s">
        <v>986</v>
      </c>
      <c r="AN386" s="683"/>
      <c r="AO386" s="771"/>
      <c r="AP386" s="644" t="s">
        <v>711</v>
      </c>
      <c r="AQ386" s="564" t="s">
        <v>135</v>
      </c>
      <c r="AR386" s="564"/>
      <c r="AS386" s="565"/>
    </row>
    <row r="387" spans="1:45" s="604" customFormat="1" ht="72" customHeight="1">
      <c r="A387" s="792">
        <v>293</v>
      </c>
      <c r="B387" s="793" t="s">
        <v>568</v>
      </c>
      <c r="C387" s="570" t="s">
        <v>287</v>
      </c>
      <c r="D387" s="494" t="s">
        <v>198</v>
      </c>
      <c r="E387" s="495">
        <v>90.051000000000002</v>
      </c>
      <c r="F387" s="741">
        <v>0</v>
      </c>
      <c r="G387" s="493">
        <v>0</v>
      </c>
      <c r="H387" s="650">
        <f t="shared" si="48"/>
        <v>90.051000000000002</v>
      </c>
      <c r="I387" s="650">
        <v>74</v>
      </c>
      <c r="J387" s="293" t="s">
        <v>1028</v>
      </c>
      <c r="K387" s="496" t="s">
        <v>95</v>
      </c>
      <c r="L387" s="568" t="s">
        <v>1266</v>
      </c>
      <c r="M387" s="652">
        <v>86.506</v>
      </c>
      <c r="N387" s="295">
        <v>94.427000000000007</v>
      </c>
      <c r="O387" s="651">
        <f t="shared" ref="O387:O400" si="60">+N387-M387</f>
        <v>7.9210000000000065</v>
      </c>
      <c r="P387" s="650">
        <v>0</v>
      </c>
      <c r="Q387" s="777" t="s">
        <v>95</v>
      </c>
      <c r="R387" s="793" t="s">
        <v>1526</v>
      </c>
      <c r="S387" s="582"/>
      <c r="T387" s="793" t="s">
        <v>815</v>
      </c>
      <c r="U387" s="288" t="s">
        <v>2</v>
      </c>
      <c r="V387" s="407" t="s">
        <v>569</v>
      </c>
      <c r="W387" s="680" t="s">
        <v>987</v>
      </c>
      <c r="X387" s="681"/>
      <c r="Y387" s="754" t="s">
        <v>986</v>
      </c>
      <c r="Z387" s="682">
        <v>291</v>
      </c>
      <c r="AA387" s="754" t="s">
        <v>986</v>
      </c>
      <c r="AB387" s="683"/>
      <c r="AC387" s="680"/>
      <c r="AD387" s="681"/>
      <c r="AE387" s="754" t="s">
        <v>986</v>
      </c>
      <c r="AF387" s="682"/>
      <c r="AG387" s="754" t="s">
        <v>986</v>
      </c>
      <c r="AH387" s="683"/>
      <c r="AI387" s="680"/>
      <c r="AJ387" s="681"/>
      <c r="AK387" s="754" t="s">
        <v>986</v>
      </c>
      <c r="AL387" s="682"/>
      <c r="AM387" s="754" t="s">
        <v>986</v>
      </c>
      <c r="AN387" s="683"/>
      <c r="AO387" s="771"/>
      <c r="AP387" s="645" t="s">
        <v>170</v>
      </c>
      <c r="AQ387" s="564" t="s">
        <v>135</v>
      </c>
      <c r="AR387" s="564"/>
      <c r="AS387" s="592"/>
    </row>
    <row r="388" spans="1:45" s="604" customFormat="1" ht="53.25" customHeight="1">
      <c r="A388" s="792">
        <v>294</v>
      </c>
      <c r="B388" s="793" t="s">
        <v>570</v>
      </c>
      <c r="C388" s="570" t="s">
        <v>226</v>
      </c>
      <c r="D388" s="494" t="s">
        <v>198</v>
      </c>
      <c r="E388" s="495">
        <v>182.761</v>
      </c>
      <c r="F388" s="741">
        <v>0</v>
      </c>
      <c r="G388" s="493">
        <v>0</v>
      </c>
      <c r="H388" s="650">
        <f t="shared" si="48"/>
        <v>182.761</v>
      </c>
      <c r="I388" s="650">
        <v>176</v>
      </c>
      <c r="J388" s="784" t="s">
        <v>1127</v>
      </c>
      <c r="K388" s="707" t="s">
        <v>95</v>
      </c>
      <c r="L388" s="568" t="s">
        <v>1267</v>
      </c>
      <c r="M388" s="652">
        <v>171.22300000000001</v>
      </c>
      <c r="N388" s="295">
        <v>171.22300000000001</v>
      </c>
      <c r="O388" s="651">
        <f t="shared" si="60"/>
        <v>0</v>
      </c>
      <c r="P388" s="650">
        <v>0</v>
      </c>
      <c r="Q388" s="777" t="s">
        <v>95</v>
      </c>
      <c r="R388" s="793" t="s">
        <v>1527</v>
      </c>
      <c r="S388" s="582"/>
      <c r="T388" s="793" t="s">
        <v>813</v>
      </c>
      <c r="U388" s="288" t="s">
        <v>2</v>
      </c>
      <c r="V388" s="407" t="s">
        <v>553</v>
      </c>
      <c r="W388" s="680" t="s">
        <v>987</v>
      </c>
      <c r="X388" s="681"/>
      <c r="Y388" s="754" t="s">
        <v>986</v>
      </c>
      <c r="Z388" s="682">
        <v>292</v>
      </c>
      <c r="AA388" s="754" t="s">
        <v>986</v>
      </c>
      <c r="AB388" s="683"/>
      <c r="AC388" s="680"/>
      <c r="AD388" s="681"/>
      <c r="AE388" s="754" t="s">
        <v>986</v>
      </c>
      <c r="AF388" s="682"/>
      <c r="AG388" s="754" t="s">
        <v>986</v>
      </c>
      <c r="AH388" s="683"/>
      <c r="AI388" s="680"/>
      <c r="AJ388" s="681"/>
      <c r="AK388" s="754" t="s">
        <v>986</v>
      </c>
      <c r="AL388" s="682"/>
      <c r="AM388" s="754" t="s">
        <v>986</v>
      </c>
      <c r="AN388" s="683"/>
      <c r="AO388" s="771"/>
      <c r="AP388" s="645" t="s">
        <v>121</v>
      </c>
      <c r="AQ388" s="564" t="s">
        <v>135</v>
      </c>
      <c r="AR388" s="564"/>
      <c r="AS388" s="592"/>
    </row>
    <row r="389" spans="1:45" s="604" customFormat="1" ht="85.5" customHeight="1">
      <c r="A389" s="792">
        <v>295</v>
      </c>
      <c r="B389" s="793" t="s">
        <v>814</v>
      </c>
      <c r="C389" s="570" t="s">
        <v>205</v>
      </c>
      <c r="D389" s="494" t="s">
        <v>198</v>
      </c>
      <c r="E389" s="495">
        <v>103.29900000000001</v>
      </c>
      <c r="F389" s="741">
        <v>0</v>
      </c>
      <c r="G389" s="493">
        <v>0</v>
      </c>
      <c r="H389" s="650">
        <f t="shared" si="48"/>
        <v>103.29900000000001</v>
      </c>
      <c r="I389" s="650">
        <v>99</v>
      </c>
      <c r="J389" s="293" t="s">
        <v>1028</v>
      </c>
      <c r="K389" s="496" t="s">
        <v>95</v>
      </c>
      <c r="L389" s="568" t="s">
        <v>1268</v>
      </c>
      <c r="M389" s="652">
        <v>91.581000000000003</v>
      </c>
      <c r="N389" s="493">
        <v>106.023</v>
      </c>
      <c r="O389" s="651">
        <f t="shared" si="60"/>
        <v>14.441999999999993</v>
      </c>
      <c r="P389" s="650" t="s">
        <v>1844</v>
      </c>
      <c r="Q389" s="777" t="s">
        <v>1444</v>
      </c>
      <c r="R389" s="793" t="s">
        <v>1846</v>
      </c>
      <c r="S389" s="582"/>
      <c r="T389" s="793" t="s">
        <v>815</v>
      </c>
      <c r="U389" s="288" t="s">
        <v>2</v>
      </c>
      <c r="V389" s="407" t="s">
        <v>527</v>
      </c>
      <c r="W389" s="680" t="s">
        <v>987</v>
      </c>
      <c r="X389" s="681"/>
      <c r="Y389" s="754" t="s">
        <v>986</v>
      </c>
      <c r="Z389" s="682">
        <v>293</v>
      </c>
      <c r="AA389" s="754" t="s">
        <v>986</v>
      </c>
      <c r="AB389" s="683"/>
      <c r="AC389" s="680"/>
      <c r="AD389" s="681"/>
      <c r="AE389" s="754" t="s">
        <v>986</v>
      </c>
      <c r="AF389" s="682"/>
      <c r="AG389" s="754" t="s">
        <v>986</v>
      </c>
      <c r="AH389" s="683"/>
      <c r="AI389" s="680"/>
      <c r="AJ389" s="681"/>
      <c r="AK389" s="754" t="s">
        <v>986</v>
      </c>
      <c r="AL389" s="682"/>
      <c r="AM389" s="754" t="s">
        <v>986</v>
      </c>
      <c r="AN389" s="683"/>
      <c r="AO389" s="771"/>
      <c r="AP389" s="645" t="s">
        <v>867</v>
      </c>
      <c r="AQ389" s="564" t="s">
        <v>135</v>
      </c>
      <c r="AR389" s="564"/>
      <c r="AS389" s="592"/>
    </row>
    <row r="390" spans="1:45" s="604" customFormat="1" ht="78.75" customHeight="1">
      <c r="A390" s="792">
        <v>296</v>
      </c>
      <c r="B390" s="706" t="s">
        <v>571</v>
      </c>
      <c r="C390" s="494" t="s">
        <v>228</v>
      </c>
      <c r="D390" s="494" t="s">
        <v>572</v>
      </c>
      <c r="E390" s="495">
        <v>2377.6190000000001</v>
      </c>
      <c r="F390" s="741">
        <v>0</v>
      </c>
      <c r="G390" s="493">
        <v>0</v>
      </c>
      <c r="H390" s="650">
        <f t="shared" si="48"/>
        <v>2377.6190000000001</v>
      </c>
      <c r="I390" s="650">
        <v>2317.529</v>
      </c>
      <c r="J390" s="293" t="s">
        <v>1028</v>
      </c>
      <c r="K390" s="496" t="s">
        <v>95</v>
      </c>
      <c r="L390" s="568" t="s">
        <v>1269</v>
      </c>
      <c r="M390" s="652">
        <v>2379.5300000000002</v>
      </c>
      <c r="N390" s="493">
        <v>179.87</v>
      </c>
      <c r="O390" s="498">
        <f t="shared" si="60"/>
        <v>-2199.6600000000003</v>
      </c>
      <c r="P390" s="650">
        <v>0</v>
      </c>
      <c r="Q390" s="499" t="s">
        <v>95</v>
      </c>
      <c r="R390" s="706" t="s">
        <v>1558</v>
      </c>
      <c r="S390" s="568"/>
      <c r="T390" s="379" t="s">
        <v>497</v>
      </c>
      <c r="U390" s="646" t="s">
        <v>2</v>
      </c>
      <c r="V390" s="381" t="s">
        <v>527</v>
      </c>
      <c r="W390" s="680" t="s">
        <v>987</v>
      </c>
      <c r="X390" s="681"/>
      <c r="Y390" s="754" t="s">
        <v>986</v>
      </c>
      <c r="Z390" s="682">
        <v>295</v>
      </c>
      <c r="AA390" s="754" t="s">
        <v>986</v>
      </c>
      <c r="AB390" s="683"/>
      <c r="AC390" s="680" t="s">
        <v>987</v>
      </c>
      <c r="AD390" s="681"/>
      <c r="AE390" s="754" t="s">
        <v>626</v>
      </c>
      <c r="AF390" s="682">
        <v>315</v>
      </c>
      <c r="AG390" s="754" t="s">
        <v>626</v>
      </c>
      <c r="AH390" s="683"/>
      <c r="AI390" s="680"/>
      <c r="AJ390" s="681"/>
      <c r="AK390" s="754" t="s">
        <v>986</v>
      </c>
      <c r="AL390" s="682"/>
      <c r="AM390" s="754" t="s">
        <v>986</v>
      </c>
      <c r="AN390" s="683"/>
      <c r="AO390" s="771"/>
      <c r="AP390" s="646" t="s">
        <v>868</v>
      </c>
      <c r="AQ390" s="383" t="s">
        <v>135</v>
      </c>
      <c r="AR390" s="398"/>
      <c r="AS390" s="399"/>
    </row>
    <row r="391" spans="1:45" s="604" customFormat="1" ht="66.75" customHeight="1">
      <c r="A391" s="792">
        <v>297</v>
      </c>
      <c r="B391" s="706" t="s">
        <v>573</v>
      </c>
      <c r="C391" s="494" t="s">
        <v>281</v>
      </c>
      <c r="D391" s="494" t="s">
        <v>198</v>
      </c>
      <c r="E391" s="495">
        <v>201.21899999999999</v>
      </c>
      <c r="F391" s="741">
        <v>0</v>
      </c>
      <c r="G391" s="493">
        <v>0</v>
      </c>
      <c r="H391" s="650">
        <f t="shared" si="48"/>
        <v>201.21899999999999</v>
      </c>
      <c r="I391" s="650">
        <v>203.928124</v>
      </c>
      <c r="J391" s="293" t="s">
        <v>1028</v>
      </c>
      <c r="K391" s="496" t="s">
        <v>95</v>
      </c>
      <c r="L391" s="568" t="s">
        <v>1270</v>
      </c>
      <c r="M391" s="652">
        <v>200.59</v>
      </c>
      <c r="N391" s="493">
        <v>246.614</v>
      </c>
      <c r="O391" s="498">
        <f t="shared" si="60"/>
        <v>46.024000000000001</v>
      </c>
      <c r="P391" s="650">
        <v>0</v>
      </c>
      <c r="Q391" s="499" t="s">
        <v>95</v>
      </c>
      <c r="R391" s="706" t="s">
        <v>1559</v>
      </c>
      <c r="S391" s="568"/>
      <c r="T391" s="379" t="s">
        <v>497</v>
      </c>
      <c r="U391" s="646" t="s">
        <v>2</v>
      </c>
      <c r="V391" s="381" t="s">
        <v>527</v>
      </c>
      <c r="W391" s="680" t="s">
        <v>987</v>
      </c>
      <c r="X391" s="681"/>
      <c r="Y391" s="754" t="s">
        <v>986</v>
      </c>
      <c r="Z391" s="682">
        <v>296</v>
      </c>
      <c r="AA391" s="754" t="s">
        <v>986</v>
      </c>
      <c r="AB391" s="683"/>
      <c r="AC391" s="680"/>
      <c r="AD391" s="681"/>
      <c r="AE391" s="754" t="s">
        <v>986</v>
      </c>
      <c r="AF391" s="682"/>
      <c r="AG391" s="754" t="s">
        <v>986</v>
      </c>
      <c r="AH391" s="683"/>
      <c r="AI391" s="680"/>
      <c r="AJ391" s="681"/>
      <c r="AK391" s="754" t="s">
        <v>986</v>
      </c>
      <c r="AL391" s="682"/>
      <c r="AM391" s="754" t="s">
        <v>986</v>
      </c>
      <c r="AN391" s="683"/>
      <c r="AO391" s="771"/>
      <c r="AP391" s="647" t="s">
        <v>711</v>
      </c>
      <c r="AQ391" s="383" t="s">
        <v>135</v>
      </c>
      <c r="AR391" s="398"/>
      <c r="AS391" s="399"/>
    </row>
    <row r="392" spans="1:45" s="604" customFormat="1" ht="83.25" customHeight="1">
      <c r="A392" s="792">
        <v>298</v>
      </c>
      <c r="B392" s="706" t="s">
        <v>574</v>
      </c>
      <c r="C392" s="494" t="s">
        <v>315</v>
      </c>
      <c r="D392" s="494" t="s">
        <v>198</v>
      </c>
      <c r="E392" s="495">
        <v>319.45999999999998</v>
      </c>
      <c r="F392" s="741">
        <v>0</v>
      </c>
      <c r="G392" s="493">
        <v>0</v>
      </c>
      <c r="H392" s="650">
        <f t="shared" si="48"/>
        <v>319.45999999999998</v>
      </c>
      <c r="I392" s="650">
        <v>291.622073</v>
      </c>
      <c r="J392" s="512" t="s">
        <v>1128</v>
      </c>
      <c r="K392" s="496" t="s">
        <v>95</v>
      </c>
      <c r="L392" s="568" t="s">
        <v>1271</v>
      </c>
      <c r="M392" s="652">
        <v>325.964</v>
      </c>
      <c r="N392" s="493">
        <v>360.92700000000002</v>
      </c>
      <c r="O392" s="498">
        <f t="shared" si="60"/>
        <v>34.963000000000022</v>
      </c>
      <c r="P392" s="650">
        <v>0</v>
      </c>
      <c r="Q392" s="499" t="s">
        <v>95</v>
      </c>
      <c r="R392" s="520" t="s">
        <v>1560</v>
      </c>
      <c r="S392" s="568"/>
      <c r="T392" s="379" t="s">
        <v>497</v>
      </c>
      <c r="U392" s="646" t="s">
        <v>2</v>
      </c>
      <c r="V392" s="381" t="s">
        <v>527</v>
      </c>
      <c r="W392" s="680" t="s">
        <v>987</v>
      </c>
      <c r="X392" s="681"/>
      <c r="Y392" s="754" t="s">
        <v>986</v>
      </c>
      <c r="Z392" s="682">
        <v>297</v>
      </c>
      <c r="AA392" s="754" t="s">
        <v>986</v>
      </c>
      <c r="AB392" s="683"/>
      <c r="AC392" s="680"/>
      <c r="AD392" s="681"/>
      <c r="AE392" s="754" t="s">
        <v>986</v>
      </c>
      <c r="AF392" s="682"/>
      <c r="AG392" s="754" t="s">
        <v>986</v>
      </c>
      <c r="AH392" s="683"/>
      <c r="AI392" s="680"/>
      <c r="AJ392" s="681"/>
      <c r="AK392" s="754" t="s">
        <v>986</v>
      </c>
      <c r="AL392" s="682"/>
      <c r="AM392" s="754" t="s">
        <v>986</v>
      </c>
      <c r="AN392" s="683"/>
      <c r="AO392" s="771"/>
      <c r="AP392" s="647" t="s">
        <v>121</v>
      </c>
      <c r="AQ392" s="542" t="s">
        <v>135</v>
      </c>
      <c r="AR392" s="398"/>
      <c r="AS392" s="399"/>
    </row>
    <row r="393" spans="1:45" s="604" customFormat="1" ht="53.25" customHeight="1">
      <c r="A393" s="792">
        <v>299</v>
      </c>
      <c r="B393" s="706" t="s">
        <v>575</v>
      </c>
      <c r="C393" s="494" t="s">
        <v>193</v>
      </c>
      <c r="D393" s="494" t="s">
        <v>198</v>
      </c>
      <c r="E393" s="495">
        <v>93.992000000000004</v>
      </c>
      <c r="F393" s="741">
        <v>0</v>
      </c>
      <c r="G393" s="493">
        <v>0</v>
      </c>
      <c r="H393" s="650">
        <f t="shared" si="48"/>
        <v>93.992000000000004</v>
      </c>
      <c r="I393" s="650">
        <v>88.01</v>
      </c>
      <c r="J393" s="293" t="s">
        <v>1028</v>
      </c>
      <c r="K393" s="496" t="s">
        <v>95</v>
      </c>
      <c r="L393" s="568" t="s">
        <v>1272</v>
      </c>
      <c r="M393" s="652">
        <v>93.66</v>
      </c>
      <c r="N393" s="493">
        <v>93.662000000000006</v>
      </c>
      <c r="O393" s="498">
        <f t="shared" si="60"/>
        <v>2.0000000000095497E-3</v>
      </c>
      <c r="P393" s="650">
        <v>0</v>
      </c>
      <c r="Q393" s="499" t="s">
        <v>95</v>
      </c>
      <c r="R393" s="520" t="s">
        <v>1561</v>
      </c>
      <c r="S393" s="568"/>
      <c r="T393" s="379" t="s">
        <v>497</v>
      </c>
      <c r="U393" s="646" t="s">
        <v>2</v>
      </c>
      <c r="V393" s="381" t="s">
        <v>527</v>
      </c>
      <c r="W393" s="680" t="s">
        <v>987</v>
      </c>
      <c r="X393" s="681"/>
      <c r="Y393" s="754" t="s">
        <v>986</v>
      </c>
      <c r="Z393" s="682">
        <v>298</v>
      </c>
      <c r="AA393" s="754" t="s">
        <v>986</v>
      </c>
      <c r="AB393" s="683"/>
      <c r="AC393" s="680"/>
      <c r="AD393" s="681"/>
      <c r="AE393" s="754" t="s">
        <v>986</v>
      </c>
      <c r="AF393" s="682"/>
      <c r="AG393" s="754" t="s">
        <v>986</v>
      </c>
      <c r="AH393" s="683"/>
      <c r="AI393" s="680"/>
      <c r="AJ393" s="681"/>
      <c r="AK393" s="754" t="s">
        <v>986</v>
      </c>
      <c r="AL393" s="682"/>
      <c r="AM393" s="754" t="s">
        <v>986</v>
      </c>
      <c r="AN393" s="683"/>
      <c r="AO393" s="771"/>
      <c r="AP393" s="647" t="s">
        <v>711</v>
      </c>
      <c r="AQ393" s="398" t="s">
        <v>135</v>
      </c>
      <c r="AR393" s="398"/>
      <c r="AS393" s="399"/>
    </row>
    <row r="394" spans="1:45" s="604" customFormat="1" ht="51.75" customHeight="1">
      <c r="A394" s="792">
        <v>300</v>
      </c>
      <c r="B394" s="706" t="s">
        <v>576</v>
      </c>
      <c r="C394" s="494" t="s">
        <v>439</v>
      </c>
      <c r="D394" s="494" t="s">
        <v>198</v>
      </c>
      <c r="E394" s="495">
        <v>39.652000000000001</v>
      </c>
      <c r="F394" s="741">
        <v>0</v>
      </c>
      <c r="G394" s="493">
        <v>0</v>
      </c>
      <c r="H394" s="650">
        <f t="shared" ref="H394:H416" si="61">E394+F394-G394</f>
        <v>39.652000000000001</v>
      </c>
      <c r="I394" s="650">
        <v>39.111015000000002</v>
      </c>
      <c r="J394" s="293" t="s">
        <v>1028</v>
      </c>
      <c r="K394" s="496" t="s">
        <v>95</v>
      </c>
      <c r="L394" s="568" t="s">
        <v>1273</v>
      </c>
      <c r="M394" s="652">
        <v>39.686999999999998</v>
      </c>
      <c r="N394" s="493">
        <v>39.697000000000003</v>
      </c>
      <c r="O394" s="498">
        <f t="shared" si="60"/>
        <v>1.0000000000005116E-2</v>
      </c>
      <c r="P394" s="650">
        <v>0</v>
      </c>
      <c r="Q394" s="499" t="s">
        <v>95</v>
      </c>
      <c r="R394" s="706" t="s">
        <v>1562</v>
      </c>
      <c r="S394" s="568"/>
      <c r="T394" s="379" t="s">
        <v>497</v>
      </c>
      <c r="U394" s="646" t="s">
        <v>2</v>
      </c>
      <c r="V394" s="381" t="s">
        <v>527</v>
      </c>
      <c r="W394" s="680" t="s">
        <v>987</v>
      </c>
      <c r="X394" s="681"/>
      <c r="Y394" s="754" t="s">
        <v>986</v>
      </c>
      <c r="Z394" s="682">
        <v>299</v>
      </c>
      <c r="AA394" s="754" t="s">
        <v>986</v>
      </c>
      <c r="AB394" s="683"/>
      <c r="AC394" s="680"/>
      <c r="AD394" s="681"/>
      <c r="AE394" s="754" t="s">
        <v>986</v>
      </c>
      <c r="AF394" s="682"/>
      <c r="AG394" s="754" t="s">
        <v>986</v>
      </c>
      <c r="AH394" s="683"/>
      <c r="AI394" s="680"/>
      <c r="AJ394" s="681"/>
      <c r="AK394" s="754" t="s">
        <v>986</v>
      </c>
      <c r="AL394" s="682"/>
      <c r="AM394" s="754" t="s">
        <v>986</v>
      </c>
      <c r="AN394" s="683"/>
      <c r="AO394" s="771"/>
      <c r="AP394" s="647" t="s">
        <v>170</v>
      </c>
      <c r="AQ394" s="398" t="s">
        <v>135</v>
      </c>
      <c r="AR394" s="398"/>
      <c r="AS394" s="399"/>
    </row>
    <row r="395" spans="1:45" s="604" customFormat="1" ht="57.75" customHeight="1">
      <c r="A395" s="792">
        <v>301</v>
      </c>
      <c r="B395" s="706" t="s">
        <v>577</v>
      </c>
      <c r="C395" s="494" t="s">
        <v>325</v>
      </c>
      <c r="D395" s="494" t="s">
        <v>198</v>
      </c>
      <c r="E395" s="495">
        <v>561.53499999999997</v>
      </c>
      <c r="F395" s="650">
        <v>102.60599999999999</v>
      </c>
      <c r="G395" s="493">
        <v>47.988399999999999</v>
      </c>
      <c r="H395" s="650">
        <f t="shared" si="61"/>
        <v>616.15260000000001</v>
      </c>
      <c r="I395" s="650">
        <v>559.44472699999994</v>
      </c>
      <c r="J395" s="293" t="s">
        <v>1028</v>
      </c>
      <c r="K395" s="496" t="s">
        <v>95</v>
      </c>
      <c r="L395" s="568" t="s">
        <v>1274</v>
      </c>
      <c r="M395" s="652">
        <v>564.70799999999997</v>
      </c>
      <c r="N395" s="493">
        <v>582.21100000000001</v>
      </c>
      <c r="O395" s="498">
        <f t="shared" si="60"/>
        <v>17.503000000000043</v>
      </c>
      <c r="P395" s="650">
        <v>0</v>
      </c>
      <c r="Q395" s="499" t="s">
        <v>95</v>
      </c>
      <c r="R395" s="706" t="s">
        <v>1563</v>
      </c>
      <c r="S395" s="568"/>
      <c r="T395" s="379" t="s">
        <v>497</v>
      </c>
      <c r="U395" s="646" t="s">
        <v>2</v>
      </c>
      <c r="V395" s="381" t="s">
        <v>578</v>
      </c>
      <c r="W395" s="680" t="s">
        <v>987</v>
      </c>
      <c r="X395" s="681"/>
      <c r="Y395" s="754" t="s">
        <v>986</v>
      </c>
      <c r="Z395" s="682">
        <v>300</v>
      </c>
      <c r="AA395" s="754" t="s">
        <v>986</v>
      </c>
      <c r="AB395" s="683"/>
      <c r="AC395" s="680"/>
      <c r="AD395" s="681"/>
      <c r="AE395" s="754" t="s">
        <v>986</v>
      </c>
      <c r="AF395" s="682"/>
      <c r="AG395" s="754" t="s">
        <v>986</v>
      </c>
      <c r="AH395" s="683"/>
      <c r="AI395" s="680"/>
      <c r="AJ395" s="681"/>
      <c r="AK395" s="754" t="s">
        <v>986</v>
      </c>
      <c r="AL395" s="682"/>
      <c r="AM395" s="754" t="s">
        <v>986</v>
      </c>
      <c r="AN395" s="683"/>
      <c r="AO395" s="771"/>
      <c r="AP395" s="646" t="s">
        <v>865</v>
      </c>
      <c r="AQ395" s="398" t="s">
        <v>135</v>
      </c>
      <c r="AR395" s="398"/>
      <c r="AS395" s="399"/>
    </row>
    <row r="396" spans="1:45" s="604" customFormat="1" ht="60" customHeight="1">
      <c r="A396" s="792">
        <v>302</v>
      </c>
      <c r="B396" s="706" t="s">
        <v>579</v>
      </c>
      <c r="C396" s="494" t="s">
        <v>311</v>
      </c>
      <c r="D396" s="494" t="s">
        <v>198</v>
      </c>
      <c r="E396" s="495">
        <v>34.442</v>
      </c>
      <c r="F396" s="741">
        <v>0</v>
      </c>
      <c r="G396" s="493">
        <v>0</v>
      </c>
      <c r="H396" s="650">
        <f t="shared" si="61"/>
        <v>34.442</v>
      </c>
      <c r="I396" s="650">
        <v>34.235999999999997</v>
      </c>
      <c r="J396" s="293" t="s">
        <v>1028</v>
      </c>
      <c r="K396" s="496" t="s">
        <v>95</v>
      </c>
      <c r="L396" s="568" t="s">
        <v>1275</v>
      </c>
      <c r="M396" s="652">
        <v>34.433</v>
      </c>
      <c r="N396" s="493">
        <v>34.636000000000003</v>
      </c>
      <c r="O396" s="498">
        <f t="shared" si="60"/>
        <v>0.20300000000000296</v>
      </c>
      <c r="P396" s="650">
        <v>0</v>
      </c>
      <c r="Q396" s="499" t="s">
        <v>95</v>
      </c>
      <c r="R396" s="706" t="s">
        <v>1564</v>
      </c>
      <c r="S396" s="568"/>
      <c r="T396" s="379" t="s">
        <v>497</v>
      </c>
      <c r="U396" s="646" t="s">
        <v>2</v>
      </c>
      <c r="V396" s="381" t="s">
        <v>527</v>
      </c>
      <c r="W396" s="680" t="s">
        <v>987</v>
      </c>
      <c r="X396" s="681"/>
      <c r="Y396" s="754" t="s">
        <v>986</v>
      </c>
      <c r="Z396" s="682">
        <v>301</v>
      </c>
      <c r="AA396" s="754" t="s">
        <v>986</v>
      </c>
      <c r="AB396" s="683"/>
      <c r="AC396" s="680"/>
      <c r="AD396" s="681"/>
      <c r="AE396" s="754" t="s">
        <v>986</v>
      </c>
      <c r="AF396" s="682"/>
      <c r="AG396" s="754" t="s">
        <v>986</v>
      </c>
      <c r="AH396" s="683"/>
      <c r="AI396" s="680"/>
      <c r="AJ396" s="681"/>
      <c r="AK396" s="754" t="s">
        <v>986</v>
      </c>
      <c r="AL396" s="682"/>
      <c r="AM396" s="754" t="s">
        <v>986</v>
      </c>
      <c r="AN396" s="683"/>
      <c r="AO396" s="771"/>
      <c r="AP396" s="647" t="s">
        <v>710</v>
      </c>
      <c r="AQ396" s="398" t="s">
        <v>135</v>
      </c>
      <c r="AR396" s="398"/>
      <c r="AS396" s="399"/>
    </row>
    <row r="397" spans="1:45" s="604" customFormat="1" ht="40.35" customHeight="1">
      <c r="A397" s="792">
        <v>303</v>
      </c>
      <c r="B397" s="706" t="s">
        <v>580</v>
      </c>
      <c r="C397" s="494" t="s">
        <v>320</v>
      </c>
      <c r="D397" s="494" t="s">
        <v>198</v>
      </c>
      <c r="E397" s="495">
        <v>39.426000000000002</v>
      </c>
      <c r="F397" s="741">
        <v>0</v>
      </c>
      <c r="G397" s="493">
        <v>0</v>
      </c>
      <c r="H397" s="650">
        <f t="shared" si="61"/>
        <v>39.426000000000002</v>
      </c>
      <c r="I397" s="650">
        <v>30.824000000000002</v>
      </c>
      <c r="J397" s="293" t="s">
        <v>1028</v>
      </c>
      <c r="K397" s="496" t="s">
        <v>95</v>
      </c>
      <c r="L397" s="568" t="s">
        <v>1276</v>
      </c>
      <c r="M397" s="652">
        <v>39.308999999999997</v>
      </c>
      <c r="N397" s="493">
        <v>39.411000000000001</v>
      </c>
      <c r="O397" s="498">
        <f t="shared" si="60"/>
        <v>0.10200000000000387</v>
      </c>
      <c r="P397" s="650">
        <v>0</v>
      </c>
      <c r="Q397" s="499" t="s">
        <v>95</v>
      </c>
      <c r="R397" s="706" t="s">
        <v>1565</v>
      </c>
      <c r="S397" s="568"/>
      <c r="T397" s="379" t="s">
        <v>497</v>
      </c>
      <c r="U397" s="646" t="s">
        <v>2</v>
      </c>
      <c r="V397" s="381" t="s">
        <v>527</v>
      </c>
      <c r="W397" s="680" t="s">
        <v>987</v>
      </c>
      <c r="X397" s="681"/>
      <c r="Y397" s="754" t="s">
        <v>986</v>
      </c>
      <c r="Z397" s="682">
        <v>302</v>
      </c>
      <c r="AA397" s="754" t="s">
        <v>986</v>
      </c>
      <c r="AB397" s="683"/>
      <c r="AC397" s="680"/>
      <c r="AD397" s="681"/>
      <c r="AE397" s="754" t="s">
        <v>986</v>
      </c>
      <c r="AF397" s="682"/>
      <c r="AG397" s="754" t="s">
        <v>986</v>
      </c>
      <c r="AH397" s="683"/>
      <c r="AI397" s="680"/>
      <c r="AJ397" s="681"/>
      <c r="AK397" s="754" t="s">
        <v>986</v>
      </c>
      <c r="AL397" s="682"/>
      <c r="AM397" s="754" t="s">
        <v>986</v>
      </c>
      <c r="AN397" s="683"/>
      <c r="AO397" s="771"/>
      <c r="AP397" s="647" t="s">
        <v>170</v>
      </c>
      <c r="AQ397" s="398" t="s">
        <v>135</v>
      </c>
      <c r="AR397" s="398"/>
      <c r="AS397" s="399"/>
    </row>
    <row r="398" spans="1:45" s="604" customFormat="1" ht="203.25" customHeight="1">
      <c r="A398" s="792">
        <v>304</v>
      </c>
      <c r="B398" s="706" t="s">
        <v>581</v>
      </c>
      <c r="C398" s="494" t="s">
        <v>215</v>
      </c>
      <c r="D398" s="494" t="s">
        <v>198</v>
      </c>
      <c r="E398" s="495">
        <v>63.905999999999999</v>
      </c>
      <c r="F398" s="741">
        <v>0</v>
      </c>
      <c r="G398" s="493">
        <v>0</v>
      </c>
      <c r="H398" s="650">
        <f t="shared" si="61"/>
        <v>63.905999999999999</v>
      </c>
      <c r="I398" s="650">
        <v>56.597571000000002</v>
      </c>
      <c r="J398" s="512" t="s">
        <v>1100</v>
      </c>
      <c r="K398" s="496" t="s">
        <v>95</v>
      </c>
      <c r="L398" s="568" t="s">
        <v>1277</v>
      </c>
      <c r="M398" s="652">
        <v>62.414000000000001</v>
      </c>
      <c r="N398" s="493">
        <v>138.82900000000001</v>
      </c>
      <c r="O398" s="498">
        <f t="shared" si="60"/>
        <v>76.415000000000006</v>
      </c>
      <c r="P398" s="650">
        <v>0</v>
      </c>
      <c r="Q398" s="499" t="s">
        <v>95</v>
      </c>
      <c r="R398" s="706" t="s">
        <v>1566</v>
      </c>
      <c r="S398" s="568"/>
      <c r="T398" s="379" t="s">
        <v>497</v>
      </c>
      <c r="U398" s="646" t="s">
        <v>2</v>
      </c>
      <c r="V398" s="381" t="s">
        <v>527</v>
      </c>
      <c r="W398" s="680" t="s">
        <v>987</v>
      </c>
      <c r="X398" s="681"/>
      <c r="Y398" s="754" t="s">
        <v>986</v>
      </c>
      <c r="Z398" s="682">
        <v>303</v>
      </c>
      <c r="AA398" s="754" t="s">
        <v>986</v>
      </c>
      <c r="AB398" s="683"/>
      <c r="AC398" s="680" t="s">
        <v>987</v>
      </c>
      <c r="AD398" s="681"/>
      <c r="AE398" s="754" t="s">
        <v>626</v>
      </c>
      <c r="AF398" s="682">
        <v>127</v>
      </c>
      <c r="AG398" s="754" t="s">
        <v>626</v>
      </c>
      <c r="AH398" s="683"/>
      <c r="AI398" s="680" t="s">
        <v>987</v>
      </c>
      <c r="AJ398" s="681" t="s">
        <v>988</v>
      </c>
      <c r="AK398" s="754" t="s">
        <v>626</v>
      </c>
      <c r="AL398" s="682">
        <v>21</v>
      </c>
      <c r="AM398" s="754" t="s">
        <v>626</v>
      </c>
      <c r="AN398" s="683"/>
      <c r="AO398" s="771"/>
      <c r="AP398" s="647" t="s">
        <v>121</v>
      </c>
      <c r="AQ398" s="398" t="s">
        <v>135</v>
      </c>
      <c r="AR398" s="398"/>
      <c r="AS398" s="399"/>
    </row>
    <row r="399" spans="1:45" s="604" customFormat="1" ht="66" customHeight="1">
      <c r="A399" s="792">
        <v>305</v>
      </c>
      <c r="B399" s="793" t="s">
        <v>582</v>
      </c>
      <c r="C399" s="570" t="s">
        <v>287</v>
      </c>
      <c r="D399" s="570" t="s">
        <v>198</v>
      </c>
      <c r="E399" s="292">
        <v>38.125999999999998</v>
      </c>
      <c r="F399" s="741">
        <v>0</v>
      </c>
      <c r="G399" s="493">
        <v>0</v>
      </c>
      <c r="H399" s="652">
        <f t="shared" si="61"/>
        <v>38.125999999999998</v>
      </c>
      <c r="I399" s="652">
        <v>37</v>
      </c>
      <c r="J399" s="293" t="s">
        <v>1028</v>
      </c>
      <c r="K399" s="707" t="s">
        <v>95</v>
      </c>
      <c r="L399" s="294" t="s">
        <v>1082</v>
      </c>
      <c r="M399" s="652">
        <v>54.631</v>
      </c>
      <c r="N399" s="295">
        <v>57.267000000000003</v>
      </c>
      <c r="O399" s="285">
        <f t="shared" si="60"/>
        <v>2.6360000000000028</v>
      </c>
      <c r="P399" s="650">
        <v>0</v>
      </c>
      <c r="Q399" s="777" t="s">
        <v>95</v>
      </c>
      <c r="R399" s="793" t="s">
        <v>1593</v>
      </c>
      <c r="S399" s="582"/>
      <c r="T399" s="287" t="s">
        <v>195</v>
      </c>
      <c r="U399" s="288" t="s">
        <v>2</v>
      </c>
      <c r="V399" s="570" t="s">
        <v>293</v>
      </c>
      <c r="W399" s="680" t="s">
        <v>987</v>
      </c>
      <c r="X399" s="681"/>
      <c r="Y399" s="754" t="s">
        <v>986</v>
      </c>
      <c r="Z399" s="682">
        <v>304</v>
      </c>
      <c r="AA399" s="754" t="s">
        <v>986</v>
      </c>
      <c r="AB399" s="683"/>
      <c r="AC399" s="680"/>
      <c r="AD399" s="681"/>
      <c r="AE399" s="754" t="s">
        <v>986</v>
      </c>
      <c r="AF399" s="682"/>
      <c r="AG399" s="754" t="s">
        <v>986</v>
      </c>
      <c r="AH399" s="683"/>
      <c r="AI399" s="680"/>
      <c r="AJ399" s="681"/>
      <c r="AK399" s="754" t="s">
        <v>986</v>
      </c>
      <c r="AL399" s="682"/>
      <c r="AM399" s="754" t="s">
        <v>986</v>
      </c>
      <c r="AN399" s="683"/>
      <c r="AO399" s="771"/>
      <c r="AP399" s="645" t="s">
        <v>865</v>
      </c>
      <c r="AQ399" s="591" t="s">
        <v>135</v>
      </c>
      <c r="AR399" s="591"/>
      <c r="AS399" s="592"/>
    </row>
    <row r="400" spans="1:45" s="604" customFormat="1" ht="87" customHeight="1">
      <c r="A400" s="792">
        <v>306</v>
      </c>
      <c r="B400" s="793" t="s">
        <v>732</v>
      </c>
      <c r="C400" s="570" t="s">
        <v>287</v>
      </c>
      <c r="D400" s="570" t="s">
        <v>198</v>
      </c>
      <c r="E400" s="292">
        <v>64.385999999999996</v>
      </c>
      <c r="F400" s="652">
        <v>0</v>
      </c>
      <c r="G400" s="493">
        <v>0</v>
      </c>
      <c r="H400" s="652">
        <f t="shared" si="61"/>
        <v>64.385999999999996</v>
      </c>
      <c r="I400" s="652">
        <v>64</v>
      </c>
      <c r="J400" s="293" t="s">
        <v>1028</v>
      </c>
      <c r="K400" s="707" t="s">
        <v>95</v>
      </c>
      <c r="L400" s="497" t="s">
        <v>1083</v>
      </c>
      <c r="M400" s="652">
        <v>71.813999999999993</v>
      </c>
      <c r="N400" s="295">
        <v>89.122</v>
      </c>
      <c r="O400" s="285">
        <f t="shared" si="60"/>
        <v>17.308000000000007</v>
      </c>
      <c r="P400" s="650">
        <v>-7.6989999999999998</v>
      </c>
      <c r="Q400" s="499" t="s">
        <v>93</v>
      </c>
      <c r="R400" s="287" t="s">
        <v>1594</v>
      </c>
      <c r="S400" s="582"/>
      <c r="T400" s="567" t="s">
        <v>223</v>
      </c>
      <c r="U400" s="645" t="s">
        <v>2</v>
      </c>
      <c r="V400" s="570" t="s">
        <v>293</v>
      </c>
      <c r="W400" s="680" t="s">
        <v>987</v>
      </c>
      <c r="X400" s="676"/>
      <c r="Y400" s="677" t="s">
        <v>986</v>
      </c>
      <c r="Z400" s="678">
        <v>305</v>
      </c>
      <c r="AA400" s="677" t="s">
        <v>986</v>
      </c>
      <c r="AB400" s="679"/>
      <c r="AC400" s="675"/>
      <c r="AD400" s="676"/>
      <c r="AE400" s="677" t="s">
        <v>986</v>
      </c>
      <c r="AF400" s="678"/>
      <c r="AG400" s="677" t="s">
        <v>986</v>
      </c>
      <c r="AH400" s="679"/>
      <c r="AI400" s="675"/>
      <c r="AJ400" s="676"/>
      <c r="AK400" s="677" t="s">
        <v>986</v>
      </c>
      <c r="AL400" s="678"/>
      <c r="AM400" s="677" t="s">
        <v>986</v>
      </c>
      <c r="AN400" s="679"/>
      <c r="AO400" s="539"/>
      <c r="AP400" s="644" t="s">
        <v>170</v>
      </c>
      <c r="AQ400" s="591" t="s">
        <v>200</v>
      </c>
      <c r="AR400" s="591"/>
      <c r="AS400" s="592"/>
    </row>
    <row r="401" spans="1:45" ht="21.6" customHeight="1">
      <c r="A401" s="332"/>
      <c r="B401" s="333" t="s">
        <v>583</v>
      </c>
      <c r="C401" s="333"/>
      <c r="D401" s="333"/>
      <c r="E401" s="334"/>
      <c r="F401" s="335"/>
      <c r="G401" s="335"/>
      <c r="H401" s="336"/>
      <c r="I401" s="336"/>
      <c r="J401" s="337"/>
      <c r="K401" s="338"/>
      <c r="L401" s="338"/>
      <c r="M401" s="336"/>
      <c r="N401" s="336"/>
      <c r="O401" s="336"/>
      <c r="P401" s="339"/>
      <c r="Q401" s="340"/>
      <c r="R401" s="341"/>
      <c r="S401" s="342"/>
      <c r="T401" s="342"/>
      <c r="U401" s="342"/>
      <c r="V401" s="343"/>
      <c r="W401" s="670"/>
      <c r="X401" s="670"/>
      <c r="Y401" s="670"/>
      <c r="Z401" s="670"/>
      <c r="AA401" s="670"/>
      <c r="AB401" s="670"/>
      <c r="AC401" s="670"/>
      <c r="AD401" s="670"/>
      <c r="AE401" s="670"/>
      <c r="AF401" s="670"/>
      <c r="AG401" s="670"/>
      <c r="AH401" s="670"/>
      <c r="AI401" s="670"/>
      <c r="AJ401" s="670"/>
      <c r="AK401" s="670"/>
      <c r="AL401" s="670"/>
      <c r="AM401" s="670"/>
      <c r="AN401" s="670"/>
      <c r="AO401" s="670"/>
      <c r="AP401" s="343"/>
      <c r="AQ401" s="342"/>
      <c r="AR401" s="342"/>
      <c r="AS401" s="344"/>
    </row>
    <row r="402" spans="1:45" s="604" customFormat="1" ht="136.5" customHeight="1">
      <c r="A402" s="566">
        <v>307</v>
      </c>
      <c r="B402" s="793" t="s">
        <v>584</v>
      </c>
      <c r="C402" s="570" t="s">
        <v>300</v>
      </c>
      <c r="D402" s="570" t="s">
        <v>198</v>
      </c>
      <c r="E402" s="292">
        <v>1723.8230000000001</v>
      </c>
      <c r="F402" s="741">
        <v>0</v>
      </c>
      <c r="G402" s="492">
        <v>0</v>
      </c>
      <c r="H402" s="652">
        <f>E402+F402-G402</f>
        <v>1723.8230000000001</v>
      </c>
      <c r="I402" s="650">
        <v>1662</v>
      </c>
      <c r="J402" s="293" t="s">
        <v>1028</v>
      </c>
      <c r="K402" s="707" t="s">
        <v>95</v>
      </c>
      <c r="L402" s="114" t="s">
        <v>1397</v>
      </c>
      <c r="M402" s="652">
        <v>1873.932</v>
      </c>
      <c r="N402" s="493">
        <v>1998.9929999999999</v>
      </c>
      <c r="O402" s="498">
        <f t="shared" ref="O402:O403" si="62">+N402-M402</f>
        <v>125.06099999999992</v>
      </c>
      <c r="P402" s="541">
        <v>0</v>
      </c>
      <c r="Q402" s="499" t="s">
        <v>95</v>
      </c>
      <c r="R402" s="706" t="s">
        <v>1440</v>
      </c>
      <c r="S402" s="582"/>
      <c r="T402" s="567" t="s">
        <v>585</v>
      </c>
      <c r="U402" s="645" t="s">
        <v>2</v>
      </c>
      <c r="V402" s="570" t="s">
        <v>825</v>
      </c>
      <c r="W402" s="680" t="s">
        <v>987</v>
      </c>
      <c r="X402" s="681"/>
      <c r="Y402" s="754" t="s">
        <v>986</v>
      </c>
      <c r="Z402" s="682">
        <v>307</v>
      </c>
      <c r="AA402" s="754" t="s">
        <v>986</v>
      </c>
      <c r="AB402" s="683"/>
      <c r="AC402" s="680"/>
      <c r="AD402" s="681"/>
      <c r="AE402" s="754" t="s">
        <v>986</v>
      </c>
      <c r="AF402" s="682"/>
      <c r="AG402" s="754" t="s">
        <v>986</v>
      </c>
      <c r="AH402" s="683"/>
      <c r="AI402" s="680"/>
      <c r="AJ402" s="681"/>
      <c r="AK402" s="754" t="s">
        <v>986</v>
      </c>
      <c r="AL402" s="682"/>
      <c r="AM402" s="754" t="s">
        <v>986</v>
      </c>
      <c r="AN402" s="683"/>
      <c r="AO402" s="771"/>
      <c r="AP402" s="644" t="s">
        <v>711</v>
      </c>
      <c r="AQ402" s="591" t="s">
        <v>135</v>
      </c>
      <c r="AR402" s="591"/>
      <c r="AS402" s="592"/>
    </row>
    <row r="403" spans="1:45" s="604" customFormat="1" ht="58.7" customHeight="1">
      <c r="A403" s="566">
        <v>308</v>
      </c>
      <c r="B403" s="793" t="s">
        <v>586</v>
      </c>
      <c r="C403" s="570" t="s">
        <v>405</v>
      </c>
      <c r="D403" s="570" t="s">
        <v>198</v>
      </c>
      <c r="E403" s="292">
        <v>81.165999999999997</v>
      </c>
      <c r="F403" s="741">
        <v>0</v>
      </c>
      <c r="G403" s="652">
        <v>0</v>
      </c>
      <c r="H403" s="652">
        <f t="shared" si="61"/>
        <v>81.165999999999997</v>
      </c>
      <c r="I403" s="650">
        <v>76</v>
      </c>
      <c r="J403" s="293" t="s">
        <v>1028</v>
      </c>
      <c r="K403" s="707" t="s">
        <v>95</v>
      </c>
      <c r="L403" s="114" t="s">
        <v>1396</v>
      </c>
      <c r="M403" s="652">
        <v>81.412000000000006</v>
      </c>
      <c r="N403" s="493">
        <v>84.662000000000006</v>
      </c>
      <c r="O403" s="498">
        <f t="shared" si="62"/>
        <v>3.25</v>
      </c>
      <c r="P403" s="541">
        <v>0</v>
      </c>
      <c r="Q403" s="499" t="s">
        <v>95</v>
      </c>
      <c r="R403" s="706" t="s">
        <v>1441</v>
      </c>
      <c r="S403" s="582"/>
      <c r="T403" s="567" t="s">
        <v>585</v>
      </c>
      <c r="U403" s="645" t="s">
        <v>2</v>
      </c>
      <c r="V403" s="570" t="s">
        <v>587</v>
      </c>
      <c r="W403" s="680" t="s">
        <v>987</v>
      </c>
      <c r="X403" s="681"/>
      <c r="Y403" s="754" t="s">
        <v>986</v>
      </c>
      <c r="Z403" s="682">
        <v>308</v>
      </c>
      <c r="AA403" s="754" t="s">
        <v>986</v>
      </c>
      <c r="AB403" s="683"/>
      <c r="AC403" s="680"/>
      <c r="AD403" s="681"/>
      <c r="AE403" s="754" t="s">
        <v>986</v>
      </c>
      <c r="AF403" s="682"/>
      <c r="AG403" s="754" t="s">
        <v>986</v>
      </c>
      <c r="AH403" s="683"/>
      <c r="AI403" s="680"/>
      <c r="AJ403" s="681"/>
      <c r="AK403" s="754" t="s">
        <v>986</v>
      </c>
      <c r="AL403" s="682"/>
      <c r="AM403" s="754" t="s">
        <v>986</v>
      </c>
      <c r="AN403" s="683"/>
      <c r="AO403" s="771"/>
      <c r="AP403" s="644" t="s">
        <v>711</v>
      </c>
      <c r="AQ403" s="591" t="s">
        <v>135</v>
      </c>
      <c r="AR403" s="591"/>
      <c r="AS403" s="592"/>
    </row>
    <row r="404" spans="1:45" s="604" customFormat="1" ht="78" customHeight="1">
      <c r="A404" s="792">
        <v>309</v>
      </c>
      <c r="B404" s="793" t="s">
        <v>588</v>
      </c>
      <c r="C404" s="570" t="s">
        <v>439</v>
      </c>
      <c r="D404" s="570" t="s">
        <v>198</v>
      </c>
      <c r="E404" s="292">
        <v>106.474</v>
      </c>
      <c r="F404" s="741">
        <v>0</v>
      </c>
      <c r="G404" s="652">
        <v>0</v>
      </c>
      <c r="H404" s="652">
        <f t="shared" si="61"/>
        <v>106.474</v>
      </c>
      <c r="I404" s="652">
        <v>93</v>
      </c>
      <c r="J404" s="784" t="s">
        <v>1140</v>
      </c>
      <c r="K404" s="707" t="s">
        <v>95</v>
      </c>
      <c r="L404" s="568" t="s">
        <v>1278</v>
      </c>
      <c r="M404" s="652">
        <v>178.74199999999999</v>
      </c>
      <c r="N404" s="295">
        <v>131.727</v>
      </c>
      <c r="O404" s="651">
        <f t="shared" ref="O404:O405" si="63">+N404-M404</f>
        <v>-47.014999999999986</v>
      </c>
      <c r="P404" s="541">
        <v>0</v>
      </c>
      <c r="Q404" s="777" t="s">
        <v>95</v>
      </c>
      <c r="R404" s="793" t="s">
        <v>1528</v>
      </c>
      <c r="S404" s="582"/>
      <c r="T404" s="793" t="s">
        <v>589</v>
      </c>
      <c r="U404" s="288" t="s">
        <v>2</v>
      </c>
      <c r="V404" s="407" t="s">
        <v>590</v>
      </c>
      <c r="W404" s="680" t="s">
        <v>987</v>
      </c>
      <c r="X404" s="681"/>
      <c r="Y404" s="754" t="s">
        <v>986</v>
      </c>
      <c r="Z404" s="682">
        <v>309</v>
      </c>
      <c r="AA404" s="754" t="s">
        <v>986</v>
      </c>
      <c r="AB404" s="683"/>
      <c r="AC404" s="680"/>
      <c r="AD404" s="681"/>
      <c r="AE404" s="754" t="s">
        <v>986</v>
      </c>
      <c r="AF404" s="682"/>
      <c r="AG404" s="754" t="s">
        <v>986</v>
      </c>
      <c r="AH404" s="683"/>
      <c r="AI404" s="680"/>
      <c r="AJ404" s="681"/>
      <c r="AK404" s="754" t="s">
        <v>986</v>
      </c>
      <c r="AL404" s="682"/>
      <c r="AM404" s="754" t="s">
        <v>986</v>
      </c>
      <c r="AN404" s="683"/>
      <c r="AO404" s="771"/>
      <c r="AP404" s="645" t="s">
        <v>121</v>
      </c>
      <c r="AQ404" s="591" t="s">
        <v>135</v>
      </c>
      <c r="AR404" s="591"/>
      <c r="AS404" s="592"/>
    </row>
    <row r="405" spans="1:45" s="604" customFormat="1" ht="57.75" customHeight="1">
      <c r="A405" s="529">
        <v>310</v>
      </c>
      <c r="B405" s="752" t="s">
        <v>591</v>
      </c>
      <c r="C405" s="759" t="s">
        <v>214</v>
      </c>
      <c r="D405" s="759" t="s">
        <v>198</v>
      </c>
      <c r="E405" s="740">
        <v>4.7050000000000001</v>
      </c>
      <c r="F405" s="652">
        <v>0</v>
      </c>
      <c r="G405" s="789">
        <v>0</v>
      </c>
      <c r="H405" s="789">
        <f t="shared" si="61"/>
        <v>4.7050000000000001</v>
      </c>
      <c r="I405" s="789">
        <v>4</v>
      </c>
      <c r="J405" s="293" t="s">
        <v>1028</v>
      </c>
      <c r="K405" s="762" t="s">
        <v>95</v>
      </c>
      <c r="L405" s="778" t="s">
        <v>1279</v>
      </c>
      <c r="M405" s="652">
        <v>5.0220000000000002</v>
      </c>
      <c r="N405" s="554">
        <v>5.0220000000000002</v>
      </c>
      <c r="O405" s="440">
        <f t="shared" si="63"/>
        <v>0</v>
      </c>
      <c r="P405" s="541">
        <v>0</v>
      </c>
      <c r="Q405" s="748" t="s">
        <v>95</v>
      </c>
      <c r="R405" s="752" t="s">
        <v>1529</v>
      </c>
      <c r="S405" s="757"/>
      <c r="T405" s="534" t="s">
        <v>816</v>
      </c>
      <c r="U405" s="747" t="s">
        <v>2</v>
      </c>
      <c r="V405" s="759" t="s">
        <v>587</v>
      </c>
      <c r="W405" s="680" t="s">
        <v>987</v>
      </c>
      <c r="X405" s="681"/>
      <c r="Y405" s="754" t="s">
        <v>986</v>
      </c>
      <c r="Z405" s="682">
        <v>310</v>
      </c>
      <c r="AA405" s="754" t="s">
        <v>986</v>
      </c>
      <c r="AB405" s="683"/>
      <c r="AC405" s="680"/>
      <c r="AD405" s="681"/>
      <c r="AE405" s="754" t="s">
        <v>986</v>
      </c>
      <c r="AF405" s="682"/>
      <c r="AG405" s="754" t="s">
        <v>986</v>
      </c>
      <c r="AH405" s="683"/>
      <c r="AI405" s="680"/>
      <c r="AJ405" s="681"/>
      <c r="AK405" s="754" t="s">
        <v>986</v>
      </c>
      <c r="AL405" s="682"/>
      <c r="AM405" s="754" t="s">
        <v>986</v>
      </c>
      <c r="AN405" s="683"/>
      <c r="AO405" s="771"/>
      <c r="AP405" s="533" t="s">
        <v>170</v>
      </c>
      <c r="AQ405" s="750" t="s">
        <v>135</v>
      </c>
      <c r="AR405" s="750"/>
      <c r="AS405" s="745"/>
    </row>
    <row r="406" spans="1:45" s="28" customFormat="1" ht="21.6" customHeight="1">
      <c r="A406" s="385"/>
      <c r="B406" s="386" t="s">
        <v>780</v>
      </c>
      <c r="C406" s="386"/>
      <c r="D406" s="386"/>
      <c r="E406" s="387"/>
      <c r="F406" s="388"/>
      <c r="G406" s="388"/>
      <c r="H406" s="389"/>
      <c r="I406" s="389"/>
      <c r="J406" s="390"/>
      <c r="K406" s="391"/>
      <c r="L406" s="391"/>
      <c r="M406" s="389"/>
      <c r="N406" s="389"/>
      <c r="O406" s="389"/>
      <c r="P406" s="392"/>
      <c r="Q406" s="393"/>
      <c r="R406" s="394"/>
      <c r="S406" s="395"/>
      <c r="T406" s="395"/>
      <c r="U406" s="395"/>
      <c r="V406" s="396"/>
      <c r="W406" s="670"/>
      <c r="X406" s="670"/>
      <c r="Y406" s="670"/>
      <c r="Z406" s="670"/>
      <c r="AA406" s="670"/>
      <c r="AB406" s="670"/>
      <c r="AC406" s="670"/>
      <c r="AD406" s="670"/>
      <c r="AE406" s="670"/>
      <c r="AF406" s="670"/>
      <c r="AG406" s="670"/>
      <c r="AH406" s="670"/>
      <c r="AI406" s="670"/>
      <c r="AJ406" s="670"/>
      <c r="AK406" s="670"/>
      <c r="AL406" s="670"/>
      <c r="AM406" s="670"/>
      <c r="AN406" s="670"/>
      <c r="AO406" s="670"/>
      <c r="AP406" s="396"/>
      <c r="AQ406" s="395"/>
      <c r="AR406" s="395"/>
      <c r="AS406" s="397"/>
    </row>
    <row r="407" spans="1:45" ht="21.6" customHeight="1">
      <c r="A407" s="332"/>
      <c r="B407" s="333" t="s">
        <v>592</v>
      </c>
      <c r="C407" s="333"/>
      <c r="D407" s="333"/>
      <c r="E407" s="334"/>
      <c r="F407" s="335"/>
      <c r="G407" s="335"/>
      <c r="H407" s="336"/>
      <c r="I407" s="336"/>
      <c r="J407" s="337"/>
      <c r="K407" s="338"/>
      <c r="L407" s="338"/>
      <c r="M407" s="336"/>
      <c r="N407" s="336"/>
      <c r="O407" s="336"/>
      <c r="P407" s="339"/>
      <c r="Q407" s="340"/>
      <c r="R407" s="341"/>
      <c r="S407" s="342"/>
      <c r="T407" s="342"/>
      <c r="U407" s="342"/>
      <c r="V407" s="343"/>
      <c r="W407" s="670"/>
      <c r="X407" s="670"/>
      <c r="Y407" s="670"/>
      <c r="Z407" s="670"/>
      <c r="AA407" s="670"/>
      <c r="AB407" s="670"/>
      <c r="AC407" s="670"/>
      <c r="AD407" s="670"/>
      <c r="AE407" s="670"/>
      <c r="AF407" s="670"/>
      <c r="AG407" s="670"/>
      <c r="AH407" s="670"/>
      <c r="AI407" s="670"/>
      <c r="AJ407" s="670"/>
      <c r="AK407" s="670"/>
      <c r="AL407" s="670"/>
      <c r="AM407" s="670"/>
      <c r="AN407" s="670"/>
      <c r="AO407" s="670"/>
      <c r="AP407" s="343"/>
      <c r="AQ407" s="342"/>
      <c r="AR407" s="342"/>
      <c r="AS407" s="344"/>
    </row>
    <row r="408" spans="1:45" s="604" customFormat="1" ht="40.35" customHeight="1">
      <c r="A408" s="985">
        <v>311</v>
      </c>
      <c r="B408" s="920" t="s">
        <v>776</v>
      </c>
      <c r="C408" s="987" t="s">
        <v>214</v>
      </c>
      <c r="D408" s="987" t="s">
        <v>198</v>
      </c>
      <c r="E408" s="650">
        <v>1697.67</v>
      </c>
      <c r="F408" s="741">
        <v>0</v>
      </c>
      <c r="G408" s="493">
        <v>0</v>
      </c>
      <c r="H408" s="650">
        <f t="shared" si="61"/>
        <v>1697.67</v>
      </c>
      <c r="I408" s="650">
        <v>1164.7266990000001</v>
      </c>
      <c r="J408" s="981" t="s">
        <v>1027</v>
      </c>
      <c r="K408" s="923" t="s">
        <v>95</v>
      </c>
      <c r="L408" s="927" t="s">
        <v>1280</v>
      </c>
      <c r="M408" s="650">
        <v>1673.096</v>
      </c>
      <c r="N408" s="650">
        <v>1696.069</v>
      </c>
      <c r="O408" s="498">
        <f t="shared" ref="O408:O409" si="64">+N408-M408</f>
        <v>22.972999999999956</v>
      </c>
      <c r="P408" s="650">
        <v>0</v>
      </c>
      <c r="Q408" s="911" t="s">
        <v>95</v>
      </c>
      <c r="R408" s="927" t="s">
        <v>1567</v>
      </c>
      <c r="S408" s="911"/>
      <c r="T408" s="379" t="s">
        <v>497</v>
      </c>
      <c r="U408" s="646" t="s">
        <v>2</v>
      </c>
      <c r="V408" s="543" t="s">
        <v>511</v>
      </c>
      <c r="W408" s="846" t="s">
        <v>987</v>
      </c>
      <c r="X408" s="848"/>
      <c r="Y408" s="848" t="s">
        <v>986</v>
      </c>
      <c r="Z408" s="850">
        <v>311</v>
      </c>
      <c r="AA408" s="848" t="s">
        <v>986</v>
      </c>
      <c r="AB408" s="852"/>
      <c r="AC408" s="846"/>
      <c r="AD408" s="848"/>
      <c r="AE408" s="848" t="s">
        <v>986</v>
      </c>
      <c r="AF408" s="850"/>
      <c r="AG408" s="848" t="s">
        <v>986</v>
      </c>
      <c r="AH408" s="852"/>
      <c r="AI408" s="846"/>
      <c r="AJ408" s="848"/>
      <c r="AK408" s="848" t="s">
        <v>986</v>
      </c>
      <c r="AL408" s="850"/>
      <c r="AM408" s="848" t="s">
        <v>986</v>
      </c>
      <c r="AN408" s="852"/>
      <c r="AO408" s="913"/>
      <c r="AP408" s="911" t="s">
        <v>711</v>
      </c>
      <c r="AQ408" s="893" t="s">
        <v>135</v>
      </c>
      <c r="AR408" s="893" t="s">
        <v>135</v>
      </c>
      <c r="AS408" s="909"/>
    </row>
    <row r="409" spans="1:45" s="604" customFormat="1" ht="40.35" customHeight="1">
      <c r="A409" s="986"/>
      <c r="B409" s="922"/>
      <c r="C409" s="988"/>
      <c r="D409" s="988"/>
      <c r="E409" s="495">
        <v>496.82400000000001</v>
      </c>
      <c r="F409" s="741">
        <v>0</v>
      </c>
      <c r="G409" s="493">
        <v>0</v>
      </c>
      <c r="H409" s="650">
        <f t="shared" si="61"/>
        <v>496.82400000000001</v>
      </c>
      <c r="I409" s="650">
        <v>192.57347899999999</v>
      </c>
      <c r="J409" s="982"/>
      <c r="K409" s="925"/>
      <c r="L409" s="928"/>
      <c r="M409" s="650">
        <v>496.82400000000001</v>
      </c>
      <c r="N409" s="650">
        <v>527.77300000000002</v>
      </c>
      <c r="O409" s="498">
        <f t="shared" si="64"/>
        <v>30.949000000000012</v>
      </c>
      <c r="P409" s="650">
        <v>0</v>
      </c>
      <c r="Q409" s="912"/>
      <c r="R409" s="928"/>
      <c r="S409" s="912"/>
      <c r="T409" s="379" t="s">
        <v>497</v>
      </c>
      <c r="U409" s="380" t="s">
        <v>593</v>
      </c>
      <c r="V409" s="543" t="s">
        <v>594</v>
      </c>
      <c r="W409" s="847"/>
      <c r="X409" s="849"/>
      <c r="Y409" s="849"/>
      <c r="Z409" s="851"/>
      <c r="AA409" s="849"/>
      <c r="AB409" s="853"/>
      <c r="AC409" s="847"/>
      <c r="AD409" s="849"/>
      <c r="AE409" s="849"/>
      <c r="AF409" s="851"/>
      <c r="AG409" s="849"/>
      <c r="AH409" s="853"/>
      <c r="AI409" s="847"/>
      <c r="AJ409" s="849"/>
      <c r="AK409" s="849"/>
      <c r="AL409" s="851"/>
      <c r="AM409" s="849"/>
      <c r="AN409" s="853"/>
      <c r="AO409" s="914"/>
      <c r="AP409" s="912"/>
      <c r="AQ409" s="894"/>
      <c r="AR409" s="894"/>
      <c r="AS409" s="910"/>
    </row>
    <row r="410" spans="1:45" ht="21.6" customHeight="1">
      <c r="A410" s="332"/>
      <c r="B410" s="333" t="s">
        <v>595</v>
      </c>
      <c r="C410" s="333"/>
      <c r="D410" s="333"/>
      <c r="E410" s="334"/>
      <c r="F410" s="324"/>
      <c r="G410" s="335"/>
      <c r="H410" s="336"/>
      <c r="I410" s="336"/>
      <c r="J410" s="337"/>
      <c r="K410" s="338"/>
      <c r="L410" s="338"/>
      <c r="M410" s="336"/>
      <c r="N410" s="336"/>
      <c r="O410" s="336"/>
      <c r="P410" s="339"/>
      <c r="Q410" s="340"/>
      <c r="R410" s="341"/>
      <c r="S410" s="342"/>
      <c r="T410" s="342"/>
      <c r="U410" s="342"/>
      <c r="V410" s="343"/>
      <c r="W410" s="670"/>
      <c r="X410" s="670"/>
      <c r="Y410" s="670"/>
      <c r="Z410" s="670"/>
      <c r="AA410" s="670"/>
      <c r="AB410" s="670"/>
      <c r="AC410" s="670"/>
      <c r="AD410" s="670"/>
      <c r="AE410" s="670"/>
      <c r="AF410" s="670"/>
      <c r="AG410" s="670"/>
      <c r="AH410" s="670"/>
      <c r="AI410" s="670"/>
      <c r="AJ410" s="670"/>
      <c r="AK410" s="670"/>
      <c r="AL410" s="670"/>
      <c r="AM410" s="670"/>
      <c r="AN410" s="670"/>
      <c r="AO410" s="670"/>
      <c r="AP410" s="343"/>
      <c r="AQ410" s="342"/>
      <c r="AR410" s="342"/>
      <c r="AS410" s="344"/>
    </row>
    <row r="411" spans="1:45" s="604" customFormat="1" ht="40.35" customHeight="1">
      <c r="A411" s="566">
        <v>312</v>
      </c>
      <c r="B411" s="793" t="s">
        <v>826</v>
      </c>
      <c r="C411" s="570" t="s">
        <v>215</v>
      </c>
      <c r="D411" s="570" t="s">
        <v>827</v>
      </c>
      <c r="E411" s="292">
        <v>55.133000000000003</v>
      </c>
      <c r="F411" s="650">
        <v>38</v>
      </c>
      <c r="G411" s="295">
        <v>1</v>
      </c>
      <c r="H411" s="652">
        <f t="shared" si="61"/>
        <v>92.13300000000001</v>
      </c>
      <c r="I411" s="652">
        <v>88</v>
      </c>
      <c r="J411" s="293" t="s">
        <v>1028</v>
      </c>
      <c r="K411" s="401" t="s">
        <v>95</v>
      </c>
      <c r="L411" s="114" t="s">
        <v>1395</v>
      </c>
      <c r="M411" s="652">
        <v>55.576999999999998</v>
      </c>
      <c r="N411" s="493">
        <v>56.045000000000002</v>
      </c>
      <c r="O411" s="498">
        <f t="shared" ref="O411" si="65">+N411-M411</f>
        <v>0.46800000000000352</v>
      </c>
      <c r="P411" s="541">
        <v>0</v>
      </c>
      <c r="Q411" s="499" t="s">
        <v>95</v>
      </c>
      <c r="R411" s="706" t="s">
        <v>1721</v>
      </c>
      <c r="S411" s="582"/>
      <c r="T411" s="567" t="s">
        <v>596</v>
      </c>
      <c r="U411" s="645" t="s">
        <v>2</v>
      </c>
      <c r="V411" s="570" t="s">
        <v>828</v>
      </c>
      <c r="W411" s="680" t="s">
        <v>987</v>
      </c>
      <c r="X411" s="681"/>
      <c r="Y411" s="754" t="s">
        <v>986</v>
      </c>
      <c r="Z411" s="682">
        <v>312</v>
      </c>
      <c r="AA411" s="754" t="s">
        <v>986</v>
      </c>
      <c r="AB411" s="683"/>
      <c r="AC411" s="680"/>
      <c r="AD411" s="681"/>
      <c r="AE411" s="754" t="s">
        <v>986</v>
      </c>
      <c r="AF411" s="682"/>
      <c r="AG411" s="754" t="s">
        <v>986</v>
      </c>
      <c r="AH411" s="683"/>
      <c r="AI411" s="680"/>
      <c r="AJ411" s="681"/>
      <c r="AK411" s="754" t="s">
        <v>986</v>
      </c>
      <c r="AL411" s="682"/>
      <c r="AM411" s="754" t="s">
        <v>986</v>
      </c>
      <c r="AN411" s="683"/>
      <c r="AO411" s="771"/>
      <c r="AP411" s="644" t="s">
        <v>711</v>
      </c>
      <c r="AQ411" s="591" t="s">
        <v>135</v>
      </c>
      <c r="AR411" s="591"/>
      <c r="AS411" s="592"/>
    </row>
    <row r="412" spans="1:45" s="604" customFormat="1" ht="40.35" customHeight="1">
      <c r="A412" s="854">
        <v>313</v>
      </c>
      <c r="B412" s="844" t="s">
        <v>597</v>
      </c>
      <c r="C412" s="856" t="s">
        <v>287</v>
      </c>
      <c r="D412" s="856" t="s">
        <v>824</v>
      </c>
      <c r="E412" s="292">
        <v>85.027000000000001</v>
      </c>
      <c r="F412" s="652">
        <v>41</v>
      </c>
      <c r="G412" s="295">
        <v>0</v>
      </c>
      <c r="H412" s="652">
        <f t="shared" si="61"/>
        <v>126.027</v>
      </c>
      <c r="I412" s="652">
        <v>126</v>
      </c>
      <c r="J412" s="983" t="s">
        <v>1403</v>
      </c>
      <c r="K412" s="872" t="s">
        <v>95</v>
      </c>
      <c r="L412" s="844" t="s">
        <v>1398</v>
      </c>
      <c r="M412" s="650">
        <v>38.761000000000003</v>
      </c>
      <c r="N412" s="650">
        <v>12.968999999999999</v>
      </c>
      <c r="O412" s="498">
        <f t="shared" ref="O412:O416" si="66">+N412-M412</f>
        <v>-25.792000000000002</v>
      </c>
      <c r="P412" s="544">
        <v>0</v>
      </c>
      <c r="Q412" s="911" t="s">
        <v>95</v>
      </c>
      <c r="R412" s="927" t="s">
        <v>1778</v>
      </c>
      <c r="S412" s="834"/>
      <c r="T412" s="836" t="s">
        <v>857</v>
      </c>
      <c r="U412" s="288" t="s">
        <v>2</v>
      </c>
      <c r="V412" s="570" t="s">
        <v>598</v>
      </c>
      <c r="W412" s="846" t="s">
        <v>987</v>
      </c>
      <c r="X412" s="848"/>
      <c r="Y412" s="848" t="s">
        <v>986</v>
      </c>
      <c r="Z412" s="850">
        <v>313</v>
      </c>
      <c r="AA412" s="848" t="s">
        <v>986</v>
      </c>
      <c r="AB412" s="852"/>
      <c r="AC412" s="846"/>
      <c r="AD412" s="848"/>
      <c r="AE412" s="848" t="s">
        <v>986</v>
      </c>
      <c r="AF412" s="850"/>
      <c r="AG412" s="848" t="s">
        <v>986</v>
      </c>
      <c r="AH412" s="852"/>
      <c r="AI412" s="846"/>
      <c r="AJ412" s="848"/>
      <c r="AK412" s="848" t="s">
        <v>986</v>
      </c>
      <c r="AL412" s="850"/>
      <c r="AM412" s="848" t="s">
        <v>986</v>
      </c>
      <c r="AN412" s="852"/>
      <c r="AO412" s="913"/>
      <c r="AP412" s="746" t="s">
        <v>710</v>
      </c>
      <c r="AQ412" s="591" t="s">
        <v>135</v>
      </c>
      <c r="AR412" s="591"/>
      <c r="AS412" s="592"/>
    </row>
    <row r="413" spans="1:45" s="604" customFormat="1" ht="40.35" customHeight="1">
      <c r="A413" s="855"/>
      <c r="B413" s="845"/>
      <c r="C413" s="857"/>
      <c r="D413" s="857"/>
      <c r="E413" s="292">
        <v>38.545000000000002</v>
      </c>
      <c r="F413" s="741">
        <v>0</v>
      </c>
      <c r="G413" s="295">
        <v>0</v>
      </c>
      <c r="H413" s="652">
        <f t="shared" si="61"/>
        <v>38.545000000000002</v>
      </c>
      <c r="I413" s="652">
        <v>25</v>
      </c>
      <c r="J413" s="984"/>
      <c r="K413" s="873"/>
      <c r="L413" s="845"/>
      <c r="M413" s="650">
        <v>102.682</v>
      </c>
      <c r="N413" s="650">
        <v>109.843</v>
      </c>
      <c r="O413" s="498">
        <f t="shared" si="66"/>
        <v>7.1610000000000014</v>
      </c>
      <c r="P413" s="544">
        <v>0</v>
      </c>
      <c r="Q413" s="912"/>
      <c r="R413" s="928"/>
      <c r="S413" s="835"/>
      <c r="T413" s="837"/>
      <c r="U413" s="288" t="s">
        <v>224</v>
      </c>
      <c r="V413" s="570" t="s">
        <v>458</v>
      </c>
      <c r="W413" s="847"/>
      <c r="X413" s="849"/>
      <c r="Y413" s="849"/>
      <c r="Z413" s="851"/>
      <c r="AA413" s="849"/>
      <c r="AB413" s="853"/>
      <c r="AC413" s="847"/>
      <c r="AD413" s="849"/>
      <c r="AE413" s="849"/>
      <c r="AF413" s="851"/>
      <c r="AG413" s="849"/>
      <c r="AH413" s="853"/>
      <c r="AI413" s="847"/>
      <c r="AJ413" s="849"/>
      <c r="AK413" s="849"/>
      <c r="AL413" s="851"/>
      <c r="AM413" s="849"/>
      <c r="AN413" s="853"/>
      <c r="AO413" s="914"/>
      <c r="AP413" s="746" t="s">
        <v>710</v>
      </c>
      <c r="AQ413" s="591" t="s">
        <v>135</v>
      </c>
      <c r="AR413" s="591"/>
      <c r="AS413" s="592"/>
    </row>
    <row r="414" spans="1:45" s="604" customFormat="1" ht="91.5" customHeight="1">
      <c r="A414" s="792">
        <v>314</v>
      </c>
      <c r="B414" s="793" t="s">
        <v>599</v>
      </c>
      <c r="C414" s="570" t="s">
        <v>201</v>
      </c>
      <c r="D414" s="570" t="s">
        <v>198</v>
      </c>
      <c r="E414" s="292">
        <v>6691.0789999999997</v>
      </c>
      <c r="F414" s="741">
        <v>0</v>
      </c>
      <c r="G414" s="652">
        <v>0</v>
      </c>
      <c r="H414" s="652">
        <f t="shared" si="61"/>
        <v>6691.0789999999997</v>
      </c>
      <c r="I414" s="652">
        <v>6691</v>
      </c>
      <c r="J414" s="293" t="s">
        <v>1028</v>
      </c>
      <c r="K414" s="707" t="s">
        <v>95</v>
      </c>
      <c r="L414" s="568" t="s">
        <v>1853</v>
      </c>
      <c r="M414" s="652">
        <v>6601.2470000000003</v>
      </c>
      <c r="N414" s="295">
        <v>7110.384</v>
      </c>
      <c r="O414" s="651">
        <f t="shared" si="66"/>
        <v>509.13699999999972</v>
      </c>
      <c r="P414" s="544">
        <v>0</v>
      </c>
      <c r="Q414" s="777" t="s">
        <v>95</v>
      </c>
      <c r="R414" s="793" t="s">
        <v>1852</v>
      </c>
      <c r="S414" s="568" t="s">
        <v>1786</v>
      </c>
      <c r="T414" s="534" t="s">
        <v>816</v>
      </c>
      <c r="U414" s="288" t="s">
        <v>2</v>
      </c>
      <c r="V414" s="407" t="s">
        <v>600</v>
      </c>
      <c r="W414" s="680" t="s">
        <v>987</v>
      </c>
      <c r="X414" s="681"/>
      <c r="Y414" s="754" t="s">
        <v>986</v>
      </c>
      <c r="Z414" s="682">
        <v>314</v>
      </c>
      <c r="AA414" s="754" t="s">
        <v>986</v>
      </c>
      <c r="AB414" s="683"/>
      <c r="AC414" s="680" t="s">
        <v>987</v>
      </c>
      <c r="AD414" s="681"/>
      <c r="AE414" s="754" t="s">
        <v>278</v>
      </c>
      <c r="AF414" s="682">
        <v>314</v>
      </c>
      <c r="AG414" s="754" t="s">
        <v>1015</v>
      </c>
      <c r="AH414" s="683"/>
      <c r="AI414" s="680"/>
      <c r="AJ414" s="681"/>
      <c r="AK414" s="754" t="s">
        <v>986</v>
      </c>
      <c r="AL414" s="682"/>
      <c r="AM414" s="754" t="s">
        <v>986</v>
      </c>
      <c r="AN414" s="683"/>
      <c r="AO414" s="771"/>
      <c r="AP414" s="645" t="s">
        <v>711</v>
      </c>
      <c r="AQ414" s="564"/>
      <c r="AR414" s="564" t="s">
        <v>135</v>
      </c>
      <c r="AS414" s="592"/>
    </row>
    <row r="415" spans="1:45" s="604" customFormat="1" ht="57.75" customHeight="1">
      <c r="A415" s="529">
        <v>315</v>
      </c>
      <c r="B415" s="752" t="s">
        <v>601</v>
      </c>
      <c r="C415" s="759" t="s">
        <v>311</v>
      </c>
      <c r="D415" s="759" t="s">
        <v>198</v>
      </c>
      <c r="E415" s="740">
        <v>13082.089</v>
      </c>
      <c r="F415" s="741">
        <v>0</v>
      </c>
      <c r="G415" s="552">
        <v>0</v>
      </c>
      <c r="H415" s="742">
        <f t="shared" si="61"/>
        <v>13082.089</v>
      </c>
      <c r="I415" s="742">
        <v>13082</v>
      </c>
      <c r="J415" s="293" t="s">
        <v>1028</v>
      </c>
      <c r="K415" s="762" t="s">
        <v>95</v>
      </c>
      <c r="L415" s="778" t="s">
        <v>1281</v>
      </c>
      <c r="M415" s="652">
        <v>13370.483</v>
      </c>
      <c r="N415" s="554">
        <v>17283.881000000001</v>
      </c>
      <c r="O415" s="440">
        <f t="shared" si="66"/>
        <v>3913.398000000001</v>
      </c>
      <c r="P415" s="544">
        <v>0</v>
      </c>
      <c r="Q415" s="748" t="s">
        <v>95</v>
      </c>
      <c r="R415" s="752" t="s">
        <v>1530</v>
      </c>
      <c r="S415" s="778" t="s">
        <v>1787</v>
      </c>
      <c r="T415" s="534" t="s">
        <v>816</v>
      </c>
      <c r="U415" s="535" t="s">
        <v>2</v>
      </c>
      <c r="V415" s="536" t="s">
        <v>602</v>
      </c>
      <c r="W415" s="680" t="s">
        <v>987</v>
      </c>
      <c r="X415" s="681"/>
      <c r="Y415" s="754" t="s">
        <v>986</v>
      </c>
      <c r="Z415" s="682">
        <v>315</v>
      </c>
      <c r="AA415" s="754" t="s">
        <v>986</v>
      </c>
      <c r="AB415" s="683"/>
      <c r="AC415" s="680"/>
      <c r="AD415" s="681"/>
      <c r="AE415" s="754" t="s">
        <v>986</v>
      </c>
      <c r="AF415" s="682"/>
      <c r="AG415" s="754" t="s">
        <v>986</v>
      </c>
      <c r="AH415" s="683"/>
      <c r="AI415" s="680"/>
      <c r="AJ415" s="681"/>
      <c r="AK415" s="754" t="s">
        <v>986</v>
      </c>
      <c r="AL415" s="682"/>
      <c r="AM415" s="754" t="s">
        <v>986</v>
      </c>
      <c r="AN415" s="683"/>
      <c r="AO415" s="771"/>
      <c r="AP415" s="533" t="s">
        <v>711</v>
      </c>
      <c r="AQ415" s="765"/>
      <c r="AR415" s="765" t="s">
        <v>135</v>
      </c>
      <c r="AS415" s="745"/>
    </row>
    <row r="416" spans="1:45" s="604" customFormat="1" ht="57.75" customHeight="1">
      <c r="A416" s="566">
        <v>316</v>
      </c>
      <c r="B416" s="793" t="s">
        <v>603</v>
      </c>
      <c r="C416" s="304" t="s">
        <v>311</v>
      </c>
      <c r="D416" s="304" t="s">
        <v>198</v>
      </c>
      <c r="E416" s="292">
        <v>316.76100000000002</v>
      </c>
      <c r="F416" s="652">
        <v>492.27</v>
      </c>
      <c r="G416" s="282">
        <v>0</v>
      </c>
      <c r="H416" s="652">
        <f t="shared" si="61"/>
        <v>809.03099999999995</v>
      </c>
      <c r="I416" s="652">
        <v>509</v>
      </c>
      <c r="J416" s="293" t="s">
        <v>1028</v>
      </c>
      <c r="K416" s="707" t="s">
        <v>95</v>
      </c>
      <c r="L416" s="568" t="s">
        <v>1282</v>
      </c>
      <c r="M416" s="652">
        <v>369.95299999999997</v>
      </c>
      <c r="N416" s="295">
        <v>322.31400000000002</v>
      </c>
      <c r="O416" s="285">
        <f t="shared" si="66"/>
        <v>-47.638999999999953</v>
      </c>
      <c r="P416" s="544">
        <v>0</v>
      </c>
      <c r="Q416" s="777" t="s">
        <v>95</v>
      </c>
      <c r="R416" s="793" t="s">
        <v>1531</v>
      </c>
      <c r="S416" s="568"/>
      <c r="T416" s="534" t="s">
        <v>816</v>
      </c>
      <c r="U416" s="288" t="s">
        <v>2</v>
      </c>
      <c r="V416" s="407" t="s">
        <v>604</v>
      </c>
      <c r="W416" s="680" t="s">
        <v>987</v>
      </c>
      <c r="X416" s="681"/>
      <c r="Y416" s="754" t="s">
        <v>986</v>
      </c>
      <c r="Z416" s="682">
        <v>316</v>
      </c>
      <c r="AA416" s="754" t="s">
        <v>986</v>
      </c>
      <c r="AB416" s="683"/>
      <c r="AC416" s="680"/>
      <c r="AD416" s="681"/>
      <c r="AE416" s="754" t="s">
        <v>986</v>
      </c>
      <c r="AF416" s="682"/>
      <c r="AG416" s="754" t="s">
        <v>986</v>
      </c>
      <c r="AH416" s="683"/>
      <c r="AI416" s="680"/>
      <c r="AJ416" s="681"/>
      <c r="AK416" s="754" t="s">
        <v>986</v>
      </c>
      <c r="AL416" s="682"/>
      <c r="AM416" s="754" t="s">
        <v>986</v>
      </c>
      <c r="AN416" s="683"/>
      <c r="AO416" s="771"/>
      <c r="AP416" s="644" t="s">
        <v>711</v>
      </c>
      <c r="AQ416" s="564"/>
      <c r="AR416" s="564" t="s">
        <v>135</v>
      </c>
      <c r="AS416" s="592"/>
    </row>
    <row r="417" spans="1:45" ht="14.25" thickBot="1">
      <c r="A417" s="132"/>
      <c r="B417" s="411"/>
      <c r="C417" s="133"/>
      <c r="D417" s="133"/>
      <c r="E417" s="412"/>
      <c r="F417" s="413"/>
      <c r="G417" s="414"/>
      <c r="H417" s="415"/>
      <c r="I417" s="416"/>
      <c r="J417" s="417"/>
      <c r="K417" s="137"/>
      <c r="L417" s="138"/>
      <c r="M417" s="413"/>
      <c r="N417" s="418"/>
      <c r="O417" s="135"/>
      <c r="P417" s="418"/>
      <c r="Q417" s="139"/>
      <c r="R417" s="419"/>
      <c r="S417" s="141"/>
      <c r="T417" s="141"/>
      <c r="U417" s="142"/>
      <c r="V417" s="142"/>
      <c r="W417" s="680"/>
      <c r="X417" s="681"/>
      <c r="Y417" s="754"/>
      <c r="Z417" s="682"/>
      <c r="AA417" s="754"/>
      <c r="AB417" s="683"/>
      <c r="AC417" s="680"/>
      <c r="AD417" s="681"/>
      <c r="AE417" s="754"/>
      <c r="AF417" s="682"/>
      <c r="AG417" s="754"/>
      <c r="AH417" s="683"/>
      <c r="AI417" s="680"/>
      <c r="AJ417" s="681"/>
      <c r="AK417" s="754"/>
      <c r="AL417" s="682"/>
      <c r="AM417" s="754"/>
      <c r="AN417" s="683"/>
      <c r="AO417" s="771"/>
      <c r="AP417" s="307"/>
      <c r="AQ417" s="146"/>
      <c r="AR417" s="146"/>
      <c r="AS417" s="147"/>
    </row>
    <row r="418" spans="1:45" ht="14.25" thickTop="1">
      <c r="A418" s="965" t="s">
        <v>60</v>
      </c>
      <c r="B418" s="966"/>
      <c r="C418" s="779"/>
      <c r="D418" s="779"/>
      <c r="E418" s="420">
        <f ca="1">SUMIF($U$10:$U$417,"一般会計",E10:E416)</f>
        <v>190238.21399999995</v>
      </c>
      <c r="F418" s="420">
        <f ca="1">SUMIF($U$10:$U$417,"一般会計",F10:F416)</f>
        <v>112645.061195</v>
      </c>
      <c r="G418" s="420">
        <f ca="1">SUMIF($U$10:$U$417,"一般会計",G10:G416)</f>
        <v>1745.3534</v>
      </c>
      <c r="H418" s="421">
        <f ca="1">SUMIF($U$10:$U$417,"一般会計",H10:H416)</f>
        <v>301137.92179499974</v>
      </c>
      <c r="I418" s="421">
        <f ca="1">SUMIF($U$10:$U$417,"一般会計",I10:I416)</f>
        <v>209103.62333899998</v>
      </c>
      <c r="J418" s="422"/>
      <c r="K418" s="971" t="s">
        <v>345</v>
      </c>
      <c r="L418" s="972"/>
      <c r="M418" s="421">
        <f ca="1">SUMIF($U$10:$U$417,"一般会計",M10:M416)</f>
        <v>127819.84700000002</v>
      </c>
      <c r="N418" s="423">
        <f ca="1">SUMIF($U$10:$U$417,"一般会計",N10:N416)</f>
        <v>180238.41570000001</v>
      </c>
      <c r="O418" s="424">
        <f ca="1">SUMIF($U$10:$U$417,"一般会計",O10:O416)</f>
        <v>52418.568699999989</v>
      </c>
      <c r="P418" s="424">
        <f ca="1">SUMIF($U$10:$U$417,"一般会計",P10:P416)</f>
        <v>-195.262</v>
      </c>
      <c r="Q418" s="975"/>
      <c r="R418" s="977"/>
      <c r="S418" s="915"/>
      <c r="T418" s="915"/>
      <c r="U418" s="900"/>
      <c r="V418" s="900"/>
      <c r="W418" s="890"/>
      <c r="X418" s="931"/>
      <c r="Y418" s="931"/>
      <c r="Z418" s="931"/>
      <c r="AA418" s="931"/>
      <c r="AB418" s="932"/>
      <c r="AC418" s="890"/>
      <c r="AD418" s="931"/>
      <c r="AE418" s="931"/>
      <c r="AF418" s="931"/>
      <c r="AG418" s="931"/>
      <c r="AH418" s="932"/>
      <c r="AI418" s="890"/>
      <c r="AJ418" s="931"/>
      <c r="AK418" s="931"/>
      <c r="AL418" s="931"/>
      <c r="AM418" s="931"/>
      <c r="AN418" s="932"/>
      <c r="AO418" s="895"/>
      <c r="AP418" s="890"/>
      <c r="AQ418" s="900"/>
      <c r="AR418" s="900"/>
      <c r="AS418" s="883"/>
    </row>
    <row r="419" spans="1:45">
      <c r="A419" s="967"/>
      <c r="B419" s="968"/>
      <c r="C419" s="780"/>
      <c r="D419" s="780"/>
      <c r="E419" s="359">
        <f ca="1">SUMIF($U$10:$U$417,"ｴﾈﾙｷﾞｰ対策特別会計ｴﾈﾙｷﾞｰ需給勘定",E10:E416)</f>
        <v>154002.014</v>
      </c>
      <c r="F419" s="359">
        <f ca="1">SUMIF($U$10:$U$417,"ｴﾈﾙｷﾞｰ対策特別会計ｴﾈﾙｷﾞｰ需給勘定",F10:F416)</f>
        <v>15756.384000000002</v>
      </c>
      <c r="G419" s="359">
        <f ca="1">SUMIF($U$10:$U$417,"ｴﾈﾙｷﾞｰ対策特別会計ｴﾈﾙｷﾞｰ需給勘定",G10:G416)</f>
        <v>12798.886</v>
      </c>
      <c r="H419" s="360">
        <f ca="1">SUMIF($U$10:$U$417,"ｴﾈﾙｷﾞｰ対策特別会計ｴﾈﾙｷﾞｰ需給勘定",H10:H416)</f>
        <v>156959.51199999999</v>
      </c>
      <c r="I419" s="360">
        <f ca="1">SUMIF($U$10:$U$417,"ｴﾈﾙｷﾞｰ対策特別会計ｴﾈﾙｷﾞｰ需給勘定",I10:I416)</f>
        <v>119740.20858800001</v>
      </c>
      <c r="J419" s="425"/>
      <c r="K419" s="886" t="s">
        <v>605</v>
      </c>
      <c r="L419" s="887"/>
      <c r="M419" s="360">
        <f ca="1">SUMIF($U$10:$U$417,"ｴﾈﾙｷﾞｰ対策特別会計ｴﾈﾙｷﾞｰ需給勘定",M10:M416)</f>
        <v>140703.76699999996</v>
      </c>
      <c r="N419" s="360">
        <f ca="1">SUMIF($U$10:$U$417,"ｴﾈﾙｷﾞｰ対策特別会計ｴﾈﾙｷﾞｰ需給勘定",N10:N416)</f>
        <v>155577.29300000001</v>
      </c>
      <c r="O419" s="426">
        <f ca="1">SUMIF($U$10:$U$417,"ｴﾈﾙｷﾞｰ対策特別会計ｴﾈﾙｷﾞｰ需給勘定",O10:O416)</f>
        <v>14873.526000000002</v>
      </c>
      <c r="P419" s="426">
        <f ca="1">SUMIF($U$10:$U$417,"ｴﾈﾙｷﾞｰ対策特別会計ｴﾈﾙｷﾞｰ需給勘定",P10:P416)</f>
        <v>-1225</v>
      </c>
      <c r="Q419" s="954"/>
      <c r="R419" s="957"/>
      <c r="S419" s="916"/>
      <c r="T419" s="916"/>
      <c r="U419" s="918"/>
      <c r="V419" s="918"/>
      <c r="W419" s="891"/>
      <c r="X419" s="933"/>
      <c r="Y419" s="933"/>
      <c r="Z419" s="933"/>
      <c r="AA419" s="933"/>
      <c r="AB419" s="934"/>
      <c r="AC419" s="891"/>
      <c r="AD419" s="933"/>
      <c r="AE419" s="933"/>
      <c r="AF419" s="933"/>
      <c r="AG419" s="933"/>
      <c r="AH419" s="934"/>
      <c r="AI419" s="891"/>
      <c r="AJ419" s="933"/>
      <c r="AK419" s="933"/>
      <c r="AL419" s="933"/>
      <c r="AM419" s="933"/>
      <c r="AN419" s="934"/>
      <c r="AO419" s="896"/>
      <c r="AP419" s="891"/>
      <c r="AQ419" s="901"/>
      <c r="AR419" s="901"/>
      <c r="AS419" s="884"/>
    </row>
    <row r="420" spans="1:45" s="432" customFormat="1" ht="14.25" thickBot="1">
      <c r="A420" s="967"/>
      <c r="B420" s="968"/>
      <c r="C420" s="782"/>
      <c r="D420" s="782"/>
      <c r="E420" s="427">
        <f ca="1">SUMIF($U$10:$U$417,"ｴﾈﾙｷﾞｰ対策特別会計電源開発促進勘定",E10:E416)</f>
        <v>496.82400000000001</v>
      </c>
      <c r="F420" s="427">
        <f ca="1">SUMIF($U$10:$U$417,"ｴﾈﾙｷﾞｰ対策特別会計電源開発促進勘定",F10:F416)</f>
        <v>0</v>
      </c>
      <c r="G420" s="427">
        <f ca="1">SUMIF($U$10:$U$417,"ｴﾈﾙｷﾞｰ対策特別会計電源開発促進勘定",G10:G416)</f>
        <v>0</v>
      </c>
      <c r="H420" s="428">
        <f ca="1">SUMIF($U$10:$U$417,"ｴﾈﾙｷﾞｰ対策特別会計電源開発促進勘定",H10:H416)</f>
        <v>496.82400000000001</v>
      </c>
      <c r="I420" s="428">
        <f ca="1">SUMIF($U$10:$U$417,"ｴﾈﾙｷﾞｰ対策特別会計電源開発促進勘定",I10:I416)</f>
        <v>192.57347899999999</v>
      </c>
      <c r="J420" s="429"/>
      <c r="K420" s="888" t="s">
        <v>606</v>
      </c>
      <c r="L420" s="889"/>
      <c r="M420" s="428">
        <f ca="1">SUMIF($U$10:$U$417,"ｴﾈﾙｷﾞｰ対策特別会計電源開発促進勘定",M10:M416)</f>
        <v>496.82400000000001</v>
      </c>
      <c r="N420" s="430">
        <f ca="1">SUMIF($U$10:$U$417,"ｴﾈﾙｷﾞｰ対策特別会計電源開発促進勘定",N10:N416)</f>
        <v>527.77300000000002</v>
      </c>
      <c r="O420" s="431">
        <f ca="1">SUMIF($U$10:$U$417,"ｴﾈﾙｷﾞｰ対策特別会計電源開発促進勘定",O10:O416)</f>
        <v>30.949000000000012</v>
      </c>
      <c r="P420" s="431">
        <f ca="1">SUMIF($U$10:$U$417,"ｴﾈﾙｷﾞｰ対策特別会計電源開発促進勘定",P10:P416)</f>
        <v>0</v>
      </c>
      <c r="Q420" s="976"/>
      <c r="R420" s="978"/>
      <c r="S420" s="917"/>
      <c r="T420" s="917"/>
      <c r="U420" s="919"/>
      <c r="V420" s="919"/>
      <c r="W420" s="892"/>
      <c r="X420" s="935"/>
      <c r="Y420" s="935"/>
      <c r="Z420" s="935"/>
      <c r="AA420" s="935"/>
      <c r="AB420" s="936"/>
      <c r="AC420" s="892"/>
      <c r="AD420" s="935"/>
      <c r="AE420" s="935"/>
      <c r="AF420" s="935"/>
      <c r="AG420" s="935"/>
      <c r="AH420" s="936"/>
      <c r="AI420" s="892"/>
      <c r="AJ420" s="935"/>
      <c r="AK420" s="935"/>
      <c r="AL420" s="935"/>
      <c r="AM420" s="935"/>
      <c r="AN420" s="936"/>
      <c r="AO420" s="897"/>
      <c r="AP420" s="892"/>
      <c r="AQ420" s="902"/>
      <c r="AR420" s="902"/>
      <c r="AS420" s="885"/>
    </row>
    <row r="421" spans="1:45" s="1" customFormat="1" ht="14.25" thickTop="1">
      <c r="A421" s="965" t="s">
        <v>61</v>
      </c>
      <c r="B421" s="966"/>
      <c r="C421" s="780"/>
      <c r="D421" s="780"/>
      <c r="E421" s="433">
        <f>対象外リスト!E44</f>
        <v>125056.89099999999</v>
      </c>
      <c r="F421" s="433">
        <f>'[1]対象外リスト '!F44</f>
        <v>0</v>
      </c>
      <c r="G421" s="433">
        <f>'[1]対象外リスト '!G44</f>
        <v>0</v>
      </c>
      <c r="H421" s="362">
        <f>対象外リスト!H44</f>
        <v>125077.47063299999</v>
      </c>
      <c r="I421" s="742">
        <f>'[1]対象外リスト '!I44</f>
        <v>0</v>
      </c>
      <c r="J421" s="434"/>
      <c r="K421" s="948" t="s">
        <v>345</v>
      </c>
      <c r="L421" s="949"/>
      <c r="M421" s="435">
        <f>対象外リスト!J44</f>
        <v>156373.45699999999</v>
      </c>
      <c r="N421" s="742">
        <f>対象外リスト!K44</f>
        <v>214871.21999999997</v>
      </c>
      <c r="O421" s="436">
        <f t="shared" ref="O421:O423" si="67">+N421-M421</f>
        <v>58497.762999999977</v>
      </c>
      <c r="P421" s="950"/>
      <c r="Q421" s="953"/>
      <c r="R421" s="956"/>
      <c r="S421" s="945"/>
      <c r="T421" s="945"/>
      <c r="U421" s="941"/>
      <c r="V421" s="941"/>
      <c r="W421" s="939"/>
      <c r="X421" s="959"/>
      <c r="Y421" s="959"/>
      <c r="Z421" s="959"/>
      <c r="AA421" s="959"/>
      <c r="AB421" s="960"/>
      <c r="AC421" s="939"/>
      <c r="AD421" s="959"/>
      <c r="AE421" s="959"/>
      <c r="AF421" s="959"/>
      <c r="AG421" s="959"/>
      <c r="AH421" s="960"/>
      <c r="AI421" s="939"/>
      <c r="AJ421" s="959"/>
      <c r="AK421" s="959"/>
      <c r="AL421" s="959"/>
      <c r="AM421" s="959"/>
      <c r="AN421" s="960"/>
      <c r="AO421" s="963"/>
      <c r="AP421" s="939"/>
      <c r="AQ421" s="941"/>
      <c r="AR421" s="941"/>
      <c r="AS421" s="943"/>
    </row>
    <row r="422" spans="1:45">
      <c r="A422" s="967"/>
      <c r="B422" s="968"/>
      <c r="C422" s="780"/>
      <c r="D422" s="780"/>
      <c r="E422" s="359">
        <f>対象外リスト!E45</f>
        <v>450.13800000000003</v>
      </c>
      <c r="F422" s="359">
        <v>0</v>
      </c>
      <c r="G422" s="359">
        <v>0</v>
      </c>
      <c r="H422" s="364">
        <f>対象外リスト!H45</f>
        <v>450.13800000000003</v>
      </c>
      <c r="I422" s="652">
        <f>'[1]対象外リスト '!I45</f>
        <v>0</v>
      </c>
      <c r="J422" s="425"/>
      <c r="K422" s="886" t="s">
        <v>605</v>
      </c>
      <c r="L422" s="887"/>
      <c r="M422" s="360">
        <f>対象外リスト!J45</f>
        <v>452.90899999999999</v>
      </c>
      <c r="N422" s="652">
        <f>対象外リスト!K45</f>
        <v>420.34700000000004</v>
      </c>
      <c r="O422" s="651">
        <f t="shared" si="67"/>
        <v>-32.561999999999955</v>
      </c>
      <c r="P422" s="951"/>
      <c r="Q422" s="954"/>
      <c r="R422" s="957"/>
      <c r="S422" s="916"/>
      <c r="T422" s="916"/>
      <c r="U422" s="918"/>
      <c r="V422" s="918"/>
      <c r="W422" s="891"/>
      <c r="X422" s="933"/>
      <c r="Y422" s="933"/>
      <c r="Z422" s="933"/>
      <c r="AA422" s="933"/>
      <c r="AB422" s="934"/>
      <c r="AC422" s="891"/>
      <c r="AD422" s="933"/>
      <c r="AE422" s="933"/>
      <c r="AF422" s="933"/>
      <c r="AG422" s="933"/>
      <c r="AH422" s="934"/>
      <c r="AI422" s="891"/>
      <c r="AJ422" s="933"/>
      <c r="AK422" s="933"/>
      <c r="AL422" s="933"/>
      <c r="AM422" s="933"/>
      <c r="AN422" s="934"/>
      <c r="AO422" s="896"/>
      <c r="AP422" s="891"/>
      <c r="AQ422" s="901"/>
      <c r="AR422" s="901"/>
      <c r="AS422" s="884"/>
    </row>
    <row r="423" spans="1:45" ht="14.25" thickBot="1">
      <c r="A423" s="979"/>
      <c r="B423" s="980"/>
      <c r="C423" s="782"/>
      <c r="D423" s="782"/>
      <c r="E423" s="427">
        <f>対象外リスト!E46</f>
        <v>1.55</v>
      </c>
      <c r="F423" s="427">
        <v>0</v>
      </c>
      <c r="G423" s="427">
        <v>0</v>
      </c>
      <c r="H423" s="437">
        <f>対象外リスト!H46</f>
        <v>1.55</v>
      </c>
      <c r="I423" s="438">
        <f>'[1]対象外リスト '!I46</f>
        <v>0</v>
      </c>
      <c r="J423" s="429"/>
      <c r="K423" s="888" t="s">
        <v>606</v>
      </c>
      <c r="L423" s="889"/>
      <c r="M423" s="428">
        <f>対象外リスト!J46</f>
        <v>1.55</v>
      </c>
      <c r="N423" s="438">
        <f>対象外リスト!K46</f>
        <v>1.55</v>
      </c>
      <c r="O423" s="439">
        <f t="shared" si="67"/>
        <v>0</v>
      </c>
      <c r="P423" s="952"/>
      <c r="Q423" s="955"/>
      <c r="R423" s="958"/>
      <c r="S423" s="946"/>
      <c r="T423" s="946"/>
      <c r="U423" s="947"/>
      <c r="V423" s="947"/>
      <c r="W423" s="940"/>
      <c r="X423" s="961"/>
      <c r="Y423" s="961"/>
      <c r="Z423" s="961"/>
      <c r="AA423" s="961"/>
      <c r="AB423" s="962"/>
      <c r="AC423" s="940"/>
      <c r="AD423" s="961"/>
      <c r="AE423" s="961"/>
      <c r="AF423" s="961"/>
      <c r="AG423" s="961"/>
      <c r="AH423" s="962"/>
      <c r="AI423" s="940"/>
      <c r="AJ423" s="961"/>
      <c r="AK423" s="961"/>
      <c r="AL423" s="961"/>
      <c r="AM423" s="961"/>
      <c r="AN423" s="962"/>
      <c r="AO423" s="964"/>
      <c r="AP423" s="940"/>
      <c r="AQ423" s="942"/>
      <c r="AR423" s="942"/>
      <c r="AS423" s="944"/>
    </row>
    <row r="424" spans="1:45" ht="14.25" thickTop="1">
      <c r="A424" s="965" t="s">
        <v>34</v>
      </c>
      <c r="B424" s="966"/>
      <c r="C424" s="780"/>
      <c r="D424" s="780"/>
      <c r="E424" s="433">
        <f t="shared" ref="E424:H426" ca="1" si="68">+E418+E421</f>
        <v>315295.10499999992</v>
      </c>
      <c r="F424" s="433">
        <f t="shared" ca="1" si="68"/>
        <v>112645.061195</v>
      </c>
      <c r="G424" s="433">
        <f t="shared" ca="1" si="68"/>
        <v>1745.3534</v>
      </c>
      <c r="H424" s="362">
        <f t="shared" ca="1" si="68"/>
        <v>426215.39242799976</v>
      </c>
      <c r="I424" s="742">
        <f t="shared" ref="I424:I426" ca="1" si="69">+I418+I421</f>
        <v>209103.62333899998</v>
      </c>
      <c r="J424" s="434"/>
      <c r="K424" s="971" t="s">
        <v>345</v>
      </c>
      <c r="L424" s="972"/>
      <c r="M424" s="435">
        <f t="shared" ref="M424:O426" ca="1" si="70">+M418+M421</f>
        <v>284193.304</v>
      </c>
      <c r="N424" s="742">
        <f t="shared" ca="1" si="70"/>
        <v>395109.63569999998</v>
      </c>
      <c r="O424" s="440">
        <f t="shared" ca="1" si="70"/>
        <v>110916.33169999997</v>
      </c>
      <c r="P424" s="973"/>
      <c r="Q424" s="975"/>
      <c r="R424" s="977"/>
      <c r="S424" s="915"/>
      <c r="T424" s="915"/>
      <c r="U424" s="900"/>
      <c r="V424" s="900"/>
      <c r="W424" s="890"/>
      <c r="X424" s="931"/>
      <c r="Y424" s="931"/>
      <c r="Z424" s="931"/>
      <c r="AA424" s="931"/>
      <c r="AB424" s="932"/>
      <c r="AC424" s="890"/>
      <c r="AD424" s="931"/>
      <c r="AE424" s="931"/>
      <c r="AF424" s="931"/>
      <c r="AG424" s="931"/>
      <c r="AH424" s="932"/>
      <c r="AI424" s="890"/>
      <c r="AJ424" s="931"/>
      <c r="AK424" s="931"/>
      <c r="AL424" s="931"/>
      <c r="AM424" s="931"/>
      <c r="AN424" s="932"/>
      <c r="AO424" s="895"/>
      <c r="AP424" s="890"/>
      <c r="AQ424" s="900"/>
      <c r="AR424" s="900"/>
      <c r="AS424" s="883"/>
    </row>
    <row r="425" spans="1:45">
      <c r="A425" s="967"/>
      <c r="B425" s="968"/>
      <c r="C425" s="780"/>
      <c r="D425" s="780"/>
      <c r="E425" s="359">
        <f t="shared" ca="1" si="68"/>
        <v>154452.152</v>
      </c>
      <c r="F425" s="359">
        <f t="shared" ca="1" si="68"/>
        <v>15756.384000000002</v>
      </c>
      <c r="G425" s="359">
        <f t="shared" ca="1" si="68"/>
        <v>12798.886</v>
      </c>
      <c r="H425" s="364">
        <f t="shared" ca="1" si="68"/>
        <v>157409.65</v>
      </c>
      <c r="I425" s="652">
        <f t="shared" ca="1" si="69"/>
        <v>119740.20858800001</v>
      </c>
      <c r="J425" s="425"/>
      <c r="K425" s="886" t="s">
        <v>605</v>
      </c>
      <c r="L425" s="887"/>
      <c r="M425" s="360">
        <f t="shared" ca="1" si="70"/>
        <v>141156.67599999998</v>
      </c>
      <c r="N425" s="652">
        <f t="shared" ca="1" si="70"/>
        <v>155997.64000000001</v>
      </c>
      <c r="O425" s="285">
        <f t="shared" ca="1" si="70"/>
        <v>14840.964000000002</v>
      </c>
      <c r="P425" s="951"/>
      <c r="Q425" s="954"/>
      <c r="R425" s="957"/>
      <c r="S425" s="916"/>
      <c r="T425" s="916"/>
      <c r="U425" s="918"/>
      <c r="V425" s="918"/>
      <c r="W425" s="891"/>
      <c r="X425" s="933"/>
      <c r="Y425" s="933"/>
      <c r="Z425" s="933"/>
      <c r="AA425" s="933"/>
      <c r="AB425" s="934"/>
      <c r="AC425" s="891"/>
      <c r="AD425" s="933"/>
      <c r="AE425" s="933"/>
      <c r="AF425" s="933"/>
      <c r="AG425" s="933"/>
      <c r="AH425" s="934"/>
      <c r="AI425" s="891"/>
      <c r="AJ425" s="933"/>
      <c r="AK425" s="933"/>
      <c r="AL425" s="933"/>
      <c r="AM425" s="933"/>
      <c r="AN425" s="934"/>
      <c r="AO425" s="896"/>
      <c r="AP425" s="891"/>
      <c r="AQ425" s="901"/>
      <c r="AR425" s="901"/>
      <c r="AS425" s="884"/>
    </row>
    <row r="426" spans="1:45" ht="14.25" thickBot="1">
      <c r="A426" s="969"/>
      <c r="B426" s="970"/>
      <c r="C426" s="781"/>
      <c r="D426" s="781"/>
      <c r="E426" s="441">
        <f t="shared" ca="1" si="68"/>
        <v>498.37400000000002</v>
      </c>
      <c r="F426" s="441">
        <f t="shared" ca="1" si="68"/>
        <v>0</v>
      </c>
      <c r="G426" s="441">
        <f t="shared" ca="1" si="68"/>
        <v>0</v>
      </c>
      <c r="H426" s="442">
        <f t="shared" ca="1" si="68"/>
        <v>498.37400000000002</v>
      </c>
      <c r="I426" s="443">
        <f t="shared" ca="1" si="69"/>
        <v>192.57347899999999</v>
      </c>
      <c r="J426" s="444"/>
      <c r="K426" s="937" t="s">
        <v>606</v>
      </c>
      <c r="L426" s="938"/>
      <c r="M426" s="657">
        <f t="shared" ca="1" si="70"/>
        <v>498.37400000000002</v>
      </c>
      <c r="N426" s="443">
        <f t="shared" ca="1" si="70"/>
        <v>529.32299999999998</v>
      </c>
      <c r="O426" s="445">
        <f t="shared" ca="1" si="70"/>
        <v>30.949000000000012</v>
      </c>
      <c r="P426" s="974"/>
      <c r="Q426" s="976"/>
      <c r="R426" s="978"/>
      <c r="S426" s="917"/>
      <c r="T426" s="917"/>
      <c r="U426" s="919"/>
      <c r="V426" s="919"/>
      <c r="W426" s="892"/>
      <c r="X426" s="935"/>
      <c r="Y426" s="935"/>
      <c r="Z426" s="935"/>
      <c r="AA426" s="935"/>
      <c r="AB426" s="936"/>
      <c r="AC426" s="892"/>
      <c r="AD426" s="935"/>
      <c r="AE426" s="935"/>
      <c r="AF426" s="935"/>
      <c r="AG426" s="935"/>
      <c r="AH426" s="936"/>
      <c r="AI426" s="892"/>
      <c r="AJ426" s="935"/>
      <c r="AK426" s="935"/>
      <c r="AL426" s="935"/>
      <c r="AM426" s="935"/>
      <c r="AN426" s="936"/>
      <c r="AO426" s="897"/>
      <c r="AP426" s="892"/>
      <c r="AQ426" s="902"/>
      <c r="AR426" s="902"/>
      <c r="AS426" s="885"/>
    </row>
    <row r="427" spans="1:45">
      <c r="A427" s="640" t="s">
        <v>141</v>
      </c>
      <c r="B427" s="796"/>
      <c r="C427" s="796"/>
      <c r="D427" s="796"/>
      <c r="E427" s="606"/>
      <c r="F427" s="603"/>
      <c r="G427" s="603"/>
      <c r="H427" s="603"/>
      <c r="I427" s="607"/>
      <c r="J427" s="607"/>
      <c r="K427" s="606"/>
      <c r="L427" s="603"/>
      <c r="M427" s="603"/>
      <c r="N427" s="608"/>
      <c r="O427" s="609"/>
      <c r="P427" s="609"/>
      <c r="Q427" s="737"/>
      <c r="R427" s="737"/>
      <c r="S427" s="605"/>
      <c r="T427" s="605"/>
      <c r="U427" s="605"/>
      <c r="V427" s="605"/>
      <c r="AP427" s="819"/>
      <c r="AQ427" s="795"/>
      <c r="AR427" s="600"/>
      <c r="AS427" s="601"/>
    </row>
    <row r="428" spans="1:45" ht="17.850000000000001" customHeight="1">
      <c r="A428" s="638" t="s">
        <v>136</v>
      </c>
      <c r="B428" s="819"/>
      <c r="C428" s="819"/>
      <c r="D428" s="819"/>
      <c r="E428" s="819"/>
      <c r="F428" s="604"/>
      <c r="G428" s="604"/>
      <c r="H428" s="604"/>
      <c r="I428" s="604"/>
      <c r="J428" s="604"/>
      <c r="K428" s="819"/>
      <c r="L428" s="819"/>
      <c r="M428" s="819"/>
      <c r="N428" s="819"/>
      <c r="O428" s="819"/>
      <c r="P428" s="819"/>
      <c r="Q428" s="738"/>
      <c r="R428" s="738"/>
      <c r="S428" s="819"/>
      <c r="T428" s="819"/>
      <c r="U428" s="819"/>
      <c r="V428" s="819"/>
      <c r="AP428" s="819"/>
      <c r="AQ428" s="819"/>
      <c r="AS428" s="795"/>
    </row>
    <row r="429" spans="1:45" ht="18" customHeight="1">
      <c r="A429" s="639" t="s">
        <v>744</v>
      </c>
      <c r="B429" s="819"/>
      <c r="C429" s="819"/>
      <c r="D429" s="819"/>
      <c r="E429" s="819"/>
      <c r="F429" s="819"/>
      <c r="G429" s="819"/>
      <c r="H429" s="819"/>
      <c r="I429" s="819"/>
      <c r="J429" s="819"/>
      <c r="K429" s="819"/>
      <c r="L429" s="819"/>
      <c r="M429" s="819"/>
      <c r="N429" s="819"/>
      <c r="O429" s="819"/>
      <c r="P429" s="819"/>
      <c r="Q429" s="738"/>
      <c r="R429" s="738"/>
      <c r="S429" s="819"/>
      <c r="T429" s="819"/>
      <c r="U429" s="819"/>
      <c r="V429" s="819"/>
      <c r="AP429" s="819"/>
      <c r="AQ429" s="819"/>
    </row>
    <row r="430" spans="1:45" ht="18" customHeight="1">
      <c r="A430" s="616" t="s">
        <v>919</v>
      </c>
      <c r="B430" s="630"/>
      <c r="C430" s="615"/>
      <c r="D430" s="615"/>
      <c r="E430" s="819"/>
      <c r="F430" s="819"/>
      <c r="G430" s="819"/>
      <c r="H430" s="819"/>
      <c r="I430" s="819"/>
      <c r="J430" s="819"/>
      <c r="K430" s="819"/>
      <c r="L430" s="819"/>
      <c r="M430" s="819"/>
      <c r="N430" s="819"/>
      <c r="O430" s="819"/>
      <c r="P430" s="819"/>
      <c r="Q430" s="738"/>
      <c r="R430" s="738"/>
      <c r="S430" s="819"/>
      <c r="T430" s="819"/>
      <c r="U430" s="819"/>
      <c r="V430" s="819"/>
      <c r="AP430" s="819"/>
      <c r="AQ430" s="819"/>
    </row>
    <row r="431" spans="1:45" ht="18" customHeight="1">
      <c r="A431" s="639" t="s">
        <v>920</v>
      </c>
      <c r="B431" s="630"/>
      <c r="C431" s="615"/>
      <c r="D431" s="615"/>
      <c r="E431" s="819"/>
      <c r="F431" s="819"/>
      <c r="G431" s="819"/>
      <c r="H431" s="819"/>
      <c r="I431" s="819"/>
      <c r="J431" s="819"/>
      <c r="K431" s="819"/>
      <c r="L431" s="819"/>
      <c r="M431" s="819"/>
      <c r="N431" s="819"/>
      <c r="O431" s="819"/>
      <c r="P431" s="819"/>
      <c r="Q431" s="738"/>
      <c r="R431" s="738"/>
      <c r="S431" s="819"/>
      <c r="T431" s="819"/>
      <c r="U431" s="819"/>
      <c r="V431" s="819"/>
      <c r="AP431" s="819"/>
      <c r="AQ431" s="819"/>
    </row>
    <row r="432" spans="1:45" ht="18" customHeight="1">
      <c r="A432" s="638" t="s">
        <v>921</v>
      </c>
      <c r="B432" s="629"/>
      <c r="C432" s="638"/>
      <c r="D432" s="638"/>
      <c r="E432" s="612"/>
      <c r="F432" s="612"/>
      <c r="G432" s="612"/>
      <c r="H432" s="612"/>
      <c r="I432" s="612"/>
      <c r="J432" s="612"/>
      <c r="K432" s="612"/>
      <c r="L432" s="612"/>
      <c r="M432" s="612"/>
      <c r="N432" s="612"/>
      <c r="O432" s="612"/>
      <c r="P432" s="612"/>
      <c r="Q432" s="739"/>
      <c r="R432" s="739"/>
      <c r="S432" s="602"/>
      <c r="T432" s="602"/>
      <c r="U432" s="602"/>
      <c r="V432" s="602"/>
      <c r="AP432" s="819"/>
      <c r="AQ432" s="819"/>
    </row>
    <row r="433" spans="1:45" ht="18" customHeight="1">
      <c r="A433" s="638" t="s">
        <v>922</v>
      </c>
      <c r="B433" s="629"/>
      <c r="C433" s="638"/>
      <c r="D433" s="638"/>
      <c r="E433" s="612"/>
      <c r="F433" s="612"/>
      <c r="G433" s="612"/>
      <c r="H433" s="612"/>
      <c r="I433" s="612"/>
      <c r="J433" s="612"/>
      <c r="K433" s="612"/>
      <c r="L433" s="612"/>
      <c r="M433" s="612"/>
      <c r="N433" s="612"/>
      <c r="O433" s="612"/>
      <c r="P433" s="612"/>
      <c r="Q433" s="739"/>
      <c r="R433" s="739"/>
      <c r="S433" s="602"/>
      <c r="T433" s="602"/>
      <c r="U433" s="602"/>
      <c r="V433" s="602"/>
      <c r="AP433" s="819"/>
      <c r="AQ433" s="819"/>
    </row>
    <row r="434" spans="1:45" ht="18" customHeight="1">
      <c r="A434" s="638" t="s">
        <v>923</v>
      </c>
      <c r="B434" s="629"/>
      <c r="C434" s="638"/>
      <c r="D434" s="638"/>
      <c r="E434" s="819"/>
      <c r="F434" s="819"/>
      <c r="G434" s="819"/>
      <c r="H434" s="819"/>
      <c r="I434" s="819"/>
      <c r="J434" s="819"/>
      <c r="K434" s="819"/>
      <c r="L434" s="819"/>
      <c r="M434" s="819"/>
      <c r="N434" s="819"/>
      <c r="O434" s="819"/>
      <c r="P434" s="819"/>
      <c r="Q434" s="738"/>
      <c r="R434" s="738"/>
      <c r="S434" s="819"/>
      <c r="T434" s="819"/>
      <c r="U434" s="819"/>
      <c r="V434" s="819"/>
      <c r="AP434" s="819"/>
      <c r="AQ434" s="819"/>
    </row>
    <row r="435" spans="1:45" ht="18" customHeight="1">
      <c r="A435" s="638" t="s">
        <v>924</v>
      </c>
      <c r="B435" s="631"/>
      <c r="C435" s="819"/>
      <c r="D435" s="819"/>
      <c r="E435" s="819"/>
      <c r="F435" s="819"/>
      <c r="G435" s="819"/>
      <c r="H435" s="819"/>
      <c r="I435" s="819"/>
      <c r="J435" s="819"/>
      <c r="K435" s="819"/>
      <c r="L435" s="819"/>
      <c r="M435" s="819"/>
      <c r="N435" s="819"/>
      <c r="O435" s="819"/>
      <c r="P435" s="819"/>
      <c r="Q435" s="738"/>
      <c r="R435" s="738"/>
      <c r="S435" s="819"/>
      <c r="T435" s="819"/>
      <c r="U435" s="819"/>
      <c r="V435" s="819"/>
      <c r="AP435" s="819"/>
      <c r="AQ435" s="819"/>
    </row>
    <row r="436" spans="1:45" ht="18" customHeight="1">
      <c r="A436" s="638" t="s">
        <v>138</v>
      </c>
      <c r="B436" s="819"/>
      <c r="C436" s="819"/>
      <c r="D436" s="819"/>
      <c r="E436" s="819"/>
      <c r="F436" s="819"/>
      <c r="G436" s="819"/>
      <c r="H436" s="819"/>
      <c r="I436" s="819"/>
      <c r="J436" s="819"/>
      <c r="K436" s="819"/>
      <c r="L436" s="819"/>
      <c r="M436" s="819"/>
      <c r="N436" s="819"/>
      <c r="O436" s="819"/>
      <c r="P436" s="819"/>
      <c r="Q436" s="738"/>
      <c r="R436" s="738"/>
      <c r="S436" s="819"/>
      <c r="T436" s="819"/>
      <c r="U436" s="819"/>
      <c r="V436" s="819"/>
      <c r="AP436" s="819"/>
      <c r="AQ436" s="819"/>
    </row>
    <row r="437" spans="1:45" ht="48" customHeight="1">
      <c r="A437" s="1050" t="s">
        <v>925</v>
      </c>
      <c r="B437" s="1051"/>
      <c r="C437" s="1051"/>
      <c r="D437" s="1051"/>
      <c r="E437" s="1051"/>
      <c r="F437" s="1051"/>
      <c r="G437" s="1051"/>
      <c r="H437" s="1051"/>
      <c r="I437" s="1051"/>
      <c r="J437" s="1051"/>
      <c r="K437" s="1051"/>
      <c r="L437" s="1051"/>
      <c r="M437" s="1051"/>
      <c r="N437" s="1051"/>
      <c r="O437" s="1051"/>
      <c r="P437" s="1051"/>
      <c r="Q437" s="1051"/>
      <c r="R437" s="1051"/>
      <c r="S437" s="1051"/>
      <c r="T437" s="1051"/>
      <c r="U437" s="1051"/>
      <c r="V437" s="1051"/>
      <c r="W437" s="1051"/>
      <c r="X437" s="1051"/>
      <c r="Y437" s="1051"/>
      <c r="Z437" s="1051"/>
      <c r="AA437" s="1051"/>
      <c r="AB437" s="1051"/>
      <c r="AC437" s="1051"/>
      <c r="AD437" s="1051"/>
      <c r="AE437" s="1051"/>
      <c r="AF437" s="1051"/>
      <c r="AG437" s="1051"/>
      <c r="AH437" s="1051"/>
      <c r="AI437" s="1051"/>
      <c r="AJ437" s="1051"/>
      <c r="AK437" s="1051"/>
      <c r="AL437" s="1051"/>
      <c r="AM437" s="1051"/>
      <c r="AN437" s="1051"/>
      <c r="AO437" s="1051"/>
      <c r="AP437" s="1051"/>
      <c r="AQ437" s="1051"/>
      <c r="AR437" s="820"/>
      <c r="AS437" s="820"/>
    </row>
    <row r="438" spans="1:45">
      <c r="A438" s="625" t="s">
        <v>122</v>
      </c>
      <c r="B438" s="819"/>
      <c r="C438" s="819"/>
      <c r="D438" s="819"/>
      <c r="E438" s="819"/>
      <c r="F438" s="819"/>
      <c r="G438" s="819"/>
      <c r="H438" s="819"/>
      <c r="I438" s="819"/>
      <c r="J438" s="819"/>
      <c r="K438" s="819"/>
      <c r="L438" s="819"/>
      <c r="M438" s="819"/>
      <c r="N438" s="819"/>
      <c r="O438" s="819"/>
      <c r="P438" s="819"/>
      <c r="Q438" s="738"/>
      <c r="R438" s="738"/>
      <c r="S438" s="819"/>
      <c r="T438" s="819"/>
      <c r="U438" s="819"/>
      <c r="V438" s="819"/>
      <c r="AP438" s="819"/>
      <c r="AQ438" s="819"/>
    </row>
    <row r="439" spans="1:45" ht="18" customHeight="1">
      <c r="A439" s="625" t="s">
        <v>156</v>
      </c>
      <c r="B439" s="819"/>
      <c r="C439" s="819"/>
      <c r="D439" s="819"/>
      <c r="E439" s="819"/>
      <c r="F439" s="819"/>
      <c r="G439" s="819"/>
      <c r="H439" s="819"/>
      <c r="I439" s="819"/>
      <c r="J439" s="819"/>
      <c r="K439" s="819"/>
      <c r="L439" s="819"/>
      <c r="M439" s="819"/>
      <c r="N439" s="819"/>
      <c r="O439" s="819"/>
      <c r="P439" s="819"/>
      <c r="Q439" s="738"/>
      <c r="R439" s="738"/>
      <c r="S439" s="819"/>
      <c r="T439" s="819"/>
      <c r="U439" s="819"/>
      <c r="V439" s="819"/>
      <c r="AP439" s="819"/>
      <c r="AQ439" s="819"/>
    </row>
    <row r="440" spans="1:45" ht="18" customHeight="1">
      <c r="A440" s="625" t="s">
        <v>157</v>
      </c>
      <c r="B440" s="819"/>
      <c r="C440" s="819"/>
      <c r="D440" s="819"/>
      <c r="E440" s="819"/>
      <c r="F440" s="819"/>
      <c r="G440" s="819"/>
      <c r="H440" s="819"/>
      <c r="I440" s="819"/>
      <c r="J440" s="819"/>
      <c r="K440" s="819"/>
      <c r="L440" s="819"/>
      <c r="M440" s="819"/>
      <c r="N440" s="819"/>
      <c r="O440" s="819"/>
      <c r="P440" s="819"/>
      <c r="Q440" s="738"/>
      <c r="R440" s="738"/>
      <c r="S440" s="819"/>
      <c r="T440" s="819"/>
      <c r="U440" s="819"/>
      <c r="V440" s="819"/>
      <c r="AP440" s="819"/>
      <c r="AQ440" s="819"/>
    </row>
    <row r="441" spans="1:45" ht="18" customHeight="1">
      <c r="A441" s="625" t="s">
        <v>158</v>
      </c>
      <c r="B441" s="819"/>
      <c r="C441" s="819"/>
      <c r="D441" s="819"/>
      <c r="E441" s="819"/>
      <c r="F441" s="819"/>
      <c r="G441" s="819"/>
      <c r="H441" s="819"/>
      <c r="I441" s="819"/>
      <c r="J441" s="819"/>
      <c r="K441" s="819"/>
      <c r="L441" s="819"/>
      <c r="M441" s="819"/>
      <c r="N441" s="819"/>
      <c r="O441" s="819"/>
      <c r="P441" s="819"/>
      <c r="Q441" s="738"/>
      <c r="R441" s="738"/>
      <c r="S441" s="819"/>
      <c r="T441" s="819"/>
      <c r="U441" s="819"/>
      <c r="V441" s="819"/>
      <c r="AP441" s="819"/>
      <c r="AQ441" s="819"/>
    </row>
    <row r="442" spans="1:45" ht="17.850000000000001" customHeight="1">
      <c r="A442" s="637" t="s">
        <v>926</v>
      </c>
      <c r="B442" s="819"/>
      <c r="C442" s="819"/>
      <c r="D442" s="819"/>
      <c r="E442" s="819"/>
      <c r="F442" s="819"/>
      <c r="G442" s="819"/>
      <c r="H442" s="819"/>
      <c r="I442" s="819"/>
      <c r="J442" s="819"/>
      <c r="K442" s="819"/>
      <c r="L442" s="819"/>
      <c r="M442" s="819"/>
      <c r="N442" s="819"/>
      <c r="O442" s="819"/>
      <c r="P442" s="819"/>
      <c r="Q442" s="738"/>
      <c r="R442" s="738"/>
      <c r="S442" s="819"/>
      <c r="T442" s="819"/>
      <c r="U442" s="819"/>
      <c r="V442" s="819"/>
      <c r="AP442" s="819"/>
      <c r="AQ442" s="819"/>
    </row>
    <row r="443" spans="1:45">
      <c r="A443" s="638"/>
    </row>
    <row r="460" spans="8:8">
      <c r="H460" s="28"/>
    </row>
  </sheetData>
  <autoFilter ref="A7:AU416">
    <filterColumn colId="16" showButton="0"/>
  </autoFilter>
  <mergeCells count="696">
    <mergeCell ref="AP143:AP144"/>
    <mergeCell ref="W143:W144"/>
    <mergeCell ref="X143:X144"/>
    <mergeCell ref="Y143:Y144"/>
    <mergeCell ref="Z143:Z144"/>
    <mergeCell ref="AA143:AA144"/>
    <mergeCell ref="AB143:AB144"/>
    <mergeCell ref="AC143:AC144"/>
    <mergeCell ref="AD143:AD144"/>
    <mergeCell ref="AE143:AE144"/>
    <mergeCell ref="AF143:AF144"/>
    <mergeCell ref="AG143:AG144"/>
    <mergeCell ref="AH143:AH144"/>
    <mergeCell ref="AI143:AI144"/>
    <mergeCell ref="AJ143:AJ144"/>
    <mergeCell ref="AK143:AK144"/>
    <mergeCell ref="AL143:AL144"/>
    <mergeCell ref="AM143:AM144"/>
    <mergeCell ref="AN143:AN144"/>
    <mergeCell ref="AO143:AO144"/>
    <mergeCell ref="AP408:AP409"/>
    <mergeCell ref="W412:W413"/>
    <mergeCell ref="X412:X413"/>
    <mergeCell ref="Y412:Y413"/>
    <mergeCell ref="Z412:Z413"/>
    <mergeCell ref="AA412:AA413"/>
    <mergeCell ref="AB412:AB413"/>
    <mergeCell ref="AC412:AC413"/>
    <mergeCell ref="AD412:AD413"/>
    <mergeCell ref="AE412:AE413"/>
    <mergeCell ref="AF412:AF413"/>
    <mergeCell ref="AG412:AG413"/>
    <mergeCell ref="AH412:AH413"/>
    <mergeCell ref="AI412:AI413"/>
    <mergeCell ref="AJ412:AJ413"/>
    <mergeCell ref="AK412:AK413"/>
    <mergeCell ref="AL412:AL413"/>
    <mergeCell ref="AM412:AM413"/>
    <mergeCell ref="AN412:AN413"/>
    <mergeCell ref="AO412:AO413"/>
    <mergeCell ref="AF408:AF409"/>
    <mergeCell ref="AG408:AG409"/>
    <mergeCell ref="AH408:AH409"/>
    <mergeCell ref="W408:W409"/>
    <mergeCell ref="X408:X409"/>
    <mergeCell ref="Y408:Y409"/>
    <mergeCell ref="Z408:Z409"/>
    <mergeCell ref="AA408:AA409"/>
    <mergeCell ref="AB408:AB409"/>
    <mergeCell ref="AC408:AC409"/>
    <mergeCell ref="AD408:AD409"/>
    <mergeCell ref="AE408:AE409"/>
    <mergeCell ref="AO368:AO369"/>
    <mergeCell ref="AN408:AN409"/>
    <mergeCell ref="AO408:AO409"/>
    <mergeCell ref="AN368:AN369"/>
    <mergeCell ref="Z368:Z369"/>
    <mergeCell ref="AA368:AA369"/>
    <mergeCell ref="AB368:AB369"/>
    <mergeCell ref="AC368:AC369"/>
    <mergeCell ref="AD368:AD369"/>
    <mergeCell ref="AE368:AE369"/>
    <mergeCell ref="AI303:AI304"/>
    <mergeCell ref="AI408:AI409"/>
    <mergeCell ref="AJ408:AJ409"/>
    <mergeCell ref="AK408:AK409"/>
    <mergeCell ref="AL408:AL409"/>
    <mergeCell ref="AM408:AM409"/>
    <mergeCell ref="AF368:AF369"/>
    <mergeCell ref="AG368:AG369"/>
    <mergeCell ref="AH368:AH369"/>
    <mergeCell ref="AI368:AI369"/>
    <mergeCell ref="AJ368:AJ369"/>
    <mergeCell ref="AK368:AK369"/>
    <mergeCell ref="AL368:AL369"/>
    <mergeCell ref="AM368:AM369"/>
    <mergeCell ref="AF303:AF304"/>
    <mergeCell ref="AG303:AG304"/>
    <mergeCell ref="AH303:AH304"/>
    <mergeCell ref="W293:W294"/>
    <mergeCell ref="X293:X294"/>
    <mergeCell ref="Y293:Y294"/>
    <mergeCell ref="Z293:Z294"/>
    <mergeCell ref="AA293:AA294"/>
    <mergeCell ref="AB293:AB294"/>
    <mergeCell ref="AC293:AC294"/>
    <mergeCell ref="AD293:AD294"/>
    <mergeCell ref="AE293:AE294"/>
    <mergeCell ref="AO293:AO294"/>
    <mergeCell ref="AF287:AF288"/>
    <mergeCell ref="AG287:AG288"/>
    <mergeCell ref="AH287:AH288"/>
    <mergeCell ref="AI287:AI288"/>
    <mergeCell ref="AJ287:AJ288"/>
    <mergeCell ref="AK287:AK288"/>
    <mergeCell ref="AL287:AL288"/>
    <mergeCell ref="AM287:AM288"/>
    <mergeCell ref="AN287:AN288"/>
    <mergeCell ref="AO287:AO288"/>
    <mergeCell ref="AF293:AF294"/>
    <mergeCell ref="AG293:AG294"/>
    <mergeCell ref="AH293:AH294"/>
    <mergeCell ref="AI293:AI294"/>
    <mergeCell ref="AJ293:AJ294"/>
    <mergeCell ref="AK293:AK294"/>
    <mergeCell ref="AL293:AL294"/>
    <mergeCell ref="AM293:AM294"/>
    <mergeCell ref="AN293:AN294"/>
    <mergeCell ref="W287:W288"/>
    <mergeCell ref="X287:X288"/>
    <mergeCell ref="Y287:Y288"/>
    <mergeCell ref="Z287:Z288"/>
    <mergeCell ref="AA287:AA288"/>
    <mergeCell ref="AB287:AB288"/>
    <mergeCell ref="AC287:AC288"/>
    <mergeCell ref="AD287:AD288"/>
    <mergeCell ref="AE287:AE288"/>
    <mergeCell ref="AO244:AO245"/>
    <mergeCell ref="W268:W269"/>
    <mergeCell ref="X268:X269"/>
    <mergeCell ref="Y268:Y269"/>
    <mergeCell ref="Z268:Z269"/>
    <mergeCell ref="AA268:AA269"/>
    <mergeCell ref="AB268:AB269"/>
    <mergeCell ref="AC268:AC269"/>
    <mergeCell ref="AD268:AD269"/>
    <mergeCell ref="AE268:AE269"/>
    <mergeCell ref="AF268:AF269"/>
    <mergeCell ref="AG268:AG269"/>
    <mergeCell ref="AH268:AH269"/>
    <mergeCell ref="AI268:AI269"/>
    <mergeCell ref="AJ268:AJ269"/>
    <mergeCell ref="AK268:AK269"/>
    <mergeCell ref="AL268:AL269"/>
    <mergeCell ref="AM268:AM269"/>
    <mergeCell ref="AN268:AN269"/>
    <mergeCell ref="AO268:AO269"/>
    <mergeCell ref="AF244:AF245"/>
    <mergeCell ref="AG244:AG245"/>
    <mergeCell ref="AH244:AH245"/>
    <mergeCell ref="AI244:AI245"/>
    <mergeCell ref="AJ244:AJ245"/>
    <mergeCell ref="AK244:AK245"/>
    <mergeCell ref="AL244:AL245"/>
    <mergeCell ref="AM244:AM245"/>
    <mergeCell ref="AN244:AN245"/>
    <mergeCell ref="W244:W245"/>
    <mergeCell ref="X244:X245"/>
    <mergeCell ref="Y244:Y245"/>
    <mergeCell ref="Z244:Z245"/>
    <mergeCell ref="AA244:AA245"/>
    <mergeCell ref="AB244:AB245"/>
    <mergeCell ref="AC244:AC245"/>
    <mergeCell ref="AD244:AD245"/>
    <mergeCell ref="AE244:AE245"/>
    <mergeCell ref="AN226:AN227"/>
    <mergeCell ref="AO226:AO227"/>
    <mergeCell ref="W230:W231"/>
    <mergeCell ref="X230:X231"/>
    <mergeCell ref="Y230:Y231"/>
    <mergeCell ref="Z230:Z231"/>
    <mergeCell ref="AA230:AA231"/>
    <mergeCell ref="AB230:AB231"/>
    <mergeCell ref="AC230:AC231"/>
    <mergeCell ref="AD230:AD231"/>
    <mergeCell ref="AE230:AE231"/>
    <mergeCell ref="AF230:AF231"/>
    <mergeCell ref="AG230:AG231"/>
    <mergeCell ref="AH230:AH231"/>
    <mergeCell ref="AI230:AI231"/>
    <mergeCell ref="AJ230:AJ231"/>
    <mergeCell ref="AK230:AK231"/>
    <mergeCell ref="AL230:AL231"/>
    <mergeCell ref="AM230:AM231"/>
    <mergeCell ref="AN230:AN231"/>
    <mergeCell ref="AO230:AO231"/>
    <mergeCell ref="AC226:AC227"/>
    <mergeCell ref="AM107:AM108"/>
    <mergeCell ref="AN107:AN108"/>
    <mergeCell ref="AO107:AO108"/>
    <mergeCell ref="W184:W185"/>
    <mergeCell ref="X184:X185"/>
    <mergeCell ref="Y184:Y185"/>
    <mergeCell ref="Z184:Z185"/>
    <mergeCell ref="AA184:AA185"/>
    <mergeCell ref="AB184:AB185"/>
    <mergeCell ref="AC184:AC185"/>
    <mergeCell ref="AD184:AD185"/>
    <mergeCell ref="AE184:AE185"/>
    <mergeCell ref="AF184:AF185"/>
    <mergeCell ref="AG184:AG185"/>
    <mergeCell ref="AH184:AH185"/>
    <mergeCell ref="AI184:AI185"/>
    <mergeCell ref="AJ184:AJ185"/>
    <mergeCell ref="AK184:AK185"/>
    <mergeCell ref="AL184:AL185"/>
    <mergeCell ref="AM184:AM185"/>
    <mergeCell ref="AI107:AI108"/>
    <mergeCell ref="AJ107:AJ108"/>
    <mergeCell ref="AK107:AK108"/>
    <mergeCell ref="AE107:AE108"/>
    <mergeCell ref="AO98:AO99"/>
    <mergeCell ref="W100:W101"/>
    <mergeCell ref="X100:X101"/>
    <mergeCell ref="Y100:Y101"/>
    <mergeCell ref="Z100:Z101"/>
    <mergeCell ref="AA100:AA101"/>
    <mergeCell ref="AB100:AB101"/>
    <mergeCell ref="AC100:AC101"/>
    <mergeCell ref="AD100:AD101"/>
    <mergeCell ref="AE100:AE101"/>
    <mergeCell ref="AF100:AF101"/>
    <mergeCell ref="AG100:AG101"/>
    <mergeCell ref="AH100:AH101"/>
    <mergeCell ref="AI100:AI101"/>
    <mergeCell ref="AJ100:AJ101"/>
    <mergeCell ref="AK100:AK101"/>
    <mergeCell ref="AL100:AL101"/>
    <mergeCell ref="AM100:AM101"/>
    <mergeCell ref="AN100:AN101"/>
    <mergeCell ref="AO100:AO101"/>
    <mergeCell ref="AJ94:AJ95"/>
    <mergeCell ref="AK94:AK95"/>
    <mergeCell ref="AL94:AL95"/>
    <mergeCell ref="AM94:AM95"/>
    <mergeCell ref="AN94:AN95"/>
    <mergeCell ref="AO94:AO95"/>
    <mergeCell ref="W98:W99"/>
    <mergeCell ref="X98:X99"/>
    <mergeCell ref="Y98:Y99"/>
    <mergeCell ref="Z98:Z99"/>
    <mergeCell ref="AA98:AA99"/>
    <mergeCell ref="AB98:AB99"/>
    <mergeCell ref="AC98:AC99"/>
    <mergeCell ref="AD98:AD99"/>
    <mergeCell ref="AE98:AE99"/>
    <mergeCell ref="AF98:AF99"/>
    <mergeCell ref="AG98:AG99"/>
    <mergeCell ref="AH98:AH99"/>
    <mergeCell ref="AI98:AI99"/>
    <mergeCell ref="AJ98:AJ99"/>
    <mergeCell ref="AK98:AK99"/>
    <mergeCell ref="AL98:AL99"/>
    <mergeCell ref="AM98:AM99"/>
    <mergeCell ref="AN98:AN99"/>
    <mergeCell ref="W24:W25"/>
    <mergeCell ref="X24:X25"/>
    <mergeCell ref="Y24:Y25"/>
    <mergeCell ref="Z24:Z25"/>
    <mergeCell ref="AA24:AA25"/>
    <mergeCell ref="AB24:AB25"/>
    <mergeCell ref="AC24:AC25"/>
    <mergeCell ref="AD24:AD25"/>
    <mergeCell ref="AE24:AE25"/>
    <mergeCell ref="AD22:AD23"/>
    <mergeCell ref="AE22:AE23"/>
    <mergeCell ref="AF22:AF23"/>
    <mergeCell ref="AG22:AG23"/>
    <mergeCell ref="AH22:AH23"/>
    <mergeCell ref="AI22:AI23"/>
    <mergeCell ref="AJ22:AJ23"/>
    <mergeCell ref="AK22:AK23"/>
    <mergeCell ref="AL22:AL23"/>
    <mergeCell ref="AF94:AF95"/>
    <mergeCell ref="AG94:AG95"/>
    <mergeCell ref="AH94:AH95"/>
    <mergeCell ref="AP12:AP13"/>
    <mergeCell ref="AI12:AI13"/>
    <mergeCell ref="AJ12:AJ13"/>
    <mergeCell ref="AK12:AK13"/>
    <mergeCell ref="AL12:AL13"/>
    <mergeCell ref="AM12:AM13"/>
    <mergeCell ref="AN12:AN13"/>
    <mergeCell ref="AO12:AO13"/>
    <mergeCell ref="AN22:AN23"/>
    <mergeCell ref="AO22:AO23"/>
    <mergeCell ref="AF24:AF25"/>
    <mergeCell ref="AG24:AG25"/>
    <mergeCell ref="AH24:AH25"/>
    <mergeCell ref="AI24:AI25"/>
    <mergeCell ref="AJ24:AJ25"/>
    <mergeCell ref="AK24:AK25"/>
    <mergeCell ref="AL24:AL25"/>
    <mergeCell ref="AM24:AM25"/>
    <mergeCell ref="AN24:AN25"/>
    <mergeCell ref="AO24:AO25"/>
    <mergeCell ref="AI94:AI95"/>
    <mergeCell ref="W94:W95"/>
    <mergeCell ref="X94:X95"/>
    <mergeCell ref="Y94:Y95"/>
    <mergeCell ref="Z94:Z95"/>
    <mergeCell ref="AA94:AA95"/>
    <mergeCell ref="AB94:AB95"/>
    <mergeCell ref="AC94:AC95"/>
    <mergeCell ref="AD94:AD95"/>
    <mergeCell ref="AE94:AE95"/>
    <mergeCell ref="W7:AB7"/>
    <mergeCell ref="AC7:AH7"/>
    <mergeCell ref="AI7:AN7"/>
    <mergeCell ref="W12:W13"/>
    <mergeCell ref="X12:X13"/>
    <mergeCell ref="Y12:Y13"/>
    <mergeCell ref="Z12:Z13"/>
    <mergeCell ref="AA12:AA13"/>
    <mergeCell ref="AB12:AB13"/>
    <mergeCell ref="AC12:AC13"/>
    <mergeCell ref="AD12:AD13"/>
    <mergeCell ref="AE12:AE13"/>
    <mergeCell ref="AF12:AF13"/>
    <mergeCell ref="AG12:AG13"/>
    <mergeCell ref="AH12:AH13"/>
    <mergeCell ref="A437:AQ437"/>
    <mergeCell ref="AR244:AR245"/>
    <mergeCell ref="AS244:AS245"/>
    <mergeCell ref="AS268:AS269"/>
    <mergeCell ref="AR287:AR288"/>
    <mergeCell ref="AS287:AS288"/>
    <mergeCell ref="AR268:AR269"/>
    <mergeCell ref="AQ244:AQ245"/>
    <mergeCell ref="R268:R269"/>
    <mergeCell ref="R303:R304"/>
    <mergeCell ref="P309:P311"/>
    <mergeCell ref="Q309:Q311"/>
    <mergeCell ref="L268:L269"/>
    <mergeCell ref="D268:D269"/>
    <mergeCell ref="J293:J294"/>
    <mergeCell ref="L293:L294"/>
    <mergeCell ref="R293:R294"/>
    <mergeCell ref="P287:P288"/>
    <mergeCell ref="Q287:Q288"/>
    <mergeCell ref="A368:A369"/>
    <mergeCell ref="B368:B369"/>
    <mergeCell ref="C368:C369"/>
    <mergeCell ref="L244:L245"/>
    <mergeCell ref="J268:J269"/>
    <mergeCell ref="Q226:Q227"/>
    <mergeCell ref="R226:R227"/>
    <mergeCell ref="R143:R144"/>
    <mergeCell ref="S184:S185"/>
    <mergeCell ref="AQ143:AQ144"/>
    <mergeCell ref="L143:L144"/>
    <mergeCell ref="AN184:AN185"/>
    <mergeCell ref="AO184:AO185"/>
    <mergeCell ref="W226:W227"/>
    <mergeCell ref="X226:X227"/>
    <mergeCell ref="Y226:Y227"/>
    <mergeCell ref="Z226:Z227"/>
    <mergeCell ref="AA226:AA227"/>
    <mergeCell ref="AB226:AB227"/>
    <mergeCell ref="AD226:AD227"/>
    <mergeCell ref="AE226:AE227"/>
    <mergeCell ref="AF226:AF227"/>
    <mergeCell ref="AG226:AG227"/>
    <mergeCell ref="AH226:AH227"/>
    <mergeCell ref="AI226:AI227"/>
    <mergeCell ref="AJ226:AJ227"/>
    <mergeCell ref="AK226:AK227"/>
    <mergeCell ref="AL226:AL227"/>
    <mergeCell ref="AM226:AM227"/>
    <mergeCell ref="C94:C95"/>
    <mergeCell ref="D94:D95"/>
    <mergeCell ref="J94:J95"/>
    <mergeCell ref="Q94:Q95"/>
    <mergeCell ref="R94:R95"/>
    <mergeCell ref="AP4:AS4"/>
    <mergeCell ref="A3:V3"/>
    <mergeCell ref="A5:A7"/>
    <mergeCell ref="B5:B7"/>
    <mergeCell ref="E5:E7"/>
    <mergeCell ref="P6:P7"/>
    <mergeCell ref="C5:C7"/>
    <mergeCell ref="D5:D7"/>
    <mergeCell ref="T5:T7"/>
    <mergeCell ref="K6:K7"/>
    <mergeCell ref="H6:H7"/>
    <mergeCell ref="O5:O6"/>
    <mergeCell ref="S5:S7"/>
    <mergeCell ref="P5:R5"/>
    <mergeCell ref="K5:L5"/>
    <mergeCell ref="AS5:AS7"/>
    <mergeCell ref="L6:L7"/>
    <mergeCell ref="Q6:R7"/>
    <mergeCell ref="I6:I7"/>
    <mergeCell ref="A12:A13"/>
    <mergeCell ref="B12:B13"/>
    <mergeCell ref="Q12:Q13"/>
    <mergeCell ref="R12:R13"/>
    <mergeCell ref="K24:K25"/>
    <mergeCell ref="L24:L25"/>
    <mergeCell ref="P24:P25"/>
    <mergeCell ref="Q24:Q25"/>
    <mergeCell ref="R24:R25"/>
    <mergeCell ref="AS24:AS25"/>
    <mergeCell ref="S22:S23"/>
    <mergeCell ref="T22:T23"/>
    <mergeCell ref="B22:B23"/>
    <mergeCell ref="C22:C23"/>
    <mergeCell ref="D22:D23"/>
    <mergeCell ref="C24:C25"/>
    <mergeCell ref="D24:D25"/>
    <mergeCell ref="J24:J25"/>
    <mergeCell ref="S24:S25"/>
    <mergeCell ref="J22:J23"/>
    <mergeCell ref="K22:K23"/>
    <mergeCell ref="L22:L23"/>
    <mergeCell ref="P22:P23"/>
    <mergeCell ref="AM22:AM23"/>
    <mergeCell ref="Q22:Q23"/>
    <mergeCell ref="R22:R23"/>
    <mergeCell ref="W22:W23"/>
    <mergeCell ref="X22:X23"/>
    <mergeCell ref="Y22:Y23"/>
    <mergeCell ref="Z22:Z23"/>
    <mergeCell ref="AA22:AA23"/>
    <mergeCell ref="AB22:AB23"/>
    <mergeCell ref="AC22:AC23"/>
    <mergeCell ref="AS12:AS13"/>
    <mergeCell ref="A22:A23"/>
    <mergeCell ref="A143:A144"/>
    <mergeCell ref="B143:B144"/>
    <mergeCell ref="C143:C144"/>
    <mergeCell ref="D143:D144"/>
    <mergeCell ref="C12:C13"/>
    <mergeCell ref="D12:D13"/>
    <mergeCell ref="J12:J13"/>
    <mergeCell ref="S12:S13"/>
    <mergeCell ref="T12:T13"/>
    <mergeCell ref="AQ12:AQ13"/>
    <mergeCell ref="K12:K13"/>
    <mergeCell ref="L12:L13"/>
    <mergeCell ref="P12:P13"/>
    <mergeCell ref="AQ22:AQ23"/>
    <mergeCell ref="A98:A99"/>
    <mergeCell ref="B98:B99"/>
    <mergeCell ref="C98:C99"/>
    <mergeCell ref="AR22:AR23"/>
    <mergeCell ref="AS22:AS23"/>
    <mergeCell ref="A24:A25"/>
    <mergeCell ref="B24:B25"/>
    <mergeCell ref="T24:T25"/>
    <mergeCell ref="K98:K99"/>
    <mergeCell ref="L98:L99"/>
    <mergeCell ref="P98:P99"/>
    <mergeCell ref="Q98:Q99"/>
    <mergeCell ref="R98:R99"/>
    <mergeCell ref="S98:S99"/>
    <mergeCell ref="T98:T99"/>
    <mergeCell ref="AR5:AR7"/>
    <mergeCell ref="F5:I5"/>
    <mergeCell ref="F6:F7"/>
    <mergeCell ref="G6:G7"/>
    <mergeCell ref="AR12:AR13"/>
    <mergeCell ref="AQ24:AQ25"/>
    <mergeCell ref="AR24:AR25"/>
    <mergeCell ref="S94:S95"/>
    <mergeCell ref="K94:K95"/>
    <mergeCell ref="L94:L95"/>
    <mergeCell ref="P94:P95"/>
    <mergeCell ref="U5:U7"/>
    <mergeCell ref="V5:V7"/>
    <mergeCell ref="AP5:AP7"/>
    <mergeCell ref="J5:J7"/>
    <mergeCell ref="AQ5:AQ7"/>
    <mergeCell ref="W5:AO6"/>
    <mergeCell ref="AQ98:AQ99"/>
    <mergeCell ref="AR98:AR99"/>
    <mergeCell ref="AS98:AS99"/>
    <mergeCell ref="A94:A95"/>
    <mergeCell ref="B94:B95"/>
    <mergeCell ref="AQ268:AQ269"/>
    <mergeCell ref="R287:R288"/>
    <mergeCell ref="A287:A288"/>
    <mergeCell ref="B287:B288"/>
    <mergeCell ref="C287:C288"/>
    <mergeCell ref="D287:D288"/>
    <mergeCell ref="L287:L288"/>
    <mergeCell ref="A244:A245"/>
    <mergeCell ref="B244:B245"/>
    <mergeCell ref="D244:D245"/>
    <mergeCell ref="AQ287:AQ288"/>
    <mergeCell ref="J287:J288"/>
    <mergeCell ref="K287:K288"/>
    <mergeCell ref="J244:J245"/>
    <mergeCell ref="K244:K245"/>
    <mergeCell ref="S244:S245"/>
    <mergeCell ref="S287:S288"/>
    <mergeCell ref="D98:D99"/>
    <mergeCell ref="J98:J99"/>
    <mergeCell ref="A408:A409"/>
    <mergeCell ref="B408:B409"/>
    <mergeCell ref="C408:C409"/>
    <mergeCell ref="D408:D409"/>
    <mergeCell ref="K268:K269"/>
    <mergeCell ref="A268:A269"/>
    <mergeCell ref="B268:B269"/>
    <mergeCell ref="C268:C269"/>
    <mergeCell ref="D368:D369"/>
    <mergeCell ref="J368:J369"/>
    <mergeCell ref="K368:K369"/>
    <mergeCell ref="C303:C304"/>
    <mergeCell ref="D303:D304"/>
    <mergeCell ref="A293:A294"/>
    <mergeCell ref="B293:B294"/>
    <mergeCell ref="C293:C294"/>
    <mergeCell ref="D293:D294"/>
    <mergeCell ref="C310:C311"/>
    <mergeCell ref="D310:D311"/>
    <mergeCell ref="A309:A311"/>
    <mergeCell ref="B309:B311"/>
    <mergeCell ref="A303:A304"/>
    <mergeCell ref="B303:B304"/>
    <mergeCell ref="J303:J304"/>
    <mergeCell ref="AI421:AN423"/>
    <mergeCell ref="AO421:AO423"/>
    <mergeCell ref="A424:B426"/>
    <mergeCell ref="K424:L424"/>
    <mergeCell ref="P424:P426"/>
    <mergeCell ref="Q424:Q426"/>
    <mergeCell ref="R424:R426"/>
    <mergeCell ref="A421:B423"/>
    <mergeCell ref="J408:J409"/>
    <mergeCell ref="K408:K409"/>
    <mergeCell ref="L408:L409"/>
    <mergeCell ref="Q408:Q409"/>
    <mergeCell ref="R408:R409"/>
    <mergeCell ref="A418:B420"/>
    <mergeCell ref="K418:L418"/>
    <mergeCell ref="Q418:Q420"/>
    <mergeCell ref="R418:R420"/>
    <mergeCell ref="A412:A413"/>
    <mergeCell ref="B412:B413"/>
    <mergeCell ref="C412:C413"/>
    <mergeCell ref="D412:D413"/>
    <mergeCell ref="J412:J413"/>
    <mergeCell ref="K412:K413"/>
    <mergeCell ref="L412:L413"/>
    <mergeCell ref="T421:T423"/>
    <mergeCell ref="U421:U423"/>
    <mergeCell ref="V421:V423"/>
    <mergeCell ref="K421:L421"/>
    <mergeCell ref="P421:P423"/>
    <mergeCell ref="Q421:Q423"/>
    <mergeCell ref="R421:R423"/>
    <mergeCell ref="W421:AB423"/>
    <mergeCell ref="AC421:AH423"/>
    <mergeCell ref="W418:AB420"/>
    <mergeCell ref="AC418:AH420"/>
    <mergeCell ref="AI418:AN420"/>
    <mergeCell ref="AP424:AP426"/>
    <mergeCell ref="AQ424:AQ426"/>
    <mergeCell ref="AR424:AR426"/>
    <mergeCell ref="AS424:AS426"/>
    <mergeCell ref="K425:L425"/>
    <mergeCell ref="K426:L426"/>
    <mergeCell ref="S424:S426"/>
    <mergeCell ref="T424:T426"/>
    <mergeCell ref="U424:U426"/>
    <mergeCell ref="V424:V426"/>
    <mergeCell ref="W424:AB426"/>
    <mergeCell ref="AC424:AH426"/>
    <mergeCell ref="AI424:AN426"/>
    <mergeCell ref="AO424:AO426"/>
    <mergeCell ref="AP421:AP423"/>
    <mergeCell ref="AQ421:AQ423"/>
    <mergeCell ref="AR421:AR423"/>
    <mergeCell ref="AS421:AS423"/>
    <mergeCell ref="K422:L422"/>
    <mergeCell ref="K423:L423"/>
    <mergeCell ref="S421:S423"/>
    <mergeCell ref="L230:L231"/>
    <mergeCell ref="S418:S420"/>
    <mergeCell ref="T418:T420"/>
    <mergeCell ref="U418:U420"/>
    <mergeCell ref="V418:V420"/>
    <mergeCell ref="Q368:Q369"/>
    <mergeCell ref="R368:R369"/>
    <mergeCell ref="R309:R311"/>
    <mergeCell ref="K309:K311"/>
    <mergeCell ref="L368:L369"/>
    <mergeCell ref="S368:S369"/>
    <mergeCell ref="Q412:Q413"/>
    <mergeCell ref="R412:R413"/>
    <mergeCell ref="K303:K304"/>
    <mergeCell ref="L303:L304"/>
    <mergeCell ref="R244:R245"/>
    <mergeCell ref="J309:J311"/>
    <mergeCell ref="L309:L311"/>
    <mergeCell ref="AS408:AS409"/>
    <mergeCell ref="S412:S413"/>
    <mergeCell ref="T412:T413"/>
    <mergeCell ref="W303:W304"/>
    <mergeCell ref="X303:X304"/>
    <mergeCell ref="Y303:Y304"/>
    <mergeCell ref="Z303:Z304"/>
    <mergeCell ref="AA303:AA304"/>
    <mergeCell ref="AB303:AB304"/>
    <mergeCell ref="AC303:AC304"/>
    <mergeCell ref="AD303:AD304"/>
    <mergeCell ref="AE303:AE304"/>
    <mergeCell ref="S408:S409"/>
    <mergeCell ref="AJ303:AJ304"/>
    <mergeCell ref="AK303:AK304"/>
    <mergeCell ref="AL303:AL304"/>
    <mergeCell ref="AM303:AM304"/>
    <mergeCell ref="AN303:AN304"/>
    <mergeCell ref="AO303:AO304"/>
    <mergeCell ref="W368:W369"/>
    <mergeCell ref="X368:X369"/>
    <mergeCell ref="Y368:Y369"/>
    <mergeCell ref="AR143:AR144"/>
    <mergeCell ref="AS143:AS144"/>
    <mergeCell ref="K184:K185"/>
    <mergeCell ref="L184:L185"/>
    <mergeCell ref="Q184:Q185"/>
    <mergeCell ref="R184:R185"/>
    <mergeCell ref="K226:K227"/>
    <mergeCell ref="L226:L227"/>
    <mergeCell ref="AS418:AS420"/>
    <mergeCell ref="K419:L419"/>
    <mergeCell ref="K420:L420"/>
    <mergeCell ref="AP418:AP420"/>
    <mergeCell ref="AQ408:AQ409"/>
    <mergeCell ref="AR408:AR409"/>
    <mergeCell ref="AO418:AO420"/>
    <mergeCell ref="S230:S231"/>
    <mergeCell ref="S268:S269"/>
    <mergeCell ref="K293:K294"/>
    <mergeCell ref="S293:S294"/>
    <mergeCell ref="AQ418:AQ420"/>
    <mergeCell ref="AR418:AR420"/>
    <mergeCell ref="Q230:Q231"/>
    <mergeCell ref="R230:R231"/>
    <mergeCell ref="K230:K231"/>
    <mergeCell ref="AR100:AR101"/>
    <mergeCell ref="AS100:AS101"/>
    <mergeCell ref="A100:A101"/>
    <mergeCell ref="B100:B101"/>
    <mergeCell ref="C100:C101"/>
    <mergeCell ref="D100:D101"/>
    <mergeCell ref="J100:J101"/>
    <mergeCell ref="K100:K101"/>
    <mergeCell ref="L100:L101"/>
    <mergeCell ref="P100:P101"/>
    <mergeCell ref="Q100:Q101"/>
    <mergeCell ref="S100:S101"/>
    <mergeCell ref="T100:T101"/>
    <mergeCell ref="AQ100:AQ101"/>
    <mergeCell ref="R100:R101"/>
    <mergeCell ref="AF107:AF108"/>
    <mergeCell ref="AG107:AG108"/>
    <mergeCell ref="AH107:AH108"/>
    <mergeCell ref="AL107:AL108"/>
    <mergeCell ref="A230:A231"/>
    <mergeCell ref="B230:B231"/>
    <mergeCell ref="C230:C231"/>
    <mergeCell ref="D230:D231"/>
    <mergeCell ref="B107:B108"/>
    <mergeCell ref="A107:A108"/>
    <mergeCell ref="C107:C108"/>
    <mergeCell ref="D107:D108"/>
    <mergeCell ref="J107:J108"/>
    <mergeCell ref="J230:J231"/>
    <mergeCell ref="A184:A185"/>
    <mergeCell ref="B184:B185"/>
    <mergeCell ref="C184:C185"/>
    <mergeCell ref="D184:D185"/>
    <mergeCell ref="J184:J185"/>
    <mergeCell ref="A226:A227"/>
    <mergeCell ref="B226:B227"/>
    <mergeCell ref="C226:C227"/>
    <mergeCell ref="D226:D227"/>
    <mergeCell ref="J226:J227"/>
    <mergeCell ref="I244:I245"/>
    <mergeCell ref="I268:I269"/>
    <mergeCell ref="I287:I288"/>
    <mergeCell ref="I303:I304"/>
    <mergeCell ref="I309:I311"/>
    <mergeCell ref="AS107:AS108"/>
    <mergeCell ref="AP107:AP108"/>
    <mergeCell ref="S107:S108"/>
    <mergeCell ref="T107:T108"/>
    <mergeCell ref="AQ107:AQ108"/>
    <mergeCell ref="AR107:AR108"/>
    <mergeCell ref="K107:K108"/>
    <mergeCell ref="L107:L108"/>
    <mergeCell ref="P107:P108"/>
    <mergeCell ref="Q107:Q108"/>
    <mergeCell ref="R107:R108"/>
    <mergeCell ref="W107:W108"/>
    <mergeCell ref="X107:X108"/>
    <mergeCell ref="Y107:Y108"/>
    <mergeCell ref="Z107:Z108"/>
    <mergeCell ref="AA107:AA108"/>
    <mergeCell ref="AB107:AB108"/>
    <mergeCell ref="AC107:AC108"/>
    <mergeCell ref="AD107:AD108"/>
  </mergeCells>
  <phoneticPr fontId="1"/>
  <dataValidations count="16">
    <dataValidation type="list" allowBlank="1" showInputMessage="1" showErrorMessage="1" sqref="K182:K183 K110 K113:K114 K116 K123 K129:K130 K152 K158 K177 K179 K225 K313 K202 K212 K91 K236 K241:K242 K262 K283 K302 K306 K316:K317 K319 K323 K328 K330:K331 K339 K342 K344 K346:K347 K357 K361 K364 K370:K371 K377 K384 K401 K410 K8:K9 K406:K407">
      <formula1>"廃止,事業全体の抜本的改善,事業内容の改善,現状通り"</formula1>
    </dataValidation>
    <dataValidation type="list" allowBlank="1" showInputMessage="1" showErrorMessage="1" sqref="AP8:AP9">
      <formula1>"前年度新規,最終実施年度 ,その他"</formula1>
    </dataValidation>
    <dataValidation type="list" allowBlank="1" showInputMessage="1" showErrorMessage="1" sqref="Q224 Q417 Q100 Q412 Q107">
      <formula1>"廃止,縮減, 執行等改善,予定通り終了,現状通り"</formula1>
    </dataValidation>
    <dataValidation type="list" allowBlank="1" showInputMessage="1" showErrorMessage="1" sqref="AQ8:AS12 AQ410:AS416 AQ100:AS100 AQ109:AS143 AQ282:AS287 AR281:AS281 AQ270:AS280 AQ246:AS268 AQ14:AS22 AQ102:AS107 AQ26:AS98 AQ289:AS408 AQ145:AS244">
      <formula1>"○, 　,"</formula1>
    </dataValidation>
    <dataValidation type="list" allowBlank="1" showInputMessage="1" showErrorMessage="1" sqref="K340:K341 K414:K417 K111:K112 K115 K26:K90 K180:K181 K408 K318 K320:K322 K307:K312 K358:K360 K343 K102:K107 K329 K372:K376 K109 K332:K338 K153:K157 K270:K282 K348:K356 K411:K412 K184 K305 K385:K400 K24 K345 K303 K213:K224 K159:K176 K365:K368 K362:K363 K100 K244 K324:K327 K92:K94 K237:K240 K10:K12 K178 K402:K405 K96:K98 K228:K230 K117:K122 K295:K301 K246:K261 K289:K293 K284:K287 K131:K151 K314:K315 K124:K128 K378:K383 K263:K268 K186:K201 K14:K22 K232:K235 K226 K203:K211">
      <formula1>"廃止,事業全体の抜本的な改善,事業内容の一部改善,終了予定,現状通り"</formula1>
    </dataValidation>
    <dataValidation type="list" allowBlank="1" showInputMessage="1" showErrorMessage="1" sqref="K243">
      <formula1>"廃止,事業全体の抜本的な改善,事業内容の一部改善,終了予定,現状通り,予定通り終了"</formula1>
    </dataValidation>
    <dataValidation type="list" allowBlank="1" showInputMessage="1" showErrorMessage="1" sqref="AQ281">
      <formula1>"前年度新規,最終実施年度 ,行革推進会議,その他,平成２５年対象,平成２６年対象,平成２７年対象"</formula1>
    </dataValidation>
    <dataValidation allowBlank="1" showInputMessage="1" sqref="AQ417:AS417"/>
    <dataValidation type="list" allowBlank="1" showInputMessage="1" showErrorMessage="1" sqref="AP417">
      <formula1>"前年度新規,最終実施年度 ,行革推進会議,継続の是非,その他,平成２５年度対象,平成２６年度対象,平成２７年度対象"</formula1>
    </dataValidation>
    <dataValidation type="list" allowBlank="1" showInputMessage="1" showErrorMessage="1" sqref="Q318 Q408 Q365:Q368 Q385:Q400 Q115 Q111:Q112 Q226 Q92:Q94 Q411 Q372:Q376 Q378:Q383 Q131:Q151 Q159:Q176 Q26:Q90 Q348:Q356 Q184 Q345 Q96:Q98 Q193:Q201 Q186:Q191 Q102:Q106 Q284:Q287 Q228:Q230 Q402:Q405 Q414:Q416 Q289:Q301 Q320:Q322 Q324:Q327 Q329 Q332:Q338 Q340:Q341 Q124:Q128 Q24 Q358:Q360 Q362:Q363 Q307:Q309 Q117:Q122 Q343 Q178 Q153:Q157 Q213:Q223 Q303:Q305 Q263:Q282 Q203:Q211 Q180:Q181 Q237:Q240 Q14:Q22 Q10:Q12 Q243:Q261 Q314:Q315 Q232:Q235 Q312 Q109">
      <formula1>"廃止,縮減, 執行等改善,年度内に改善を検討,予定通り終了,現状通り"</formula1>
    </dataValidation>
    <dataValidation type="list" allowBlank="1" showInputMessage="1" showErrorMessage="1" sqref="AP10 AP55">
      <formula1>"前年度新規,最終実施年度 ,行革推進会議,継続の是非,その他,平成２５年度対象,平成２６年度対象,平成２７年度対象,平成２８年度対象,平成２９年度対象"</formula1>
    </dataValidation>
    <dataValidation type="list" allowBlank="1" showInputMessage="1" showErrorMessage="1" sqref="AP14:AP54 AP56:AP107 AP11:AP12 AP410:AP416 AP109:AP143 AP145:AP408">
      <formula1>"前年度新規,最終実施年度 ,行革推進会議,継続の是非,その他,平成２５年度対象,平成２６年度対象,平成２７年度対象,平成２８年度対象,平成２９年度対象,"</formula1>
    </dataValidation>
    <dataValidation type="whole" allowBlank="1" showInputMessage="1" showErrorMessage="1" sqref="AC3:AD3">
      <formula1>0</formula1>
      <formula2>9999</formula2>
    </dataValidation>
    <dataValidation type="whole" allowBlank="1" showInputMessage="1" showErrorMessage="1" sqref="AB414:AB417 AB26:AB90 AB109 AN24 AB111:AB112 AH111:AH112 AB115 AH115 AB117:AB122 AH117:AH122 AB124:AB128 AH124:AH128 AH131:AH143 AN412 AB153:AB157 AH153:AH157 AB145:AB151 AB178 AH178 AB180:AB181 AH180:AH181 AB186:AB191 AN107 AB193:AB201 AH414:AH417 AB203:AB211 AH203:AH211 AB213:AB224 AH213:AH224 AB232:AB235 AH184 AB237:AB240 AH237:AH240 AH246:AH261 AN230 AH270:AH282 AN244 AB295:AB301 AN268 AH305 AN293 AB307:AB312 AH307:AH312 AB314:AB315 AH314:AH315 AB318 AH318 AB320:AB322 AH320:AH322 AB324:AB327 AH324:AH327 AB329 AH329 AB332:AB338 AH332:AH338 AB340:AB341 AH340:AH341 AB343 AH343 AB345 AH345 AB348:AB356 AH348:AH356 AB358:AB360 AH358:AH360 AB362:AB363 AH362:AH363 AH365:AH368 AH303 AB372:AB376 AH372:AH376 AB378:AB383 AH378:AH383 AB385:AB400 AH385:AH400 AB402:AB405 AH402:AH405 AB365:AB368 AN368 AH408 AB10:AB12 AH10:AH12 AN12 AH14:AH22 AB14:AB22 AN22 AH145:AH151 AB24 AH24 AH92:AH94 AB92:AB94 AN94 AB96:AB98 AH96:AH98 AN98 AN100 AB100 AH100 AB102:AB107 AH102:AH107 AH109 AH186:AH191 AN184 AB184 AH226 AN226 AB226 AB228:AB230 AH193:AH201 AH232:AH235 AH243:AH244 AB243:AB244 AB246:AB261 AH263:AH268 AB263:AB268 AB270:AB282 AH284:AH287 AB284:AB287 AN287 AB289:AB293 AH289:AH293 AH295:AH301 AB305 AN303 AB303 AN408 AB408 AB411:AB412 AH411:AH412 AH26:AH90 AH159:AH176 AB131:AB143 AN143 AB159:AB176 AH228:AH230">
      <formula1>0</formula1>
      <formula2>99</formula2>
    </dataValidation>
    <dataValidation type="list" allowBlank="1" showInputMessage="1" showErrorMessage="1" sqref="AJ414:AJ417 AD109 X109 AJ24 AJ111:AJ112 AD111:AD112 X111:X112 AJ115 AD115 X115 AJ117:AJ122 AD117:AD122 X117:X122 AJ124:AJ128 AD124:AD128 X124:X128 AD131:AD143 AJ145:AJ151 X26:X90 AJ153:AJ157 AD153:AD157 X153:X157 X145:X151 AJ178 AD178 X178 AJ180:AJ181 AD180:AD181 X180:X181 X186:X191 AJ186:AJ191 AJ109 AJ193:AJ201 AD414:AD417 X193:X201 AJ203:AJ211 AD203:AD211 X203:X211 AJ213:AJ224 AD213:AD224 X213:X224 X232:X235 AJ232:AJ235 AJ184 AJ237:AJ240 AD237:AD240 X237:X240 AD246:AD261 X246:X261 AD232:AD235 AD270:AD282 X270:X282 AJ246:AJ261 X295:X301 AJ295:AJ301 AJ270:AJ282 AD305 X305 AD295:AD301 AJ307:AJ312 AD307:AD312 X307:X312 AJ314:AJ315 AD314:AD315 X314:X315 AJ318 AD318 X318 AJ320:AJ322 AD320:AD322 X320:X322 AJ324:AJ327 AD324:AD327 X324:X327 AJ329 AD329 X329 AJ332:AJ338 AD332:AD338 X332:X338 AJ340:AJ341 AD340:AD341 X340:X341 AJ343 AD343 X343 AJ345 AD345 X345 AJ348:AJ356 AD348:AD356 X348:X356 AJ358:AJ360 AD358:AD360 X358:X360 AJ362:AJ363 AD362:AD363 X362:X363 AD365:AD368 X365:X368 AD303 AJ372:AJ376 AD372:AD376 X372:X376 AJ378:AJ383 AD378:AD383 X378:X383 AJ385:AJ400 AD385:AD400 X385:X400 AJ402:AJ405 AD402:AD405 X402:X405 X303 AJ365:AJ368 AD26:AD90 AJ408 X10:X12 AD10:AD12 AJ10:AJ12 AJ14:AJ22 X14:X22 AD14:AD22 X414:X417 X24 AD24 X92:X94 AD92:AD94 AJ92:AJ94 AJ96:AJ98 X96:X98 AD96:AD98 AJ100 X100 AD100 X102:X107 AD102:AD107 AJ102:AJ107 AD186:AD191 X184 AD184 AJ226 X226 AD226 AJ228:AJ230 X228:X230 AD193:AD201 X243:X244 AD243:AD244 AJ243:AJ244 X263:X268 AD263:AD268 AJ263:AJ268 X284:X287 AD284:AD287 AJ284:AJ287 AJ289:AJ293 X289:X293 AD289:AD293 AJ305 X408 AD408 AD411:AD412 AJ411:AJ412 X411:X412 X131:X143 AJ26:AJ90 AJ131:AJ143 AJ303 X159:X176 AD145:AD151 AJ159:AJ176 AD159:AD176 AD228:AD230">
      <formula1>"新29,新30"</formula1>
    </dataValidation>
    <dataValidation type="list" allowBlank="1" showInputMessage="1" showErrorMessage="1" sqref="W411:W412 AI109 AC109 AI24 W109 AI111:AI112 AC111:AC112 W115 AI115 AC115 W111:W112 AI117:AI122 AC117:AC122 W117:W122 AI124:AI128 AC124:AC128 W124:W128 AC131:AC143 AI145:AI151 W145:W151 AI153:AI157 AC153:AC157 W153:W157 W178 AI178 AC178 AI180:AI181 AC180:AC181 AC186:AC191 W180:W181 W102:W107 W186:W191 AI193:AI201 AC414:AC417 W193:W201 AI203:AI211 AC203:AC211 W203:W211 AI213:AI224 AC213:AC224 AC232:AC235 W228:W230 W184 W232:W235 AI237:AI240 AC237:AC240 AI246:AI261 AC246:AC261 AI232:AI235 AI270:AI282 AC270:AC282 W243:W244 AC295:AC301 W284:W287 W246:W261 AI305 AC305 AI295:AI301 AI303 AI307:AI312 AC307:AC312 W307:W312 AI314:AI315 AC314:AC315 W314:W315 AI318 AC318 W318 AI320:AI322 AC320:AC322 W320:W322 AI324:AI327 AC324:AC327 W324:W327 AI329 AC329 W329 AI332:AI338 AC332:AC338 W340:W341 AI340:AI341 AC340:AC341 W343 AI343 AC343 W345 AI345 AC345 W332:W338 AI348:AI356 AC348:AC356 W348:W356 AI358:AI360 AC358:AC360 W358:W360 AI362:AI363 AC362:AC363 AI365:AI368 AC365:AC368 W303 W365:W368 AI372:AI376 AC372:AC376 W372:W376 AI378:AI383 AC378:AC383 W378:W383 AI385:AI400 AC385:AC400 W385:W400 AI402:AI405 AC402:AC405 W289:W293 AC303 W362:W363 AI414:AI417 W408 W10:W12 AC10:AC12 AI10:AI12 AI14:AI22 AC26:AC90 AC14:AC22 W14:W22 W24 AC24 AC92:AC94 AI92:AI94 W26:W90 W96:W98 AC96:AC98 AI96:AI98 AI100 W100 AC100 AC102:AC107 AI102:AI107 W92:W94 AI186:AI191 AC184 AI184 W226 AC226 AI226 W213:W224 AC193:AC201 AI228:AI230 AC243:AC244 AI243:AI244 W237:W240 AC263:AC268 AI263:AI268 W270:W282 AC284:AC287 AI284:AI287 W263:W268 W295:W301 AC289:AC293 AI289:AI293 W305 AC408 AI408 AI411:AI412 W402:W405 AC411:AC412 W131:W143 AI26:AI90 AI131:AI143 W414:W417 AC145:AC151 W159:W176 AI159:AI176 AC159:AC176 AC228:AC230">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s>
  <printOptions horizontalCentered="1"/>
  <pageMargins left="0.25" right="0.25" top="0.75" bottom="0.75" header="0.3" footer="0.3"/>
  <pageSetup paperSize="9" scale="10" orientation="landscape" cellComments="asDisplayed" horizontalDpi="300" verticalDpi="300" r:id="rId1"/>
  <headerFooter alignWithMargins="0">
    <oddHeader>&amp;L&amp;28様式１&amp;R&amp;26別添３</oddHeader>
    <oddFooter>&amp;C&amp;P/&amp;N</oddFooter>
  </headerFooter>
  <rowBreaks count="1" manualBreakCount="1">
    <brk id="224" max="44"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2:Y108"/>
  <sheetViews>
    <sheetView view="pageLayout" topLeftCell="K2" zoomScale="70" zoomScaleNormal="100" zoomScaleSheetLayoutView="80" zoomScalePageLayoutView="70" workbookViewId="0">
      <selection activeCell="O10" sqref="O10"/>
    </sheetView>
  </sheetViews>
  <sheetFormatPr defaultColWidth="9" defaultRowHeight="13.5"/>
  <cols>
    <col min="1" max="1" width="6.875" style="2" customWidth="1"/>
    <col min="2" max="2" width="35.125" style="2" customWidth="1"/>
    <col min="3" max="3" width="11.25" style="2" customWidth="1"/>
    <col min="4" max="5" width="12.875" style="2" customWidth="1"/>
    <col min="6" max="6" width="11.125" style="2" customWidth="1"/>
    <col min="7" max="7" width="11.25" style="2" customWidth="1"/>
    <col min="8" max="8" width="33.125" style="2" customWidth="1"/>
    <col min="9" max="9" width="13.875" style="2" customWidth="1"/>
    <col min="10" max="10" width="35.25" style="2" customWidth="1"/>
    <col min="11" max="11" width="14.25" style="2" customWidth="1"/>
    <col min="12" max="12" width="14.875" style="2" customWidth="1"/>
    <col min="13" max="14" width="12.875" style="2" customWidth="1"/>
    <col min="15" max="15" width="13.875" style="2" customWidth="1"/>
    <col min="16" max="16" width="32.125" style="2" customWidth="1"/>
    <col min="17" max="17" width="17.25" style="2" customWidth="1"/>
    <col min="18" max="18" width="14.875" style="2" customWidth="1"/>
    <col min="19" max="19" width="14.125" style="2" customWidth="1"/>
    <col min="20" max="20" width="22.875" style="2" customWidth="1"/>
    <col min="21" max="21" width="7.25" style="2" customWidth="1"/>
    <col min="22" max="22" width="16.125" style="2" customWidth="1"/>
    <col min="23" max="24" width="4.875" style="2" customWidth="1"/>
    <col min="25" max="25" width="5" style="2" customWidth="1"/>
    <col min="26" max="16384" width="9" style="2"/>
  </cols>
  <sheetData>
    <row r="2" spans="1:25" ht="18.75">
      <c r="A2" s="19" t="s">
        <v>47</v>
      </c>
    </row>
    <row r="3" spans="1:25" ht="21">
      <c r="A3" s="1030" t="s">
        <v>175</v>
      </c>
      <c r="B3" s="1030"/>
      <c r="C3" s="1030"/>
      <c r="D3" s="1030"/>
      <c r="E3" s="1030"/>
      <c r="F3" s="1030"/>
      <c r="G3" s="1030"/>
      <c r="H3" s="1030"/>
      <c r="I3" s="1030"/>
      <c r="J3" s="1030"/>
      <c r="K3" s="1030"/>
      <c r="L3" s="1030"/>
      <c r="M3" s="1030"/>
      <c r="N3" s="1030"/>
      <c r="O3" s="1030"/>
      <c r="P3" s="1030"/>
      <c r="Q3" s="1030"/>
      <c r="R3" s="1030"/>
      <c r="S3" s="1030"/>
      <c r="T3" s="1030"/>
      <c r="U3" s="487"/>
      <c r="V3" s="487"/>
    </row>
    <row r="4" spans="1:25" ht="14.25" thickBot="1">
      <c r="A4" s="17"/>
      <c r="B4" s="3"/>
      <c r="C4" s="3"/>
      <c r="D4" s="3"/>
      <c r="E4" s="3"/>
      <c r="F4" s="3"/>
      <c r="G4" s="1"/>
      <c r="H4" s="1"/>
      <c r="I4" s="1"/>
      <c r="J4" s="1"/>
      <c r="K4" s="1"/>
      <c r="L4" s="1"/>
      <c r="M4" s="1"/>
      <c r="N4" s="1"/>
      <c r="O4" s="1"/>
      <c r="P4" s="1"/>
      <c r="Q4" s="1"/>
      <c r="R4" s="1"/>
      <c r="S4" s="3"/>
      <c r="T4" s="486"/>
      <c r="U4" s="68"/>
      <c r="V4" s="1028" t="s">
        <v>78</v>
      </c>
      <c r="W4" s="1028"/>
      <c r="X4" s="1028"/>
      <c r="Y4" s="1062"/>
    </row>
    <row r="5" spans="1:25" ht="20.100000000000001" customHeight="1">
      <c r="A5" s="1031" t="s">
        <v>67</v>
      </c>
      <c r="B5" s="1006" t="s">
        <v>73</v>
      </c>
      <c r="C5" s="1036" t="s">
        <v>152</v>
      </c>
      <c r="D5" s="998" t="s">
        <v>153</v>
      </c>
      <c r="E5" s="998" t="s">
        <v>176</v>
      </c>
      <c r="F5" s="1002" t="s">
        <v>148</v>
      </c>
      <c r="G5" s="1003"/>
      <c r="H5" s="998" t="s">
        <v>173</v>
      </c>
      <c r="I5" s="1001" t="s">
        <v>102</v>
      </c>
      <c r="J5" s="1003"/>
      <c r="K5" s="485" t="s">
        <v>172</v>
      </c>
      <c r="L5" s="485" t="s">
        <v>177</v>
      </c>
      <c r="M5" s="1042" t="s">
        <v>39</v>
      </c>
      <c r="N5" s="1001" t="s">
        <v>126</v>
      </c>
      <c r="O5" s="1043"/>
      <c r="P5" s="1044"/>
      <c r="Q5" s="1006" t="s">
        <v>79</v>
      </c>
      <c r="R5" s="1006" t="s">
        <v>58</v>
      </c>
      <c r="S5" s="1006" t="s">
        <v>123</v>
      </c>
      <c r="T5" s="1009" t="s">
        <v>733</v>
      </c>
      <c r="U5" s="1061" t="s">
        <v>178</v>
      </c>
      <c r="V5" s="1012" t="s">
        <v>174</v>
      </c>
      <c r="W5" s="998" t="s">
        <v>144</v>
      </c>
      <c r="X5" s="998" t="s">
        <v>145</v>
      </c>
      <c r="Y5" s="1045" t="s">
        <v>133</v>
      </c>
    </row>
    <row r="6" spans="1:25" ht="20.100000000000001" customHeight="1">
      <c r="A6" s="1032"/>
      <c r="B6" s="1034"/>
      <c r="C6" s="1037"/>
      <c r="D6" s="1015"/>
      <c r="E6" s="1034"/>
      <c r="F6" s="1040" t="s">
        <v>146</v>
      </c>
      <c r="G6" s="1004" t="s">
        <v>51</v>
      </c>
      <c r="H6" s="1015"/>
      <c r="I6" s="1039" t="s">
        <v>54</v>
      </c>
      <c r="J6" s="1004" t="s">
        <v>48</v>
      </c>
      <c r="K6" s="484" t="s">
        <v>37</v>
      </c>
      <c r="L6" s="484" t="s">
        <v>38</v>
      </c>
      <c r="M6" s="1040"/>
      <c r="N6" s="1004" t="s">
        <v>81</v>
      </c>
      <c r="O6" s="1039" t="s">
        <v>734</v>
      </c>
      <c r="P6" s="1048"/>
      <c r="Q6" s="1034"/>
      <c r="R6" s="1007"/>
      <c r="S6" s="1007"/>
      <c r="T6" s="1010"/>
      <c r="U6" s="1010"/>
      <c r="V6" s="1013"/>
      <c r="W6" s="999"/>
      <c r="X6" s="999"/>
      <c r="Y6" s="1046"/>
    </row>
    <row r="7" spans="1:25" ht="21.6" customHeight="1" thickBot="1">
      <c r="A7" s="1033"/>
      <c r="B7" s="1035"/>
      <c r="C7" s="1038"/>
      <c r="D7" s="1005"/>
      <c r="E7" s="1035"/>
      <c r="F7" s="1041"/>
      <c r="G7" s="1005"/>
      <c r="H7" s="1005"/>
      <c r="I7" s="1038"/>
      <c r="J7" s="1005"/>
      <c r="K7" s="89" t="s">
        <v>44</v>
      </c>
      <c r="L7" s="89" t="s">
        <v>735</v>
      </c>
      <c r="M7" s="90" t="s">
        <v>736</v>
      </c>
      <c r="N7" s="1005"/>
      <c r="O7" s="1038"/>
      <c r="P7" s="1049"/>
      <c r="Q7" s="1035"/>
      <c r="R7" s="1008"/>
      <c r="S7" s="1008"/>
      <c r="T7" s="1011"/>
      <c r="U7" s="1011"/>
      <c r="V7" s="1014"/>
      <c r="W7" s="1000"/>
      <c r="X7" s="1000"/>
      <c r="Y7" s="1047"/>
    </row>
    <row r="8" spans="1:25" ht="21.6" customHeight="1">
      <c r="A8" s="91"/>
      <c r="B8" s="92" t="s">
        <v>96</v>
      </c>
      <c r="C8" s="92"/>
      <c r="D8" s="92"/>
      <c r="E8" s="93"/>
      <c r="F8" s="94"/>
      <c r="G8" s="94"/>
      <c r="H8" s="94"/>
      <c r="I8" s="94"/>
      <c r="J8" s="94"/>
      <c r="K8" s="95"/>
      <c r="L8" s="95"/>
      <c r="M8" s="95"/>
      <c r="N8" s="96"/>
      <c r="O8" s="96"/>
      <c r="P8" s="94"/>
      <c r="Q8" s="93"/>
      <c r="R8" s="93"/>
      <c r="S8" s="93"/>
      <c r="T8" s="97"/>
      <c r="U8" s="97"/>
      <c r="V8" s="97"/>
      <c r="W8" s="93"/>
      <c r="X8" s="93"/>
      <c r="Y8" s="98"/>
    </row>
    <row r="9" spans="1:25" ht="22.5">
      <c r="A9" s="190">
        <v>1</v>
      </c>
      <c r="B9" s="191" t="s">
        <v>1</v>
      </c>
      <c r="C9" s="191"/>
      <c r="D9" s="191"/>
      <c r="E9" s="192">
        <v>10000</v>
      </c>
      <c r="F9" s="99">
        <v>10000</v>
      </c>
      <c r="G9" s="100">
        <v>9500</v>
      </c>
      <c r="H9" s="100" t="s">
        <v>150</v>
      </c>
      <c r="I9" s="101" t="s">
        <v>129</v>
      </c>
      <c r="J9" s="102" t="s">
        <v>132</v>
      </c>
      <c r="K9" s="192">
        <v>9000</v>
      </c>
      <c r="L9" s="100">
        <v>0</v>
      </c>
      <c r="M9" s="99">
        <f t="shared" ref="M9:M16" si="0">L9-K9</f>
        <v>-9000</v>
      </c>
      <c r="N9" s="103">
        <v>-9000</v>
      </c>
      <c r="O9" s="479" t="s">
        <v>129</v>
      </c>
      <c r="P9" s="104" t="s">
        <v>41</v>
      </c>
      <c r="Q9" s="205"/>
      <c r="R9" s="205" t="s">
        <v>64</v>
      </c>
      <c r="S9" s="206" t="s">
        <v>2</v>
      </c>
      <c r="T9" s="207" t="s">
        <v>3</v>
      </c>
      <c r="U9" s="201"/>
      <c r="V9" s="208" t="s">
        <v>120</v>
      </c>
      <c r="W9" s="203" t="s">
        <v>135</v>
      </c>
      <c r="X9" s="203"/>
      <c r="Y9" s="204"/>
    </row>
    <row r="10" spans="1:25" ht="45">
      <c r="A10" s="194">
        <v>2</v>
      </c>
      <c r="B10" s="195" t="s">
        <v>4</v>
      </c>
      <c r="C10" s="195"/>
      <c r="D10" s="195"/>
      <c r="E10" s="196">
        <v>7000</v>
      </c>
      <c r="F10" s="111">
        <v>7000</v>
      </c>
      <c r="G10" s="112">
        <v>7000</v>
      </c>
      <c r="H10" s="112" t="s">
        <v>150</v>
      </c>
      <c r="I10" s="113" t="s">
        <v>139</v>
      </c>
      <c r="J10" s="114" t="s">
        <v>131</v>
      </c>
      <c r="K10" s="196">
        <v>6500</v>
      </c>
      <c r="L10" s="112">
        <v>3000</v>
      </c>
      <c r="M10" s="111">
        <f t="shared" si="0"/>
        <v>-3500</v>
      </c>
      <c r="N10" s="115">
        <v>-3000</v>
      </c>
      <c r="O10" s="116" t="s">
        <v>179</v>
      </c>
      <c r="P10" s="117" t="s">
        <v>737</v>
      </c>
      <c r="Q10" s="198"/>
      <c r="R10" s="198" t="s">
        <v>65</v>
      </c>
      <c r="S10" s="199" t="s">
        <v>739</v>
      </c>
      <c r="T10" s="200" t="s">
        <v>6</v>
      </c>
      <c r="U10" s="201"/>
      <c r="V10" s="202" t="s">
        <v>740</v>
      </c>
      <c r="W10" s="203" t="s">
        <v>135</v>
      </c>
      <c r="X10" s="203"/>
      <c r="Y10" s="204"/>
    </row>
    <row r="11" spans="1:25" ht="22.5">
      <c r="A11" s="194">
        <v>3</v>
      </c>
      <c r="B11" s="195" t="s">
        <v>9</v>
      </c>
      <c r="C11" s="195"/>
      <c r="D11" s="195"/>
      <c r="E11" s="196">
        <v>12000</v>
      </c>
      <c r="F11" s="111">
        <v>12000</v>
      </c>
      <c r="G11" s="112">
        <v>11500</v>
      </c>
      <c r="H11" s="112" t="s">
        <v>150</v>
      </c>
      <c r="I11" s="113" t="s">
        <v>140</v>
      </c>
      <c r="J11" s="114" t="s">
        <v>130</v>
      </c>
      <c r="K11" s="196">
        <v>12000</v>
      </c>
      <c r="L11" s="112">
        <v>11500</v>
      </c>
      <c r="M11" s="111">
        <f t="shared" si="0"/>
        <v>-500</v>
      </c>
      <c r="N11" s="115">
        <v>-500</v>
      </c>
      <c r="O11" s="116" t="s">
        <v>129</v>
      </c>
      <c r="P11" s="117" t="s">
        <v>737</v>
      </c>
      <c r="Q11" s="198" t="s">
        <v>115</v>
      </c>
      <c r="R11" s="198" t="s">
        <v>66</v>
      </c>
      <c r="S11" s="199" t="s">
        <v>738</v>
      </c>
      <c r="T11" s="202"/>
      <c r="U11" s="199"/>
      <c r="V11" s="202" t="s">
        <v>119</v>
      </c>
      <c r="W11" s="203"/>
      <c r="X11" s="203" t="s">
        <v>135</v>
      </c>
      <c r="Y11" s="204"/>
    </row>
    <row r="12" spans="1:25" ht="42.75" customHeight="1">
      <c r="A12" s="194">
        <v>4</v>
      </c>
      <c r="B12" s="195" t="s">
        <v>7</v>
      </c>
      <c r="C12" s="195"/>
      <c r="D12" s="195"/>
      <c r="E12" s="196">
        <v>5000</v>
      </c>
      <c r="F12" s="111">
        <v>5000</v>
      </c>
      <c r="G12" s="112">
        <v>5000</v>
      </c>
      <c r="H12" s="112" t="s">
        <v>150</v>
      </c>
      <c r="I12" s="113" t="s">
        <v>140</v>
      </c>
      <c r="J12" s="114" t="s">
        <v>128</v>
      </c>
      <c r="K12" s="196">
        <v>5000</v>
      </c>
      <c r="L12" s="112">
        <v>3500</v>
      </c>
      <c r="M12" s="111">
        <f t="shared" si="0"/>
        <v>-1500</v>
      </c>
      <c r="N12" s="115">
        <v>-3500</v>
      </c>
      <c r="O12" s="116" t="s">
        <v>77</v>
      </c>
      <c r="P12" s="117" t="s">
        <v>737</v>
      </c>
      <c r="Q12" s="198" t="s">
        <v>134</v>
      </c>
      <c r="R12" s="198"/>
      <c r="S12" s="199" t="s">
        <v>741</v>
      </c>
      <c r="T12" s="202"/>
      <c r="U12" s="199"/>
      <c r="V12" s="202" t="s">
        <v>169</v>
      </c>
      <c r="W12" s="203"/>
      <c r="X12" s="203"/>
      <c r="Y12" s="204"/>
    </row>
    <row r="13" spans="1:25" ht="22.5">
      <c r="A13" s="194">
        <v>5</v>
      </c>
      <c r="B13" s="195" t="s">
        <v>56</v>
      </c>
      <c r="C13" s="195"/>
      <c r="D13" s="195"/>
      <c r="E13" s="196">
        <v>1000</v>
      </c>
      <c r="F13" s="111">
        <v>1000</v>
      </c>
      <c r="G13" s="112">
        <v>1000</v>
      </c>
      <c r="H13" s="112" t="s">
        <v>151</v>
      </c>
      <c r="I13" s="113" t="s">
        <v>55</v>
      </c>
      <c r="J13" s="114" t="s">
        <v>57</v>
      </c>
      <c r="K13" s="196">
        <v>900</v>
      </c>
      <c r="L13" s="112">
        <v>1000</v>
      </c>
      <c r="M13" s="111">
        <f t="shared" si="0"/>
        <v>100</v>
      </c>
      <c r="N13" s="112">
        <v>0</v>
      </c>
      <c r="O13" s="116" t="s">
        <v>95</v>
      </c>
      <c r="P13" s="117" t="s">
        <v>737</v>
      </c>
      <c r="Q13" s="198"/>
      <c r="R13" s="198"/>
      <c r="S13" s="199" t="s">
        <v>738</v>
      </c>
      <c r="T13" s="202"/>
      <c r="U13" s="199"/>
      <c r="V13" s="202" t="s">
        <v>170</v>
      </c>
      <c r="W13" s="203"/>
      <c r="X13" s="203"/>
      <c r="Y13" s="204" t="s">
        <v>135</v>
      </c>
    </row>
    <row r="14" spans="1:25" ht="21.6" customHeight="1">
      <c r="A14" s="122"/>
      <c r="B14" s="123" t="s">
        <v>97</v>
      </c>
      <c r="C14" s="123"/>
      <c r="D14" s="123"/>
      <c r="E14" s="124"/>
      <c r="F14" s="124"/>
      <c r="G14" s="124"/>
      <c r="H14" s="124"/>
      <c r="I14" s="125"/>
      <c r="J14" s="126"/>
      <c r="K14" s="124"/>
      <c r="L14" s="124"/>
      <c r="M14" s="124"/>
      <c r="N14" s="124"/>
      <c r="O14" s="127"/>
      <c r="P14" s="123"/>
      <c r="Q14" s="123"/>
      <c r="R14" s="123"/>
      <c r="S14" s="128"/>
      <c r="T14" s="128"/>
      <c r="U14" s="128"/>
      <c r="V14" s="128"/>
      <c r="W14" s="129"/>
      <c r="X14" s="129"/>
      <c r="Y14" s="130"/>
    </row>
    <row r="15" spans="1:25" ht="22.5">
      <c r="A15" s="108">
        <v>6</v>
      </c>
      <c r="B15" s="109" t="s">
        <v>70</v>
      </c>
      <c r="C15" s="109"/>
      <c r="D15" s="109"/>
      <c r="E15" s="110">
        <v>600</v>
      </c>
      <c r="F15" s="111">
        <v>600</v>
      </c>
      <c r="G15" s="112">
        <v>600</v>
      </c>
      <c r="H15" s="112" t="s">
        <v>151</v>
      </c>
      <c r="I15" s="113" t="s">
        <v>139</v>
      </c>
      <c r="J15" s="114" t="s">
        <v>105</v>
      </c>
      <c r="K15" s="110">
        <v>600</v>
      </c>
      <c r="L15" s="112">
        <v>300</v>
      </c>
      <c r="M15" s="131">
        <f t="shared" si="0"/>
        <v>-300</v>
      </c>
      <c r="N15" s="112">
        <v>-300</v>
      </c>
      <c r="O15" s="116" t="s">
        <v>93</v>
      </c>
      <c r="P15" s="117" t="s">
        <v>101</v>
      </c>
      <c r="Q15" s="118"/>
      <c r="R15" s="118"/>
      <c r="S15" s="119" t="s">
        <v>738</v>
      </c>
      <c r="T15" s="121"/>
      <c r="U15" s="119"/>
      <c r="V15" s="121" t="s">
        <v>164</v>
      </c>
      <c r="W15" s="106"/>
      <c r="X15" s="106"/>
      <c r="Y15" s="107"/>
    </row>
    <row r="16" spans="1:25" ht="22.5">
      <c r="A16" s="108">
        <v>7</v>
      </c>
      <c r="B16" s="109" t="s">
        <v>71</v>
      </c>
      <c r="C16" s="109"/>
      <c r="D16" s="109"/>
      <c r="E16" s="110">
        <v>700</v>
      </c>
      <c r="F16" s="111">
        <v>650</v>
      </c>
      <c r="G16" s="112">
        <v>650</v>
      </c>
      <c r="H16" s="112" t="s">
        <v>151</v>
      </c>
      <c r="I16" s="113" t="s">
        <v>139</v>
      </c>
      <c r="J16" s="117" t="s">
        <v>72</v>
      </c>
      <c r="K16" s="110">
        <v>650</v>
      </c>
      <c r="L16" s="112">
        <v>600</v>
      </c>
      <c r="M16" s="111">
        <f t="shared" si="0"/>
        <v>-50</v>
      </c>
      <c r="N16" s="112">
        <v>0</v>
      </c>
      <c r="O16" s="116" t="s">
        <v>93</v>
      </c>
      <c r="P16" s="117" t="s">
        <v>147</v>
      </c>
      <c r="Q16" s="118"/>
      <c r="R16" s="118"/>
      <c r="S16" s="105" t="s">
        <v>27</v>
      </c>
      <c r="T16" s="120"/>
      <c r="U16" s="105"/>
      <c r="V16" s="121" t="s">
        <v>121</v>
      </c>
      <c r="W16" s="106"/>
      <c r="X16" s="106"/>
      <c r="Y16" s="107"/>
    </row>
    <row r="17" spans="1:25" ht="26.25" customHeight="1">
      <c r="A17" s="108"/>
      <c r="B17" s="109" t="s">
        <v>107</v>
      </c>
      <c r="C17" s="109"/>
      <c r="D17" s="109"/>
      <c r="E17" s="110"/>
      <c r="F17" s="111"/>
      <c r="G17" s="112"/>
      <c r="H17" s="112"/>
      <c r="I17" s="113"/>
      <c r="J17" s="114"/>
      <c r="K17" s="110"/>
      <c r="L17" s="112"/>
      <c r="M17" s="111"/>
      <c r="N17" s="112"/>
      <c r="O17" s="116"/>
      <c r="P17" s="117"/>
      <c r="Q17" s="118"/>
      <c r="R17" s="118"/>
      <c r="S17" s="119"/>
      <c r="T17" s="121"/>
      <c r="U17" s="119"/>
      <c r="V17" s="121"/>
      <c r="W17" s="106"/>
      <c r="X17" s="106"/>
      <c r="Y17" s="107"/>
    </row>
    <row r="18" spans="1:25" ht="22.5">
      <c r="A18" s="108">
        <v>8</v>
      </c>
      <c r="B18" s="109" t="s">
        <v>160</v>
      </c>
      <c r="C18" s="109"/>
      <c r="D18" s="109"/>
      <c r="E18" s="110">
        <v>100</v>
      </c>
      <c r="F18" s="111">
        <v>100</v>
      </c>
      <c r="G18" s="112">
        <v>100</v>
      </c>
      <c r="H18" s="112"/>
      <c r="I18" s="113" t="s">
        <v>161</v>
      </c>
      <c r="J18" s="114" t="s">
        <v>162</v>
      </c>
      <c r="K18" s="110">
        <v>100</v>
      </c>
      <c r="L18" s="112">
        <v>0</v>
      </c>
      <c r="M18" s="111">
        <v>0</v>
      </c>
      <c r="N18" s="112">
        <v>0</v>
      </c>
      <c r="O18" s="116" t="s">
        <v>159</v>
      </c>
      <c r="P18" s="117" t="s">
        <v>163</v>
      </c>
      <c r="Q18" s="118"/>
      <c r="R18" s="118"/>
      <c r="S18" s="119" t="s">
        <v>742</v>
      </c>
      <c r="T18" s="121"/>
      <c r="U18" s="119"/>
      <c r="V18" s="121"/>
      <c r="W18" s="106"/>
      <c r="X18" s="106"/>
      <c r="Y18" s="107" t="s">
        <v>125</v>
      </c>
    </row>
    <row r="19" spans="1:25">
      <c r="A19" s="108">
        <v>9</v>
      </c>
      <c r="B19" s="109"/>
      <c r="C19" s="109"/>
      <c r="D19" s="109"/>
      <c r="E19" s="110"/>
      <c r="F19" s="111"/>
      <c r="G19" s="112"/>
      <c r="H19" s="112"/>
      <c r="I19" s="113"/>
      <c r="J19" s="114"/>
      <c r="K19" s="110"/>
      <c r="L19" s="112"/>
      <c r="M19" s="111"/>
      <c r="N19" s="112"/>
      <c r="O19" s="116"/>
      <c r="P19" s="117"/>
      <c r="Q19" s="118"/>
      <c r="R19" s="118"/>
      <c r="S19" s="119" t="s">
        <v>738</v>
      </c>
      <c r="T19" s="121"/>
      <c r="U19" s="119"/>
      <c r="V19" s="121"/>
      <c r="W19" s="106"/>
      <c r="X19" s="106"/>
      <c r="Y19" s="107"/>
    </row>
    <row r="20" spans="1:25">
      <c r="A20" s="108">
        <v>10</v>
      </c>
      <c r="B20" s="109"/>
      <c r="C20" s="109"/>
      <c r="D20" s="109"/>
      <c r="E20" s="110"/>
      <c r="F20" s="111"/>
      <c r="G20" s="112"/>
      <c r="H20" s="112"/>
      <c r="I20" s="113"/>
      <c r="J20" s="114"/>
      <c r="K20" s="110"/>
      <c r="L20" s="112"/>
      <c r="M20" s="111"/>
      <c r="N20" s="112"/>
      <c r="O20" s="116"/>
      <c r="P20" s="117"/>
      <c r="Q20" s="118"/>
      <c r="R20" s="118"/>
      <c r="S20" s="119" t="s">
        <v>738</v>
      </c>
      <c r="T20" s="121"/>
      <c r="U20" s="119"/>
      <c r="V20" s="121"/>
      <c r="W20" s="106"/>
      <c r="X20" s="106"/>
      <c r="Y20" s="107"/>
    </row>
    <row r="21" spans="1:25">
      <c r="A21" s="108">
        <v>11</v>
      </c>
      <c r="B21" s="109"/>
      <c r="C21" s="109"/>
      <c r="D21" s="109"/>
      <c r="E21" s="110"/>
      <c r="F21" s="111"/>
      <c r="G21" s="112"/>
      <c r="H21" s="112"/>
      <c r="I21" s="113"/>
      <c r="J21" s="114"/>
      <c r="K21" s="110"/>
      <c r="L21" s="112"/>
      <c r="M21" s="111"/>
      <c r="N21" s="112"/>
      <c r="O21" s="116"/>
      <c r="P21" s="117"/>
      <c r="Q21" s="118"/>
      <c r="R21" s="118"/>
      <c r="S21" s="119" t="s">
        <v>739</v>
      </c>
      <c r="T21" s="121"/>
      <c r="U21" s="119"/>
      <c r="V21" s="121"/>
      <c r="W21" s="106"/>
      <c r="X21" s="106"/>
      <c r="Y21" s="107"/>
    </row>
    <row r="22" spans="1:25">
      <c r="A22" s="108">
        <v>12</v>
      </c>
      <c r="B22" s="109"/>
      <c r="C22" s="109"/>
      <c r="D22" s="109"/>
      <c r="E22" s="110"/>
      <c r="F22" s="111"/>
      <c r="G22" s="112"/>
      <c r="H22" s="112"/>
      <c r="I22" s="113"/>
      <c r="J22" s="114"/>
      <c r="K22" s="110"/>
      <c r="L22" s="112"/>
      <c r="M22" s="111"/>
      <c r="N22" s="112"/>
      <c r="O22" s="116"/>
      <c r="P22" s="117"/>
      <c r="Q22" s="118"/>
      <c r="R22" s="118"/>
      <c r="S22" s="119" t="s">
        <v>738</v>
      </c>
      <c r="T22" s="121"/>
      <c r="U22" s="119"/>
      <c r="V22" s="121"/>
      <c r="W22" s="106"/>
      <c r="X22" s="106"/>
      <c r="Y22" s="107"/>
    </row>
    <row r="23" spans="1:25">
      <c r="A23" s="108">
        <v>13</v>
      </c>
      <c r="B23" s="109"/>
      <c r="C23" s="109"/>
      <c r="D23" s="109"/>
      <c r="E23" s="110"/>
      <c r="F23" s="111"/>
      <c r="G23" s="112"/>
      <c r="H23" s="112"/>
      <c r="I23" s="113"/>
      <c r="J23" s="114"/>
      <c r="K23" s="110"/>
      <c r="L23" s="112"/>
      <c r="M23" s="111"/>
      <c r="N23" s="112"/>
      <c r="O23" s="116"/>
      <c r="P23" s="117"/>
      <c r="Q23" s="118"/>
      <c r="R23" s="118"/>
      <c r="S23" s="119" t="s">
        <v>738</v>
      </c>
      <c r="T23" s="121"/>
      <c r="U23" s="119"/>
      <c r="V23" s="121"/>
      <c r="W23" s="106"/>
      <c r="X23" s="106"/>
      <c r="Y23" s="107"/>
    </row>
    <row r="24" spans="1:25">
      <c r="A24" s="108">
        <v>14</v>
      </c>
      <c r="B24" s="109"/>
      <c r="C24" s="109"/>
      <c r="D24" s="109"/>
      <c r="E24" s="110"/>
      <c r="F24" s="111"/>
      <c r="G24" s="112"/>
      <c r="H24" s="112"/>
      <c r="I24" s="113"/>
      <c r="J24" s="114"/>
      <c r="K24" s="110"/>
      <c r="L24" s="112"/>
      <c r="M24" s="111"/>
      <c r="N24" s="112"/>
      <c r="O24" s="116"/>
      <c r="P24" s="117"/>
      <c r="Q24" s="118"/>
      <c r="R24" s="118"/>
      <c r="S24" s="119" t="s">
        <v>739</v>
      </c>
      <c r="T24" s="121"/>
      <c r="U24" s="119"/>
      <c r="V24" s="121"/>
      <c r="W24" s="106"/>
      <c r="X24" s="106"/>
      <c r="Y24" s="107"/>
    </row>
    <row r="25" spans="1:25">
      <c r="A25" s="108"/>
      <c r="B25" s="109"/>
      <c r="C25" s="109"/>
      <c r="D25" s="109"/>
      <c r="E25" s="110"/>
      <c r="F25" s="111"/>
      <c r="G25" s="112"/>
      <c r="H25" s="112"/>
      <c r="I25" s="113"/>
      <c r="J25" s="114"/>
      <c r="K25" s="110"/>
      <c r="L25" s="112"/>
      <c r="M25" s="111"/>
      <c r="N25" s="112"/>
      <c r="O25" s="116"/>
      <c r="P25" s="117"/>
      <c r="Q25" s="118"/>
      <c r="R25" s="118"/>
      <c r="S25" s="105"/>
      <c r="T25" s="120"/>
      <c r="U25" s="105"/>
      <c r="V25" s="121"/>
      <c r="W25" s="106"/>
      <c r="X25" s="106"/>
      <c r="Y25" s="107"/>
    </row>
    <row r="26" spans="1:25">
      <c r="A26" s="108"/>
      <c r="B26" s="109"/>
      <c r="C26" s="109"/>
      <c r="D26" s="109"/>
      <c r="E26" s="110"/>
      <c r="F26" s="111"/>
      <c r="G26" s="112"/>
      <c r="H26" s="112"/>
      <c r="I26" s="113"/>
      <c r="J26" s="114"/>
      <c r="K26" s="110"/>
      <c r="L26" s="112"/>
      <c r="M26" s="111"/>
      <c r="N26" s="112"/>
      <c r="O26" s="116"/>
      <c r="P26" s="117"/>
      <c r="Q26" s="118"/>
      <c r="R26" s="118"/>
      <c r="S26" s="105"/>
      <c r="T26" s="120"/>
      <c r="U26" s="105"/>
      <c r="V26" s="121"/>
      <c r="W26" s="106"/>
      <c r="X26" s="106"/>
      <c r="Y26" s="107"/>
    </row>
    <row r="27" spans="1:25">
      <c r="A27" s="108"/>
      <c r="B27" s="109"/>
      <c r="C27" s="109"/>
      <c r="D27" s="109"/>
      <c r="E27" s="110"/>
      <c r="F27" s="111"/>
      <c r="G27" s="112"/>
      <c r="H27" s="112"/>
      <c r="I27" s="113"/>
      <c r="J27" s="114"/>
      <c r="K27" s="110"/>
      <c r="L27" s="112"/>
      <c r="M27" s="111"/>
      <c r="N27" s="112"/>
      <c r="O27" s="116"/>
      <c r="P27" s="117"/>
      <c r="Q27" s="118"/>
      <c r="R27" s="118"/>
      <c r="S27" s="105"/>
      <c r="T27" s="120"/>
      <c r="U27" s="105"/>
      <c r="V27" s="121"/>
      <c r="W27" s="106"/>
      <c r="X27" s="106"/>
      <c r="Y27" s="107"/>
    </row>
    <row r="28" spans="1:25">
      <c r="A28" s="108"/>
      <c r="B28" s="109"/>
      <c r="C28" s="109"/>
      <c r="D28" s="109"/>
      <c r="E28" s="110"/>
      <c r="F28" s="111"/>
      <c r="G28" s="112"/>
      <c r="H28" s="112"/>
      <c r="I28" s="113"/>
      <c r="J28" s="114"/>
      <c r="K28" s="110"/>
      <c r="L28" s="112"/>
      <c r="M28" s="111"/>
      <c r="N28" s="112"/>
      <c r="O28" s="116"/>
      <c r="P28" s="117"/>
      <c r="Q28" s="118"/>
      <c r="R28" s="118"/>
      <c r="S28" s="105"/>
      <c r="T28" s="120"/>
      <c r="U28" s="105"/>
      <c r="V28" s="121"/>
      <c r="W28" s="106"/>
      <c r="X28" s="106"/>
      <c r="Y28" s="107"/>
    </row>
    <row r="29" spans="1:25">
      <c r="A29" s="108"/>
      <c r="B29" s="109"/>
      <c r="C29" s="109"/>
      <c r="D29" s="109"/>
      <c r="E29" s="110"/>
      <c r="F29" s="111"/>
      <c r="G29" s="112"/>
      <c r="H29" s="112"/>
      <c r="I29" s="113"/>
      <c r="J29" s="114"/>
      <c r="K29" s="110"/>
      <c r="L29" s="112"/>
      <c r="M29" s="111"/>
      <c r="N29" s="112"/>
      <c r="O29" s="116"/>
      <c r="P29" s="117"/>
      <c r="Q29" s="118"/>
      <c r="R29" s="118"/>
      <c r="S29" s="105"/>
      <c r="T29" s="120"/>
      <c r="U29" s="105"/>
      <c r="V29" s="121"/>
      <c r="W29" s="106"/>
      <c r="X29" s="106"/>
      <c r="Y29" s="107"/>
    </row>
    <row r="30" spans="1:25">
      <c r="A30" s="108"/>
      <c r="B30" s="109"/>
      <c r="C30" s="109"/>
      <c r="D30" s="109"/>
      <c r="E30" s="110"/>
      <c r="F30" s="111"/>
      <c r="G30" s="112"/>
      <c r="H30" s="112"/>
      <c r="I30" s="113"/>
      <c r="J30" s="114"/>
      <c r="K30" s="110"/>
      <c r="L30" s="112"/>
      <c r="M30" s="111"/>
      <c r="N30" s="112"/>
      <c r="O30" s="116"/>
      <c r="P30" s="117"/>
      <c r="Q30" s="118"/>
      <c r="R30" s="118"/>
      <c r="S30" s="105"/>
      <c r="T30" s="120"/>
      <c r="U30" s="105"/>
      <c r="V30" s="121"/>
      <c r="W30" s="106"/>
      <c r="X30" s="106"/>
      <c r="Y30" s="107"/>
    </row>
    <row r="31" spans="1:25">
      <c r="A31" s="108"/>
      <c r="B31" s="109"/>
      <c r="C31" s="109"/>
      <c r="D31" s="109"/>
      <c r="E31" s="110"/>
      <c r="F31" s="111"/>
      <c r="G31" s="112"/>
      <c r="H31" s="112"/>
      <c r="I31" s="113"/>
      <c r="J31" s="114"/>
      <c r="K31" s="110"/>
      <c r="L31" s="112"/>
      <c r="M31" s="111"/>
      <c r="N31" s="112"/>
      <c r="O31" s="116"/>
      <c r="P31" s="117"/>
      <c r="Q31" s="118"/>
      <c r="R31" s="118"/>
      <c r="S31" s="105"/>
      <c r="T31" s="120"/>
      <c r="U31" s="105"/>
      <c r="V31" s="121"/>
      <c r="W31" s="106"/>
      <c r="X31" s="106"/>
      <c r="Y31" s="107"/>
    </row>
    <row r="32" spans="1:25">
      <c r="A32" s="108"/>
      <c r="B32" s="109"/>
      <c r="C32" s="109"/>
      <c r="D32" s="109"/>
      <c r="E32" s="110"/>
      <c r="F32" s="111"/>
      <c r="G32" s="112"/>
      <c r="H32" s="112"/>
      <c r="I32" s="113"/>
      <c r="J32" s="114"/>
      <c r="K32" s="110"/>
      <c r="L32" s="112"/>
      <c r="M32" s="111"/>
      <c r="N32" s="112"/>
      <c r="O32" s="116"/>
      <c r="P32" s="117"/>
      <c r="Q32" s="118"/>
      <c r="R32" s="118"/>
      <c r="S32" s="105"/>
      <c r="T32" s="120"/>
      <c r="U32" s="105"/>
      <c r="V32" s="121"/>
      <c r="W32" s="106"/>
      <c r="X32" s="106"/>
      <c r="Y32" s="107"/>
    </row>
    <row r="33" spans="1:25">
      <c r="A33" s="108"/>
      <c r="B33" s="109"/>
      <c r="C33" s="109"/>
      <c r="D33" s="109"/>
      <c r="E33" s="110"/>
      <c r="F33" s="111"/>
      <c r="G33" s="112"/>
      <c r="H33" s="112"/>
      <c r="I33" s="113"/>
      <c r="J33" s="114"/>
      <c r="K33" s="110"/>
      <c r="L33" s="112"/>
      <c r="M33" s="111"/>
      <c r="N33" s="112"/>
      <c r="O33" s="116"/>
      <c r="P33" s="117"/>
      <c r="Q33" s="118"/>
      <c r="R33" s="118"/>
      <c r="S33" s="105"/>
      <c r="T33" s="120"/>
      <c r="U33" s="105"/>
      <c r="V33" s="121"/>
      <c r="W33" s="106"/>
      <c r="X33" s="106"/>
      <c r="Y33" s="107"/>
    </row>
    <row r="34" spans="1:25">
      <c r="A34" s="108"/>
      <c r="B34" s="109"/>
      <c r="C34" s="109"/>
      <c r="D34" s="109"/>
      <c r="E34" s="110"/>
      <c r="F34" s="111"/>
      <c r="G34" s="112"/>
      <c r="H34" s="112"/>
      <c r="I34" s="113"/>
      <c r="J34" s="114"/>
      <c r="K34" s="110"/>
      <c r="L34" s="112"/>
      <c r="M34" s="111"/>
      <c r="N34" s="112"/>
      <c r="O34" s="116"/>
      <c r="P34" s="117"/>
      <c r="Q34" s="118"/>
      <c r="R34" s="118"/>
      <c r="S34" s="105"/>
      <c r="T34" s="120"/>
      <c r="U34" s="105"/>
      <c r="V34" s="121"/>
      <c r="W34" s="106"/>
      <c r="X34" s="106"/>
      <c r="Y34" s="107"/>
    </row>
    <row r="35" spans="1:25">
      <c r="A35" s="108"/>
      <c r="B35" s="109"/>
      <c r="C35" s="109"/>
      <c r="D35" s="109"/>
      <c r="E35" s="110"/>
      <c r="F35" s="111"/>
      <c r="G35" s="112"/>
      <c r="H35" s="112"/>
      <c r="I35" s="113"/>
      <c r="J35" s="114"/>
      <c r="K35" s="110"/>
      <c r="L35" s="112"/>
      <c r="M35" s="111"/>
      <c r="N35" s="112"/>
      <c r="O35" s="116"/>
      <c r="P35" s="117"/>
      <c r="Q35" s="118"/>
      <c r="R35" s="118"/>
      <c r="S35" s="105"/>
      <c r="T35" s="120"/>
      <c r="U35" s="105"/>
      <c r="V35" s="121"/>
      <c r="W35" s="106"/>
      <c r="X35" s="106"/>
      <c r="Y35" s="107"/>
    </row>
    <row r="36" spans="1:25">
      <c r="A36" s="108"/>
      <c r="B36" s="109"/>
      <c r="C36" s="109"/>
      <c r="D36" s="109"/>
      <c r="E36" s="110"/>
      <c r="F36" s="111"/>
      <c r="G36" s="112"/>
      <c r="H36" s="112"/>
      <c r="I36" s="113"/>
      <c r="J36" s="114"/>
      <c r="K36" s="110"/>
      <c r="L36" s="112"/>
      <c r="M36" s="111"/>
      <c r="N36" s="112"/>
      <c r="O36" s="116"/>
      <c r="P36" s="117"/>
      <c r="Q36" s="118"/>
      <c r="R36" s="118"/>
      <c r="S36" s="105"/>
      <c r="T36" s="120"/>
      <c r="U36" s="105"/>
      <c r="V36" s="121"/>
      <c r="W36" s="106"/>
      <c r="X36" s="106"/>
      <c r="Y36" s="107"/>
    </row>
    <row r="37" spans="1:25">
      <c r="A37" s="108"/>
      <c r="B37" s="109"/>
      <c r="C37" s="109"/>
      <c r="D37" s="109"/>
      <c r="E37" s="110"/>
      <c r="F37" s="111"/>
      <c r="G37" s="112"/>
      <c r="H37" s="112"/>
      <c r="I37" s="113"/>
      <c r="J37" s="114"/>
      <c r="K37" s="110"/>
      <c r="L37" s="112"/>
      <c r="M37" s="111"/>
      <c r="N37" s="112"/>
      <c r="O37" s="116"/>
      <c r="P37" s="117"/>
      <c r="Q37" s="118"/>
      <c r="R37" s="118"/>
      <c r="S37" s="105"/>
      <c r="T37" s="120"/>
      <c r="U37" s="105"/>
      <c r="V37" s="121"/>
      <c r="W37" s="106"/>
      <c r="X37" s="106"/>
      <c r="Y37" s="107"/>
    </row>
    <row r="38" spans="1:25">
      <c r="A38" s="108"/>
      <c r="B38" s="109"/>
      <c r="C38" s="109"/>
      <c r="D38" s="109"/>
      <c r="E38" s="110"/>
      <c r="F38" s="111"/>
      <c r="G38" s="112"/>
      <c r="H38" s="112"/>
      <c r="I38" s="113"/>
      <c r="J38" s="114"/>
      <c r="K38" s="110"/>
      <c r="L38" s="112"/>
      <c r="M38" s="111"/>
      <c r="N38" s="112"/>
      <c r="O38" s="116"/>
      <c r="P38" s="117"/>
      <c r="Q38" s="118"/>
      <c r="R38" s="118"/>
      <c r="S38" s="105"/>
      <c r="T38" s="120"/>
      <c r="U38" s="105"/>
      <c r="V38" s="121"/>
      <c r="W38" s="106"/>
      <c r="X38" s="106"/>
      <c r="Y38" s="107"/>
    </row>
    <row r="39" spans="1:25">
      <c r="A39" s="108"/>
      <c r="B39" s="109"/>
      <c r="C39" s="109"/>
      <c r="D39" s="109"/>
      <c r="E39" s="110"/>
      <c r="F39" s="111"/>
      <c r="G39" s="112"/>
      <c r="H39" s="112"/>
      <c r="I39" s="113"/>
      <c r="J39" s="114"/>
      <c r="K39" s="110"/>
      <c r="L39" s="112"/>
      <c r="M39" s="111"/>
      <c r="N39" s="112"/>
      <c r="O39" s="116"/>
      <c r="P39" s="117"/>
      <c r="Q39" s="118"/>
      <c r="R39" s="118"/>
      <c r="S39" s="105"/>
      <c r="T39" s="120"/>
      <c r="U39" s="105"/>
      <c r="V39" s="121"/>
      <c r="W39" s="106"/>
      <c r="X39" s="106"/>
      <c r="Y39" s="107"/>
    </row>
    <row r="40" spans="1:25">
      <c r="A40" s="108"/>
      <c r="B40" s="109"/>
      <c r="C40" s="109"/>
      <c r="D40" s="109"/>
      <c r="E40" s="110"/>
      <c r="F40" s="111"/>
      <c r="G40" s="112"/>
      <c r="H40" s="112"/>
      <c r="I40" s="113"/>
      <c r="J40" s="114"/>
      <c r="K40" s="110"/>
      <c r="L40" s="112"/>
      <c r="M40" s="111"/>
      <c r="N40" s="112"/>
      <c r="O40" s="116"/>
      <c r="P40" s="117"/>
      <c r="Q40" s="118"/>
      <c r="R40" s="118"/>
      <c r="S40" s="105"/>
      <c r="T40" s="120"/>
      <c r="U40" s="105"/>
      <c r="V40" s="121"/>
      <c r="W40" s="106"/>
      <c r="X40" s="106"/>
      <c r="Y40" s="107"/>
    </row>
    <row r="41" spans="1:25">
      <c r="A41" s="108"/>
      <c r="B41" s="109"/>
      <c r="C41" s="109"/>
      <c r="D41" s="109"/>
      <c r="E41" s="110"/>
      <c r="F41" s="111"/>
      <c r="G41" s="112"/>
      <c r="H41" s="112"/>
      <c r="I41" s="113"/>
      <c r="J41" s="114"/>
      <c r="K41" s="110"/>
      <c r="L41" s="112"/>
      <c r="M41" s="111"/>
      <c r="N41" s="112"/>
      <c r="O41" s="116"/>
      <c r="P41" s="117"/>
      <c r="Q41" s="118"/>
      <c r="R41" s="118"/>
      <c r="S41" s="105"/>
      <c r="T41" s="120"/>
      <c r="U41" s="105"/>
      <c r="V41" s="121"/>
      <c r="W41" s="106"/>
      <c r="X41" s="106"/>
      <c r="Y41" s="107"/>
    </row>
    <row r="42" spans="1:25">
      <c r="A42" s="108"/>
      <c r="B42" s="109"/>
      <c r="C42" s="109"/>
      <c r="D42" s="109"/>
      <c r="E42" s="110"/>
      <c r="F42" s="111"/>
      <c r="G42" s="112"/>
      <c r="H42" s="112"/>
      <c r="I42" s="113"/>
      <c r="J42" s="114"/>
      <c r="K42" s="110"/>
      <c r="L42" s="112"/>
      <c r="M42" s="111"/>
      <c r="N42" s="112"/>
      <c r="O42" s="116"/>
      <c r="P42" s="117"/>
      <c r="Q42" s="118"/>
      <c r="R42" s="118"/>
      <c r="S42" s="105"/>
      <c r="T42" s="120"/>
      <c r="U42" s="105"/>
      <c r="V42" s="121"/>
      <c r="W42" s="106"/>
      <c r="X42" s="106"/>
      <c r="Y42" s="107"/>
    </row>
    <row r="43" spans="1:25">
      <c r="A43" s="108"/>
      <c r="B43" s="109"/>
      <c r="C43" s="109"/>
      <c r="D43" s="109"/>
      <c r="E43" s="110"/>
      <c r="F43" s="111"/>
      <c r="G43" s="112"/>
      <c r="H43" s="112"/>
      <c r="I43" s="113"/>
      <c r="J43" s="114"/>
      <c r="K43" s="110"/>
      <c r="L43" s="112"/>
      <c r="M43" s="111"/>
      <c r="N43" s="112"/>
      <c r="O43" s="116"/>
      <c r="P43" s="117"/>
      <c r="Q43" s="118"/>
      <c r="R43" s="118"/>
      <c r="S43" s="105"/>
      <c r="T43" s="120"/>
      <c r="U43" s="105"/>
      <c r="V43" s="121"/>
      <c r="W43" s="106"/>
      <c r="X43" s="106"/>
      <c r="Y43" s="107"/>
    </row>
    <row r="44" spans="1:25">
      <c r="A44" s="108"/>
      <c r="B44" s="109"/>
      <c r="C44" s="109"/>
      <c r="D44" s="109"/>
      <c r="E44" s="110"/>
      <c r="F44" s="111"/>
      <c r="G44" s="112"/>
      <c r="H44" s="112"/>
      <c r="I44" s="113"/>
      <c r="J44" s="114"/>
      <c r="K44" s="110"/>
      <c r="L44" s="112"/>
      <c r="M44" s="111"/>
      <c r="N44" s="112"/>
      <c r="O44" s="116"/>
      <c r="P44" s="117"/>
      <c r="Q44" s="118"/>
      <c r="R44" s="118"/>
      <c r="S44" s="105"/>
      <c r="T44" s="120"/>
      <c r="U44" s="105"/>
      <c r="V44" s="121"/>
      <c r="W44" s="106"/>
      <c r="X44" s="106"/>
      <c r="Y44" s="107"/>
    </row>
    <row r="45" spans="1:25">
      <c r="A45" s="108"/>
      <c r="B45" s="109"/>
      <c r="C45" s="109"/>
      <c r="D45" s="109"/>
      <c r="E45" s="110"/>
      <c r="F45" s="111"/>
      <c r="G45" s="112"/>
      <c r="H45" s="112"/>
      <c r="I45" s="113"/>
      <c r="J45" s="114"/>
      <c r="K45" s="110"/>
      <c r="L45" s="112"/>
      <c r="M45" s="111"/>
      <c r="N45" s="112"/>
      <c r="O45" s="116"/>
      <c r="P45" s="117"/>
      <c r="Q45" s="118"/>
      <c r="R45" s="118"/>
      <c r="S45" s="105"/>
      <c r="T45" s="120"/>
      <c r="U45" s="105"/>
      <c r="V45" s="121"/>
      <c r="W45" s="106"/>
      <c r="X45" s="106"/>
      <c r="Y45" s="107"/>
    </row>
    <row r="46" spans="1:25">
      <c r="A46" s="108"/>
      <c r="B46" s="109"/>
      <c r="C46" s="109"/>
      <c r="D46" s="109"/>
      <c r="E46" s="110"/>
      <c r="F46" s="111"/>
      <c r="G46" s="112"/>
      <c r="H46" s="112"/>
      <c r="I46" s="113"/>
      <c r="J46" s="114"/>
      <c r="K46" s="110"/>
      <c r="L46" s="112"/>
      <c r="M46" s="111"/>
      <c r="N46" s="112"/>
      <c r="O46" s="116"/>
      <c r="P46" s="117"/>
      <c r="Q46" s="118"/>
      <c r="R46" s="118"/>
      <c r="S46" s="105"/>
      <c r="T46" s="120"/>
      <c r="U46" s="105"/>
      <c r="V46" s="121"/>
      <c r="W46" s="106"/>
      <c r="X46" s="106"/>
      <c r="Y46" s="107"/>
    </row>
    <row r="47" spans="1:25">
      <c r="A47" s="108"/>
      <c r="B47" s="109"/>
      <c r="C47" s="109"/>
      <c r="D47" s="109"/>
      <c r="E47" s="110"/>
      <c r="F47" s="111"/>
      <c r="G47" s="112"/>
      <c r="H47" s="112"/>
      <c r="I47" s="113"/>
      <c r="J47" s="114"/>
      <c r="K47" s="110"/>
      <c r="L47" s="112"/>
      <c r="M47" s="111"/>
      <c r="N47" s="112"/>
      <c r="O47" s="116"/>
      <c r="P47" s="117"/>
      <c r="Q47" s="118"/>
      <c r="R47" s="118"/>
      <c r="S47" s="105"/>
      <c r="T47" s="120"/>
      <c r="U47" s="105"/>
      <c r="V47" s="121"/>
      <c r="W47" s="106"/>
      <c r="X47" s="106"/>
      <c r="Y47" s="107"/>
    </row>
    <row r="48" spans="1:25">
      <c r="A48" s="108"/>
      <c r="B48" s="109"/>
      <c r="C48" s="109"/>
      <c r="D48" s="109"/>
      <c r="E48" s="110"/>
      <c r="F48" s="111"/>
      <c r="G48" s="112"/>
      <c r="H48" s="112"/>
      <c r="I48" s="113"/>
      <c r="J48" s="114"/>
      <c r="K48" s="110"/>
      <c r="L48" s="112"/>
      <c r="M48" s="111"/>
      <c r="N48" s="112"/>
      <c r="O48" s="116"/>
      <c r="P48" s="117"/>
      <c r="Q48" s="118"/>
      <c r="R48" s="118"/>
      <c r="S48" s="105"/>
      <c r="T48" s="120"/>
      <c r="U48" s="105"/>
      <c r="V48" s="121"/>
      <c r="W48" s="106"/>
      <c r="X48" s="106"/>
      <c r="Y48" s="107"/>
    </row>
    <row r="49" spans="1:25">
      <c r="A49" s="108"/>
      <c r="B49" s="109"/>
      <c r="C49" s="109"/>
      <c r="D49" s="109"/>
      <c r="E49" s="110"/>
      <c r="F49" s="111"/>
      <c r="G49" s="112"/>
      <c r="H49" s="112"/>
      <c r="I49" s="113"/>
      <c r="J49" s="114"/>
      <c r="K49" s="110"/>
      <c r="L49" s="112"/>
      <c r="M49" s="111"/>
      <c r="N49" s="112"/>
      <c r="O49" s="116"/>
      <c r="P49" s="117"/>
      <c r="Q49" s="118"/>
      <c r="R49" s="118"/>
      <c r="S49" s="105"/>
      <c r="T49" s="120"/>
      <c r="U49" s="105"/>
      <c r="V49" s="121"/>
      <c r="W49" s="106"/>
      <c r="X49" s="106"/>
      <c r="Y49" s="107"/>
    </row>
    <row r="50" spans="1:25">
      <c r="A50" s="108"/>
      <c r="B50" s="109"/>
      <c r="C50" s="109"/>
      <c r="D50" s="109"/>
      <c r="E50" s="110"/>
      <c r="F50" s="111"/>
      <c r="G50" s="112"/>
      <c r="H50" s="112"/>
      <c r="I50" s="113"/>
      <c r="J50" s="114"/>
      <c r="K50" s="110"/>
      <c r="L50" s="112"/>
      <c r="M50" s="111"/>
      <c r="N50" s="112"/>
      <c r="O50" s="116"/>
      <c r="P50" s="117"/>
      <c r="Q50" s="118"/>
      <c r="R50" s="118"/>
      <c r="S50" s="105"/>
      <c r="T50" s="120"/>
      <c r="U50" s="105"/>
      <c r="V50" s="121"/>
      <c r="W50" s="106"/>
      <c r="X50" s="106"/>
      <c r="Y50" s="107"/>
    </row>
    <row r="51" spans="1:25">
      <c r="A51" s="108"/>
      <c r="B51" s="109"/>
      <c r="C51" s="109"/>
      <c r="D51" s="109"/>
      <c r="E51" s="110"/>
      <c r="F51" s="111"/>
      <c r="G51" s="112"/>
      <c r="H51" s="112"/>
      <c r="I51" s="113"/>
      <c r="J51" s="114"/>
      <c r="K51" s="110"/>
      <c r="L51" s="112"/>
      <c r="M51" s="111"/>
      <c r="N51" s="112"/>
      <c r="O51" s="116"/>
      <c r="P51" s="117"/>
      <c r="Q51" s="118"/>
      <c r="R51" s="118"/>
      <c r="S51" s="105"/>
      <c r="T51" s="120"/>
      <c r="U51" s="105"/>
      <c r="V51" s="121"/>
      <c r="W51" s="106"/>
      <c r="X51" s="106"/>
      <c r="Y51" s="107"/>
    </row>
    <row r="52" spans="1:25">
      <c r="A52" s="108"/>
      <c r="B52" s="109"/>
      <c r="C52" s="109"/>
      <c r="D52" s="109"/>
      <c r="E52" s="110"/>
      <c r="F52" s="111"/>
      <c r="G52" s="112"/>
      <c r="H52" s="112"/>
      <c r="I52" s="113"/>
      <c r="J52" s="114"/>
      <c r="K52" s="110"/>
      <c r="L52" s="112"/>
      <c r="M52" s="111"/>
      <c r="N52" s="112"/>
      <c r="O52" s="116"/>
      <c r="P52" s="117"/>
      <c r="Q52" s="118"/>
      <c r="R52" s="118"/>
      <c r="S52" s="105"/>
      <c r="T52" s="120"/>
      <c r="U52" s="105"/>
      <c r="V52" s="121"/>
      <c r="W52" s="106"/>
      <c r="X52" s="106"/>
      <c r="Y52" s="107"/>
    </row>
    <row r="53" spans="1:25">
      <c r="A53" s="108"/>
      <c r="B53" s="109"/>
      <c r="C53" s="109"/>
      <c r="D53" s="109"/>
      <c r="E53" s="110"/>
      <c r="F53" s="111"/>
      <c r="G53" s="112"/>
      <c r="H53" s="112"/>
      <c r="I53" s="113"/>
      <c r="J53" s="114"/>
      <c r="K53" s="110"/>
      <c r="L53" s="112"/>
      <c r="M53" s="111"/>
      <c r="N53" s="112"/>
      <c r="O53" s="116"/>
      <c r="P53" s="117"/>
      <c r="Q53" s="118"/>
      <c r="R53" s="118"/>
      <c r="S53" s="105"/>
      <c r="T53" s="120"/>
      <c r="U53" s="105"/>
      <c r="V53" s="121"/>
      <c r="W53" s="106"/>
      <c r="X53" s="106"/>
      <c r="Y53" s="107"/>
    </row>
    <row r="54" spans="1:25">
      <c r="A54" s="108"/>
      <c r="B54" s="109"/>
      <c r="C54" s="109"/>
      <c r="D54" s="109"/>
      <c r="E54" s="110"/>
      <c r="F54" s="111"/>
      <c r="G54" s="112"/>
      <c r="H54" s="112"/>
      <c r="I54" s="113"/>
      <c r="J54" s="114"/>
      <c r="K54" s="110"/>
      <c r="L54" s="112"/>
      <c r="M54" s="111"/>
      <c r="N54" s="112"/>
      <c r="O54" s="116"/>
      <c r="P54" s="117"/>
      <c r="Q54" s="118"/>
      <c r="R54" s="118"/>
      <c r="S54" s="105"/>
      <c r="T54" s="120"/>
      <c r="U54" s="105"/>
      <c r="V54" s="121"/>
      <c r="W54" s="106"/>
      <c r="X54" s="106"/>
      <c r="Y54" s="107"/>
    </row>
    <row r="55" spans="1:25" ht="21.6" customHeight="1">
      <c r="A55" s="122"/>
      <c r="B55" s="123" t="s">
        <v>108</v>
      </c>
      <c r="C55" s="123"/>
      <c r="D55" s="123"/>
      <c r="E55" s="124"/>
      <c r="F55" s="124"/>
      <c r="G55" s="124"/>
      <c r="H55" s="124"/>
      <c r="I55" s="125"/>
      <c r="J55" s="126"/>
      <c r="K55" s="124"/>
      <c r="L55" s="124"/>
      <c r="M55" s="124"/>
      <c r="N55" s="124"/>
      <c r="O55" s="127"/>
      <c r="P55" s="123"/>
      <c r="Q55" s="123"/>
      <c r="R55" s="123"/>
      <c r="S55" s="128"/>
      <c r="T55" s="128"/>
      <c r="U55" s="128"/>
      <c r="V55" s="128"/>
      <c r="W55" s="129"/>
      <c r="X55" s="129"/>
      <c r="Y55" s="130"/>
    </row>
    <row r="56" spans="1:25" ht="22.5">
      <c r="A56" s="108">
        <v>388</v>
      </c>
      <c r="B56" s="109" t="s">
        <v>109</v>
      </c>
      <c r="C56" s="109"/>
      <c r="D56" s="109"/>
      <c r="E56" s="110">
        <v>20</v>
      </c>
      <c r="F56" s="111">
        <v>20</v>
      </c>
      <c r="G56" s="112">
        <v>20</v>
      </c>
      <c r="H56" s="112"/>
      <c r="I56" s="113" t="s">
        <v>116</v>
      </c>
      <c r="J56" s="114" t="s">
        <v>111</v>
      </c>
      <c r="K56" s="110">
        <v>20</v>
      </c>
      <c r="L56" s="112">
        <v>15</v>
      </c>
      <c r="M56" s="111">
        <f>L56-K56</f>
        <v>-5</v>
      </c>
      <c r="N56" s="112">
        <v>-5</v>
      </c>
      <c r="O56" s="116" t="s">
        <v>93</v>
      </c>
      <c r="P56" s="114" t="s">
        <v>111</v>
      </c>
      <c r="Q56" s="118"/>
      <c r="R56" s="118" t="s">
        <v>113</v>
      </c>
      <c r="S56" s="105" t="s">
        <v>2</v>
      </c>
      <c r="T56" s="120" t="s">
        <v>743</v>
      </c>
      <c r="U56" s="105"/>
      <c r="V56" s="121"/>
      <c r="W56" s="106"/>
      <c r="X56" s="106"/>
      <c r="Y56" s="107"/>
    </row>
    <row r="57" spans="1:25" ht="20.100000000000001" customHeight="1">
      <c r="A57" s="108">
        <v>389</v>
      </c>
      <c r="B57" s="109" t="s">
        <v>110</v>
      </c>
      <c r="C57" s="109"/>
      <c r="D57" s="109"/>
      <c r="E57" s="110">
        <v>300</v>
      </c>
      <c r="F57" s="111">
        <v>300</v>
      </c>
      <c r="G57" s="112">
        <v>300</v>
      </c>
      <c r="H57" s="112"/>
      <c r="I57" s="113" t="s">
        <v>95</v>
      </c>
      <c r="J57" s="114" t="s">
        <v>112</v>
      </c>
      <c r="K57" s="110">
        <v>300</v>
      </c>
      <c r="L57" s="112">
        <v>300</v>
      </c>
      <c r="M57" s="111">
        <v>0</v>
      </c>
      <c r="N57" s="112">
        <v>0</v>
      </c>
      <c r="O57" s="116" t="s">
        <v>95</v>
      </c>
      <c r="P57" s="114" t="s">
        <v>112</v>
      </c>
      <c r="Q57" s="118"/>
      <c r="R57" s="118" t="s">
        <v>114</v>
      </c>
      <c r="S57" s="119" t="s">
        <v>738</v>
      </c>
      <c r="T57" s="120"/>
      <c r="U57" s="105"/>
      <c r="V57" s="121"/>
      <c r="W57" s="106"/>
      <c r="X57" s="106"/>
      <c r="Y57" s="107"/>
    </row>
    <row r="58" spans="1:25">
      <c r="A58" s="108"/>
      <c r="B58" s="109"/>
      <c r="C58" s="109"/>
      <c r="D58" s="109"/>
      <c r="E58" s="110"/>
      <c r="F58" s="111"/>
      <c r="G58" s="112"/>
      <c r="H58" s="112"/>
      <c r="I58" s="113"/>
      <c r="J58" s="114"/>
      <c r="K58" s="110"/>
      <c r="L58" s="112"/>
      <c r="M58" s="111"/>
      <c r="N58" s="112"/>
      <c r="O58" s="116"/>
      <c r="P58" s="117"/>
      <c r="Q58" s="118"/>
      <c r="R58" s="118"/>
      <c r="S58" s="105"/>
      <c r="T58" s="120"/>
      <c r="U58" s="105"/>
      <c r="V58" s="121"/>
      <c r="W58" s="106"/>
      <c r="X58" s="106"/>
      <c r="Y58" s="107"/>
    </row>
    <row r="59" spans="1:25">
      <c r="A59" s="108"/>
      <c r="B59" s="109"/>
      <c r="C59" s="109"/>
      <c r="D59" s="109"/>
      <c r="E59" s="110"/>
      <c r="F59" s="111"/>
      <c r="G59" s="112"/>
      <c r="H59" s="112"/>
      <c r="I59" s="113"/>
      <c r="J59" s="114"/>
      <c r="K59" s="110"/>
      <c r="L59" s="112"/>
      <c r="M59" s="111"/>
      <c r="N59" s="112"/>
      <c r="O59" s="116"/>
      <c r="P59" s="117"/>
      <c r="Q59" s="118"/>
      <c r="R59" s="118"/>
      <c r="S59" s="105"/>
      <c r="T59" s="120"/>
      <c r="U59" s="105"/>
      <c r="V59" s="121"/>
      <c r="W59" s="106"/>
      <c r="X59" s="106"/>
      <c r="Y59" s="107"/>
    </row>
    <row r="60" spans="1:25">
      <c r="A60" s="108"/>
      <c r="B60" s="109"/>
      <c r="C60" s="109"/>
      <c r="D60" s="109"/>
      <c r="E60" s="110"/>
      <c r="F60" s="111"/>
      <c r="G60" s="112"/>
      <c r="H60" s="112"/>
      <c r="I60" s="113"/>
      <c r="J60" s="114"/>
      <c r="K60" s="110"/>
      <c r="L60" s="112"/>
      <c r="M60" s="111"/>
      <c r="N60" s="112"/>
      <c r="O60" s="116"/>
      <c r="P60" s="117"/>
      <c r="Q60" s="118"/>
      <c r="R60" s="118"/>
      <c r="S60" s="105"/>
      <c r="T60" s="120"/>
      <c r="U60" s="105"/>
      <c r="V60" s="121"/>
      <c r="W60" s="106"/>
      <c r="X60" s="106"/>
      <c r="Y60" s="107"/>
    </row>
    <row r="61" spans="1:25">
      <c r="A61" s="108"/>
      <c r="B61" s="109"/>
      <c r="C61" s="109"/>
      <c r="D61" s="109"/>
      <c r="E61" s="110"/>
      <c r="F61" s="111"/>
      <c r="G61" s="112"/>
      <c r="H61" s="112"/>
      <c r="I61" s="113"/>
      <c r="J61" s="114"/>
      <c r="K61" s="110"/>
      <c r="L61" s="112"/>
      <c r="M61" s="111"/>
      <c r="N61" s="112"/>
      <c r="O61" s="116"/>
      <c r="P61" s="117"/>
      <c r="Q61" s="118"/>
      <c r="R61" s="118"/>
      <c r="S61" s="105"/>
      <c r="T61" s="120"/>
      <c r="U61" s="105"/>
      <c r="V61" s="121"/>
      <c r="W61" s="106"/>
      <c r="X61" s="106"/>
      <c r="Y61" s="107"/>
    </row>
    <row r="62" spans="1:25">
      <c r="A62" s="108"/>
      <c r="B62" s="109"/>
      <c r="C62" s="109"/>
      <c r="D62" s="109"/>
      <c r="E62" s="110"/>
      <c r="F62" s="111"/>
      <c r="G62" s="112"/>
      <c r="H62" s="112"/>
      <c r="I62" s="113"/>
      <c r="J62" s="114"/>
      <c r="K62" s="110"/>
      <c r="L62" s="112"/>
      <c r="M62" s="111"/>
      <c r="N62" s="112"/>
      <c r="O62" s="116"/>
      <c r="P62" s="117"/>
      <c r="Q62" s="118"/>
      <c r="R62" s="118"/>
      <c r="S62" s="105"/>
      <c r="T62" s="120"/>
      <c r="U62" s="105"/>
      <c r="V62" s="121"/>
      <c r="W62" s="106"/>
      <c r="X62" s="106"/>
      <c r="Y62" s="107"/>
    </row>
    <row r="63" spans="1:25">
      <c r="A63" s="108"/>
      <c r="B63" s="109"/>
      <c r="C63" s="109"/>
      <c r="D63" s="109"/>
      <c r="E63" s="110"/>
      <c r="F63" s="111"/>
      <c r="G63" s="112"/>
      <c r="H63" s="112"/>
      <c r="I63" s="113"/>
      <c r="J63" s="114"/>
      <c r="K63" s="110"/>
      <c r="L63" s="112"/>
      <c r="M63" s="111"/>
      <c r="N63" s="112"/>
      <c r="O63" s="116"/>
      <c r="P63" s="117"/>
      <c r="Q63" s="118"/>
      <c r="R63" s="118"/>
      <c r="S63" s="105"/>
      <c r="T63" s="120"/>
      <c r="U63" s="105"/>
      <c r="V63" s="121"/>
      <c r="W63" s="106"/>
      <c r="X63" s="106"/>
      <c r="Y63" s="107"/>
    </row>
    <row r="64" spans="1:25">
      <c r="A64" s="108"/>
      <c r="B64" s="109"/>
      <c r="C64" s="109"/>
      <c r="D64" s="109"/>
      <c r="E64" s="110"/>
      <c r="F64" s="111"/>
      <c r="G64" s="112"/>
      <c r="H64" s="112"/>
      <c r="I64" s="113"/>
      <c r="J64" s="114"/>
      <c r="K64" s="110"/>
      <c r="L64" s="112"/>
      <c r="M64" s="111"/>
      <c r="N64" s="112"/>
      <c r="O64" s="116"/>
      <c r="P64" s="117"/>
      <c r="Q64" s="118"/>
      <c r="R64" s="118"/>
      <c r="S64" s="105"/>
      <c r="T64" s="120"/>
      <c r="U64" s="105"/>
      <c r="V64" s="121"/>
      <c r="W64" s="106"/>
      <c r="X64" s="106"/>
      <c r="Y64" s="107"/>
    </row>
    <row r="65" spans="1:25" ht="14.25" thickBot="1">
      <c r="A65" s="132"/>
      <c r="B65" s="133"/>
      <c r="C65" s="133"/>
      <c r="D65" s="133"/>
      <c r="E65" s="134"/>
      <c r="F65" s="135"/>
      <c r="G65" s="136"/>
      <c r="H65" s="136"/>
      <c r="I65" s="137"/>
      <c r="J65" s="138"/>
      <c r="K65" s="134"/>
      <c r="L65" s="136"/>
      <c r="M65" s="135"/>
      <c r="N65" s="136"/>
      <c r="O65" s="139"/>
      <c r="P65" s="140"/>
      <c r="Q65" s="141"/>
      <c r="R65" s="141"/>
      <c r="S65" s="142"/>
      <c r="T65" s="143"/>
      <c r="U65" s="144"/>
      <c r="V65" s="145"/>
      <c r="W65" s="146"/>
      <c r="X65" s="146"/>
      <c r="Y65" s="147"/>
    </row>
    <row r="66" spans="1:25" ht="14.25" thickTop="1">
      <c r="A66" s="965" t="s">
        <v>60</v>
      </c>
      <c r="B66" s="966"/>
      <c r="C66" s="480"/>
      <c r="D66" s="480"/>
      <c r="E66" s="148"/>
      <c r="F66" s="149"/>
      <c r="G66" s="150"/>
      <c r="H66" s="151"/>
      <c r="I66" s="971" t="s">
        <v>2</v>
      </c>
      <c r="J66" s="972"/>
      <c r="K66" s="148"/>
      <c r="L66" s="150"/>
      <c r="M66" s="150"/>
      <c r="N66" s="150"/>
      <c r="O66" s="975"/>
      <c r="P66" s="975"/>
      <c r="Q66" s="915"/>
      <c r="R66" s="915"/>
      <c r="S66" s="900"/>
      <c r="T66" s="890"/>
      <c r="U66" s="900"/>
      <c r="V66" s="890"/>
      <c r="W66" s="900"/>
      <c r="X66" s="900"/>
      <c r="Y66" s="883"/>
    </row>
    <row r="67" spans="1:25">
      <c r="A67" s="967"/>
      <c r="B67" s="968"/>
      <c r="C67" s="481"/>
      <c r="D67" s="481"/>
      <c r="E67" s="110"/>
      <c r="F67" s="111"/>
      <c r="G67" s="112"/>
      <c r="H67" s="115"/>
      <c r="I67" s="886" t="s">
        <v>8</v>
      </c>
      <c r="J67" s="887"/>
      <c r="K67" s="110"/>
      <c r="L67" s="112"/>
      <c r="M67" s="112"/>
      <c r="N67" s="112"/>
      <c r="O67" s="954"/>
      <c r="P67" s="954"/>
      <c r="Q67" s="916"/>
      <c r="R67" s="916"/>
      <c r="S67" s="918"/>
      <c r="T67" s="891"/>
      <c r="U67" s="918"/>
      <c r="V67" s="891"/>
      <c r="W67" s="901"/>
      <c r="X67" s="901"/>
      <c r="Y67" s="884"/>
    </row>
    <row r="68" spans="1:25" ht="14.25" thickBot="1">
      <c r="A68" s="969"/>
      <c r="B68" s="970"/>
      <c r="C68" s="482"/>
      <c r="D68" s="482"/>
      <c r="E68" s="152"/>
      <c r="F68" s="153"/>
      <c r="G68" s="154"/>
      <c r="H68" s="155"/>
      <c r="I68" s="937" t="s">
        <v>10</v>
      </c>
      <c r="J68" s="938"/>
      <c r="K68" s="152"/>
      <c r="L68" s="154"/>
      <c r="M68" s="154"/>
      <c r="N68" s="154"/>
      <c r="O68" s="976"/>
      <c r="P68" s="976"/>
      <c r="Q68" s="917"/>
      <c r="R68" s="917"/>
      <c r="S68" s="919"/>
      <c r="T68" s="892"/>
      <c r="U68" s="919"/>
      <c r="V68" s="892"/>
      <c r="W68" s="902"/>
      <c r="X68" s="902"/>
      <c r="Y68" s="885"/>
    </row>
    <row r="69" spans="1:25">
      <c r="A69" s="967" t="s">
        <v>61</v>
      </c>
      <c r="B69" s="968"/>
      <c r="C69" s="481"/>
      <c r="D69" s="481"/>
      <c r="E69" s="156"/>
      <c r="F69" s="157"/>
      <c r="G69" s="158"/>
      <c r="H69" s="159"/>
      <c r="I69" s="1059" t="s">
        <v>2</v>
      </c>
      <c r="J69" s="1060"/>
      <c r="K69" s="156"/>
      <c r="L69" s="158"/>
      <c r="M69" s="160"/>
      <c r="N69" s="950"/>
      <c r="O69" s="953"/>
      <c r="P69" s="953"/>
      <c r="Q69" s="945"/>
      <c r="R69" s="945"/>
      <c r="S69" s="941"/>
      <c r="T69" s="939"/>
      <c r="U69" s="941"/>
      <c r="V69" s="939"/>
      <c r="W69" s="941"/>
      <c r="X69" s="941"/>
      <c r="Y69" s="943"/>
    </row>
    <row r="70" spans="1:25">
      <c r="A70" s="967"/>
      <c r="B70" s="968"/>
      <c r="C70" s="481"/>
      <c r="D70" s="481"/>
      <c r="E70" s="110"/>
      <c r="F70" s="111"/>
      <c r="G70" s="112"/>
      <c r="H70" s="115"/>
      <c r="I70" s="886" t="s">
        <v>8</v>
      </c>
      <c r="J70" s="887"/>
      <c r="K70" s="110"/>
      <c r="L70" s="112"/>
      <c r="M70" s="112"/>
      <c r="N70" s="951"/>
      <c r="O70" s="954"/>
      <c r="P70" s="954"/>
      <c r="Q70" s="916"/>
      <c r="R70" s="916"/>
      <c r="S70" s="918"/>
      <c r="T70" s="891"/>
      <c r="U70" s="918"/>
      <c r="V70" s="891"/>
      <c r="W70" s="901"/>
      <c r="X70" s="901"/>
      <c r="Y70" s="884"/>
    </row>
    <row r="71" spans="1:25" ht="14.25" thickBot="1">
      <c r="A71" s="979"/>
      <c r="B71" s="980"/>
      <c r="C71" s="483"/>
      <c r="D71" s="483"/>
      <c r="E71" s="134"/>
      <c r="F71" s="135"/>
      <c r="G71" s="136"/>
      <c r="H71" s="161"/>
      <c r="I71" s="888" t="s">
        <v>10</v>
      </c>
      <c r="J71" s="889"/>
      <c r="K71" s="134"/>
      <c r="L71" s="136"/>
      <c r="M71" s="162"/>
      <c r="N71" s="952"/>
      <c r="O71" s="955"/>
      <c r="P71" s="955"/>
      <c r="Q71" s="946"/>
      <c r="R71" s="946"/>
      <c r="S71" s="947"/>
      <c r="T71" s="940"/>
      <c r="U71" s="947"/>
      <c r="V71" s="940"/>
      <c r="W71" s="942"/>
      <c r="X71" s="942"/>
      <c r="Y71" s="944"/>
    </row>
    <row r="72" spans="1:25" ht="14.25" thickTop="1">
      <c r="A72" s="965" t="s">
        <v>34</v>
      </c>
      <c r="B72" s="966"/>
      <c r="C72" s="481"/>
      <c r="D72" s="481"/>
      <c r="E72" s="156"/>
      <c r="F72" s="157"/>
      <c r="G72" s="158"/>
      <c r="H72" s="159"/>
      <c r="I72" s="971" t="s">
        <v>2</v>
      </c>
      <c r="J72" s="972"/>
      <c r="K72" s="156"/>
      <c r="L72" s="158"/>
      <c r="M72" s="157"/>
      <c r="N72" s="973"/>
      <c r="O72" s="975"/>
      <c r="P72" s="975"/>
      <c r="Q72" s="915"/>
      <c r="R72" s="915"/>
      <c r="S72" s="900"/>
      <c r="T72" s="890"/>
      <c r="U72" s="900"/>
      <c r="V72" s="890"/>
      <c r="W72" s="900"/>
      <c r="X72" s="900"/>
      <c r="Y72" s="883"/>
    </row>
    <row r="73" spans="1:25">
      <c r="A73" s="967"/>
      <c r="B73" s="968"/>
      <c r="C73" s="481"/>
      <c r="D73" s="481"/>
      <c r="E73" s="110"/>
      <c r="F73" s="111"/>
      <c r="G73" s="112"/>
      <c r="H73" s="115"/>
      <c r="I73" s="886" t="s">
        <v>8</v>
      </c>
      <c r="J73" s="887"/>
      <c r="K73" s="110"/>
      <c r="L73" s="112"/>
      <c r="M73" s="111"/>
      <c r="N73" s="951"/>
      <c r="O73" s="954"/>
      <c r="P73" s="954"/>
      <c r="Q73" s="916"/>
      <c r="R73" s="916"/>
      <c r="S73" s="918"/>
      <c r="T73" s="891"/>
      <c r="U73" s="918"/>
      <c r="V73" s="891"/>
      <c r="W73" s="901"/>
      <c r="X73" s="901"/>
      <c r="Y73" s="884"/>
    </row>
    <row r="74" spans="1:25" ht="14.25" thickBot="1">
      <c r="A74" s="969"/>
      <c r="B74" s="970"/>
      <c r="C74" s="482"/>
      <c r="D74" s="482"/>
      <c r="E74" s="163"/>
      <c r="F74" s="164"/>
      <c r="G74" s="165"/>
      <c r="H74" s="166"/>
      <c r="I74" s="937" t="s">
        <v>10</v>
      </c>
      <c r="J74" s="938"/>
      <c r="K74" s="163"/>
      <c r="L74" s="165"/>
      <c r="M74" s="164"/>
      <c r="N74" s="974"/>
      <c r="O74" s="976"/>
      <c r="P74" s="976"/>
      <c r="Q74" s="917"/>
      <c r="R74" s="917"/>
      <c r="S74" s="919"/>
      <c r="T74" s="892"/>
      <c r="U74" s="919"/>
      <c r="V74" s="892"/>
      <c r="W74" s="902"/>
      <c r="X74" s="902"/>
      <c r="Y74" s="885"/>
    </row>
    <row r="75" spans="1:25" ht="17.850000000000001" customHeight="1">
      <c r="A75" s="85" t="s">
        <v>141</v>
      </c>
      <c r="B75" s="489"/>
      <c r="C75" s="489"/>
      <c r="D75" s="489"/>
      <c r="E75" s="80"/>
      <c r="F75" s="37"/>
      <c r="G75" s="37"/>
      <c r="H75" s="37"/>
      <c r="I75" s="81"/>
      <c r="J75" s="81"/>
      <c r="K75" s="80"/>
      <c r="L75" s="37"/>
      <c r="M75" s="37"/>
      <c r="N75" s="82"/>
      <c r="O75" s="83"/>
      <c r="P75" s="83"/>
      <c r="Q75" s="84"/>
      <c r="R75" s="84"/>
      <c r="S75" s="76"/>
      <c r="T75" s="76"/>
      <c r="U75" s="76"/>
      <c r="V75" s="76"/>
      <c r="Y75" s="488"/>
    </row>
    <row r="76" spans="1:25" ht="18" customHeight="1">
      <c r="A76" s="23" t="s">
        <v>136</v>
      </c>
      <c r="F76" s="41"/>
      <c r="G76" s="41"/>
      <c r="H76" s="41"/>
      <c r="I76" s="41"/>
      <c r="J76" s="41"/>
    </row>
    <row r="77" spans="1:25" ht="18" customHeight="1">
      <c r="A77" s="24" t="s">
        <v>744</v>
      </c>
    </row>
    <row r="78" spans="1:25" ht="18" customHeight="1">
      <c r="A78" s="44" t="s">
        <v>745</v>
      </c>
      <c r="B78" s="188"/>
      <c r="C78" s="42"/>
      <c r="D78" s="42"/>
    </row>
    <row r="79" spans="1:25" ht="18" customHeight="1">
      <c r="A79" s="24" t="s">
        <v>746</v>
      </c>
      <c r="B79" s="188"/>
      <c r="C79" s="42"/>
      <c r="D79" s="42"/>
    </row>
    <row r="80" spans="1:25" ht="18" customHeight="1">
      <c r="A80" s="23" t="s">
        <v>747</v>
      </c>
      <c r="B80" s="187"/>
      <c r="C80" s="23"/>
      <c r="D80" s="23"/>
      <c r="E80" s="9"/>
      <c r="F80" s="9"/>
      <c r="G80" s="9"/>
      <c r="H80" s="9"/>
      <c r="I80" s="9"/>
      <c r="J80" s="9"/>
      <c r="K80" s="9"/>
      <c r="L80" s="9"/>
      <c r="M80" s="9"/>
      <c r="N80" s="9"/>
      <c r="O80" s="9"/>
      <c r="P80" s="9"/>
      <c r="Q80" s="9"/>
      <c r="R80" s="9"/>
      <c r="S80" s="8"/>
      <c r="T80" s="8"/>
      <c r="U80" s="8"/>
      <c r="V80" s="8"/>
    </row>
    <row r="81" spans="1:25" ht="18" customHeight="1">
      <c r="A81" s="23" t="s">
        <v>748</v>
      </c>
      <c r="B81" s="187"/>
      <c r="C81" s="23"/>
      <c r="D81" s="23"/>
      <c r="E81" s="9"/>
      <c r="F81" s="9"/>
      <c r="G81" s="9"/>
      <c r="H81" s="9"/>
      <c r="I81" s="9"/>
      <c r="J81" s="9"/>
      <c r="K81" s="9"/>
      <c r="L81" s="9"/>
      <c r="M81" s="9"/>
      <c r="N81" s="9"/>
      <c r="O81" s="9"/>
      <c r="P81" s="9"/>
      <c r="Q81" s="9"/>
      <c r="R81" s="9"/>
      <c r="S81" s="8"/>
      <c r="T81" s="8"/>
      <c r="U81" s="8"/>
      <c r="V81" s="8"/>
    </row>
    <row r="82" spans="1:25" ht="18" customHeight="1">
      <c r="A82" s="23" t="s">
        <v>749</v>
      </c>
      <c r="B82" s="187"/>
      <c r="C82" s="23"/>
      <c r="D82" s="23"/>
    </row>
    <row r="83" spans="1:25" ht="18" customHeight="1">
      <c r="A83" s="23" t="s">
        <v>750</v>
      </c>
      <c r="B83" s="189"/>
    </row>
    <row r="84" spans="1:25" ht="18" customHeight="1">
      <c r="A84" s="23" t="s">
        <v>138</v>
      </c>
    </row>
    <row r="85" spans="1:25" ht="48" customHeight="1">
      <c r="A85" s="1050" t="s">
        <v>180</v>
      </c>
      <c r="B85" s="1058"/>
      <c r="C85" s="1058"/>
      <c r="D85" s="1058"/>
      <c r="E85" s="1058"/>
      <c r="F85" s="1058"/>
      <c r="G85" s="1058"/>
      <c r="H85" s="1058"/>
      <c r="I85" s="1058"/>
      <c r="J85" s="1058"/>
      <c r="K85" s="1058"/>
      <c r="L85" s="1058"/>
      <c r="M85" s="1058"/>
      <c r="N85" s="1058"/>
      <c r="O85" s="1058"/>
      <c r="P85" s="1058"/>
      <c r="Q85" s="1058"/>
      <c r="R85" s="1058"/>
      <c r="S85" s="1058"/>
      <c r="T85" s="1058"/>
      <c r="U85" s="1058"/>
      <c r="V85" s="1058"/>
      <c r="W85" s="1058"/>
      <c r="X85" s="1058"/>
      <c r="Y85" s="1058"/>
    </row>
    <row r="86" spans="1:25">
      <c r="A86" s="2" t="s">
        <v>122</v>
      </c>
    </row>
    <row r="87" spans="1:25" ht="18" customHeight="1">
      <c r="A87" s="2" t="s">
        <v>156</v>
      </c>
    </row>
    <row r="88" spans="1:25" ht="18" customHeight="1">
      <c r="A88" s="2" t="s">
        <v>157</v>
      </c>
    </row>
    <row r="89" spans="1:25" ht="18" customHeight="1">
      <c r="A89" s="2" t="s">
        <v>158</v>
      </c>
    </row>
    <row r="90" spans="1:25" ht="17.850000000000001" customHeight="1">
      <c r="A90" s="22" t="s">
        <v>127</v>
      </c>
    </row>
    <row r="91" spans="1:25">
      <c r="A91" s="23"/>
    </row>
    <row r="108" spans="6:6">
      <c r="F108" s="28"/>
    </row>
  </sheetData>
  <mergeCells count="75">
    <mergeCell ref="N6:N7"/>
    <mergeCell ref="S5:S7"/>
    <mergeCell ref="A3:T3"/>
    <mergeCell ref="V4:Y4"/>
    <mergeCell ref="A5:A7"/>
    <mergeCell ref="B5:B7"/>
    <mergeCell ref="C5:C7"/>
    <mergeCell ref="D5:D7"/>
    <mergeCell ref="E5:E7"/>
    <mergeCell ref="F5:G5"/>
    <mergeCell ref="H5:H7"/>
    <mergeCell ref="I5:J5"/>
    <mergeCell ref="Y5:Y7"/>
    <mergeCell ref="F6:F7"/>
    <mergeCell ref="G6:G7"/>
    <mergeCell ref="I6:I7"/>
    <mergeCell ref="J6:J7"/>
    <mergeCell ref="W5:W7"/>
    <mergeCell ref="X5:X7"/>
    <mergeCell ref="A66:B68"/>
    <mergeCell ref="I66:J66"/>
    <mergeCell ref="O66:O68"/>
    <mergeCell ref="P66:P68"/>
    <mergeCell ref="Q66:Q68"/>
    <mergeCell ref="T5:T7"/>
    <mergeCell ref="O6:P7"/>
    <mergeCell ref="R66:R68"/>
    <mergeCell ref="U5:U7"/>
    <mergeCell ref="V5:V7"/>
    <mergeCell ref="M5:M6"/>
    <mergeCell ref="N5:P5"/>
    <mergeCell ref="Q5:Q7"/>
    <mergeCell ref="R5:R7"/>
    <mergeCell ref="Y66:Y68"/>
    <mergeCell ref="I67:J67"/>
    <mergeCell ref="I68:J68"/>
    <mergeCell ref="A69:B71"/>
    <mergeCell ref="I69:J69"/>
    <mergeCell ref="N69:N71"/>
    <mergeCell ref="O69:O71"/>
    <mergeCell ref="P69:P71"/>
    <mergeCell ref="Q69:Q71"/>
    <mergeCell ref="R69:R71"/>
    <mergeCell ref="S66:S68"/>
    <mergeCell ref="T66:T68"/>
    <mergeCell ref="U66:U68"/>
    <mergeCell ref="V66:V68"/>
    <mergeCell ref="W66:W68"/>
    <mergeCell ref="X66:X68"/>
    <mergeCell ref="Y69:Y71"/>
    <mergeCell ref="I70:J70"/>
    <mergeCell ref="I71:J71"/>
    <mergeCell ref="A72:B74"/>
    <mergeCell ref="I72:J72"/>
    <mergeCell ref="N72:N74"/>
    <mergeCell ref="O72:O74"/>
    <mergeCell ref="P72:P74"/>
    <mergeCell ref="Q72:Q74"/>
    <mergeCell ref="R72:R74"/>
    <mergeCell ref="S69:S71"/>
    <mergeCell ref="T69:T71"/>
    <mergeCell ref="U69:U71"/>
    <mergeCell ref="V69:V71"/>
    <mergeCell ref="W69:W71"/>
    <mergeCell ref="X69:X71"/>
    <mergeCell ref="Y72:Y74"/>
    <mergeCell ref="I73:J73"/>
    <mergeCell ref="I74:J74"/>
    <mergeCell ref="A85:Y85"/>
    <mergeCell ref="S72:S74"/>
    <mergeCell ref="T72:T74"/>
    <mergeCell ref="U72:U74"/>
    <mergeCell ref="V72:V74"/>
    <mergeCell ref="W72:W74"/>
    <mergeCell ref="X72:X74"/>
  </mergeCells>
  <phoneticPr fontId="1"/>
  <dataValidations count="6">
    <dataValidation type="list" allowBlank="1" showInputMessage="1" showErrorMessage="1" sqref="I9:I65">
      <formula1>"廃止,事業全体の抜本的な改善,事業内容の一部改善,終了予定,現状通り"</formula1>
    </dataValidation>
    <dataValidation type="list" allowBlank="1" showInputMessage="1" showErrorMessage="1" sqref="V9:V65">
      <formula1>"前年度新規,最終実施年度 ,行革推進会議,継続の是非,その他,平成２５年度対象,平成２６年度対象,平成２７年度対象,平成２８年度対象"</formula1>
    </dataValidation>
    <dataValidation type="list" allowBlank="1" showInputMessage="1" showErrorMessage="1" sqref="W8:Y65">
      <formula1>"○, 　,"</formula1>
    </dataValidation>
    <dataValidation type="list" allowBlank="1" showInputMessage="1" showErrorMessage="1" sqref="O9:O65">
      <formula1>"廃止,縮減, 執行等改善,年度内に改善を検討,予定通り終了,現状通り"</formula1>
    </dataValidation>
    <dataValidation type="list" allowBlank="1" showInputMessage="1" showErrorMessage="1" sqref="V8">
      <formula1>"前年度新規,最終実施年度 ,その他"</formula1>
    </dataValidation>
    <dataValidation type="list" allowBlank="1" showInputMessage="1" showErrorMessage="1" sqref="I8">
      <formula1>"廃止,事業全体の抜本的改善,事業内容の改善,現状通り"</formula1>
    </dataValidation>
  </dataValidations>
  <printOptions horizontalCentered="1"/>
  <pageMargins left="0.39370078740157483" right="0.39370078740157483" top="0.78740157480314965" bottom="0.59055118110236227" header="0.51181102362204722" footer="0.39370078740157483"/>
  <pageSetup paperSize="8" scale="50" orientation="landscape" cellComments="asDisplayed" horizontalDpi="300" verticalDpi="300" r:id="rId1"/>
  <headerFooter alignWithMargins="0">
    <oddHeader>&amp;L&amp;28様式１&amp;R&amp;26別添３</oddHeader>
    <oddFooter>&amp;C&amp;P/&amp;N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M77"/>
  <sheetViews>
    <sheetView view="pageBreakPreview" zoomScale="60" zoomScaleNormal="100" zoomScalePageLayoutView="80" workbookViewId="0">
      <selection activeCell="D14" sqref="D14"/>
    </sheetView>
  </sheetViews>
  <sheetFormatPr defaultColWidth="9" defaultRowHeight="13.5"/>
  <cols>
    <col min="1" max="1" width="6.875" style="2" customWidth="1"/>
    <col min="2" max="2" width="54.125" style="2" customWidth="1"/>
    <col min="3" max="3" width="12.125" style="2" customWidth="1"/>
    <col min="4" max="4" width="40.875" style="2" customWidth="1"/>
    <col min="5" max="5" width="15" style="2" customWidth="1"/>
    <col min="6" max="6" width="25.875" style="2" customWidth="1"/>
    <col min="7" max="7" width="17.875" style="2" customWidth="1"/>
    <col min="8" max="8" width="16.875" style="2" customWidth="1"/>
    <col min="9" max="9" width="34.25" style="2" customWidth="1"/>
    <col min="10" max="10" width="12.875" style="2" customWidth="1"/>
    <col min="11" max="12" width="4.875" style="2" customWidth="1"/>
    <col min="13" max="13" width="5.125" style="2" customWidth="1"/>
    <col min="14" max="14" width="10.875" style="2" customWidth="1"/>
    <col min="15" max="16384" width="9" style="2"/>
  </cols>
  <sheetData>
    <row r="1" spans="1:13" ht="21">
      <c r="A1" s="27" t="s">
        <v>181</v>
      </c>
    </row>
    <row r="2" spans="1:13" ht="13.35" customHeight="1"/>
    <row r="3" spans="1:13" ht="18.75">
      <c r="A3" s="19" t="s">
        <v>47</v>
      </c>
    </row>
    <row r="4" spans="1:13" ht="14.25" thickBot="1">
      <c r="A4" s="17"/>
      <c r="B4" s="3"/>
      <c r="C4" s="1"/>
      <c r="D4" s="1"/>
      <c r="E4" s="1"/>
      <c r="F4" s="1"/>
      <c r="G4" s="1"/>
      <c r="H4" s="263"/>
      <c r="I4" s="263"/>
      <c r="J4" s="1028" t="s">
        <v>78</v>
      </c>
      <c r="K4" s="1028"/>
      <c r="L4" s="1028"/>
      <c r="M4" s="1062"/>
    </row>
    <row r="5" spans="1:13" ht="20.100000000000001" customHeight="1">
      <c r="A5" s="1031" t="s">
        <v>67</v>
      </c>
      <c r="B5" s="1006" t="s">
        <v>73</v>
      </c>
      <c r="C5" s="998" t="s">
        <v>183</v>
      </c>
      <c r="D5" s="998" t="s">
        <v>103</v>
      </c>
      <c r="E5" s="998" t="s">
        <v>182</v>
      </c>
      <c r="F5" s="1006" t="s">
        <v>0</v>
      </c>
      <c r="G5" s="1006" t="s">
        <v>58</v>
      </c>
      <c r="H5" s="1006" t="s">
        <v>35</v>
      </c>
      <c r="I5" s="1009" t="s">
        <v>36</v>
      </c>
      <c r="J5" s="1016" t="s">
        <v>178</v>
      </c>
      <c r="K5" s="998" t="s">
        <v>144</v>
      </c>
      <c r="L5" s="998" t="s">
        <v>145</v>
      </c>
      <c r="M5" s="1045" t="s">
        <v>133</v>
      </c>
    </row>
    <row r="6" spans="1:13" ht="20.100000000000001" customHeight="1">
      <c r="A6" s="1032"/>
      <c r="B6" s="1034"/>
      <c r="C6" s="1015"/>
      <c r="D6" s="1015"/>
      <c r="E6" s="1015"/>
      <c r="F6" s="1034"/>
      <c r="G6" s="1007"/>
      <c r="H6" s="1010"/>
      <c r="I6" s="1010"/>
      <c r="J6" s="1019"/>
      <c r="K6" s="999"/>
      <c r="L6" s="999"/>
      <c r="M6" s="1046"/>
    </row>
    <row r="7" spans="1:13" ht="20.100000000000001" customHeight="1" thickBot="1">
      <c r="A7" s="1033"/>
      <c r="B7" s="1035"/>
      <c r="C7" s="1005"/>
      <c r="D7" s="1005"/>
      <c r="E7" s="1005"/>
      <c r="F7" s="1035"/>
      <c r="G7" s="1008"/>
      <c r="H7" s="1011"/>
      <c r="I7" s="1011"/>
      <c r="J7" s="1064"/>
      <c r="K7" s="1000"/>
      <c r="L7" s="1000"/>
      <c r="M7" s="1047"/>
    </row>
    <row r="8" spans="1:13" ht="24.6" customHeight="1">
      <c r="A8" s="91"/>
      <c r="B8" s="92" t="s">
        <v>98</v>
      </c>
      <c r="C8" s="94"/>
      <c r="D8" s="94"/>
      <c r="E8" s="94"/>
      <c r="F8" s="93"/>
      <c r="G8" s="93"/>
      <c r="H8" s="93"/>
      <c r="I8" s="97"/>
      <c r="J8" s="77"/>
      <c r="K8" s="167"/>
      <c r="L8" s="93"/>
      <c r="M8" s="98"/>
    </row>
    <row r="9" spans="1:13" ht="22.5">
      <c r="A9" s="209">
        <v>1</v>
      </c>
      <c r="B9" s="195" t="s">
        <v>24</v>
      </c>
      <c r="C9" s="196">
        <v>3000</v>
      </c>
      <c r="D9" s="250" t="s">
        <v>63</v>
      </c>
      <c r="E9" s="112">
        <v>2900</v>
      </c>
      <c r="F9" s="198"/>
      <c r="G9" s="205" t="s">
        <v>64</v>
      </c>
      <c r="H9" s="208" t="s">
        <v>2</v>
      </c>
      <c r="I9" s="207" t="s">
        <v>3</v>
      </c>
      <c r="J9" s="207"/>
      <c r="K9" s="203" t="s">
        <v>135</v>
      </c>
      <c r="L9" s="203"/>
      <c r="M9" s="204"/>
    </row>
    <row r="10" spans="1:13" ht="22.5">
      <c r="A10" s="209">
        <v>2</v>
      </c>
      <c r="B10" s="195" t="s">
        <v>42</v>
      </c>
      <c r="C10" s="196">
        <v>800</v>
      </c>
      <c r="D10" s="250" t="s">
        <v>63</v>
      </c>
      <c r="E10" s="112">
        <v>500</v>
      </c>
      <c r="F10" s="198"/>
      <c r="G10" s="198" t="s">
        <v>65</v>
      </c>
      <c r="H10" s="202" t="s">
        <v>5</v>
      </c>
      <c r="I10" s="200" t="s">
        <v>3</v>
      </c>
      <c r="J10" s="200"/>
      <c r="K10" s="203" t="s">
        <v>135</v>
      </c>
      <c r="L10" s="203"/>
      <c r="M10" s="204"/>
    </row>
    <row r="11" spans="1:13" ht="22.5">
      <c r="A11" s="209">
        <v>3</v>
      </c>
      <c r="B11" s="195" t="s">
        <v>43</v>
      </c>
      <c r="C11" s="196">
        <v>5000</v>
      </c>
      <c r="D11" s="250" t="s">
        <v>63</v>
      </c>
      <c r="E11" s="112">
        <v>4500</v>
      </c>
      <c r="F11" s="198"/>
      <c r="G11" s="198" t="s">
        <v>66</v>
      </c>
      <c r="H11" s="202" t="s">
        <v>5</v>
      </c>
      <c r="I11" s="200" t="s">
        <v>3</v>
      </c>
      <c r="J11" s="200"/>
      <c r="K11" s="203"/>
      <c r="L11" s="203" t="s">
        <v>135</v>
      </c>
      <c r="M11" s="204"/>
    </row>
    <row r="12" spans="1:13" ht="22.5">
      <c r="A12" s="209">
        <v>4</v>
      </c>
      <c r="B12" s="195" t="s">
        <v>74</v>
      </c>
      <c r="C12" s="196">
        <v>0</v>
      </c>
      <c r="D12" s="250" t="s">
        <v>63</v>
      </c>
      <c r="E12" s="112">
        <v>0</v>
      </c>
      <c r="F12" s="198"/>
      <c r="G12" s="198" t="s">
        <v>75</v>
      </c>
      <c r="H12" s="202" t="s">
        <v>5</v>
      </c>
      <c r="I12" s="200" t="s">
        <v>3</v>
      </c>
      <c r="J12" s="200"/>
      <c r="K12" s="203"/>
      <c r="L12" s="203"/>
      <c r="M12" s="204"/>
    </row>
    <row r="13" spans="1:13" ht="22.5">
      <c r="A13" s="210">
        <v>5</v>
      </c>
      <c r="B13" s="211" t="s">
        <v>76</v>
      </c>
      <c r="C13" s="212">
        <v>0</v>
      </c>
      <c r="D13" s="249" t="s">
        <v>63</v>
      </c>
      <c r="E13" s="158">
        <v>1000</v>
      </c>
      <c r="F13" s="216"/>
      <c r="G13" s="205" t="s">
        <v>75</v>
      </c>
      <c r="H13" s="208" t="s">
        <v>5</v>
      </c>
      <c r="I13" s="207" t="s">
        <v>3</v>
      </c>
      <c r="J13" s="207"/>
      <c r="K13" s="203"/>
      <c r="L13" s="203"/>
      <c r="M13" s="204"/>
    </row>
    <row r="14" spans="1:13" ht="26.25" customHeight="1">
      <c r="A14" s="209">
        <v>6</v>
      </c>
      <c r="B14" s="195"/>
      <c r="C14" s="196"/>
      <c r="D14" s="250"/>
      <c r="E14" s="112"/>
      <c r="F14" s="198"/>
      <c r="G14" s="198"/>
      <c r="H14" s="202"/>
      <c r="I14" s="202"/>
      <c r="J14" s="202"/>
      <c r="K14" s="203"/>
      <c r="L14" s="203"/>
      <c r="M14" s="204"/>
    </row>
    <row r="15" spans="1:13" ht="26.25" customHeight="1">
      <c r="A15" s="209">
        <v>7</v>
      </c>
      <c r="B15" s="195"/>
      <c r="C15" s="196"/>
      <c r="D15" s="250"/>
      <c r="E15" s="112"/>
      <c r="F15" s="198"/>
      <c r="G15" s="198"/>
      <c r="H15" s="200"/>
      <c r="I15" s="200"/>
      <c r="J15" s="200"/>
      <c r="K15" s="203"/>
      <c r="L15" s="203"/>
      <c r="M15" s="204"/>
    </row>
    <row r="16" spans="1:13" ht="26.25" customHeight="1">
      <c r="A16" s="209">
        <v>8</v>
      </c>
      <c r="B16" s="195"/>
      <c r="C16" s="196"/>
      <c r="D16" s="250"/>
      <c r="E16" s="112"/>
      <c r="F16" s="198"/>
      <c r="G16" s="198"/>
      <c r="H16" s="202"/>
      <c r="I16" s="202"/>
      <c r="J16" s="202"/>
      <c r="K16" s="203"/>
      <c r="L16" s="203"/>
      <c r="M16" s="204"/>
    </row>
    <row r="17" spans="1:13" ht="26.25" customHeight="1">
      <c r="A17" s="213">
        <v>9</v>
      </c>
      <c r="B17" s="214"/>
      <c r="C17" s="215"/>
      <c r="D17" s="251"/>
      <c r="E17" s="169"/>
      <c r="F17" s="217"/>
      <c r="G17" s="217"/>
      <c r="H17" s="218"/>
      <c r="I17" s="218"/>
      <c r="J17" s="218"/>
      <c r="K17" s="203"/>
      <c r="L17" s="203"/>
      <c r="M17" s="204"/>
    </row>
    <row r="18" spans="1:13" ht="24.6" customHeight="1">
      <c r="A18" s="170"/>
      <c r="B18" s="171" t="s">
        <v>98</v>
      </c>
      <c r="C18" s="128"/>
      <c r="D18" s="252"/>
      <c r="E18" s="128"/>
      <c r="F18" s="129"/>
      <c r="G18" s="129"/>
      <c r="H18" s="129"/>
      <c r="I18" s="172"/>
      <c r="J18" s="78"/>
      <c r="K18" s="129"/>
      <c r="L18" s="129"/>
      <c r="M18" s="130" t="s">
        <v>125</v>
      </c>
    </row>
    <row r="19" spans="1:13" ht="26.25" customHeight="1">
      <c r="A19" s="168">
        <v>10</v>
      </c>
      <c r="B19" s="109"/>
      <c r="C19" s="110"/>
      <c r="D19" s="250"/>
      <c r="E19" s="112"/>
      <c r="F19" s="118"/>
      <c r="G19" s="118"/>
      <c r="H19" s="121"/>
      <c r="I19" s="121"/>
      <c r="J19" s="121"/>
      <c r="K19" s="106"/>
      <c r="L19" s="106"/>
      <c r="M19" s="107"/>
    </row>
    <row r="20" spans="1:13" ht="26.25" customHeight="1">
      <c r="A20" s="168">
        <v>11</v>
      </c>
      <c r="B20" s="109"/>
      <c r="C20" s="110"/>
      <c r="D20" s="250"/>
      <c r="E20" s="112"/>
      <c r="F20" s="118"/>
      <c r="G20" s="118"/>
      <c r="H20" s="121"/>
      <c r="I20" s="121"/>
      <c r="J20" s="121"/>
      <c r="K20" s="106"/>
      <c r="L20" s="106"/>
      <c r="M20" s="107"/>
    </row>
    <row r="21" spans="1:13" ht="26.25" customHeight="1">
      <c r="A21" s="168">
        <v>12</v>
      </c>
      <c r="B21" s="109"/>
      <c r="C21" s="110"/>
      <c r="D21" s="250"/>
      <c r="E21" s="112"/>
      <c r="F21" s="118"/>
      <c r="G21" s="118"/>
      <c r="H21" s="121"/>
      <c r="I21" s="121"/>
      <c r="J21" s="121"/>
      <c r="K21" s="106"/>
      <c r="L21" s="106"/>
      <c r="M21" s="107"/>
    </row>
    <row r="22" spans="1:13" ht="26.25" customHeight="1">
      <c r="A22" s="168">
        <v>13</v>
      </c>
      <c r="B22" s="109"/>
      <c r="C22" s="110"/>
      <c r="D22" s="250"/>
      <c r="E22" s="112"/>
      <c r="F22" s="118"/>
      <c r="G22" s="118"/>
      <c r="H22" s="121"/>
      <c r="I22" s="121"/>
      <c r="J22" s="121"/>
      <c r="K22" s="106"/>
      <c r="L22" s="106"/>
      <c r="M22" s="107"/>
    </row>
    <row r="23" spans="1:13" ht="26.25" customHeight="1">
      <c r="A23" s="168">
        <v>14</v>
      </c>
      <c r="B23" s="109"/>
      <c r="C23" s="110"/>
      <c r="D23" s="250"/>
      <c r="E23" s="112"/>
      <c r="F23" s="118"/>
      <c r="G23" s="118"/>
      <c r="H23" s="121"/>
      <c r="I23" s="121"/>
      <c r="J23" s="121"/>
      <c r="K23" s="106"/>
      <c r="L23" s="106"/>
      <c r="M23" s="107"/>
    </row>
    <row r="24" spans="1:13" ht="26.25" customHeight="1">
      <c r="A24" s="168">
        <v>15</v>
      </c>
      <c r="B24" s="109"/>
      <c r="C24" s="110"/>
      <c r="D24" s="250"/>
      <c r="E24" s="112"/>
      <c r="F24" s="118"/>
      <c r="G24" s="118"/>
      <c r="H24" s="121"/>
      <c r="I24" s="121"/>
      <c r="J24" s="121"/>
      <c r="K24" s="106"/>
      <c r="L24" s="106"/>
      <c r="M24" s="107"/>
    </row>
    <row r="25" spans="1:13">
      <c r="A25" s="168"/>
      <c r="B25" s="109"/>
      <c r="C25" s="110"/>
      <c r="D25" s="250"/>
      <c r="E25" s="112"/>
      <c r="F25" s="118"/>
      <c r="G25" s="118"/>
      <c r="H25" s="120"/>
      <c r="I25" s="120"/>
      <c r="J25" s="120"/>
      <c r="K25" s="106"/>
      <c r="L25" s="106"/>
      <c r="M25" s="107"/>
    </row>
    <row r="26" spans="1:13">
      <c r="A26" s="168"/>
      <c r="B26" s="109"/>
      <c r="C26" s="110"/>
      <c r="D26" s="250"/>
      <c r="E26" s="112"/>
      <c r="F26" s="118"/>
      <c r="G26" s="118"/>
      <c r="H26" s="120"/>
      <c r="I26" s="120"/>
      <c r="J26" s="120"/>
      <c r="K26" s="106"/>
      <c r="L26" s="106"/>
      <c r="M26" s="107"/>
    </row>
    <row r="27" spans="1:13">
      <c r="A27" s="168"/>
      <c r="B27" s="109"/>
      <c r="C27" s="110"/>
      <c r="D27" s="250"/>
      <c r="E27" s="112"/>
      <c r="F27" s="118"/>
      <c r="G27" s="118"/>
      <c r="H27" s="120"/>
      <c r="I27" s="120"/>
      <c r="J27" s="120"/>
      <c r="K27" s="106"/>
      <c r="L27" s="106"/>
      <c r="M27" s="107"/>
    </row>
    <row r="28" spans="1:13">
      <c r="A28" s="168"/>
      <c r="B28" s="109"/>
      <c r="C28" s="110"/>
      <c r="D28" s="250"/>
      <c r="E28" s="112"/>
      <c r="F28" s="118"/>
      <c r="G28" s="118"/>
      <c r="H28" s="120"/>
      <c r="I28" s="120"/>
      <c r="J28" s="120"/>
      <c r="K28" s="106"/>
      <c r="L28" s="106"/>
      <c r="M28" s="107"/>
    </row>
    <row r="29" spans="1:13">
      <c r="A29" s="168"/>
      <c r="B29" s="109"/>
      <c r="C29" s="110"/>
      <c r="D29" s="250"/>
      <c r="E29" s="112"/>
      <c r="F29" s="118"/>
      <c r="G29" s="118"/>
      <c r="H29" s="120"/>
      <c r="I29" s="120"/>
      <c r="J29" s="120"/>
      <c r="K29" s="106"/>
      <c r="L29" s="106"/>
      <c r="M29" s="107"/>
    </row>
    <row r="30" spans="1:13">
      <c r="A30" s="168"/>
      <c r="B30" s="109"/>
      <c r="C30" s="110"/>
      <c r="D30" s="250"/>
      <c r="E30" s="112"/>
      <c r="F30" s="118"/>
      <c r="G30" s="118"/>
      <c r="H30" s="120"/>
      <c r="I30" s="120"/>
      <c r="J30" s="120"/>
      <c r="K30" s="106"/>
      <c r="L30" s="106"/>
      <c r="M30" s="107"/>
    </row>
    <row r="31" spans="1:13">
      <c r="A31" s="168"/>
      <c r="B31" s="109"/>
      <c r="C31" s="110"/>
      <c r="D31" s="250"/>
      <c r="E31" s="112"/>
      <c r="F31" s="118"/>
      <c r="G31" s="118"/>
      <c r="H31" s="120"/>
      <c r="I31" s="120"/>
      <c r="J31" s="120"/>
      <c r="K31" s="106"/>
      <c r="L31" s="106"/>
      <c r="M31" s="107"/>
    </row>
    <row r="32" spans="1:13">
      <c r="A32" s="168"/>
      <c r="B32" s="109"/>
      <c r="C32" s="110"/>
      <c r="D32" s="250"/>
      <c r="E32" s="112"/>
      <c r="F32" s="118"/>
      <c r="G32" s="118"/>
      <c r="H32" s="120"/>
      <c r="I32" s="120"/>
      <c r="J32" s="120"/>
      <c r="K32" s="106"/>
      <c r="L32" s="106"/>
      <c r="M32" s="107"/>
    </row>
    <row r="33" spans="1:13">
      <c r="A33" s="168"/>
      <c r="B33" s="109"/>
      <c r="C33" s="110"/>
      <c r="D33" s="250"/>
      <c r="E33" s="112"/>
      <c r="F33" s="118"/>
      <c r="G33" s="118"/>
      <c r="H33" s="120"/>
      <c r="I33" s="120"/>
      <c r="J33" s="120"/>
      <c r="K33" s="106"/>
      <c r="L33" s="106"/>
      <c r="M33" s="107"/>
    </row>
    <row r="34" spans="1:13">
      <c r="A34" s="168"/>
      <c r="B34" s="109"/>
      <c r="C34" s="110"/>
      <c r="D34" s="250"/>
      <c r="E34" s="112"/>
      <c r="F34" s="118"/>
      <c r="G34" s="118"/>
      <c r="H34" s="120"/>
      <c r="I34" s="120"/>
      <c r="J34" s="120"/>
      <c r="K34" s="106"/>
      <c r="L34" s="106"/>
      <c r="M34" s="107"/>
    </row>
    <row r="35" spans="1:13">
      <c r="A35" s="168"/>
      <c r="B35" s="109"/>
      <c r="C35" s="110"/>
      <c r="D35" s="250"/>
      <c r="E35" s="112"/>
      <c r="F35" s="118"/>
      <c r="G35" s="118"/>
      <c r="H35" s="120"/>
      <c r="I35" s="120"/>
      <c r="J35" s="120"/>
      <c r="K35" s="106"/>
      <c r="L35" s="106"/>
      <c r="M35" s="107"/>
    </row>
    <row r="36" spans="1:13">
      <c r="A36" s="168"/>
      <c r="B36" s="109"/>
      <c r="C36" s="110"/>
      <c r="D36" s="250"/>
      <c r="E36" s="112"/>
      <c r="F36" s="118"/>
      <c r="G36" s="118"/>
      <c r="H36" s="120"/>
      <c r="I36" s="120"/>
      <c r="J36" s="120"/>
      <c r="K36" s="106"/>
      <c r="L36" s="106"/>
      <c r="M36" s="107"/>
    </row>
    <row r="37" spans="1:13">
      <c r="A37" s="168"/>
      <c r="B37" s="109"/>
      <c r="C37" s="110"/>
      <c r="D37" s="250"/>
      <c r="E37" s="112"/>
      <c r="F37" s="118"/>
      <c r="G37" s="118"/>
      <c r="H37" s="120"/>
      <c r="I37" s="120"/>
      <c r="J37" s="120"/>
      <c r="K37" s="106"/>
      <c r="L37" s="106"/>
      <c r="M37" s="107"/>
    </row>
    <row r="38" spans="1:13">
      <c r="A38" s="168"/>
      <c r="B38" s="109"/>
      <c r="C38" s="110"/>
      <c r="D38" s="250"/>
      <c r="E38" s="112"/>
      <c r="F38" s="118"/>
      <c r="G38" s="118"/>
      <c r="H38" s="120"/>
      <c r="I38" s="120"/>
      <c r="J38" s="120"/>
      <c r="K38" s="106"/>
      <c r="L38" s="106"/>
      <c r="M38" s="107"/>
    </row>
    <row r="39" spans="1:13">
      <c r="A39" s="168"/>
      <c r="B39" s="109"/>
      <c r="C39" s="110"/>
      <c r="D39" s="250"/>
      <c r="E39" s="112"/>
      <c r="F39" s="118"/>
      <c r="G39" s="118"/>
      <c r="H39" s="120"/>
      <c r="I39" s="120"/>
      <c r="J39" s="120"/>
      <c r="K39" s="106"/>
      <c r="L39" s="106"/>
      <c r="M39" s="107"/>
    </row>
    <row r="40" spans="1:13">
      <c r="A40" s="168"/>
      <c r="B40" s="109"/>
      <c r="C40" s="110"/>
      <c r="D40" s="250"/>
      <c r="E40" s="112"/>
      <c r="F40" s="118"/>
      <c r="G40" s="118"/>
      <c r="H40" s="120"/>
      <c r="I40" s="120"/>
      <c r="J40" s="120"/>
      <c r="K40" s="106"/>
      <c r="L40" s="106"/>
      <c r="M40" s="107"/>
    </row>
    <row r="41" spans="1:13">
      <c r="A41" s="168"/>
      <c r="B41" s="109"/>
      <c r="C41" s="110"/>
      <c r="D41" s="250"/>
      <c r="E41" s="112"/>
      <c r="F41" s="118"/>
      <c r="G41" s="118"/>
      <c r="H41" s="120"/>
      <c r="I41" s="120"/>
      <c r="J41" s="120"/>
      <c r="K41" s="106"/>
      <c r="L41" s="106"/>
      <c r="M41" s="107"/>
    </row>
    <row r="42" spans="1:13">
      <c r="A42" s="168"/>
      <c r="B42" s="109"/>
      <c r="C42" s="110"/>
      <c r="D42" s="250"/>
      <c r="E42" s="112"/>
      <c r="F42" s="118"/>
      <c r="G42" s="118"/>
      <c r="H42" s="120"/>
      <c r="I42" s="120"/>
      <c r="J42" s="120"/>
      <c r="K42" s="106"/>
      <c r="L42" s="106"/>
      <c r="M42" s="107"/>
    </row>
    <row r="43" spans="1:13">
      <c r="A43" s="168"/>
      <c r="B43" s="109"/>
      <c r="C43" s="110"/>
      <c r="D43" s="250"/>
      <c r="E43" s="112"/>
      <c r="F43" s="118"/>
      <c r="G43" s="118"/>
      <c r="H43" s="120"/>
      <c r="I43" s="120"/>
      <c r="J43" s="120"/>
      <c r="K43" s="106"/>
      <c r="L43" s="106"/>
      <c r="M43" s="107"/>
    </row>
    <row r="44" spans="1:13">
      <c r="A44" s="168"/>
      <c r="B44" s="109"/>
      <c r="C44" s="110"/>
      <c r="D44" s="250"/>
      <c r="E44" s="112"/>
      <c r="F44" s="118"/>
      <c r="G44" s="118"/>
      <c r="H44" s="120"/>
      <c r="I44" s="120"/>
      <c r="J44" s="120"/>
      <c r="K44" s="106"/>
      <c r="L44" s="106"/>
      <c r="M44" s="107"/>
    </row>
    <row r="45" spans="1:13">
      <c r="A45" s="168"/>
      <c r="B45" s="109"/>
      <c r="C45" s="110"/>
      <c r="D45" s="250"/>
      <c r="E45" s="112"/>
      <c r="F45" s="118"/>
      <c r="G45" s="118"/>
      <c r="H45" s="120"/>
      <c r="I45" s="120"/>
      <c r="J45" s="120"/>
      <c r="K45" s="106"/>
      <c r="L45" s="106"/>
      <c r="M45" s="107"/>
    </row>
    <row r="46" spans="1:13">
      <c r="A46" s="168"/>
      <c r="B46" s="109"/>
      <c r="C46" s="110"/>
      <c r="D46" s="250"/>
      <c r="E46" s="112"/>
      <c r="F46" s="118"/>
      <c r="G46" s="118"/>
      <c r="H46" s="120"/>
      <c r="I46" s="120"/>
      <c r="J46" s="120"/>
      <c r="K46" s="106"/>
      <c r="L46" s="106"/>
      <c r="M46" s="107"/>
    </row>
    <row r="47" spans="1:13">
      <c r="A47" s="168"/>
      <c r="B47" s="109"/>
      <c r="C47" s="110"/>
      <c r="D47" s="250"/>
      <c r="E47" s="112"/>
      <c r="F47" s="118"/>
      <c r="G47" s="118"/>
      <c r="H47" s="120"/>
      <c r="I47" s="120"/>
      <c r="J47" s="120"/>
      <c r="K47" s="106"/>
      <c r="L47" s="106"/>
      <c r="M47" s="107"/>
    </row>
    <row r="48" spans="1:13">
      <c r="A48" s="168"/>
      <c r="B48" s="109"/>
      <c r="C48" s="110"/>
      <c r="D48" s="250"/>
      <c r="E48" s="112"/>
      <c r="F48" s="118"/>
      <c r="G48" s="118"/>
      <c r="H48" s="120"/>
      <c r="I48" s="120"/>
      <c r="J48" s="120"/>
      <c r="K48" s="106"/>
      <c r="L48" s="106"/>
      <c r="M48" s="107"/>
    </row>
    <row r="49" spans="1:13">
      <c r="A49" s="168"/>
      <c r="B49" s="109"/>
      <c r="C49" s="110"/>
      <c r="D49" s="250"/>
      <c r="E49" s="112"/>
      <c r="F49" s="118"/>
      <c r="G49" s="118"/>
      <c r="H49" s="120"/>
      <c r="I49" s="120"/>
      <c r="J49" s="120"/>
      <c r="K49" s="106"/>
      <c r="L49" s="106"/>
      <c r="M49" s="107"/>
    </row>
    <row r="50" spans="1:13">
      <c r="A50" s="168"/>
      <c r="B50" s="109"/>
      <c r="C50" s="110"/>
      <c r="D50" s="250"/>
      <c r="E50" s="112"/>
      <c r="F50" s="118"/>
      <c r="G50" s="118"/>
      <c r="H50" s="120"/>
      <c r="I50" s="120"/>
      <c r="J50" s="120"/>
      <c r="K50" s="106"/>
      <c r="L50" s="106"/>
      <c r="M50" s="107"/>
    </row>
    <row r="51" spans="1:13">
      <c r="A51" s="168"/>
      <c r="B51" s="109"/>
      <c r="C51" s="110"/>
      <c r="D51" s="250"/>
      <c r="E51" s="112"/>
      <c r="F51" s="118"/>
      <c r="G51" s="118"/>
      <c r="H51" s="120"/>
      <c r="I51" s="120"/>
      <c r="J51" s="120"/>
      <c r="K51" s="106"/>
      <c r="L51" s="106"/>
      <c r="M51" s="107"/>
    </row>
    <row r="52" spans="1:13">
      <c r="A52" s="168"/>
      <c r="B52" s="109"/>
      <c r="C52" s="110"/>
      <c r="D52" s="250"/>
      <c r="E52" s="112"/>
      <c r="F52" s="118"/>
      <c r="G52" s="118"/>
      <c r="H52" s="120"/>
      <c r="I52" s="120"/>
      <c r="J52" s="120"/>
      <c r="K52" s="106"/>
      <c r="L52" s="106"/>
      <c r="M52" s="107"/>
    </row>
    <row r="53" spans="1:13">
      <c r="A53" s="168"/>
      <c r="B53" s="109"/>
      <c r="C53" s="110"/>
      <c r="D53" s="250"/>
      <c r="E53" s="112"/>
      <c r="F53" s="118"/>
      <c r="G53" s="118"/>
      <c r="H53" s="120"/>
      <c r="I53" s="120"/>
      <c r="J53" s="120"/>
      <c r="K53" s="106"/>
      <c r="L53" s="106"/>
      <c r="M53" s="107"/>
    </row>
    <row r="54" spans="1:13" ht="14.25" thickBot="1">
      <c r="A54" s="173"/>
      <c r="B54" s="133"/>
      <c r="C54" s="134"/>
      <c r="D54" s="253"/>
      <c r="E54" s="136"/>
      <c r="F54" s="141"/>
      <c r="G54" s="141"/>
      <c r="H54" s="143"/>
      <c r="I54" s="143"/>
      <c r="J54" s="143"/>
      <c r="K54" s="174"/>
      <c r="L54" s="174"/>
      <c r="M54" s="175"/>
    </row>
    <row r="55" spans="1:13" ht="14.25" thickTop="1">
      <c r="A55" s="965" t="s">
        <v>34</v>
      </c>
      <c r="B55" s="966"/>
      <c r="C55" s="176"/>
      <c r="D55" s="262" t="s">
        <v>2</v>
      </c>
      <c r="E55" s="177"/>
      <c r="F55" s="915"/>
      <c r="G55" s="915"/>
      <c r="H55" s="890"/>
      <c r="I55" s="890"/>
      <c r="J55" s="890"/>
      <c r="K55" s="900"/>
      <c r="L55" s="900"/>
      <c r="M55" s="1065"/>
    </row>
    <row r="56" spans="1:13">
      <c r="A56" s="967"/>
      <c r="B56" s="968"/>
      <c r="C56" s="178"/>
      <c r="D56" s="260" t="s">
        <v>8</v>
      </c>
      <c r="E56" s="179"/>
      <c r="F56" s="916"/>
      <c r="G56" s="916"/>
      <c r="H56" s="891"/>
      <c r="I56" s="891"/>
      <c r="J56" s="891"/>
      <c r="K56" s="901"/>
      <c r="L56" s="901"/>
      <c r="M56" s="1066"/>
    </row>
    <row r="57" spans="1:13" ht="14.25" thickBot="1">
      <c r="A57" s="969"/>
      <c r="B57" s="970"/>
      <c r="C57" s="180"/>
      <c r="D57" s="261" t="s">
        <v>10</v>
      </c>
      <c r="E57" s="181"/>
      <c r="F57" s="917"/>
      <c r="G57" s="917"/>
      <c r="H57" s="892"/>
      <c r="I57" s="892"/>
      <c r="J57" s="892"/>
      <c r="K57" s="902"/>
      <c r="L57" s="902"/>
      <c r="M57" s="1067"/>
    </row>
    <row r="58" spans="1:13" ht="20.100000000000001" customHeight="1">
      <c r="A58" s="22"/>
      <c r="K58" s="79"/>
      <c r="L58" s="79"/>
      <c r="M58" s="79"/>
    </row>
    <row r="59" spans="1:13" ht="20.100000000000001" customHeight="1">
      <c r="A59" s="22"/>
      <c r="K59" s="76"/>
      <c r="L59" s="76"/>
      <c r="M59" s="76"/>
    </row>
    <row r="60" spans="1:13" ht="20.100000000000001" customHeight="1">
      <c r="A60" s="23"/>
      <c r="B60" s="8"/>
      <c r="C60" s="9"/>
      <c r="D60" s="9"/>
      <c r="E60" s="9"/>
      <c r="F60" s="9"/>
      <c r="G60" s="9"/>
      <c r="H60" s="8"/>
      <c r="I60" s="8"/>
      <c r="J60" s="8"/>
      <c r="K60" s="76"/>
      <c r="L60" s="76"/>
      <c r="M60" s="76"/>
    </row>
    <row r="61" spans="1:13" ht="20.100000000000001" customHeight="1">
      <c r="A61" s="23"/>
      <c r="K61" s="76"/>
      <c r="L61" s="76"/>
      <c r="M61" s="76"/>
    </row>
    <row r="62" spans="1:13">
      <c r="K62" s="76"/>
      <c r="L62" s="76"/>
      <c r="M62" s="76"/>
    </row>
    <row r="63" spans="1:13">
      <c r="K63" s="76"/>
      <c r="L63" s="76"/>
      <c r="M63" s="76"/>
    </row>
    <row r="64" spans="1:13">
      <c r="K64" s="76"/>
      <c r="L64" s="76"/>
      <c r="M64" s="76"/>
    </row>
    <row r="65" spans="11:13">
      <c r="K65" s="76"/>
      <c r="L65" s="76"/>
      <c r="M65" s="76"/>
    </row>
    <row r="66" spans="11:13">
      <c r="K66" s="76"/>
      <c r="L66" s="76"/>
      <c r="M66" s="76"/>
    </row>
    <row r="67" spans="11:13">
      <c r="K67" s="76"/>
      <c r="L67" s="76"/>
      <c r="M67" s="76"/>
    </row>
    <row r="68" spans="11:13">
      <c r="K68" s="76"/>
      <c r="L68" s="76"/>
      <c r="M68" s="76"/>
    </row>
    <row r="69" spans="11:13">
      <c r="M69" s="1063"/>
    </row>
    <row r="70" spans="11:13">
      <c r="M70" s="1063"/>
    </row>
    <row r="71" spans="11:13">
      <c r="M71" s="1063"/>
    </row>
    <row r="72" spans="11:13">
      <c r="M72" s="1063"/>
    </row>
    <row r="73" spans="11:13">
      <c r="M73" s="1063"/>
    </row>
    <row r="74" spans="11:13">
      <c r="M74" s="1063"/>
    </row>
    <row r="75" spans="11:13">
      <c r="M75" s="1063"/>
    </row>
    <row r="76" spans="11:13">
      <c r="M76" s="1063"/>
    </row>
    <row r="77" spans="11:13">
      <c r="M77" s="1063"/>
    </row>
  </sheetData>
  <mergeCells count="26">
    <mergeCell ref="J4:M4"/>
    <mergeCell ref="A5:A7"/>
    <mergeCell ref="B5:B7"/>
    <mergeCell ref="C5:C7"/>
    <mergeCell ref="D5:D7"/>
    <mergeCell ref="E5:E7"/>
    <mergeCell ref="F5:F7"/>
    <mergeCell ref="G5:G7"/>
    <mergeCell ref="H5:H7"/>
    <mergeCell ref="I5:I7"/>
    <mergeCell ref="A55:B57"/>
    <mergeCell ref="F55:F57"/>
    <mergeCell ref="G55:G57"/>
    <mergeCell ref="H55:H57"/>
    <mergeCell ref="I55:I57"/>
    <mergeCell ref="M75:M77"/>
    <mergeCell ref="J5:J7"/>
    <mergeCell ref="K5:K7"/>
    <mergeCell ref="L5:L7"/>
    <mergeCell ref="M5:M7"/>
    <mergeCell ref="J55:J57"/>
    <mergeCell ref="K55:K57"/>
    <mergeCell ref="L55:L57"/>
    <mergeCell ref="M55:M57"/>
    <mergeCell ref="M69:M71"/>
    <mergeCell ref="M72:M74"/>
  </mergeCells>
  <phoneticPr fontId="1"/>
  <dataValidations count="1">
    <dataValidation type="list" allowBlank="1" showInputMessage="1" showErrorMessage="1" sqref="L8:M54 K58:M68 K8:K55">
      <formula1>"○, 　,"</formula1>
    </dataValidation>
  </dataValidations>
  <printOptions horizontalCentered="1"/>
  <pageMargins left="0.39370078740157483" right="0.39370078740157483" top="0.78740157480314965" bottom="0.59055118110236227" header="0.51181102362204722" footer="0.39370078740157483"/>
  <pageSetup paperSize="8" scale="75" orientation="landscape" cellComments="asDisplayed" horizontalDpi="300" verticalDpi="300" r:id="rId1"/>
  <headerFooter differentFirst="1" alignWithMargins="0">
    <oddHeader xml:space="preserve">&amp;L&amp;18様式２&amp;R&amp;"ＭＳ Ｐゴシック,太字"&amp;16 </oddHeader>
    <oddFooter>&amp;C&amp;P/&amp;N</oddFooter>
    <firstHeader>&amp;L&amp;18様式２</first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F47"/>
  <sheetViews>
    <sheetView view="pageBreakPreview" zoomScaleNormal="100" zoomScaleSheetLayoutView="100" zoomScalePageLayoutView="80" workbookViewId="0">
      <pane xSplit="2" ySplit="7" topLeftCell="C8" activePane="bottomRight" state="frozen"/>
      <selection pane="topRight" activeCell="C1" sqref="C1"/>
      <selection pane="bottomLeft" activeCell="A8" sqref="A8"/>
      <selection pane="bottomRight" activeCell="E21" sqref="E21"/>
    </sheetView>
  </sheetViews>
  <sheetFormatPr defaultColWidth="9" defaultRowHeight="13.5"/>
  <cols>
    <col min="1" max="1" width="11.125" style="2" customWidth="1"/>
    <col min="2" max="2" width="54.125" style="2" customWidth="1"/>
    <col min="3" max="3" width="12.125" style="2" customWidth="1"/>
    <col min="4" max="4" width="40.875" style="2" customWidth="1"/>
    <col min="5" max="5" width="15" style="2" customWidth="1"/>
    <col min="6" max="6" width="12" style="2" customWidth="1"/>
    <col min="7" max="7" width="17.875" style="2" customWidth="1"/>
    <col min="8" max="8" width="16.875" style="2" customWidth="1"/>
    <col min="9" max="9" width="34.25" style="2" customWidth="1"/>
    <col min="10" max="10" width="6.75" style="625" customWidth="1"/>
    <col min="11" max="11" width="4.75" style="625" customWidth="1"/>
    <col min="12" max="12" width="2.75" style="625" customWidth="1"/>
    <col min="13" max="13" width="4.75" style="625" customWidth="1"/>
    <col min="14" max="15" width="2.75" style="625" customWidth="1"/>
    <col min="16" max="16" width="6.75" style="625" customWidth="1"/>
    <col min="17" max="17" width="4.75" style="625" customWidth="1"/>
    <col min="18" max="18" width="2.75" style="625" customWidth="1"/>
    <col min="19" max="19" width="4.75" style="625" customWidth="1"/>
    <col min="20" max="21" width="2.75" style="625" customWidth="1"/>
    <col min="22" max="22" width="6.75" style="625" customWidth="1"/>
    <col min="23" max="23" width="4.75" style="625" customWidth="1"/>
    <col min="24" max="24" width="2.75" style="625" customWidth="1"/>
    <col min="25" max="25" width="4.75" style="625" customWidth="1"/>
    <col min="26" max="27" width="2.75" style="625" customWidth="1"/>
    <col min="28" max="28" width="12.875" style="625" customWidth="1"/>
    <col min="29" max="30" width="4.875" style="2" customWidth="1"/>
    <col min="31" max="31" width="5.125" style="2" customWidth="1"/>
    <col min="32" max="32" width="10.875" style="2" customWidth="1"/>
    <col min="33" max="16384" width="9" style="2"/>
  </cols>
  <sheetData>
    <row r="1" spans="1:32" ht="21">
      <c r="A1" s="27" t="s">
        <v>870</v>
      </c>
    </row>
    <row r="2" spans="1:32" ht="13.35" customHeight="1"/>
    <row r="3" spans="1:32" ht="18.75">
      <c r="A3" s="19" t="s">
        <v>187</v>
      </c>
    </row>
    <row r="4" spans="1:32" ht="14.25" thickBot="1">
      <c r="A4" s="17"/>
      <c r="B4" s="3"/>
      <c r="C4" s="1"/>
      <c r="D4" s="1"/>
      <c r="E4" s="1"/>
      <c r="F4" s="1"/>
      <c r="G4" s="1"/>
      <c r="H4" s="16"/>
      <c r="I4" s="16"/>
      <c r="J4" s="658"/>
      <c r="K4" s="658"/>
      <c r="L4" s="658"/>
      <c r="M4" s="658"/>
      <c r="N4" s="658"/>
      <c r="O4" s="658"/>
      <c r="P4" s="658"/>
      <c r="Q4" s="658"/>
      <c r="R4" s="658"/>
      <c r="S4" s="658"/>
      <c r="T4" s="658"/>
      <c r="U4" s="658"/>
      <c r="V4" s="658"/>
      <c r="W4" s="658"/>
      <c r="X4" s="658"/>
      <c r="Y4" s="658"/>
      <c r="Z4" s="658"/>
      <c r="AA4" s="658"/>
      <c r="AB4" s="658"/>
      <c r="AC4" s="1028"/>
      <c r="AD4" s="1028"/>
      <c r="AE4" s="1062"/>
    </row>
    <row r="5" spans="1:32" ht="20.100000000000001" customHeight="1">
      <c r="A5" s="1031" t="s">
        <v>67</v>
      </c>
      <c r="B5" s="1006" t="s">
        <v>73</v>
      </c>
      <c r="C5" s="998" t="s">
        <v>905</v>
      </c>
      <c r="D5" s="998" t="s">
        <v>103</v>
      </c>
      <c r="E5" s="998" t="s">
        <v>906</v>
      </c>
      <c r="F5" s="1006" t="s">
        <v>0</v>
      </c>
      <c r="G5" s="1006" t="s">
        <v>58</v>
      </c>
      <c r="H5" s="1006" t="s">
        <v>35</v>
      </c>
      <c r="I5" s="1009" t="s">
        <v>36</v>
      </c>
      <c r="J5" s="1016" t="s">
        <v>863</v>
      </c>
      <c r="K5" s="1017"/>
      <c r="L5" s="1017"/>
      <c r="M5" s="1017"/>
      <c r="N5" s="1017"/>
      <c r="O5" s="1017"/>
      <c r="P5" s="1017"/>
      <c r="Q5" s="1017"/>
      <c r="R5" s="1017"/>
      <c r="S5" s="1017"/>
      <c r="T5" s="1017"/>
      <c r="U5" s="1017"/>
      <c r="V5" s="1017"/>
      <c r="W5" s="1017"/>
      <c r="X5" s="1017"/>
      <c r="Y5" s="1017"/>
      <c r="Z5" s="1017"/>
      <c r="AA5" s="1017"/>
      <c r="AB5" s="1018"/>
      <c r="AC5" s="998" t="s">
        <v>144</v>
      </c>
      <c r="AD5" s="998" t="s">
        <v>145</v>
      </c>
      <c r="AE5" s="1045" t="s">
        <v>133</v>
      </c>
    </row>
    <row r="6" spans="1:32" ht="20.100000000000001" customHeight="1">
      <c r="A6" s="1032"/>
      <c r="B6" s="1034"/>
      <c r="C6" s="1015"/>
      <c r="D6" s="1015"/>
      <c r="E6" s="1015"/>
      <c r="F6" s="1034"/>
      <c r="G6" s="1007"/>
      <c r="H6" s="1010"/>
      <c r="I6" s="1010"/>
      <c r="J6" s="1068"/>
      <c r="K6" s="1069"/>
      <c r="L6" s="1069"/>
      <c r="M6" s="1069"/>
      <c r="N6" s="1069"/>
      <c r="O6" s="1069"/>
      <c r="P6" s="1069"/>
      <c r="Q6" s="1069"/>
      <c r="R6" s="1069"/>
      <c r="S6" s="1069"/>
      <c r="T6" s="1069"/>
      <c r="U6" s="1069"/>
      <c r="V6" s="1069"/>
      <c r="W6" s="1069"/>
      <c r="X6" s="1069"/>
      <c r="Y6" s="1069"/>
      <c r="Z6" s="1069"/>
      <c r="AA6" s="1069"/>
      <c r="AB6" s="1070"/>
      <c r="AC6" s="999"/>
      <c r="AD6" s="999"/>
      <c r="AE6" s="1046"/>
    </row>
    <row r="7" spans="1:32" ht="20.100000000000001" customHeight="1" thickBot="1">
      <c r="A7" s="1033"/>
      <c r="B7" s="1035"/>
      <c r="C7" s="1005"/>
      <c r="D7" s="1005"/>
      <c r="E7" s="1005"/>
      <c r="F7" s="1035"/>
      <c r="G7" s="1008"/>
      <c r="H7" s="1011"/>
      <c r="I7" s="1011"/>
      <c r="J7" s="1055" t="s">
        <v>982</v>
      </c>
      <c r="K7" s="1056"/>
      <c r="L7" s="1056"/>
      <c r="M7" s="1056"/>
      <c r="N7" s="1056"/>
      <c r="O7" s="1057"/>
      <c r="P7" s="1055" t="s">
        <v>983</v>
      </c>
      <c r="Q7" s="1056"/>
      <c r="R7" s="1056"/>
      <c r="S7" s="1056"/>
      <c r="T7" s="1056"/>
      <c r="U7" s="1057"/>
      <c r="V7" s="1055" t="s">
        <v>984</v>
      </c>
      <c r="W7" s="1056"/>
      <c r="X7" s="1056"/>
      <c r="Y7" s="1056"/>
      <c r="Z7" s="1056"/>
      <c r="AA7" s="1057"/>
      <c r="AB7" s="660" t="s">
        <v>985</v>
      </c>
      <c r="AC7" s="1000"/>
      <c r="AD7" s="1000"/>
      <c r="AE7" s="1047"/>
    </row>
    <row r="8" spans="1:32" ht="24.2" customHeight="1">
      <c r="A8" s="91"/>
      <c r="B8" s="92" t="s">
        <v>786</v>
      </c>
      <c r="C8" s="94"/>
      <c r="D8" s="522"/>
      <c r="E8" s="94"/>
      <c r="F8" s="93"/>
      <c r="G8" s="93"/>
      <c r="H8" s="93"/>
      <c r="I8" s="97"/>
      <c r="J8" s="77"/>
      <c r="K8" s="77"/>
      <c r="L8" s="77"/>
      <c r="M8" s="77"/>
      <c r="N8" s="77"/>
      <c r="O8" s="77"/>
      <c r="P8" s="77"/>
      <c r="Q8" s="77"/>
      <c r="R8" s="77"/>
      <c r="S8" s="77"/>
      <c r="T8" s="77"/>
      <c r="U8" s="77"/>
      <c r="V8" s="77"/>
      <c r="W8" s="77"/>
      <c r="X8" s="77"/>
      <c r="Y8" s="77"/>
      <c r="Z8" s="77"/>
      <c r="AA8" s="77"/>
      <c r="AB8" s="77"/>
      <c r="AC8" s="93"/>
      <c r="AD8" s="93"/>
      <c r="AE8" s="98" t="s">
        <v>125</v>
      </c>
    </row>
    <row r="9" spans="1:32" s="604" customFormat="1" ht="40.35" customHeight="1">
      <c r="A9" s="448" t="s">
        <v>841</v>
      </c>
      <c r="B9" s="568" t="s">
        <v>955</v>
      </c>
      <c r="C9" s="580">
        <v>950</v>
      </c>
      <c r="D9" s="521" t="s">
        <v>1030</v>
      </c>
      <c r="E9" s="449">
        <v>800</v>
      </c>
      <c r="F9" s="654"/>
      <c r="G9" s="545" t="s">
        <v>956</v>
      </c>
      <c r="H9" s="579" t="s">
        <v>607</v>
      </c>
      <c r="I9" s="578" t="s">
        <v>204</v>
      </c>
      <c r="J9" s="685" t="s">
        <v>987</v>
      </c>
      <c r="K9" s="662" t="s">
        <v>992</v>
      </c>
      <c r="L9" s="663" t="s">
        <v>989</v>
      </c>
      <c r="M9" s="664">
        <v>1</v>
      </c>
      <c r="N9" s="663" t="s">
        <v>278</v>
      </c>
      <c r="O9" s="665"/>
      <c r="P9" s="647"/>
      <c r="Q9" s="662"/>
      <c r="R9" s="663" t="s">
        <v>278</v>
      </c>
      <c r="S9" s="664"/>
      <c r="T9" s="663" t="s">
        <v>990</v>
      </c>
      <c r="U9" s="665"/>
      <c r="V9" s="647"/>
      <c r="W9" s="662"/>
      <c r="X9" s="663" t="s">
        <v>991</v>
      </c>
      <c r="Y9" s="664"/>
      <c r="Z9" s="663" t="s">
        <v>278</v>
      </c>
      <c r="AA9" s="665"/>
      <c r="AB9" s="666"/>
      <c r="AC9" s="655" t="s">
        <v>135</v>
      </c>
      <c r="AD9" s="655" t="s">
        <v>135</v>
      </c>
      <c r="AE9" s="653"/>
      <c r="AF9" s="631"/>
    </row>
    <row r="10" spans="1:32" s="41" customFormat="1" ht="40.35" customHeight="1">
      <c r="A10" s="448" t="s">
        <v>842</v>
      </c>
      <c r="B10" s="569" t="s">
        <v>788</v>
      </c>
      <c r="C10" s="572">
        <v>8500</v>
      </c>
      <c r="D10" s="113" t="s">
        <v>1031</v>
      </c>
      <c r="E10" s="446">
        <v>9800</v>
      </c>
      <c r="F10" s="117"/>
      <c r="G10" s="577" t="s">
        <v>195</v>
      </c>
      <c r="H10" s="576" t="s">
        <v>203</v>
      </c>
      <c r="I10" s="574" t="s">
        <v>204</v>
      </c>
      <c r="J10" s="647" t="s">
        <v>987</v>
      </c>
      <c r="K10" s="662" t="s">
        <v>992</v>
      </c>
      <c r="L10" s="663" t="s">
        <v>993</v>
      </c>
      <c r="M10" s="664">
        <v>2</v>
      </c>
      <c r="N10" s="663" t="s">
        <v>993</v>
      </c>
      <c r="O10" s="665"/>
      <c r="P10" s="647"/>
      <c r="Q10" s="662"/>
      <c r="R10" s="663" t="s">
        <v>278</v>
      </c>
      <c r="S10" s="664"/>
      <c r="T10" s="663" t="s">
        <v>278</v>
      </c>
      <c r="U10" s="665"/>
      <c r="V10" s="647"/>
      <c r="W10" s="662"/>
      <c r="X10" s="663" t="s">
        <v>993</v>
      </c>
      <c r="Y10" s="664"/>
      <c r="Z10" s="663" t="s">
        <v>993</v>
      </c>
      <c r="AA10" s="665"/>
      <c r="AB10" s="578"/>
      <c r="AC10" s="591"/>
      <c r="AD10" s="591" t="s">
        <v>135</v>
      </c>
      <c r="AE10" s="592"/>
      <c r="AF10" s="589"/>
    </row>
    <row r="11" spans="1:32" s="41" customFormat="1" ht="40.35" customHeight="1">
      <c r="A11" s="448" t="s">
        <v>843</v>
      </c>
      <c r="B11" s="569" t="s">
        <v>789</v>
      </c>
      <c r="C11" s="572">
        <v>1000</v>
      </c>
      <c r="D11" s="523" t="s">
        <v>1031</v>
      </c>
      <c r="E11" s="526">
        <v>1000</v>
      </c>
      <c r="F11" s="447"/>
      <c r="G11" s="577" t="s">
        <v>195</v>
      </c>
      <c r="H11" s="576" t="s">
        <v>203</v>
      </c>
      <c r="I11" s="574" t="s">
        <v>204</v>
      </c>
      <c r="J11" s="647" t="s">
        <v>987</v>
      </c>
      <c r="K11" s="662" t="s">
        <v>992</v>
      </c>
      <c r="L11" s="663" t="s">
        <v>993</v>
      </c>
      <c r="M11" s="664">
        <v>4</v>
      </c>
      <c r="N11" s="663" t="s">
        <v>993</v>
      </c>
      <c r="O11" s="665"/>
      <c r="P11" s="647"/>
      <c r="Q11" s="662"/>
      <c r="R11" s="663" t="s">
        <v>993</v>
      </c>
      <c r="S11" s="664"/>
      <c r="T11" s="663" t="s">
        <v>994</v>
      </c>
      <c r="U11" s="665"/>
      <c r="V11" s="647"/>
      <c r="W11" s="662"/>
      <c r="X11" s="663" t="s">
        <v>993</v>
      </c>
      <c r="Y11" s="664"/>
      <c r="Z11" s="663" t="s">
        <v>278</v>
      </c>
      <c r="AA11" s="665"/>
      <c r="AB11" s="578"/>
      <c r="AC11" s="591"/>
      <c r="AD11" s="591" t="s">
        <v>135</v>
      </c>
      <c r="AE11" s="592"/>
      <c r="AF11" s="589"/>
    </row>
    <row r="12" spans="1:32" s="41" customFormat="1" ht="40.35" customHeight="1">
      <c r="A12" s="448" t="s">
        <v>844</v>
      </c>
      <c r="B12" s="569" t="s">
        <v>790</v>
      </c>
      <c r="C12" s="572">
        <v>280</v>
      </c>
      <c r="D12" s="523" t="s">
        <v>1031</v>
      </c>
      <c r="E12" s="526">
        <v>480</v>
      </c>
      <c r="F12" s="117"/>
      <c r="G12" s="577" t="s">
        <v>195</v>
      </c>
      <c r="H12" s="576" t="s">
        <v>203</v>
      </c>
      <c r="I12" s="574" t="s">
        <v>204</v>
      </c>
      <c r="J12" s="647" t="s">
        <v>987</v>
      </c>
      <c r="K12" s="662" t="s">
        <v>992</v>
      </c>
      <c r="L12" s="663" t="s">
        <v>995</v>
      </c>
      <c r="M12" s="664">
        <v>7</v>
      </c>
      <c r="N12" s="663" t="s">
        <v>993</v>
      </c>
      <c r="O12" s="665"/>
      <c r="P12" s="647"/>
      <c r="Q12" s="662"/>
      <c r="R12" s="663" t="s">
        <v>993</v>
      </c>
      <c r="S12" s="664"/>
      <c r="T12" s="663" t="s">
        <v>993</v>
      </c>
      <c r="U12" s="665"/>
      <c r="V12" s="647"/>
      <c r="W12" s="662"/>
      <c r="X12" s="663" t="s">
        <v>993</v>
      </c>
      <c r="Y12" s="664"/>
      <c r="Z12" s="663" t="s">
        <v>993</v>
      </c>
      <c r="AA12" s="665"/>
      <c r="AB12" s="578"/>
      <c r="AC12" s="591"/>
      <c r="AD12" s="591" t="s">
        <v>135</v>
      </c>
      <c r="AE12" s="592"/>
      <c r="AF12" s="589"/>
    </row>
    <row r="13" spans="1:32" s="41" customFormat="1" ht="40.35" customHeight="1">
      <c r="A13" s="448" t="s">
        <v>845</v>
      </c>
      <c r="B13" s="569" t="s">
        <v>791</v>
      </c>
      <c r="C13" s="572">
        <v>800</v>
      </c>
      <c r="D13" s="523" t="s">
        <v>1031</v>
      </c>
      <c r="E13" s="527">
        <v>744.279</v>
      </c>
      <c r="F13" s="117"/>
      <c r="G13" s="577" t="s">
        <v>195</v>
      </c>
      <c r="H13" s="576" t="s">
        <v>203</v>
      </c>
      <c r="I13" s="574" t="s">
        <v>204</v>
      </c>
      <c r="J13" s="647" t="s">
        <v>987</v>
      </c>
      <c r="K13" s="662" t="s">
        <v>992</v>
      </c>
      <c r="L13" s="663" t="s">
        <v>993</v>
      </c>
      <c r="M13" s="664">
        <v>8</v>
      </c>
      <c r="N13" s="663" t="s">
        <v>278</v>
      </c>
      <c r="O13" s="665"/>
      <c r="P13" s="647"/>
      <c r="Q13" s="662"/>
      <c r="R13" s="663" t="s">
        <v>278</v>
      </c>
      <c r="S13" s="664"/>
      <c r="T13" s="663" t="s">
        <v>993</v>
      </c>
      <c r="U13" s="665"/>
      <c r="V13" s="647"/>
      <c r="W13" s="662"/>
      <c r="X13" s="663" t="s">
        <v>993</v>
      </c>
      <c r="Y13" s="664"/>
      <c r="Z13" s="663" t="s">
        <v>996</v>
      </c>
      <c r="AA13" s="665"/>
      <c r="AB13" s="686"/>
      <c r="AC13" s="591" t="s">
        <v>135</v>
      </c>
      <c r="AD13" s="591"/>
      <c r="AE13" s="592"/>
      <c r="AF13" s="589"/>
    </row>
    <row r="14" spans="1:32" s="41" customFormat="1" ht="40.35" customHeight="1">
      <c r="A14" s="448" t="s">
        <v>846</v>
      </c>
      <c r="B14" s="569" t="s">
        <v>792</v>
      </c>
      <c r="C14" s="572">
        <v>200</v>
      </c>
      <c r="D14" s="523" t="s">
        <v>1031</v>
      </c>
      <c r="E14" s="526">
        <v>300</v>
      </c>
      <c r="F14" s="117"/>
      <c r="G14" s="577" t="s">
        <v>195</v>
      </c>
      <c r="H14" s="576" t="s">
        <v>203</v>
      </c>
      <c r="I14" s="574" t="s">
        <v>204</v>
      </c>
      <c r="J14" s="647" t="s">
        <v>987</v>
      </c>
      <c r="K14" s="662" t="s">
        <v>992</v>
      </c>
      <c r="L14" s="663" t="s">
        <v>994</v>
      </c>
      <c r="M14" s="664">
        <v>10</v>
      </c>
      <c r="N14" s="663" t="s">
        <v>278</v>
      </c>
      <c r="O14" s="665"/>
      <c r="P14" s="647"/>
      <c r="Q14" s="662"/>
      <c r="R14" s="663" t="s">
        <v>993</v>
      </c>
      <c r="S14" s="664"/>
      <c r="T14" s="663" t="s">
        <v>278</v>
      </c>
      <c r="U14" s="665"/>
      <c r="V14" s="647"/>
      <c r="W14" s="662"/>
      <c r="X14" s="663" t="s">
        <v>993</v>
      </c>
      <c r="Y14" s="664"/>
      <c r="Z14" s="663" t="s">
        <v>993</v>
      </c>
      <c r="AA14" s="665"/>
      <c r="AB14" s="647"/>
      <c r="AC14" s="591" t="s">
        <v>135</v>
      </c>
      <c r="AD14" s="591"/>
      <c r="AE14" s="592"/>
      <c r="AF14" s="589"/>
    </row>
    <row r="15" spans="1:32" s="41" customFormat="1" ht="40.35" customHeight="1">
      <c r="A15" s="448" t="s">
        <v>847</v>
      </c>
      <c r="B15" s="569" t="s">
        <v>793</v>
      </c>
      <c r="C15" s="580">
        <v>830</v>
      </c>
      <c r="D15" s="523" t="s">
        <v>1031</v>
      </c>
      <c r="E15" s="527">
        <v>1450</v>
      </c>
      <c r="F15" s="117"/>
      <c r="G15" s="577" t="s">
        <v>195</v>
      </c>
      <c r="H15" s="576" t="s">
        <v>203</v>
      </c>
      <c r="I15" s="574" t="s">
        <v>204</v>
      </c>
      <c r="J15" s="647" t="s">
        <v>987</v>
      </c>
      <c r="K15" s="662" t="s">
        <v>992</v>
      </c>
      <c r="L15" s="663" t="s">
        <v>993</v>
      </c>
      <c r="M15" s="664">
        <v>11</v>
      </c>
      <c r="N15" s="663" t="s">
        <v>994</v>
      </c>
      <c r="O15" s="665"/>
      <c r="P15" s="647"/>
      <c r="Q15" s="662"/>
      <c r="R15" s="663" t="s">
        <v>278</v>
      </c>
      <c r="S15" s="664"/>
      <c r="T15" s="663" t="s">
        <v>993</v>
      </c>
      <c r="U15" s="665"/>
      <c r="V15" s="647"/>
      <c r="W15" s="662"/>
      <c r="X15" s="663" t="s">
        <v>278</v>
      </c>
      <c r="Y15" s="664"/>
      <c r="Z15" s="663" t="s">
        <v>995</v>
      </c>
      <c r="AA15" s="665"/>
      <c r="AB15" s="578"/>
      <c r="AC15" s="591" t="s">
        <v>135</v>
      </c>
      <c r="AD15" s="591"/>
      <c r="AE15" s="592"/>
      <c r="AF15" s="589"/>
    </row>
    <row r="16" spans="1:32" s="41" customFormat="1" ht="40.35" customHeight="1">
      <c r="A16" s="448" t="s">
        <v>848</v>
      </c>
      <c r="B16" s="569" t="s">
        <v>794</v>
      </c>
      <c r="C16" s="572">
        <v>1970</v>
      </c>
      <c r="D16" s="523" t="s">
        <v>1031</v>
      </c>
      <c r="E16" s="527">
        <v>1970</v>
      </c>
      <c r="F16" s="117"/>
      <c r="G16" s="577" t="s">
        <v>195</v>
      </c>
      <c r="H16" s="576" t="s">
        <v>203</v>
      </c>
      <c r="I16" s="574" t="s">
        <v>204</v>
      </c>
      <c r="J16" s="647" t="s">
        <v>987</v>
      </c>
      <c r="K16" s="662" t="s">
        <v>992</v>
      </c>
      <c r="L16" s="663" t="s">
        <v>278</v>
      </c>
      <c r="M16" s="664">
        <v>12</v>
      </c>
      <c r="N16" s="663" t="s">
        <v>997</v>
      </c>
      <c r="O16" s="665"/>
      <c r="P16" s="647"/>
      <c r="Q16" s="662"/>
      <c r="R16" s="663" t="s">
        <v>993</v>
      </c>
      <c r="S16" s="664"/>
      <c r="T16" s="663" t="s">
        <v>995</v>
      </c>
      <c r="U16" s="665"/>
      <c r="V16" s="647"/>
      <c r="W16" s="662"/>
      <c r="X16" s="663" t="s">
        <v>993</v>
      </c>
      <c r="Y16" s="664"/>
      <c r="Z16" s="663" t="s">
        <v>993</v>
      </c>
      <c r="AA16" s="665"/>
      <c r="AB16" s="647"/>
      <c r="AC16" s="591" t="s">
        <v>135</v>
      </c>
      <c r="AD16" s="591"/>
      <c r="AE16" s="592"/>
      <c r="AF16" s="589"/>
    </row>
    <row r="17" spans="1:32" s="41" customFormat="1" ht="40.35" customHeight="1">
      <c r="A17" s="448" t="s">
        <v>849</v>
      </c>
      <c r="B17" s="569" t="s">
        <v>795</v>
      </c>
      <c r="C17" s="572">
        <v>670</v>
      </c>
      <c r="D17" s="523" t="s">
        <v>1031</v>
      </c>
      <c r="E17" s="648">
        <v>670</v>
      </c>
      <c r="F17" s="117"/>
      <c r="G17" s="577" t="s">
        <v>858</v>
      </c>
      <c r="H17" s="576" t="s">
        <v>203</v>
      </c>
      <c r="I17" s="574" t="s">
        <v>204</v>
      </c>
      <c r="J17" s="647" t="s">
        <v>987</v>
      </c>
      <c r="K17" s="662" t="s">
        <v>992</v>
      </c>
      <c r="L17" s="663" t="s">
        <v>278</v>
      </c>
      <c r="M17" s="664">
        <v>14</v>
      </c>
      <c r="N17" s="663" t="s">
        <v>997</v>
      </c>
      <c r="O17" s="665"/>
      <c r="P17" s="647"/>
      <c r="Q17" s="662"/>
      <c r="R17" s="663" t="s">
        <v>993</v>
      </c>
      <c r="S17" s="664"/>
      <c r="T17" s="663" t="s">
        <v>995</v>
      </c>
      <c r="U17" s="665"/>
      <c r="V17" s="647"/>
      <c r="W17" s="662"/>
      <c r="X17" s="663" t="s">
        <v>993</v>
      </c>
      <c r="Y17" s="664"/>
      <c r="Z17" s="663" t="s">
        <v>993</v>
      </c>
      <c r="AA17" s="665"/>
      <c r="AB17" s="647"/>
      <c r="AC17" s="591" t="s">
        <v>135</v>
      </c>
      <c r="AD17" s="591"/>
      <c r="AE17" s="592"/>
      <c r="AF17" s="589"/>
    </row>
    <row r="18" spans="1:32" s="41" customFormat="1" ht="40.35" customHeight="1">
      <c r="A18" s="448" t="s">
        <v>850</v>
      </c>
      <c r="B18" s="569" t="s">
        <v>803</v>
      </c>
      <c r="C18" s="572">
        <v>400</v>
      </c>
      <c r="D18" s="523" t="s">
        <v>1031</v>
      </c>
      <c r="E18" s="527">
        <v>300</v>
      </c>
      <c r="F18" s="117"/>
      <c r="G18" s="573" t="s">
        <v>801</v>
      </c>
      <c r="H18" s="575" t="s">
        <v>203</v>
      </c>
      <c r="I18" s="576" t="s">
        <v>204</v>
      </c>
      <c r="J18" s="647" t="s">
        <v>987</v>
      </c>
      <c r="K18" s="662" t="s">
        <v>992</v>
      </c>
      <c r="L18" s="663" t="s">
        <v>278</v>
      </c>
      <c r="M18" s="664">
        <v>15</v>
      </c>
      <c r="N18" s="663" t="s">
        <v>997</v>
      </c>
      <c r="O18" s="665"/>
      <c r="P18" s="647"/>
      <c r="Q18" s="662"/>
      <c r="R18" s="663" t="s">
        <v>993</v>
      </c>
      <c r="S18" s="664"/>
      <c r="T18" s="663" t="s">
        <v>995</v>
      </c>
      <c r="U18" s="665"/>
      <c r="V18" s="647"/>
      <c r="W18" s="662"/>
      <c r="X18" s="663" t="s">
        <v>993</v>
      </c>
      <c r="Y18" s="664"/>
      <c r="Z18" s="663" t="s">
        <v>993</v>
      </c>
      <c r="AA18" s="665"/>
      <c r="AB18" s="647"/>
      <c r="AC18" s="591" t="s">
        <v>135</v>
      </c>
      <c r="AD18" s="591" t="s">
        <v>135</v>
      </c>
      <c r="AE18" s="592"/>
      <c r="AF18" s="589"/>
    </row>
    <row r="19" spans="1:32" s="41" customFormat="1" ht="40.35" customHeight="1">
      <c r="A19" s="448" t="s">
        <v>851</v>
      </c>
      <c r="B19" s="569" t="s">
        <v>804</v>
      </c>
      <c r="C19" s="572">
        <v>200</v>
      </c>
      <c r="D19" s="523" t="s">
        <v>1031</v>
      </c>
      <c r="E19" s="528">
        <v>400</v>
      </c>
      <c r="F19" s="490"/>
      <c r="G19" s="573" t="s">
        <v>801</v>
      </c>
      <c r="H19" s="575" t="s">
        <v>203</v>
      </c>
      <c r="I19" s="576" t="s">
        <v>204</v>
      </c>
      <c r="J19" s="687" t="s">
        <v>987</v>
      </c>
      <c r="K19" s="662" t="s">
        <v>992</v>
      </c>
      <c r="L19" s="663" t="s">
        <v>278</v>
      </c>
      <c r="M19" s="668">
        <v>16</v>
      </c>
      <c r="N19" s="663" t="s">
        <v>997</v>
      </c>
      <c r="O19" s="669"/>
      <c r="P19" s="687"/>
      <c r="Q19" s="662"/>
      <c r="R19" s="663" t="s">
        <v>993</v>
      </c>
      <c r="S19" s="668"/>
      <c r="T19" s="663" t="s">
        <v>995</v>
      </c>
      <c r="U19" s="669"/>
      <c r="V19" s="687"/>
      <c r="W19" s="662"/>
      <c r="X19" s="663" t="s">
        <v>993</v>
      </c>
      <c r="Y19" s="668"/>
      <c r="Z19" s="663" t="s">
        <v>993</v>
      </c>
      <c r="AA19" s="669"/>
      <c r="AB19" s="687"/>
      <c r="AC19" s="594" t="s">
        <v>135</v>
      </c>
      <c r="AD19" s="594"/>
      <c r="AE19" s="595"/>
      <c r="AF19" s="589"/>
    </row>
    <row r="20" spans="1:32" ht="24.2" customHeight="1">
      <c r="A20" s="170"/>
      <c r="B20" s="171" t="s">
        <v>787</v>
      </c>
      <c r="C20" s="128"/>
      <c r="D20" s="252"/>
      <c r="E20" s="128"/>
      <c r="F20" s="129"/>
      <c r="G20" s="129"/>
      <c r="H20" s="129"/>
      <c r="I20" s="172"/>
      <c r="J20" s="688"/>
      <c r="K20" s="688"/>
      <c r="L20" s="688"/>
      <c r="M20" s="688"/>
      <c r="N20" s="688"/>
      <c r="O20" s="688"/>
      <c r="P20" s="688"/>
      <c r="Q20" s="688"/>
      <c r="R20" s="688"/>
      <c r="S20" s="688"/>
      <c r="T20" s="688"/>
      <c r="U20" s="688"/>
      <c r="V20" s="688"/>
      <c r="W20" s="688"/>
      <c r="X20" s="688"/>
      <c r="Y20" s="688"/>
      <c r="Z20" s="688"/>
      <c r="AA20" s="688"/>
      <c r="AB20" s="688"/>
      <c r="AC20" s="129"/>
      <c r="AD20" s="129"/>
      <c r="AE20" s="130" t="s">
        <v>125</v>
      </c>
      <c r="AF20" s="589"/>
    </row>
    <row r="21" spans="1:32" s="41" customFormat="1" ht="38.25" customHeight="1">
      <c r="A21" s="503" t="s">
        <v>852</v>
      </c>
      <c r="B21" s="568" t="s">
        <v>1001</v>
      </c>
      <c r="C21" s="590">
        <v>13.048999999999999</v>
      </c>
      <c r="D21" s="523" t="s">
        <v>1031</v>
      </c>
      <c r="E21" s="648">
        <v>100</v>
      </c>
      <c r="F21" s="117"/>
      <c r="G21" s="451" t="s">
        <v>801</v>
      </c>
      <c r="H21" s="450" t="s">
        <v>2</v>
      </c>
      <c r="I21" s="452" t="s">
        <v>382</v>
      </c>
      <c r="J21" s="647" t="s">
        <v>987</v>
      </c>
      <c r="K21" s="662" t="s">
        <v>992</v>
      </c>
      <c r="L21" s="663" t="s">
        <v>278</v>
      </c>
      <c r="M21" s="664">
        <v>19</v>
      </c>
      <c r="N21" s="663" t="s">
        <v>997</v>
      </c>
      <c r="O21" s="665"/>
      <c r="P21" s="647"/>
      <c r="Q21" s="662"/>
      <c r="R21" s="663" t="s">
        <v>993</v>
      </c>
      <c r="S21" s="664"/>
      <c r="T21" s="663" t="s">
        <v>995</v>
      </c>
      <c r="U21" s="665"/>
      <c r="V21" s="647"/>
      <c r="W21" s="662"/>
      <c r="X21" s="663" t="s">
        <v>993</v>
      </c>
      <c r="Y21" s="664"/>
      <c r="Z21" s="663" t="s">
        <v>993</v>
      </c>
      <c r="AA21" s="665"/>
      <c r="AB21" s="647"/>
      <c r="AC21" s="290" t="s">
        <v>135</v>
      </c>
      <c r="AD21" s="290"/>
      <c r="AE21" s="291"/>
      <c r="AF21" s="589"/>
    </row>
    <row r="22" spans="1:32" ht="24.2" customHeight="1">
      <c r="A22" s="170"/>
      <c r="B22" s="171" t="s">
        <v>785</v>
      </c>
      <c r="C22" s="128"/>
      <c r="D22" s="252"/>
      <c r="E22" s="128"/>
      <c r="F22" s="129"/>
      <c r="G22" s="129"/>
      <c r="H22" s="129"/>
      <c r="I22" s="172"/>
      <c r="J22" s="670"/>
      <c r="K22" s="670"/>
      <c r="L22" s="670"/>
      <c r="M22" s="670"/>
      <c r="N22" s="670"/>
      <c r="O22" s="670"/>
      <c r="P22" s="670"/>
      <c r="Q22" s="670"/>
      <c r="R22" s="670"/>
      <c r="S22" s="670"/>
      <c r="T22" s="670"/>
      <c r="U22" s="670"/>
      <c r="V22" s="670"/>
      <c r="W22" s="670"/>
      <c r="X22" s="670"/>
      <c r="Y22" s="670"/>
      <c r="Z22" s="670"/>
      <c r="AA22" s="670"/>
      <c r="AB22" s="670"/>
      <c r="AC22" s="129"/>
      <c r="AD22" s="129"/>
      <c r="AE22" s="130" t="s">
        <v>125</v>
      </c>
      <c r="AF22" s="589"/>
    </row>
    <row r="23" spans="1:32" s="41" customFormat="1" ht="36.75" customHeight="1">
      <c r="A23" s="448" t="s">
        <v>853</v>
      </c>
      <c r="B23" s="117" t="s">
        <v>907</v>
      </c>
      <c r="C23" s="581">
        <v>18.823</v>
      </c>
      <c r="D23" s="113" t="s">
        <v>626</v>
      </c>
      <c r="E23" s="648">
        <v>79</v>
      </c>
      <c r="F23" s="117"/>
      <c r="G23" s="451" t="s">
        <v>275</v>
      </c>
      <c r="H23" s="450" t="s">
        <v>2</v>
      </c>
      <c r="I23" s="452" t="s">
        <v>435</v>
      </c>
      <c r="J23" s="647" t="s">
        <v>987</v>
      </c>
      <c r="K23" s="662" t="s">
        <v>992</v>
      </c>
      <c r="L23" s="663" t="s">
        <v>278</v>
      </c>
      <c r="M23" s="664">
        <v>21</v>
      </c>
      <c r="N23" s="663" t="s">
        <v>997</v>
      </c>
      <c r="O23" s="665"/>
      <c r="P23" s="647"/>
      <c r="Q23" s="662"/>
      <c r="R23" s="663" t="s">
        <v>993</v>
      </c>
      <c r="S23" s="664"/>
      <c r="T23" s="663" t="s">
        <v>995</v>
      </c>
      <c r="U23" s="665"/>
      <c r="V23" s="647"/>
      <c r="W23" s="662"/>
      <c r="X23" s="663" t="s">
        <v>993</v>
      </c>
      <c r="Y23" s="664"/>
      <c r="Z23" s="663" t="s">
        <v>993</v>
      </c>
      <c r="AA23" s="665"/>
      <c r="AB23" s="647"/>
      <c r="AC23" s="584" t="s">
        <v>135</v>
      </c>
      <c r="AD23" s="584"/>
      <c r="AE23" s="585"/>
      <c r="AF23" s="589"/>
    </row>
    <row r="24" spans="1:32" s="41" customFormat="1" ht="51.75" customHeight="1" thickBot="1">
      <c r="A24" s="448" t="s">
        <v>854</v>
      </c>
      <c r="B24" s="582" t="s">
        <v>908</v>
      </c>
      <c r="C24" s="583">
        <v>250</v>
      </c>
      <c r="D24" s="113" t="s">
        <v>626</v>
      </c>
      <c r="E24" s="648">
        <v>0</v>
      </c>
      <c r="F24" s="117"/>
      <c r="G24" s="586" t="s">
        <v>275</v>
      </c>
      <c r="H24" s="587" t="s">
        <v>2</v>
      </c>
      <c r="I24" s="579" t="s">
        <v>947</v>
      </c>
      <c r="J24" s="647"/>
      <c r="K24" s="662"/>
      <c r="L24" s="663" t="s">
        <v>278</v>
      </c>
      <c r="M24" s="668"/>
      <c r="N24" s="663" t="s">
        <v>997</v>
      </c>
      <c r="O24" s="669"/>
      <c r="P24" s="687"/>
      <c r="Q24" s="662"/>
      <c r="R24" s="663" t="s">
        <v>993</v>
      </c>
      <c r="S24" s="668"/>
      <c r="T24" s="663" t="s">
        <v>995</v>
      </c>
      <c r="U24" s="669"/>
      <c r="V24" s="687"/>
      <c r="W24" s="662"/>
      <c r="X24" s="663" t="s">
        <v>993</v>
      </c>
      <c r="Y24" s="668"/>
      <c r="Z24" s="663" t="s">
        <v>993</v>
      </c>
      <c r="AA24" s="669"/>
      <c r="AB24" s="687"/>
      <c r="AC24" s="588" t="s">
        <v>135</v>
      </c>
      <c r="AD24" s="290"/>
      <c r="AE24" s="291"/>
      <c r="AF24" s="589"/>
    </row>
    <row r="25" spans="1:32" ht="14.25" thickTop="1">
      <c r="A25" s="965" t="s">
        <v>34</v>
      </c>
      <c r="B25" s="966"/>
      <c r="C25" s="453">
        <f>SUMIF($H$9:$H$24,"一般会計",C9:C24)</f>
        <v>281.87200000000001</v>
      </c>
      <c r="D25" s="454" t="s">
        <v>345</v>
      </c>
      <c r="E25" s="455">
        <f>SUMIF($H$9:$H$24,"一般会計",E9:E24)</f>
        <v>179</v>
      </c>
      <c r="F25" s="915"/>
      <c r="G25" s="915"/>
      <c r="H25" s="890"/>
      <c r="I25" s="890"/>
      <c r="J25" s="1071"/>
      <c r="K25" s="1071"/>
      <c r="L25" s="1071"/>
      <c r="M25" s="1071"/>
      <c r="N25" s="1071"/>
      <c r="O25" s="1071"/>
      <c r="P25" s="1071"/>
      <c r="Q25" s="1071"/>
      <c r="R25" s="1071"/>
      <c r="S25" s="1071"/>
      <c r="T25" s="1071"/>
      <c r="U25" s="1071"/>
      <c r="V25" s="1071"/>
      <c r="W25" s="1071"/>
      <c r="X25" s="1071"/>
      <c r="Y25" s="1071"/>
      <c r="Z25" s="1071"/>
      <c r="AA25" s="1071"/>
      <c r="AB25" s="1071"/>
      <c r="AC25" s="900"/>
      <c r="AD25" s="900"/>
      <c r="AE25" s="1065"/>
    </row>
    <row r="26" spans="1:32">
      <c r="A26" s="967"/>
      <c r="B26" s="968"/>
      <c r="C26" s="456">
        <f>SUMIF($H$9:$H$24,"ｴﾈﾙｷﾞｰ対策特別会計ｴﾈﾙｷﾞｰ需給勘定",C9:C24)</f>
        <v>15800</v>
      </c>
      <c r="D26" s="290" t="s">
        <v>605</v>
      </c>
      <c r="E26" s="457">
        <f>SUMIF($H$9:$H$24,"ｴﾈﾙｷﾞｰ対策特別会計ｴﾈﾙｷﾞｰ需給勘定",E9:E24)</f>
        <v>17914.279000000002</v>
      </c>
      <c r="F26" s="916"/>
      <c r="G26" s="916"/>
      <c r="H26" s="891"/>
      <c r="I26" s="891"/>
      <c r="J26" s="1072"/>
      <c r="K26" s="1072"/>
      <c r="L26" s="1072"/>
      <c r="M26" s="1072"/>
      <c r="N26" s="1072"/>
      <c r="O26" s="1072"/>
      <c r="P26" s="1072"/>
      <c r="Q26" s="1072"/>
      <c r="R26" s="1072"/>
      <c r="S26" s="1072"/>
      <c r="T26" s="1072"/>
      <c r="U26" s="1072"/>
      <c r="V26" s="1072"/>
      <c r="W26" s="1072"/>
      <c r="X26" s="1072"/>
      <c r="Y26" s="1072"/>
      <c r="Z26" s="1072"/>
      <c r="AA26" s="1072"/>
      <c r="AB26" s="1072"/>
      <c r="AC26" s="901"/>
      <c r="AD26" s="901"/>
      <c r="AE26" s="1066"/>
    </row>
    <row r="27" spans="1:32" ht="14.25" thickBot="1">
      <c r="A27" s="969"/>
      <c r="B27" s="970"/>
      <c r="C27" s="458">
        <f>SUMIF($H$9:$H$24,"ｴﾈﾙｷﾞｰ対策特別会計電源開発促進勘定",C9:C24)</f>
        <v>0</v>
      </c>
      <c r="D27" s="459" t="s">
        <v>606</v>
      </c>
      <c r="E27" s="460">
        <f>SUMIF($H$9:$H$24,"ｴﾈﾙｷﾞｰ対策特別会計電源開発促進勘定",E9:E24)</f>
        <v>0</v>
      </c>
      <c r="F27" s="917"/>
      <c r="G27" s="917"/>
      <c r="H27" s="892"/>
      <c r="I27" s="892"/>
      <c r="J27" s="1073"/>
      <c r="K27" s="1073"/>
      <c r="L27" s="1073"/>
      <c r="M27" s="1073"/>
      <c r="N27" s="1073"/>
      <c r="O27" s="1073"/>
      <c r="P27" s="1073"/>
      <c r="Q27" s="1073"/>
      <c r="R27" s="1073"/>
      <c r="S27" s="1073"/>
      <c r="T27" s="1073"/>
      <c r="U27" s="1073"/>
      <c r="V27" s="1073"/>
      <c r="W27" s="1073"/>
      <c r="X27" s="1073"/>
      <c r="Y27" s="1073"/>
      <c r="Z27" s="1073"/>
      <c r="AA27" s="1073"/>
      <c r="AB27" s="1073"/>
      <c r="AC27" s="902"/>
      <c r="AD27" s="902"/>
      <c r="AE27" s="1067"/>
    </row>
    <row r="28" spans="1:32" ht="20.100000000000001" customHeight="1">
      <c r="A28" s="22"/>
      <c r="AC28" s="79"/>
      <c r="AD28" s="79"/>
      <c r="AE28" s="79"/>
    </row>
    <row r="29" spans="1:32" ht="20.100000000000001" customHeight="1">
      <c r="A29" s="22"/>
      <c r="AC29" s="76"/>
      <c r="AD29" s="76"/>
      <c r="AE29" s="76"/>
    </row>
    <row r="30" spans="1:32" ht="20.100000000000001" customHeight="1">
      <c r="A30" s="23"/>
      <c r="B30" s="8"/>
      <c r="C30" s="9"/>
      <c r="D30" s="9"/>
      <c r="E30" s="9"/>
      <c r="F30" s="9"/>
      <c r="G30" s="9"/>
      <c r="H30" s="8"/>
      <c r="I30" s="8"/>
      <c r="AC30" s="76"/>
      <c r="AD30" s="76"/>
      <c r="AE30" s="76"/>
    </row>
    <row r="31" spans="1:32" ht="20.100000000000001" customHeight="1">
      <c r="A31" s="23"/>
      <c r="AC31" s="76"/>
      <c r="AD31" s="76"/>
      <c r="AE31" s="76"/>
    </row>
    <row r="32" spans="1:32">
      <c r="AC32" s="76"/>
      <c r="AD32" s="76"/>
      <c r="AE32" s="76"/>
    </row>
    <row r="33" spans="29:31">
      <c r="AC33" s="76"/>
      <c r="AD33" s="76"/>
      <c r="AE33" s="76"/>
    </row>
    <row r="34" spans="29:31">
      <c r="AC34" s="76"/>
      <c r="AD34" s="76"/>
      <c r="AE34" s="76"/>
    </row>
    <row r="35" spans="29:31">
      <c r="AC35" s="76"/>
      <c r="AD35" s="76"/>
      <c r="AE35" s="76"/>
    </row>
    <row r="36" spans="29:31">
      <c r="AC36" s="76"/>
      <c r="AD36" s="76"/>
      <c r="AE36" s="76"/>
    </row>
    <row r="37" spans="29:31">
      <c r="AC37" s="76"/>
      <c r="AD37" s="76"/>
      <c r="AE37" s="76"/>
    </row>
    <row r="38" spans="29:31">
      <c r="AC38" s="76"/>
      <c r="AD38" s="76"/>
      <c r="AE38" s="76"/>
    </row>
    <row r="39" spans="29:31">
      <c r="AE39" s="1063"/>
    </row>
    <row r="40" spans="29:31">
      <c r="AE40" s="1063"/>
    </row>
    <row r="41" spans="29:31">
      <c r="AE41" s="1063"/>
    </row>
    <row r="42" spans="29:31">
      <c r="AE42" s="1063"/>
    </row>
    <row r="43" spans="29:31">
      <c r="AE43" s="1063"/>
    </row>
    <row r="44" spans="29:31">
      <c r="AE44" s="1063"/>
    </row>
    <row r="45" spans="29:31">
      <c r="AE45" s="1063"/>
    </row>
    <row r="46" spans="29:31">
      <c r="AE46" s="1063"/>
    </row>
    <row r="47" spans="29:31">
      <c r="AE47" s="1063"/>
    </row>
  </sheetData>
  <autoFilter ref="A7:AF7"/>
  <mergeCells count="32">
    <mergeCell ref="V7:AA7"/>
    <mergeCell ref="J25:O27"/>
    <mergeCell ref="P25:U27"/>
    <mergeCell ref="V25:AA27"/>
    <mergeCell ref="AB25:AB27"/>
    <mergeCell ref="AC4:AE4"/>
    <mergeCell ref="AE5:AE7"/>
    <mergeCell ref="AC5:AC7"/>
    <mergeCell ref="AD5:AD7"/>
    <mergeCell ref="A5:A7"/>
    <mergeCell ref="B5:B7"/>
    <mergeCell ref="C5:C7"/>
    <mergeCell ref="D5:D7"/>
    <mergeCell ref="E5:E7"/>
    <mergeCell ref="F5:F7"/>
    <mergeCell ref="G5:G7"/>
    <mergeCell ref="H5:H7"/>
    <mergeCell ref="I5:I7"/>
    <mergeCell ref="J5:AB6"/>
    <mergeCell ref="J7:O7"/>
    <mergeCell ref="P7:U7"/>
    <mergeCell ref="AE39:AE41"/>
    <mergeCell ref="AE42:AE44"/>
    <mergeCell ref="AE45:AE47"/>
    <mergeCell ref="AC25:AC27"/>
    <mergeCell ref="AD25:AD27"/>
    <mergeCell ref="AE25:AE27"/>
    <mergeCell ref="A25:B27"/>
    <mergeCell ref="F25:F27"/>
    <mergeCell ref="G25:G27"/>
    <mergeCell ref="H25:H27"/>
    <mergeCell ref="I25:I27"/>
  </mergeCells>
  <phoneticPr fontId="1"/>
  <dataValidations count="4">
    <dataValidation type="list" allowBlank="1" showInputMessage="1" showErrorMessage="1" sqref="AC28:AE38 AC25 AC8:AE24">
      <formula1>"○, 　,"</formula1>
    </dataValidation>
    <dataValidation type="list" allowBlank="1" showInputMessage="1" showErrorMessage="1" sqref="W9:W19 Q21 Q9:Q19 W23:W24 K21 Q23:Q24 W21 K9:K19 K23:K24">
      <formula1>"新29,新30"</formula1>
    </dataValidation>
    <dataValidation type="whole" allowBlank="1" showInputMessage="1" showErrorMessage="1" sqref="AA10:AA19 O10:O19 U10:U19 AA23:AA24 O23:O24 U23:U24 AA21 O21 U21">
      <formula1>0</formula1>
      <formula2>99</formula2>
    </dataValidation>
    <dataValidation type="list" allowBlank="1" showInputMessage="1" showErrorMessage="1" sqref="V21 P9:P19 V9:V19 J21 P23:P24 V23:V24 J9:J19 P21 J23:J24">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s>
  <printOptions horizontalCentered="1"/>
  <pageMargins left="0.39370078740157483" right="0.39370078740157483" top="0.78740157480314965" bottom="0.59055118110236227" header="0.51181102362204722" footer="0.39370078740157483"/>
  <pageSetup paperSize="8" scale="61" orientation="landscape" cellComments="asDisplayed" horizontalDpi="300" verticalDpi="300" r:id="rId1"/>
  <headerFooter differentFirst="1" alignWithMargins="0">
    <oddHeader xml:space="preserve">&amp;L&amp;18様式２&amp;R&amp;"ＭＳ Ｐゴシック,太字"&amp;16 </oddHeader>
    <oddFooter>&amp;C&amp;P/&amp;N</oddFooter>
    <firstHeader>&amp;L&amp;18様式２</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sheetPr>
  <dimension ref="A1:AE55"/>
  <sheetViews>
    <sheetView view="pageBreakPreview" zoomScale="85" zoomScaleNormal="70" zoomScaleSheetLayoutView="85" zoomScalePageLayoutView="60" workbookViewId="0">
      <selection activeCell="D43" sqref="D43"/>
    </sheetView>
  </sheetViews>
  <sheetFormatPr defaultColWidth="9" defaultRowHeight="13.5"/>
  <cols>
    <col min="1" max="1" width="11.125" style="2" customWidth="1"/>
    <col min="2" max="2" width="56.875" style="2" customWidth="1"/>
    <col min="3" max="3" width="45.875" style="2" customWidth="1"/>
    <col min="4" max="4" width="15" style="2" customWidth="1"/>
    <col min="5" max="5" width="46.125" style="2" customWidth="1"/>
    <col min="6" max="6" width="17.875" style="2" customWidth="1"/>
    <col min="7" max="7" width="16.875" style="2" customWidth="1"/>
    <col min="8" max="8" width="40.875" style="2" customWidth="1"/>
    <col min="9" max="10" width="4.875" style="2" customWidth="1"/>
    <col min="11" max="11" width="5" style="2" customWidth="1"/>
    <col min="12" max="19" width="5" style="625" customWidth="1"/>
    <col min="20" max="20" width="11.25" style="189" customWidth="1"/>
    <col min="21" max="16384" width="9" style="2"/>
  </cols>
  <sheetData>
    <row r="1" spans="1:31" ht="21">
      <c r="A1" s="27" t="s">
        <v>871</v>
      </c>
    </row>
    <row r="2" spans="1:31" ht="13.35" customHeight="1"/>
    <row r="3" spans="1:31" ht="18.75">
      <c r="A3" s="19" t="s">
        <v>187</v>
      </c>
    </row>
    <row r="4" spans="1:31" ht="14.25" thickBot="1">
      <c r="A4" s="17"/>
      <c r="B4" s="3"/>
      <c r="C4" s="1"/>
      <c r="D4" s="1"/>
      <c r="E4" s="1"/>
      <c r="F4" s="1"/>
      <c r="G4" s="16"/>
      <c r="H4" s="1028" t="s">
        <v>78</v>
      </c>
      <c r="I4" s="1028"/>
      <c r="J4" s="1028"/>
      <c r="K4" s="1062"/>
      <c r="L4" s="659"/>
      <c r="M4" s="659"/>
      <c r="N4" s="659"/>
      <c r="O4" s="659"/>
      <c r="P4" s="659"/>
      <c r="Q4" s="659"/>
      <c r="R4" s="659"/>
      <c r="S4" s="36"/>
    </row>
    <row r="5" spans="1:31" ht="20.100000000000001" customHeight="1">
      <c r="A5" s="1102" t="s">
        <v>67</v>
      </c>
      <c r="B5" s="1105" t="s">
        <v>73</v>
      </c>
      <c r="C5" s="1110" t="s">
        <v>103</v>
      </c>
      <c r="D5" s="1110" t="s">
        <v>909</v>
      </c>
      <c r="E5" s="1105" t="s">
        <v>0</v>
      </c>
      <c r="F5" s="1105" t="s">
        <v>58</v>
      </c>
      <c r="G5" s="1090" t="s">
        <v>35</v>
      </c>
      <c r="H5" s="1080" t="s">
        <v>36</v>
      </c>
      <c r="I5" s="998" t="s">
        <v>144</v>
      </c>
      <c r="J5" s="998" t="s">
        <v>145</v>
      </c>
      <c r="K5" s="1045" t="s">
        <v>133</v>
      </c>
      <c r="L5" s="1113" t="s">
        <v>998</v>
      </c>
      <c r="M5" s="1114"/>
      <c r="N5" s="1114"/>
      <c r="O5" s="1114"/>
      <c r="P5" s="1114"/>
      <c r="Q5" s="1114"/>
      <c r="R5" s="1114"/>
      <c r="S5" s="1115"/>
    </row>
    <row r="6" spans="1:31" ht="20.100000000000001" customHeight="1">
      <c r="A6" s="1103"/>
      <c r="B6" s="1106"/>
      <c r="C6" s="1111"/>
      <c r="D6" s="1111"/>
      <c r="E6" s="1106"/>
      <c r="F6" s="1108"/>
      <c r="G6" s="1081"/>
      <c r="H6" s="1081"/>
      <c r="I6" s="999"/>
      <c r="J6" s="1085"/>
      <c r="K6" s="1083"/>
      <c r="L6" s="1116"/>
      <c r="M6" s="1117"/>
      <c r="N6" s="1117"/>
      <c r="O6" s="1117"/>
      <c r="P6" s="1117"/>
      <c r="Q6" s="1117"/>
      <c r="R6" s="1117"/>
      <c r="S6" s="1118"/>
    </row>
    <row r="7" spans="1:31" ht="20.100000000000001" customHeight="1" thickBot="1">
      <c r="A7" s="1104"/>
      <c r="B7" s="1107"/>
      <c r="C7" s="1112"/>
      <c r="D7" s="1112"/>
      <c r="E7" s="1107"/>
      <c r="F7" s="1109"/>
      <c r="G7" s="1082"/>
      <c r="H7" s="1082"/>
      <c r="I7" s="1000"/>
      <c r="J7" s="1086"/>
      <c r="K7" s="1084"/>
      <c r="L7" s="1119"/>
      <c r="M7" s="1120"/>
      <c r="N7" s="1120"/>
      <c r="O7" s="1120"/>
      <c r="P7" s="1120"/>
      <c r="Q7" s="1120"/>
      <c r="R7" s="1120"/>
      <c r="S7" s="1121"/>
    </row>
    <row r="8" spans="1:31" s="625" customFormat="1" ht="24.2" customHeight="1">
      <c r="A8" s="91"/>
      <c r="B8" s="92" t="s">
        <v>786</v>
      </c>
      <c r="C8" s="94"/>
      <c r="D8" s="522"/>
      <c r="E8" s="94"/>
      <c r="F8" s="93"/>
      <c r="G8" s="93"/>
      <c r="H8" s="93"/>
      <c r="I8" s="97"/>
      <c r="J8" s="77"/>
      <c r="K8" s="77"/>
      <c r="L8" s="77"/>
      <c r="M8" s="77"/>
      <c r="N8" s="77"/>
      <c r="O8" s="77"/>
      <c r="P8" s="77"/>
      <c r="Q8" s="77"/>
      <c r="R8" s="77"/>
      <c r="S8" s="718"/>
      <c r="T8" s="713"/>
      <c r="U8" s="713"/>
      <c r="V8" s="713"/>
      <c r="W8" s="713"/>
      <c r="X8" s="713"/>
      <c r="Y8" s="713"/>
      <c r="Z8" s="713"/>
      <c r="AA8" s="713"/>
      <c r="AB8" s="713"/>
      <c r="AC8" s="714"/>
      <c r="AD8" s="714"/>
      <c r="AE8" s="714" t="s">
        <v>125</v>
      </c>
    </row>
    <row r="9" spans="1:31" ht="40.35" customHeight="1">
      <c r="A9" s="448" t="s">
        <v>1748</v>
      </c>
      <c r="B9" s="582" t="s">
        <v>1533</v>
      </c>
      <c r="C9" s="546" t="s">
        <v>1840</v>
      </c>
      <c r="D9" s="590">
        <v>4000</v>
      </c>
      <c r="E9" s="582"/>
      <c r="F9" s="586" t="s">
        <v>813</v>
      </c>
      <c r="G9" s="576" t="s">
        <v>212</v>
      </c>
      <c r="H9" s="574" t="s">
        <v>213</v>
      </c>
      <c r="I9" s="588"/>
      <c r="J9" s="588" t="s">
        <v>135</v>
      </c>
      <c r="K9" s="585"/>
      <c r="L9" s="689"/>
      <c r="M9" s="690"/>
      <c r="N9" s="690"/>
      <c r="O9" s="690"/>
      <c r="P9" s="690"/>
      <c r="Q9" s="690"/>
      <c r="R9" s="690"/>
      <c r="S9" s="691"/>
    </row>
    <row r="10" spans="1:31" ht="40.35" customHeight="1">
      <c r="A10" s="448" t="s">
        <v>1749</v>
      </c>
      <c r="B10" s="582" t="s">
        <v>1534</v>
      </c>
      <c r="C10" s="546" t="s">
        <v>1840</v>
      </c>
      <c r="D10" s="580">
        <v>60</v>
      </c>
      <c r="E10" s="582"/>
      <c r="F10" s="586" t="s">
        <v>805</v>
      </c>
      <c r="G10" s="576" t="s">
        <v>212</v>
      </c>
      <c r="H10" s="574" t="s">
        <v>213</v>
      </c>
      <c r="I10" s="588"/>
      <c r="J10" s="588" t="s">
        <v>135</v>
      </c>
      <c r="K10" s="585"/>
      <c r="L10" s="689"/>
      <c r="M10" s="690"/>
      <c r="N10" s="690"/>
      <c r="O10" s="690"/>
      <c r="P10" s="690"/>
      <c r="Q10" s="690"/>
      <c r="R10" s="690"/>
      <c r="S10" s="691"/>
    </row>
    <row r="11" spans="1:31" ht="40.35" customHeight="1">
      <c r="A11" s="448" t="s">
        <v>1750</v>
      </c>
      <c r="B11" s="568" t="s">
        <v>1535</v>
      </c>
      <c r="C11" s="546" t="s">
        <v>1840</v>
      </c>
      <c r="D11" s="580">
        <v>500</v>
      </c>
      <c r="E11" s="586"/>
      <c r="F11" s="582" t="s">
        <v>805</v>
      </c>
      <c r="G11" s="576" t="s">
        <v>212</v>
      </c>
      <c r="H11" s="574" t="s">
        <v>213</v>
      </c>
      <c r="I11" s="398" t="s">
        <v>135</v>
      </c>
      <c r="J11" s="398"/>
      <c r="K11" s="399"/>
      <c r="L11" s="689"/>
      <c r="M11" s="690"/>
      <c r="N11" s="690"/>
      <c r="O11" s="690"/>
      <c r="P11" s="690"/>
      <c r="Q11" s="690"/>
      <c r="R11" s="690"/>
      <c r="S11" s="691"/>
    </row>
    <row r="12" spans="1:31" s="625" customFormat="1" ht="40.35" customHeight="1">
      <c r="A12" s="448" t="s">
        <v>1751</v>
      </c>
      <c r="B12" s="568" t="s">
        <v>1722</v>
      </c>
      <c r="C12" s="546" t="s">
        <v>1841</v>
      </c>
      <c r="D12" s="580">
        <v>5000</v>
      </c>
      <c r="E12" s="582"/>
      <c r="F12" s="586" t="s">
        <v>195</v>
      </c>
      <c r="G12" s="576" t="s">
        <v>1723</v>
      </c>
      <c r="H12" s="574" t="s">
        <v>1724</v>
      </c>
      <c r="I12" s="588"/>
      <c r="J12" s="588" t="s">
        <v>135</v>
      </c>
      <c r="K12" s="585"/>
      <c r="L12" s="689"/>
      <c r="M12" s="690"/>
      <c r="N12" s="690"/>
      <c r="O12" s="690"/>
      <c r="P12" s="690"/>
      <c r="Q12" s="690"/>
      <c r="R12" s="690"/>
      <c r="S12" s="691"/>
      <c r="T12" s="631"/>
    </row>
    <row r="13" spans="1:31" s="625" customFormat="1" ht="40.35" customHeight="1">
      <c r="A13" s="448" t="s">
        <v>1752</v>
      </c>
      <c r="B13" s="568" t="s">
        <v>1725</v>
      </c>
      <c r="C13" s="546" t="s">
        <v>1840</v>
      </c>
      <c r="D13" s="580">
        <v>1000</v>
      </c>
      <c r="E13" s="586"/>
      <c r="F13" s="586" t="s">
        <v>195</v>
      </c>
      <c r="G13" s="576" t="s">
        <v>212</v>
      </c>
      <c r="H13" s="574" t="s">
        <v>213</v>
      </c>
      <c r="I13" s="398" t="s">
        <v>135</v>
      </c>
      <c r="J13" s="398" t="s">
        <v>135</v>
      </c>
      <c r="K13" s="399"/>
      <c r="L13" s="689"/>
      <c r="M13" s="690"/>
      <c r="N13" s="690"/>
      <c r="O13" s="690"/>
      <c r="P13" s="690"/>
      <c r="Q13" s="690"/>
      <c r="R13" s="690"/>
      <c r="S13" s="691"/>
      <c r="T13" s="631"/>
    </row>
    <row r="14" spans="1:31" s="625" customFormat="1" ht="40.35" customHeight="1">
      <c r="A14" s="448" t="s">
        <v>1753</v>
      </c>
      <c r="B14" s="568" t="s">
        <v>1726</v>
      </c>
      <c r="C14" s="546" t="s">
        <v>1840</v>
      </c>
      <c r="D14" s="580">
        <v>5000</v>
      </c>
      <c r="E14" s="582"/>
      <c r="F14" s="586" t="s">
        <v>195</v>
      </c>
      <c r="G14" s="576" t="s">
        <v>212</v>
      </c>
      <c r="H14" s="574" t="s">
        <v>213</v>
      </c>
      <c r="I14" s="588" t="s">
        <v>135</v>
      </c>
      <c r="J14" s="588" t="s">
        <v>135</v>
      </c>
      <c r="K14" s="585"/>
      <c r="L14" s="689"/>
      <c r="M14" s="690"/>
      <c r="N14" s="690"/>
      <c r="O14" s="690"/>
      <c r="P14" s="690"/>
      <c r="Q14" s="690"/>
      <c r="R14" s="690"/>
      <c r="S14" s="691"/>
      <c r="T14" s="631"/>
    </row>
    <row r="15" spans="1:31" s="625" customFormat="1" ht="40.35" customHeight="1">
      <c r="A15" s="448" t="s">
        <v>1754</v>
      </c>
      <c r="B15" s="568" t="s">
        <v>1727</v>
      </c>
      <c r="C15" s="546" t="s">
        <v>1840</v>
      </c>
      <c r="D15" s="580">
        <v>200</v>
      </c>
      <c r="E15" s="586"/>
      <c r="F15" s="586" t="s">
        <v>195</v>
      </c>
      <c r="G15" s="576" t="s">
        <v>212</v>
      </c>
      <c r="H15" s="574" t="s">
        <v>213</v>
      </c>
      <c r="I15" s="588" t="s">
        <v>135</v>
      </c>
      <c r="J15" s="588"/>
      <c r="K15" s="585"/>
      <c r="L15" s="689"/>
      <c r="M15" s="690"/>
      <c r="N15" s="690"/>
      <c r="O15" s="690"/>
      <c r="P15" s="690"/>
      <c r="Q15" s="690"/>
      <c r="R15" s="690"/>
      <c r="S15" s="691"/>
      <c r="T15" s="631"/>
    </row>
    <row r="16" spans="1:31" s="625" customFormat="1" ht="40.35" customHeight="1">
      <c r="A16" s="448" t="s">
        <v>1755</v>
      </c>
      <c r="B16" s="568" t="s">
        <v>1728</v>
      </c>
      <c r="C16" s="546" t="s">
        <v>1840</v>
      </c>
      <c r="D16" s="580">
        <v>3000</v>
      </c>
      <c r="E16" s="586"/>
      <c r="F16" s="586" t="s">
        <v>195</v>
      </c>
      <c r="G16" s="576" t="s">
        <v>212</v>
      </c>
      <c r="H16" s="574" t="s">
        <v>213</v>
      </c>
      <c r="I16" s="588"/>
      <c r="J16" s="588" t="s">
        <v>135</v>
      </c>
      <c r="K16" s="585"/>
      <c r="L16" s="689"/>
      <c r="M16" s="690"/>
      <c r="N16" s="690"/>
      <c r="O16" s="690"/>
      <c r="P16" s="690"/>
      <c r="Q16" s="690"/>
      <c r="R16" s="690"/>
      <c r="S16" s="691"/>
      <c r="T16" s="631"/>
    </row>
    <row r="17" spans="1:31" s="625" customFormat="1" ht="40.35" customHeight="1">
      <c r="A17" s="448" t="s">
        <v>1756</v>
      </c>
      <c r="B17" s="568" t="s">
        <v>1729</v>
      </c>
      <c r="C17" s="546" t="s">
        <v>1840</v>
      </c>
      <c r="D17" s="580">
        <v>4000</v>
      </c>
      <c r="E17" s="586"/>
      <c r="F17" s="586" t="s">
        <v>195</v>
      </c>
      <c r="G17" s="576" t="s">
        <v>212</v>
      </c>
      <c r="H17" s="574" t="s">
        <v>213</v>
      </c>
      <c r="I17" s="398"/>
      <c r="J17" s="398" t="s">
        <v>135</v>
      </c>
      <c r="K17" s="399"/>
      <c r="L17" s="689"/>
      <c r="M17" s="690"/>
      <c r="N17" s="690"/>
      <c r="O17" s="690"/>
      <c r="P17" s="690"/>
      <c r="Q17" s="690"/>
      <c r="R17" s="690"/>
      <c r="S17" s="691"/>
      <c r="T17" s="631"/>
    </row>
    <row r="18" spans="1:31" s="625" customFormat="1" ht="40.35" customHeight="1">
      <c r="A18" s="448" t="s">
        <v>1757</v>
      </c>
      <c r="B18" s="568" t="s">
        <v>1730</v>
      </c>
      <c r="C18" s="546" t="s">
        <v>1840</v>
      </c>
      <c r="D18" s="580">
        <v>800</v>
      </c>
      <c r="E18" s="586"/>
      <c r="F18" s="586" t="s">
        <v>195</v>
      </c>
      <c r="G18" s="576" t="s">
        <v>212</v>
      </c>
      <c r="H18" s="574" t="s">
        <v>213</v>
      </c>
      <c r="I18" s="588"/>
      <c r="J18" s="588" t="s">
        <v>135</v>
      </c>
      <c r="K18" s="585"/>
      <c r="L18" s="689"/>
      <c r="M18" s="690"/>
      <c r="N18" s="690"/>
      <c r="O18" s="690"/>
      <c r="P18" s="690"/>
      <c r="Q18" s="690"/>
      <c r="R18" s="690"/>
      <c r="S18" s="691"/>
      <c r="T18" s="631"/>
    </row>
    <row r="19" spans="1:31" s="625" customFormat="1" ht="40.35" customHeight="1">
      <c r="A19" s="448" t="s">
        <v>1758</v>
      </c>
      <c r="B19" s="568" t="s">
        <v>1731</v>
      </c>
      <c r="C19" s="546" t="s">
        <v>1840</v>
      </c>
      <c r="D19" s="580">
        <v>5000</v>
      </c>
      <c r="E19" s="586"/>
      <c r="F19" s="586" t="s">
        <v>195</v>
      </c>
      <c r="G19" s="576" t="s">
        <v>212</v>
      </c>
      <c r="H19" s="574" t="s">
        <v>213</v>
      </c>
      <c r="I19" s="588" t="s">
        <v>135</v>
      </c>
      <c r="J19" s="588"/>
      <c r="K19" s="585"/>
      <c r="L19" s="689"/>
      <c r="M19" s="690"/>
      <c r="N19" s="690"/>
      <c r="O19" s="690"/>
      <c r="P19" s="690"/>
      <c r="Q19" s="690"/>
      <c r="R19" s="690"/>
      <c r="S19" s="691"/>
      <c r="T19" s="631"/>
    </row>
    <row r="20" spans="1:31" s="625" customFormat="1" ht="40.35" customHeight="1">
      <c r="A20" s="448" t="s">
        <v>1759</v>
      </c>
      <c r="B20" s="568" t="s">
        <v>1732</v>
      </c>
      <c r="C20" s="546" t="s">
        <v>1840</v>
      </c>
      <c r="D20" s="580">
        <v>4000</v>
      </c>
      <c r="E20" s="586"/>
      <c r="F20" s="586" t="s">
        <v>195</v>
      </c>
      <c r="G20" s="576" t="s">
        <v>212</v>
      </c>
      <c r="H20" s="574" t="s">
        <v>213</v>
      </c>
      <c r="I20" s="588" t="s">
        <v>135</v>
      </c>
      <c r="J20" s="588"/>
      <c r="K20" s="585"/>
      <c r="L20" s="689"/>
      <c r="M20" s="690"/>
      <c r="N20" s="690"/>
      <c r="O20" s="690"/>
      <c r="P20" s="690"/>
      <c r="Q20" s="690"/>
      <c r="R20" s="690"/>
      <c r="S20" s="691"/>
      <c r="T20" s="631"/>
    </row>
    <row r="21" spans="1:31" s="625" customFormat="1" ht="40.35" customHeight="1">
      <c r="A21" s="448" t="s">
        <v>1760</v>
      </c>
      <c r="B21" s="568" t="s">
        <v>1733</v>
      </c>
      <c r="C21" s="546" t="s">
        <v>1840</v>
      </c>
      <c r="D21" s="580">
        <v>4000</v>
      </c>
      <c r="E21" s="586"/>
      <c r="F21" s="586" t="s">
        <v>195</v>
      </c>
      <c r="G21" s="576" t="s">
        <v>212</v>
      </c>
      <c r="H21" s="574" t="s">
        <v>213</v>
      </c>
      <c r="I21" s="588" t="s">
        <v>135</v>
      </c>
      <c r="J21" s="588"/>
      <c r="K21" s="585"/>
      <c r="L21" s="689"/>
      <c r="M21" s="690"/>
      <c r="N21" s="690"/>
      <c r="O21" s="690"/>
      <c r="P21" s="690"/>
      <c r="Q21" s="690"/>
      <c r="R21" s="690"/>
      <c r="S21" s="691"/>
      <c r="T21" s="631"/>
    </row>
    <row r="22" spans="1:31" s="625" customFormat="1" ht="40.35" customHeight="1">
      <c r="A22" s="448" t="s">
        <v>1761</v>
      </c>
      <c r="B22" s="568" t="s">
        <v>1734</v>
      </c>
      <c r="C22" s="546" t="s">
        <v>1840</v>
      </c>
      <c r="D22" s="580">
        <v>5000</v>
      </c>
      <c r="E22" s="586"/>
      <c r="F22" s="586" t="s">
        <v>195</v>
      </c>
      <c r="G22" s="576" t="s">
        <v>212</v>
      </c>
      <c r="H22" s="574" t="s">
        <v>213</v>
      </c>
      <c r="I22" s="588" t="s">
        <v>135</v>
      </c>
      <c r="J22" s="588" t="s">
        <v>135</v>
      </c>
      <c r="K22" s="585"/>
      <c r="L22" s="689"/>
      <c r="M22" s="690"/>
      <c r="N22" s="690"/>
      <c r="O22" s="690"/>
      <c r="P22" s="690"/>
      <c r="Q22" s="690"/>
      <c r="R22" s="690"/>
      <c r="S22" s="691"/>
      <c r="T22" s="631"/>
    </row>
    <row r="23" spans="1:31" s="625" customFormat="1" ht="40.35" customHeight="1">
      <c r="A23" s="448" t="s">
        <v>1762</v>
      </c>
      <c r="B23" s="568" t="s">
        <v>1735</v>
      </c>
      <c r="C23" s="546" t="s">
        <v>1840</v>
      </c>
      <c r="D23" s="580">
        <v>4000</v>
      </c>
      <c r="E23" s="586"/>
      <c r="F23" s="586" t="s">
        <v>195</v>
      </c>
      <c r="G23" s="576" t="s">
        <v>212</v>
      </c>
      <c r="H23" s="574" t="s">
        <v>213</v>
      </c>
      <c r="I23" s="588" t="s">
        <v>135</v>
      </c>
      <c r="J23" s="588" t="s">
        <v>135</v>
      </c>
      <c r="K23" s="585"/>
      <c r="L23" s="689"/>
      <c r="M23" s="690"/>
      <c r="N23" s="690"/>
      <c r="O23" s="690"/>
      <c r="P23" s="690"/>
      <c r="Q23" s="690"/>
      <c r="R23" s="690"/>
      <c r="S23" s="691"/>
      <c r="T23" s="631"/>
    </row>
    <row r="24" spans="1:31" s="625" customFormat="1" ht="40.35" customHeight="1">
      <c r="A24" s="448" t="s">
        <v>1763</v>
      </c>
      <c r="B24" s="568" t="s">
        <v>1736</v>
      </c>
      <c r="C24" s="546" t="s">
        <v>1840</v>
      </c>
      <c r="D24" s="580">
        <v>300</v>
      </c>
      <c r="E24" s="586"/>
      <c r="F24" s="582" t="s">
        <v>195</v>
      </c>
      <c r="G24" s="575" t="s">
        <v>212</v>
      </c>
      <c r="H24" s="576" t="s">
        <v>213</v>
      </c>
      <c r="I24" s="588"/>
      <c r="J24" s="588" t="s">
        <v>135</v>
      </c>
      <c r="K24" s="585"/>
      <c r="L24" s="689"/>
      <c r="M24" s="690"/>
      <c r="N24" s="690"/>
      <c r="O24" s="690"/>
      <c r="P24" s="690"/>
      <c r="Q24" s="690"/>
      <c r="R24" s="690"/>
      <c r="S24" s="691"/>
      <c r="T24" s="631"/>
    </row>
    <row r="25" spans="1:31" s="625" customFormat="1" ht="40.35" customHeight="1">
      <c r="A25" s="448" t="s">
        <v>1764</v>
      </c>
      <c r="B25" s="568" t="s">
        <v>1737</v>
      </c>
      <c r="C25" s="546" t="s">
        <v>1840</v>
      </c>
      <c r="D25" s="580">
        <v>100</v>
      </c>
      <c r="E25" s="586"/>
      <c r="F25" s="582" t="s">
        <v>195</v>
      </c>
      <c r="G25" s="575" t="s">
        <v>212</v>
      </c>
      <c r="H25" s="576" t="s">
        <v>213</v>
      </c>
      <c r="I25" s="588" t="s">
        <v>135</v>
      </c>
      <c r="J25" s="588"/>
      <c r="K25" s="585"/>
      <c r="L25" s="689"/>
      <c r="M25" s="690"/>
      <c r="N25" s="690"/>
      <c r="O25" s="690"/>
      <c r="P25" s="690"/>
      <c r="Q25" s="690"/>
      <c r="R25" s="690"/>
      <c r="S25" s="691"/>
      <c r="T25" s="631"/>
    </row>
    <row r="26" spans="1:31" s="625" customFormat="1" ht="40.35" customHeight="1">
      <c r="A26" s="448" t="s">
        <v>1765</v>
      </c>
      <c r="B26" s="568" t="s">
        <v>1738</v>
      </c>
      <c r="C26" s="546" t="s">
        <v>1842</v>
      </c>
      <c r="D26" s="580">
        <v>300</v>
      </c>
      <c r="E26" s="586"/>
      <c r="F26" s="582" t="s">
        <v>195</v>
      </c>
      <c r="G26" s="575" t="s">
        <v>212</v>
      </c>
      <c r="H26" s="576" t="s">
        <v>213</v>
      </c>
      <c r="I26" s="588" t="s">
        <v>135</v>
      </c>
      <c r="J26" s="588"/>
      <c r="K26" s="585"/>
      <c r="L26" s="689"/>
      <c r="M26" s="690"/>
      <c r="N26" s="690"/>
      <c r="O26" s="690"/>
      <c r="P26" s="690"/>
      <c r="Q26" s="690"/>
      <c r="R26" s="690"/>
      <c r="S26" s="691"/>
      <c r="T26" s="631"/>
    </row>
    <row r="27" spans="1:31" s="625" customFormat="1" ht="40.35" customHeight="1">
      <c r="A27" s="448" t="s">
        <v>1766</v>
      </c>
      <c r="B27" s="568" t="s">
        <v>1739</v>
      </c>
      <c r="C27" s="546" t="s">
        <v>1840</v>
      </c>
      <c r="D27" s="580">
        <v>2500</v>
      </c>
      <c r="E27" s="586"/>
      <c r="F27" s="586" t="s">
        <v>195</v>
      </c>
      <c r="G27" s="575" t="s">
        <v>212</v>
      </c>
      <c r="H27" s="576" t="s">
        <v>213</v>
      </c>
      <c r="I27" s="588"/>
      <c r="J27" s="588" t="s">
        <v>135</v>
      </c>
      <c r="K27" s="585"/>
      <c r="L27" s="689"/>
      <c r="M27" s="690"/>
      <c r="N27" s="690"/>
      <c r="O27" s="690"/>
      <c r="P27" s="690"/>
      <c r="Q27" s="690"/>
      <c r="R27" s="690"/>
      <c r="S27" s="691"/>
      <c r="T27" s="631"/>
    </row>
    <row r="28" spans="1:31" s="625" customFormat="1" ht="40.35" customHeight="1">
      <c r="A28" s="448" t="s">
        <v>1767</v>
      </c>
      <c r="B28" s="568" t="s">
        <v>1740</v>
      </c>
      <c r="C28" s="546" t="s">
        <v>1840</v>
      </c>
      <c r="D28" s="580">
        <v>250</v>
      </c>
      <c r="E28" s="586"/>
      <c r="F28" s="586" t="s">
        <v>195</v>
      </c>
      <c r="G28" s="575" t="s">
        <v>212</v>
      </c>
      <c r="H28" s="576" t="s">
        <v>213</v>
      </c>
      <c r="I28" s="588" t="s">
        <v>135</v>
      </c>
      <c r="J28" s="588"/>
      <c r="K28" s="585"/>
      <c r="L28" s="689"/>
      <c r="M28" s="690"/>
      <c r="N28" s="690"/>
      <c r="O28" s="690"/>
      <c r="P28" s="690"/>
      <c r="Q28" s="690"/>
      <c r="R28" s="690"/>
      <c r="S28" s="691"/>
      <c r="T28" s="631"/>
    </row>
    <row r="29" spans="1:31" ht="40.35" customHeight="1">
      <c r="A29" s="448" t="s">
        <v>1768</v>
      </c>
      <c r="B29" s="582" t="s">
        <v>1600</v>
      </c>
      <c r="C29" s="546" t="s">
        <v>1840</v>
      </c>
      <c r="D29" s="590">
        <v>1000</v>
      </c>
      <c r="E29" s="582"/>
      <c r="F29" s="545" t="s">
        <v>1599</v>
      </c>
      <c r="G29" s="574" t="s">
        <v>212</v>
      </c>
      <c r="H29" s="570" t="s">
        <v>213</v>
      </c>
      <c r="I29" s="588" t="s">
        <v>135</v>
      </c>
      <c r="J29" s="588"/>
      <c r="K29" s="585"/>
      <c r="L29" s="689"/>
      <c r="M29" s="690"/>
      <c r="N29" s="690"/>
      <c r="O29" s="690"/>
      <c r="P29" s="690"/>
      <c r="Q29" s="690"/>
      <c r="R29" s="690"/>
      <c r="S29" s="691"/>
    </row>
    <row r="30" spans="1:31" ht="40.35" customHeight="1">
      <c r="A30" s="448" t="s">
        <v>1769</v>
      </c>
      <c r="B30" s="568" t="s">
        <v>1653</v>
      </c>
      <c r="C30" s="546" t="s">
        <v>1840</v>
      </c>
      <c r="D30" s="580">
        <v>5000</v>
      </c>
      <c r="E30" s="545" t="s">
        <v>1654</v>
      </c>
      <c r="F30" s="545" t="s">
        <v>801</v>
      </c>
      <c r="G30" s="579" t="s">
        <v>212</v>
      </c>
      <c r="H30" s="578" t="s">
        <v>213</v>
      </c>
      <c r="I30" s="398" t="s">
        <v>135</v>
      </c>
      <c r="J30" s="398" t="s">
        <v>135</v>
      </c>
      <c r="K30" s="399"/>
      <c r="L30" s="689"/>
      <c r="M30" s="690"/>
      <c r="N30" s="690"/>
      <c r="O30" s="690"/>
      <c r="P30" s="690"/>
      <c r="Q30" s="690"/>
      <c r="R30" s="690"/>
      <c r="S30" s="691"/>
    </row>
    <row r="31" spans="1:31" ht="40.35" customHeight="1">
      <c r="A31" s="448" t="s">
        <v>1770</v>
      </c>
      <c r="B31" s="582" t="s">
        <v>1655</v>
      </c>
      <c r="C31" s="546" t="s">
        <v>1840</v>
      </c>
      <c r="D31" s="590">
        <v>180</v>
      </c>
      <c r="E31" s="582"/>
      <c r="F31" s="586" t="s">
        <v>801</v>
      </c>
      <c r="G31" s="576" t="s">
        <v>212</v>
      </c>
      <c r="H31" s="574" t="s">
        <v>213</v>
      </c>
      <c r="I31" s="588"/>
      <c r="J31" s="588" t="s">
        <v>135</v>
      </c>
      <c r="K31" s="585"/>
      <c r="L31" s="689"/>
      <c r="M31" s="690"/>
      <c r="N31" s="690"/>
      <c r="O31" s="690"/>
      <c r="P31" s="690"/>
      <c r="Q31" s="690"/>
      <c r="R31" s="690"/>
      <c r="S31" s="691"/>
    </row>
    <row r="32" spans="1:31" s="625" customFormat="1" ht="24.2" customHeight="1">
      <c r="A32" s="332"/>
      <c r="B32" s="333" t="s">
        <v>1741</v>
      </c>
      <c r="C32" s="715"/>
      <c r="D32" s="716"/>
      <c r="E32" s="715"/>
      <c r="F32" s="342"/>
      <c r="G32" s="342"/>
      <c r="H32" s="342"/>
      <c r="I32" s="343"/>
      <c r="J32" s="717"/>
      <c r="K32" s="717"/>
      <c r="L32" s="717"/>
      <c r="M32" s="717"/>
      <c r="N32" s="717"/>
      <c r="O32" s="717"/>
      <c r="P32" s="717"/>
      <c r="Q32" s="717"/>
      <c r="R32" s="717"/>
      <c r="S32" s="719"/>
      <c r="T32" s="713"/>
      <c r="U32" s="713"/>
      <c r="V32" s="713"/>
      <c r="W32" s="713"/>
      <c r="X32" s="713"/>
      <c r="Y32" s="713"/>
      <c r="Z32" s="713"/>
      <c r="AA32" s="713"/>
      <c r="AB32" s="713"/>
      <c r="AC32" s="714"/>
      <c r="AD32" s="714"/>
      <c r="AE32" s="714" t="s">
        <v>125</v>
      </c>
    </row>
    <row r="33" spans="1:31" ht="40.35" customHeight="1">
      <c r="A33" s="448" t="s">
        <v>1771</v>
      </c>
      <c r="B33" s="568" t="s">
        <v>1595</v>
      </c>
      <c r="C33" s="546" t="s">
        <v>1843</v>
      </c>
      <c r="D33" s="580">
        <v>24.664000000000001</v>
      </c>
      <c r="E33" s="545"/>
      <c r="F33" s="712" t="s">
        <v>195</v>
      </c>
      <c r="G33" s="645" t="s">
        <v>2</v>
      </c>
      <c r="H33" s="570" t="s">
        <v>297</v>
      </c>
      <c r="I33" s="398"/>
      <c r="J33" s="398" t="s">
        <v>135</v>
      </c>
      <c r="K33" s="399"/>
      <c r="L33" s="689"/>
      <c r="M33" s="690"/>
      <c r="N33" s="690"/>
      <c r="O33" s="690"/>
      <c r="P33" s="690"/>
      <c r="Q33" s="690"/>
      <c r="R33" s="690"/>
      <c r="S33" s="691"/>
    </row>
    <row r="34" spans="1:31" s="625" customFormat="1" ht="24.2" customHeight="1">
      <c r="A34" s="332"/>
      <c r="B34" s="333" t="s">
        <v>1742</v>
      </c>
      <c r="C34" s="715"/>
      <c r="D34" s="716"/>
      <c r="E34" s="715"/>
      <c r="F34" s="342"/>
      <c r="G34" s="342"/>
      <c r="H34" s="342"/>
      <c r="I34" s="343"/>
      <c r="J34" s="717"/>
      <c r="K34" s="717"/>
      <c r="L34" s="717"/>
      <c r="M34" s="717"/>
      <c r="N34" s="717"/>
      <c r="O34" s="717"/>
      <c r="P34" s="717"/>
      <c r="Q34" s="717"/>
      <c r="R34" s="717"/>
      <c r="S34" s="719"/>
      <c r="T34" s="713"/>
      <c r="U34" s="713"/>
      <c r="V34" s="713"/>
      <c r="W34" s="713"/>
      <c r="X34" s="713"/>
      <c r="Y34" s="713"/>
      <c r="Z34" s="713"/>
      <c r="AA34" s="713"/>
      <c r="AB34" s="713"/>
      <c r="AC34" s="714"/>
      <c r="AD34" s="714"/>
      <c r="AE34" s="714" t="s">
        <v>125</v>
      </c>
    </row>
    <row r="35" spans="1:31" ht="40.35" customHeight="1">
      <c r="A35" s="503" t="s">
        <v>1772</v>
      </c>
      <c r="B35" s="568" t="s">
        <v>1598</v>
      </c>
      <c r="C35" s="546" t="s">
        <v>1840</v>
      </c>
      <c r="D35" s="580">
        <v>58.578000000000003</v>
      </c>
      <c r="E35" s="545"/>
      <c r="F35" s="545" t="s">
        <v>1599</v>
      </c>
      <c r="G35" s="288" t="s">
        <v>2</v>
      </c>
      <c r="H35" s="289" t="s">
        <v>316</v>
      </c>
      <c r="I35" s="398" t="s">
        <v>135</v>
      </c>
      <c r="J35" s="398"/>
      <c r="K35" s="399"/>
      <c r="L35" s="689"/>
      <c r="M35" s="690"/>
      <c r="N35" s="690"/>
      <c r="O35" s="690"/>
      <c r="P35" s="690"/>
      <c r="Q35" s="690"/>
      <c r="R35" s="690"/>
      <c r="S35" s="691"/>
    </row>
    <row r="36" spans="1:31" s="625" customFormat="1" ht="24.2" customHeight="1">
      <c r="A36" s="332"/>
      <c r="B36" s="333" t="s">
        <v>1743</v>
      </c>
      <c r="C36" s="715"/>
      <c r="D36" s="716"/>
      <c r="E36" s="715"/>
      <c r="F36" s="342"/>
      <c r="G36" s="342"/>
      <c r="H36" s="342"/>
      <c r="I36" s="343"/>
      <c r="J36" s="717"/>
      <c r="K36" s="717"/>
      <c r="L36" s="717"/>
      <c r="M36" s="717"/>
      <c r="N36" s="717"/>
      <c r="O36" s="717"/>
      <c r="P36" s="717"/>
      <c r="Q36" s="717"/>
      <c r="R36" s="717"/>
      <c r="S36" s="719"/>
      <c r="T36" s="713"/>
      <c r="U36" s="713"/>
      <c r="V36" s="713"/>
      <c r="W36" s="713"/>
      <c r="X36" s="713"/>
      <c r="Y36" s="713"/>
      <c r="Z36" s="713"/>
      <c r="AA36" s="713"/>
      <c r="AB36" s="713"/>
      <c r="AC36" s="714"/>
      <c r="AD36" s="714"/>
      <c r="AE36" s="714" t="s">
        <v>125</v>
      </c>
    </row>
    <row r="37" spans="1:31" ht="40.35" customHeight="1">
      <c r="A37" s="503" t="s">
        <v>1773</v>
      </c>
      <c r="B37" s="582" t="s">
        <v>1656</v>
      </c>
      <c r="C37" s="546" t="s">
        <v>1840</v>
      </c>
      <c r="D37" s="580">
        <v>62.747999999999998</v>
      </c>
      <c r="E37" s="582"/>
      <c r="F37" s="586" t="s">
        <v>801</v>
      </c>
      <c r="G37" s="644" t="s">
        <v>2</v>
      </c>
      <c r="H37" s="574" t="s">
        <v>382</v>
      </c>
      <c r="I37" s="588"/>
      <c r="J37" s="588" t="s">
        <v>135</v>
      </c>
      <c r="K37" s="585"/>
      <c r="L37" s="689"/>
      <c r="M37" s="690"/>
      <c r="N37" s="690"/>
      <c r="O37" s="690"/>
      <c r="P37" s="690"/>
      <c r="Q37" s="690"/>
      <c r="R37" s="690"/>
      <c r="S37" s="691"/>
    </row>
    <row r="38" spans="1:31" ht="40.35" customHeight="1">
      <c r="A38" s="503" t="s">
        <v>1774</v>
      </c>
      <c r="B38" s="582" t="s">
        <v>1657</v>
      </c>
      <c r="C38" s="546" t="s">
        <v>1840</v>
      </c>
      <c r="D38" s="590">
        <v>30.085000000000001</v>
      </c>
      <c r="E38" s="586"/>
      <c r="F38" s="586" t="s">
        <v>801</v>
      </c>
      <c r="G38" s="644" t="s">
        <v>2</v>
      </c>
      <c r="H38" s="574" t="s">
        <v>382</v>
      </c>
      <c r="I38" s="398" t="s">
        <v>135</v>
      </c>
      <c r="J38" s="398"/>
      <c r="K38" s="399"/>
      <c r="L38" s="689"/>
      <c r="M38" s="690"/>
      <c r="N38" s="690"/>
      <c r="O38" s="690"/>
      <c r="P38" s="690"/>
      <c r="Q38" s="690"/>
      <c r="R38" s="690"/>
      <c r="S38" s="691"/>
    </row>
    <row r="39" spans="1:31" ht="40.35" customHeight="1">
      <c r="A39" s="503" t="s">
        <v>1775</v>
      </c>
      <c r="B39" s="582" t="s">
        <v>1658</v>
      </c>
      <c r="C39" s="546" t="s">
        <v>1840</v>
      </c>
      <c r="D39" s="590">
        <v>16.672000000000001</v>
      </c>
      <c r="E39" s="582"/>
      <c r="F39" s="586" t="s">
        <v>801</v>
      </c>
      <c r="G39" s="644" t="s">
        <v>2</v>
      </c>
      <c r="H39" s="574" t="s">
        <v>382</v>
      </c>
      <c r="I39" s="398" t="s">
        <v>135</v>
      </c>
      <c r="J39" s="588"/>
      <c r="K39" s="585"/>
      <c r="L39" s="689"/>
      <c r="M39" s="690"/>
      <c r="N39" s="690"/>
      <c r="O39" s="690"/>
      <c r="P39" s="690"/>
      <c r="Q39" s="690"/>
      <c r="R39" s="690"/>
      <c r="S39" s="691"/>
    </row>
    <row r="40" spans="1:31" s="625" customFormat="1" ht="24.2" customHeight="1">
      <c r="A40" s="332"/>
      <c r="B40" s="333" t="s">
        <v>1744</v>
      </c>
      <c r="C40" s="715"/>
      <c r="D40" s="716"/>
      <c r="E40" s="715"/>
      <c r="F40" s="342"/>
      <c r="G40" s="342"/>
      <c r="H40" s="342"/>
      <c r="I40" s="343"/>
      <c r="J40" s="717"/>
      <c r="K40" s="717"/>
      <c r="L40" s="717"/>
      <c r="M40" s="717"/>
      <c r="N40" s="717"/>
      <c r="O40" s="717"/>
      <c r="P40" s="717"/>
      <c r="Q40" s="717"/>
      <c r="R40" s="717"/>
      <c r="S40" s="719"/>
      <c r="T40" s="713"/>
      <c r="U40" s="713"/>
      <c r="V40" s="713"/>
      <c r="W40" s="713"/>
      <c r="X40" s="713"/>
      <c r="Y40" s="713"/>
      <c r="Z40" s="713"/>
      <c r="AA40" s="713"/>
      <c r="AB40" s="713"/>
      <c r="AC40" s="714"/>
      <c r="AD40" s="714"/>
      <c r="AE40" s="714" t="s">
        <v>125</v>
      </c>
    </row>
    <row r="41" spans="1:31" ht="40.35" customHeight="1">
      <c r="A41" s="503" t="s">
        <v>1776</v>
      </c>
      <c r="B41" s="568" t="s">
        <v>1659</v>
      </c>
      <c r="C41" s="546" t="s">
        <v>1840</v>
      </c>
      <c r="D41" s="580">
        <v>36.594999999999999</v>
      </c>
      <c r="E41" s="545"/>
      <c r="F41" s="451" t="s">
        <v>275</v>
      </c>
      <c r="G41" s="587" t="s">
        <v>2</v>
      </c>
      <c r="H41" s="571" t="s">
        <v>435</v>
      </c>
      <c r="I41" s="398" t="s">
        <v>135</v>
      </c>
      <c r="J41" s="398"/>
      <c r="K41" s="399"/>
      <c r="L41" s="689"/>
      <c r="M41" s="690"/>
      <c r="N41" s="690"/>
      <c r="O41" s="690"/>
      <c r="P41" s="690"/>
      <c r="Q41" s="690"/>
      <c r="R41" s="690"/>
      <c r="S41" s="691"/>
    </row>
    <row r="42" spans="1:31" s="625" customFormat="1" ht="24.2" customHeight="1">
      <c r="A42" s="332"/>
      <c r="B42" s="333" t="s">
        <v>1745</v>
      </c>
      <c r="C42" s="715"/>
      <c r="D42" s="716"/>
      <c r="E42" s="715"/>
      <c r="F42" s="342"/>
      <c r="G42" s="342"/>
      <c r="H42" s="342"/>
      <c r="I42" s="343"/>
      <c r="J42" s="717"/>
      <c r="K42" s="717"/>
      <c r="L42" s="717"/>
      <c r="M42" s="717"/>
      <c r="N42" s="717"/>
      <c r="O42" s="717"/>
      <c r="P42" s="717"/>
      <c r="Q42" s="717"/>
      <c r="R42" s="717"/>
      <c r="S42" s="719"/>
      <c r="T42" s="713"/>
      <c r="U42" s="713"/>
      <c r="V42" s="713"/>
      <c r="W42" s="713"/>
      <c r="X42" s="713"/>
      <c r="Y42" s="713"/>
      <c r="Z42" s="713"/>
      <c r="AA42" s="713"/>
      <c r="AB42" s="713"/>
      <c r="AC42" s="714"/>
      <c r="AD42" s="714"/>
      <c r="AE42" s="714" t="s">
        <v>125</v>
      </c>
    </row>
    <row r="43" spans="1:31" s="537" customFormat="1" ht="40.35" customHeight="1" thickBot="1">
      <c r="A43" s="503" t="s">
        <v>1777</v>
      </c>
      <c r="B43" s="568" t="s">
        <v>1532</v>
      </c>
      <c r="C43" s="546" t="s">
        <v>1840</v>
      </c>
      <c r="D43" s="580">
        <v>500</v>
      </c>
      <c r="E43" s="545"/>
      <c r="F43" s="545" t="s">
        <v>813</v>
      </c>
      <c r="G43" s="647" t="s">
        <v>2</v>
      </c>
      <c r="H43" s="578" t="s">
        <v>553</v>
      </c>
      <c r="I43" s="398" t="s">
        <v>135</v>
      </c>
      <c r="J43" s="398"/>
      <c r="K43" s="399"/>
      <c r="L43" s="689"/>
      <c r="M43" s="690"/>
      <c r="N43" s="690"/>
      <c r="O43" s="690"/>
      <c r="P43" s="690"/>
      <c r="Q43" s="690"/>
      <c r="R43" s="690"/>
      <c r="S43" s="691"/>
      <c r="T43" s="189"/>
    </row>
    <row r="44" spans="1:31" ht="27" customHeight="1" thickTop="1">
      <c r="A44" s="1093" t="s">
        <v>34</v>
      </c>
      <c r="B44" s="1094"/>
      <c r="C44" s="38" t="s">
        <v>2</v>
      </c>
      <c r="D44" s="455">
        <f>SUMIF($G$9:$G$43,"一般会計",D9:D43)</f>
        <v>729.34199999999998</v>
      </c>
      <c r="E44" s="1099"/>
      <c r="F44" s="1099"/>
      <c r="G44" s="1077"/>
      <c r="H44" s="1077"/>
      <c r="I44" s="1087"/>
      <c r="J44" s="1087"/>
      <c r="K44" s="1074"/>
      <c r="L44" s="1087"/>
      <c r="M44" s="1087"/>
      <c r="N44" s="1087"/>
      <c r="O44" s="1087"/>
      <c r="P44" s="1087"/>
      <c r="Q44" s="1087"/>
      <c r="R44" s="1087"/>
      <c r="S44" s="1074"/>
    </row>
    <row r="45" spans="1:31" ht="27" customHeight="1">
      <c r="A45" s="1095"/>
      <c r="B45" s="1096"/>
      <c r="C45" s="39" t="s">
        <v>783</v>
      </c>
      <c r="D45" s="457">
        <f>SUMIF($G$9:$G$43,"ｴﾈﾙｷﾞｰ対策特別会計ｴﾈﾙｷﾞｰ需給勘定",D9:D43)</f>
        <v>55190</v>
      </c>
      <c r="E45" s="1100"/>
      <c r="F45" s="1100"/>
      <c r="G45" s="1078"/>
      <c r="H45" s="1078"/>
      <c r="I45" s="1088"/>
      <c r="J45" s="1088"/>
      <c r="K45" s="1075"/>
      <c r="L45" s="1088"/>
      <c r="M45" s="1088"/>
      <c r="N45" s="1088"/>
      <c r="O45" s="1088"/>
      <c r="P45" s="1088"/>
      <c r="Q45" s="1088"/>
      <c r="R45" s="1088"/>
      <c r="S45" s="1075"/>
    </row>
    <row r="46" spans="1:31" ht="27" customHeight="1" thickBot="1">
      <c r="A46" s="1097"/>
      <c r="B46" s="1098"/>
      <c r="C46" s="40" t="s">
        <v>784</v>
      </c>
      <c r="D46" s="460">
        <f>SUMIF($G$9:$G$43,"ｴﾈﾙｷﾞｰ対策特別会計電源開発促進勘定",D9:D43)</f>
        <v>0</v>
      </c>
      <c r="E46" s="1101"/>
      <c r="F46" s="1101"/>
      <c r="G46" s="1079"/>
      <c r="H46" s="1079"/>
      <c r="I46" s="1089"/>
      <c r="J46" s="1089"/>
      <c r="K46" s="1076"/>
      <c r="L46" s="1089"/>
      <c r="M46" s="1089"/>
      <c r="N46" s="1089"/>
      <c r="O46" s="1089"/>
      <c r="P46" s="1089"/>
      <c r="Q46" s="1089"/>
      <c r="R46" s="1089"/>
      <c r="S46" s="1076"/>
    </row>
    <row r="47" spans="1:31" ht="27" customHeight="1">
      <c r="A47" s="22"/>
      <c r="K47" s="1092"/>
    </row>
    <row r="48" spans="1:31" ht="27" customHeight="1">
      <c r="A48" s="23"/>
      <c r="K48" s="1091"/>
    </row>
    <row r="49" spans="1:11" ht="20.100000000000001" customHeight="1">
      <c r="A49" s="24"/>
      <c r="B49" s="8"/>
      <c r="C49" s="9"/>
      <c r="D49" s="9"/>
      <c r="E49" s="9"/>
      <c r="F49" s="9"/>
      <c r="G49" s="8"/>
      <c r="H49" s="8"/>
      <c r="I49" s="8"/>
      <c r="J49" s="8"/>
      <c r="K49" s="1091"/>
    </row>
    <row r="50" spans="1:11" ht="20.100000000000001" customHeight="1">
      <c r="A50" s="23"/>
      <c r="K50" s="1091"/>
    </row>
    <row r="51" spans="1:11">
      <c r="K51" s="1091"/>
    </row>
    <row r="52" spans="1:11">
      <c r="K52" s="1091"/>
    </row>
    <row r="53" spans="1:11">
      <c r="K53" s="1091"/>
    </row>
    <row r="54" spans="1:11">
      <c r="K54" s="1091"/>
    </row>
    <row r="55" spans="1:11">
      <c r="K55" s="1091"/>
    </row>
  </sheetData>
  <mergeCells count="32">
    <mergeCell ref="L5:S7"/>
    <mergeCell ref="S44:S46"/>
    <mergeCell ref="L44:L46"/>
    <mergeCell ref="M44:M46"/>
    <mergeCell ref="N44:N46"/>
    <mergeCell ref="O44:O46"/>
    <mergeCell ref="P44:P46"/>
    <mergeCell ref="Q44:Q46"/>
    <mergeCell ref="R44:R46"/>
    <mergeCell ref="G5:G7"/>
    <mergeCell ref="K53:K55"/>
    <mergeCell ref="K47:K49"/>
    <mergeCell ref="K50:K52"/>
    <mergeCell ref="A44:B46"/>
    <mergeCell ref="E44:E46"/>
    <mergeCell ref="A5:A7"/>
    <mergeCell ref="B5:B7"/>
    <mergeCell ref="G44:G46"/>
    <mergeCell ref="F5:F7"/>
    <mergeCell ref="F44:F46"/>
    <mergeCell ref="C5:C7"/>
    <mergeCell ref="E5:E7"/>
    <mergeCell ref="D5:D7"/>
    <mergeCell ref="H4:K4"/>
    <mergeCell ref="K44:K46"/>
    <mergeCell ref="H44:H46"/>
    <mergeCell ref="H5:H7"/>
    <mergeCell ref="K5:K7"/>
    <mergeCell ref="J5:J7"/>
    <mergeCell ref="I44:I46"/>
    <mergeCell ref="J44:J46"/>
    <mergeCell ref="I5:I7"/>
  </mergeCells>
  <phoneticPr fontId="1"/>
  <dataValidations count="1">
    <dataValidation type="list" allowBlank="1" showInputMessage="1" showErrorMessage="1" sqref="P44 L44 N44 AC8:AE8 I9:K31 AC32:AE32 I33:K33 AC34:AE34 I35:K35 AC36:AE36 I37:K39 AC40:AE40 I41:K41 I43:K43 AC42:AE42 I44">
      <formula1>"○, 　,"</formula1>
    </dataValidation>
  </dataValidations>
  <printOptions horizontalCentered="1"/>
  <pageMargins left="0.39370078740157483" right="0.39370078740157483" top="0.78740157480314965" bottom="0.59055118110236227" header="0.51181102362204722" footer="0.39370078740157483"/>
  <pageSetup paperSize="8" scale="75" orientation="landscape" cellComments="asDisplayed" horizontalDpi="300" verticalDpi="300" r:id="rId1"/>
  <headerFooter alignWithMargins="0">
    <oddHeader>&amp;L&amp;18様式３</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fsst01\（部局内）大臣官房会計課\予算係\行政事業レビュー・予算監視効率化チーム\平成３０年度\0.その他（行革からの連絡等）\180406行政事業レビュー担当官会議（4月6日）\02_【事務連絡】科学技術関係予算の集計のための様式一部改訂について\[別添3_事業単位整理表兼反映状況調（様式）.xlsx]入力規則'!#REF!</xm:f>
          </x14:formula1>
          <xm:sqref>L9:S31 L33:S33 L35:S35 L37:S39 L41:S41 L43:S43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V44"/>
  <sheetViews>
    <sheetView view="pageBreakPreview" zoomScale="55" zoomScaleNormal="100" zoomScaleSheetLayoutView="55" zoomScalePageLayoutView="40" workbookViewId="0">
      <selection activeCell="L11" sqref="L11"/>
    </sheetView>
  </sheetViews>
  <sheetFormatPr defaultColWidth="9" defaultRowHeight="13.5"/>
  <cols>
    <col min="1" max="1" width="7.125" style="2" customWidth="1"/>
    <col min="2" max="2" width="2.875" style="2" customWidth="1"/>
    <col min="3" max="3" width="48.875" style="2" customWidth="1"/>
    <col min="4" max="6" width="21.875" style="2" customWidth="1"/>
    <col min="7" max="7" width="48.875" style="2" customWidth="1"/>
    <col min="8" max="8" width="67.875" style="2" customWidth="1"/>
    <col min="9" max="12" width="21.875" style="2" customWidth="1"/>
    <col min="13" max="13" width="20.875" style="2" customWidth="1"/>
    <col min="14" max="14" width="98.125" style="2" customWidth="1"/>
    <col min="15" max="15" width="25.875" style="2" customWidth="1"/>
    <col min="16" max="17" width="11.25" style="2" bestFit="1" customWidth="1"/>
    <col min="18" max="16384" width="9" style="2"/>
  </cols>
  <sheetData>
    <row r="2" spans="1:15" ht="32.25">
      <c r="A2" s="50" t="s">
        <v>781</v>
      </c>
      <c r="B2" s="50"/>
    </row>
    <row r="3" spans="1:15" ht="42">
      <c r="A3" s="1139" t="s">
        <v>910</v>
      </c>
      <c r="B3" s="1139"/>
      <c r="C3" s="1139"/>
      <c r="D3" s="1139"/>
      <c r="E3" s="1139"/>
      <c r="F3" s="1139"/>
      <c r="G3" s="1139"/>
      <c r="H3" s="1139"/>
      <c r="I3" s="1139"/>
      <c r="J3" s="1139"/>
      <c r="K3" s="1139"/>
      <c r="L3" s="1139"/>
      <c r="M3" s="1139"/>
      <c r="N3" s="1139"/>
      <c r="O3" s="1139"/>
    </row>
    <row r="4" spans="1:15" ht="40.35" customHeight="1" thickBot="1">
      <c r="A4" s="17"/>
      <c r="B4" s="17"/>
      <c r="C4" s="3"/>
      <c r="D4" s="3"/>
      <c r="E4" s="3"/>
      <c r="F4" s="1"/>
      <c r="G4" s="1"/>
      <c r="H4" s="1"/>
      <c r="I4" s="1"/>
      <c r="J4" s="1"/>
      <c r="K4" s="1"/>
      <c r="L4" s="1"/>
      <c r="M4" s="1"/>
      <c r="N4" s="1124" t="s">
        <v>92</v>
      </c>
      <c r="O4" s="1125"/>
    </row>
    <row r="5" spans="1:15" ht="30" customHeight="1">
      <c r="A5" s="1140" t="s">
        <v>67</v>
      </c>
      <c r="B5" s="1126" t="s">
        <v>73</v>
      </c>
      <c r="C5" s="1127"/>
      <c r="D5" s="1143" t="s">
        <v>872</v>
      </c>
      <c r="E5" s="1146" t="s">
        <v>172</v>
      </c>
      <c r="F5" s="1147"/>
      <c r="G5" s="1150" t="s">
        <v>118</v>
      </c>
      <c r="H5" s="1147"/>
      <c r="I5" s="69" t="s">
        <v>177</v>
      </c>
      <c r="J5" s="69" t="s">
        <v>873</v>
      </c>
      <c r="K5" s="1148" t="s">
        <v>39</v>
      </c>
      <c r="L5" s="1150" t="s">
        <v>126</v>
      </c>
      <c r="M5" s="1151"/>
      <c r="N5" s="1152"/>
      <c r="O5" s="1153" t="s">
        <v>79</v>
      </c>
    </row>
    <row r="6" spans="1:15" ht="30" customHeight="1">
      <c r="A6" s="1141"/>
      <c r="B6" s="1128"/>
      <c r="C6" s="1129"/>
      <c r="D6" s="1144"/>
      <c r="E6" s="1149" t="s">
        <v>69</v>
      </c>
      <c r="F6" s="1122" t="s">
        <v>51</v>
      </c>
      <c r="G6" s="1156" t="s">
        <v>54</v>
      </c>
      <c r="H6" s="1156" t="s">
        <v>117</v>
      </c>
      <c r="I6" s="70" t="s">
        <v>37</v>
      </c>
      <c r="J6" s="70" t="s">
        <v>38</v>
      </c>
      <c r="K6" s="1149"/>
      <c r="L6" s="1122" t="s">
        <v>81</v>
      </c>
      <c r="M6" s="1157" t="s">
        <v>80</v>
      </c>
      <c r="N6" s="1158"/>
      <c r="O6" s="1154"/>
    </row>
    <row r="7" spans="1:15" ht="30" customHeight="1" thickBot="1">
      <c r="A7" s="1142"/>
      <c r="B7" s="1130"/>
      <c r="C7" s="1131"/>
      <c r="D7" s="1145"/>
      <c r="E7" s="1161"/>
      <c r="F7" s="1123"/>
      <c r="G7" s="1123"/>
      <c r="H7" s="1123"/>
      <c r="I7" s="71" t="s">
        <v>44</v>
      </c>
      <c r="J7" s="71" t="s">
        <v>45</v>
      </c>
      <c r="K7" s="72" t="s">
        <v>46</v>
      </c>
      <c r="L7" s="1123"/>
      <c r="M7" s="1159"/>
      <c r="N7" s="1160"/>
      <c r="O7" s="1155"/>
    </row>
    <row r="8" spans="1:15" ht="390.75" customHeight="1">
      <c r="A8" s="51">
        <v>10</v>
      </c>
      <c r="B8" s="1132" t="s">
        <v>1032</v>
      </c>
      <c r="C8" s="1133"/>
      <c r="D8" s="697">
        <v>2070</v>
      </c>
      <c r="E8" s="53">
        <v>2070</v>
      </c>
      <c r="F8" s="54">
        <v>1292</v>
      </c>
      <c r="G8" s="75" t="s">
        <v>1033</v>
      </c>
      <c r="H8" s="55" t="s">
        <v>1217</v>
      </c>
      <c r="I8" s="52">
        <v>1573</v>
      </c>
      <c r="J8" s="728">
        <v>1219</v>
      </c>
      <c r="K8" s="548">
        <f>J8-I8</f>
        <v>-354</v>
      </c>
      <c r="L8" s="728">
        <v>-354</v>
      </c>
      <c r="M8" s="729" t="s">
        <v>93</v>
      </c>
      <c r="N8" s="730" t="s">
        <v>1536</v>
      </c>
      <c r="O8" s="65"/>
    </row>
    <row r="9" spans="1:15" ht="228" customHeight="1">
      <c r="A9" s="56">
        <v>135</v>
      </c>
      <c r="B9" s="1137" t="s">
        <v>359</v>
      </c>
      <c r="C9" s="1138"/>
      <c r="D9" s="698">
        <v>131.81299999999999</v>
      </c>
      <c r="E9" s="58">
        <v>131.81299999999999</v>
      </c>
      <c r="F9" s="59">
        <v>125.566</v>
      </c>
      <c r="G9" s="60" t="s">
        <v>1034</v>
      </c>
      <c r="H9" s="708" t="s">
        <v>1215</v>
      </c>
      <c r="I9" s="57">
        <v>101.664</v>
      </c>
      <c r="J9" s="731">
        <f>[3]反映状況調!N167</f>
        <v>68.688999999999993</v>
      </c>
      <c r="K9" s="549">
        <f t="shared" ref="K9:K10" si="0">J9-I9</f>
        <v>-32.975000000000009</v>
      </c>
      <c r="L9" s="731">
        <v>-33</v>
      </c>
      <c r="M9" s="732" t="s">
        <v>93</v>
      </c>
      <c r="N9" s="733" t="s">
        <v>1597</v>
      </c>
      <c r="O9" s="66"/>
    </row>
    <row r="10" spans="1:15" ht="256.7" customHeight="1" thickBot="1">
      <c r="A10" s="56">
        <v>194</v>
      </c>
      <c r="B10" s="1137" t="s">
        <v>440</v>
      </c>
      <c r="C10" s="1138"/>
      <c r="D10" s="57">
        <v>301.101</v>
      </c>
      <c r="E10" s="58">
        <v>301.101</v>
      </c>
      <c r="F10" s="59">
        <v>299</v>
      </c>
      <c r="G10" s="60" t="s">
        <v>1035</v>
      </c>
      <c r="H10" s="60" t="s">
        <v>1216</v>
      </c>
      <c r="I10" s="57">
        <v>308.52</v>
      </c>
      <c r="J10" s="731">
        <v>337.41300000000001</v>
      </c>
      <c r="K10" s="549">
        <f t="shared" si="0"/>
        <v>28.893000000000029</v>
      </c>
      <c r="L10" s="731">
        <v>28.893000000000001</v>
      </c>
      <c r="M10" s="732" t="s">
        <v>1618</v>
      </c>
      <c r="N10" s="733" t="s">
        <v>1666</v>
      </c>
      <c r="O10" s="66"/>
    </row>
    <row r="11" spans="1:15" ht="43.35" customHeight="1" thickTop="1" thickBot="1">
      <c r="A11" s="1134" t="s">
        <v>94</v>
      </c>
      <c r="B11" s="1135"/>
      <c r="C11" s="1136"/>
      <c r="D11" s="61"/>
      <c r="E11" s="62"/>
      <c r="F11" s="63"/>
      <c r="G11" s="74"/>
      <c r="H11" s="73"/>
      <c r="I11" s="61">
        <f>SUM(I8:I10)</f>
        <v>1983.184</v>
      </c>
      <c r="J11" s="61">
        <f t="shared" ref="J11:L11" si="1">SUM(J8:J10)</f>
        <v>1625.1020000000001</v>
      </c>
      <c r="K11" s="61">
        <f t="shared" si="1"/>
        <v>-358.08199999999999</v>
      </c>
      <c r="L11" s="61">
        <f t="shared" si="1"/>
        <v>-358.10699999999997</v>
      </c>
      <c r="M11" s="64"/>
      <c r="N11" s="64"/>
      <c r="O11" s="67"/>
    </row>
    <row r="12" spans="1:15" s="189" customFormat="1" ht="20.100000000000001" customHeight="1">
      <c r="A12" s="620" t="s">
        <v>142</v>
      </c>
      <c r="B12" s="621"/>
      <c r="C12" s="621"/>
      <c r="D12" s="622"/>
      <c r="E12" s="622"/>
      <c r="F12" s="622"/>
      <c r="G12" s="622"/>
      <c r="H12" s="623"/>
      <c r="I12" s="254"/>
      <c r="J12" s="254"/>
      <c r="K12" s="254"/>
      <c r="L12" s="255"/>
      <c r="M12" s="256"/>
      <c r="N12" s="256"/>
      <c r="O12" s="257"/>
    </row>
    <row r="13" spans="1:15" s="189" customFormat="1" ht="20.100000000000001" customHeight="1">
      <c r="A13" s="617" t="s">
        <v>136</v>
      </c>
      <c r="B13" s="619"/>
      <c r="C13" s="619"/>
      <c r="D13" s="619"/>
      <c r="E13" s="619"/>
      <c r="F13" s="619"/>
      <c r="G13" s="619"/>
      <c r="H13" s="619"/>
    </row>
    <row r="14" spans="1:15" s="189" customFormat="1" ht="20.100000000000001" customHeight="1">
      <c r="A14" s="624" t="s">
        <v>155</v>
      </c>
      <c r="B14" s="619"/>
      <c r="C14" s="619"/>
      <c r="D14" s="619"/>
      <c r="E14" s="619"/>
      <c r="F14" s="619"/>
      <c r="G14" s="619"/>
      <c r="H14" s="619"/>
    </row>
    <row r="15" spans="1:15" s="189" customFormat="1" ht="18" customHeight="1">
      <c r="A15" s="616" t="s">
        <v>919</v>
      </c>
      <c r="B15" s="618"/>
      <c r="C15" s="615"/>
      <c r="D15" s="615"/>
      <c r="E15" s="611"/>
      <c r="F15" s="611"/>
      <c r="G15" s="611"/>
      <c r="H15" s="611"/>
    </row>
    <row r="16" spans="1:15" s="189" customFormat="1" ht="18" customHeight="1">
      <c r="A16" s="614" t="s">
        <v>920</v>
      </c>
      <c r="B16" s="618"/>
      <c r="C16" s="615"/>
      <c r="D16" s="615"/>
      <c r="E16" s="611"/>
      <c r="F16" s="611"/>
      <c r="G16" s="611"/>
      <c r="H16" s="611"/>
    </row>
    <row r="17" spans="1:22" s="189" customFormat="1" ht="18" customHeight="1">
      <c r="A17" s="613" t="s">
        <v>921</v>
      </c>
      <c r="B17" s="617"/>
      <c r="C17" s="613"/>
      <c r="D17" s="613"/>
      <c r="E17" s="612"/>
      <c r="F17" s="612"/>
      <c r="G17" s="612"/>
      <c r="H17" s="612"/>
      <c r="I17" s="258"/>
      <c r="J17" s="258"/>
      <c r="K17" s="258"/>
      <c r="L17" s="258"/>
      <c r="M17" s="258"/>
      <c r="N17" s="258"/>
      <c r="O17" s="258"/>
      <c r="P17" s="258"/>
      <c r="Q17" s="258"/>
      <c r="R17" s="258"/>
      <c r="S17" s="259"/>
      <c r="T17" s="259"/>
      <c r="U17" s="259"/>
      <c r="V17" s="259"/>
    </row>
    <row r="18" spans="1:22" s="189" customFormat="1" ht="18" customHeight="1">
      <c r="A18" s="613" t="s">
        <v>927</v>
      </c>
      <c r="B18" s="617"/>
      <c r="C18" s="613"/>
      <c r="D18" s="613"/>
      <c r="E18" s="612"/>
      <c r="F18" s="612"/>
      <c r="G18" s="612"/>
      <c r="H18" s="612"/>
    </row>
    <row r="19" spans="1:22" s="189" customFormat="1" ht="18" customHeight="1">
      <c r="A19" s="613" t="s">
        <v>923</v>
      </c>
      <c r="B19" s="617"/>
      <c r="C19" s="613"/>
      <c r="D19" s="613"/>
      <c r="E19" s="610"/>
      <c r="F19" s="610"/>
      <c r="G19" s="610"/>
      <c r="H19" s="610"/>
    </row>
    <row r="20" spans="1:22" s="189" customFormat="1">
      <c r="A20" s="613" t="s">
        <v>924</v>
      </c>
      <c r="B20" s="619"/>
      <c r="C20" s="611"/>
      <c r="D20" s="611"/>
      <c r="E20" s="610"/>
      <c r="F20" s="610"/>
      <c r="G20" s="610"/>
      <c r="H20" s="610"/>
    </row>
    <row r="21" spans="1:22" s="189" customFormat="1"/>
    <row r="22" spans="1:22" s="189" customFormat="1"/>
    <row r="23" spans="1:22" s="189" customFormat="1"/>
    <row r="24" spans="1:22" s="189" customFormat="1"/>
    <row r="25" spans="1:22" s="189" customFormat="1"/>
    <row r="26" spans="1:22" s="189" customFormat="1"/>
    <row r="27" spans="1:22" s="189" customFormat="1"/>
    <row r="28" spans="1:22" s="189" customFormat="1"/>
    <row r="29" spans="1:22" s="189" customFormat="1"/>
    <row r="30" spans="1:22" s="189" customFormat="1"/>
    <row r="31" spans="1:22" s="189" customFormat="1"/>
    <row r="32" spans="1:22" s="189" customFormat="1"/>
    <row r="33" spans="5:5" s="189" customFormat="1"/>
    <row r="44" spans="5:5">
      <c r="E44" s="28"/>
    </row>
  </sheetData>
  <mergeCells count="20">
    <mergeCell ref="A3:O3"/>
    <mergeCell ref="A5:A7"/>
    <mergeCell ref="D5:D7"/>
    <mergeCell ref="E5:F5"/>
    <mergeCell ref="K5:K6"/>
    <mergeCell ref="L5:N5"/>
    <mergeCell ref="O5:O7"/>
    <mergeCell ref="G5:H5"/>
    <mergeCell ref="H6:H7"/>
    <mergeCell ref="G6:G7"/>
    <mergeCell ref="L6:L7"/>
    <mergeCell ref="M6:N7"/>
    <mergeCell ref="E6:E7"/>
    <mergeCell ref="F6:F7"/>
    <mergeCell ref="N4:O4"/>
    <mergeCell ref="B5:C7"/>
    <mergeCell ref="B8:C8"/>
    <mergeCell ref="A11:C11"/>
    <mergeCell ref="B9:C9"/>
    <mergeCell ref="B10:C10"/>
  </mergeCells>
  <phoneticPr fontId="1"/>
  <dataValidations count="2">
    <dataValidation type="list" allowBlank="1" showInputMessage="1" showErrorMessage="1" sqref="M8:M9">
      <formula1>"廃止, 縮減, 執行等改善,予定通り終了,現状通り"</formula1>
    </dataValidation>
    <dataValidation type="list" allowBlank="1" showInputMessage="1" showErrorMessage="1" sqref="M10">
      <formula1>"廃止,縮減,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41" orientation="landscape" cellComments="asDisplayed" r:id="rId1"/>
  <headerFooter alignWithMargins="0">
    <oddHeader xml:space="preserve">&amp;L&amp;24様式４&amp;18
</oddHead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62"/>
  <sheetViews>
    <sheetView view="pageBreakPreview" zoomScaleNormal="70" zoomScaleSheetLayoutView="100" zoomScalePageLayoutView="55" workbookViewId="0">
      <selection activeCell="Y13" sqref="Y13"/>
    </sheetView>
  </sheetViews>
  <sheetFormatPr defaultColWidth="3.25" defaultRowHeight="13.5"/>
  <cols>
    <col min="1" max="1" width="17" customWidth="1"/>
    <col min="2" max="2" width="10.875" customWidth="1"/>
    <col min="3" max="3" width="8.25" customWidth="1"/>
    <col min="4" max="4" width="12.875" customWidth="1"/>
    <col min="5" max="5" width="8.875" customWidth="1"/>
    <col min="6" max="6" width="12.875" customWidth="1"/>
    <col min="7" max="8" width="10.875" customWidth="1"/>
    <col min="9" max="9" width="8.25" customWidth="1"/>
    <col min="10" max="10" width="12.875" customWidth="1"/>
    <col min="11" max="11" width="8.25" customWidth="1"/>
    <col min="12" max="12" width="12.875" customWidth="1"/>
    <col min="13" max="13" width="8.25" customWidth="1"/>
    <col min="14" max="14" width="12.875" customWidth="1"/>
    <col min="15" max="15" width="10.875" customWidth="1"/>
    <col min="16" max="16" width="12.875" customWidth="1"/>
    <col min="17" max="17" width="10.875" customWidth="1"/>
    <col min="18" max="18" width="8.25" customWidth="1"/>
    <col min="19" max="19" width="12.875" customWidth="1"/>
    <col min="20" max="20" width="8.25" customWidth="1"/>
    <col min="21" max="21" width="12.875" customWidth="1"/>
    <col min="22" max="22" width="8.25" customWidth="1"/>
    <col min="23" max="23" width="12.875" customWidth="1"/>
    <col min="24" max="25" width="10.875" customWidth="1"/>
  </cols>
  <sheetData>
    <row r="1" spans="1:25">
      <c r="A1" s="2"/>
      <c r="B1" s="2"/>
      <c r="C1" s="2"/>
      <c r="D1" s="2"/>
      <c r="E1" s="2"/>
      <c r="F1" s="2"/>
      <c r="G1" s="2"/>
      <c r="H1" s="2"/>
      <c r="I1" s="2"/>
      <c r="J1" s="2"/>
      <c r="K1" s="2"/>
      <c r="L1" s="2"/>
      <c r="M1" s="2"/>
      <c r="N1" s="2"/>
      <c r="O1" s="2"/>
      <c r="P1" s="2"/>
      <c r="Q1" s="2"/>
      <c r="R1" s="2"/>
      <c r="S1" s="2"/>
      <c r="T1" s="2"/>
      <c r="U1" s="2"/>
      <c r="V1" s="2"/>
      <c r="W1" s="2"/>
      <c r="X1" s="2"/>
      <c r="Y1" s="2"/>
    </row>
    <row r="2" spans="1:25">
      <c r="A2" s="2"/>
      <c r="B2" s="2"/>
      <c r="C2" s="2"/>
      <c r="D2" s="2"/>
      <c r="E2" s="2"/>
      <c r="F2" s="2"/>
      <c r="G2" s="2"/>
      <c r="H2" s="2"/>
      <c r="I2" s="2"/>
      <c r="J2" s="2"/>
      <c r="K2" s="2"/>
      <c r="L2" s="2"/>
      <c r="M2" s="2"/>
      <c r="N2" s="2"/>
      <c r="O2" s="2"/>
      <c r="P2" s="2"/>
      <c r="Q2" s="2"/>
      <c r="R2" s="2"/>
      <c r="S2" s="2"/>
      <c r="T2" s="2"/>
      <c r="U2" s="2"/>
      <c r="V2" s="2"/>
      <c r="W2" s="2"/>
      <c r="X2" s="2"/>
      <c r="Y2" s="2"/>
    </row>
    <row r="3" spans="1:25" ht="21">
      <c r="A3" s="1209" t="s">
        <v>911</v>
      </c>
      <c r="B3" s="1209"/>
      <c r="C3" s="1209"/>
      <c r="D3" s="1209"/>
      <c r="E3" s="1209"/>
      <c r="F3" s="1209"/>
      <c r="G3" s="1209"/>
      <c r="H3" s="1209"/>
      <c r="I3" s="1209"/>
      <c r="J3" s="1209"/>
      <c r="K3" s="1209"/>
      <c r="L3" s="1209"/>
      <c r="M3" s="1209"/>
      <c r="N3" s="1209"/>
      <c r="O3" s="1209"/>
      <c r="P3" s="1209"/>
      <c r="Q3" s="1209"/>
      <c r="R3" s="1209"/>
      <c r="S3" s="1209"/>
      <c r="T3" s="1209"/>
      <c r="U3" s="1209"/>
      <c r="V3" s="1209"/>
      <c r="W3" s="1209"/>
      <c r="X3" s="1209"/>
      <c r="Y3" s="1209"/>
    </row>
    <row r="4" spans="1:25" ht="17.25">
      <c r="A4" s="43"/>
      <c r="B4" s="2"/>
      <c r="C4" s="2"/>
      <c r="D4" s="2"/>
      <c r="E4" s="2"/>
      <c r="F4" s="2"/>
      <c r="G4" s="2"/>
      <c r="H4" s="2"/>
      <c r="I4" s="2"/>
      <c r="J4" s="2"/>
      <c r="K4" s="2"/>
      <c r="L4" s="2"/>
      <c r="M4" s="2"/>
      <c r="N4" s="2"/>
      <c r="O4" s="2"/>
      <c r="P4" s="2"/>
      <c r="Q4" s="2"/>
      <c r="R4" s="2"/>
      <c r="S4" s="2"/>
      <c r="T4" s="2"/>
      <c r="U4" s="2"/>
      <c r="V4" s="2"/>
      <c r="W4" s="2"/>
      <c r="X4" s="2"/>
      <c r="Y4" s="2"/>
    </row>
    <row r="5" spans="1:25" ht="14.25" thickBot="1">
      <c r="A5" s="2"/>
      <c r="B5" s="2"/>
      <c r="C5" s="2"/>
      <c r="D5" s="2"/>
      <c r="E5" s="2"/>
      <c r="F5" s="2"/>
      <c r="G5" s="2"/>
      <c r="H5" s="2"/>
      <c r="I5" s="2"/>
      <c r="J5" s="2"/>
      <c r="K5" s="2"/>
      <c r="L5" s="2"/>
      <c r="M5" s="2"/>
      <c r="N5" s="2"/>
      <c r="O5" s="2"/>
      <c r="P5" s="2"/>
      <c r="Q5" s="2"/>
      <c r="R5" s="2"/>
      <c r="S5" s="2"/>
      <c r="T5" s="2"/>
      <c r="U5" s="2"/>
      <c r="V5" s="2"/>
      <c r="W5" s="2"/>
      <c r="X5" s="2"/>
      <c r="Y5" s="36" t="s">
        <v>91</v>
      </c>
    </row>
    <row r="6" spans="1:25" ht="30" customHeight="1" thickTop="1" thickBot="1">
      <c r="A6" s="1210" t="s">
        <v>90</v>
      </c>
      <c r="B6" s="1213" t="s">
        <v>89</v>
      </c>
      <c r="C6" s="1214"/>
      <c r="D6" s="1214"/>
      <c r="E6" s="1214"/>
      <c r="F6" s="1214"/>
      <c r="G6" s="1215"/>
      <c r="H6" s="1216" t="s">
        <v>88</v>
      </c>
      <c r="I6" s="1217"/>
      <c r="J6" s="1217"/>
      <c r="K6" s="1217"/>
      <c r="L6" s="1217"/>
      <c r="M6" s="1217"/>
      <c r="N6" s="1217"/>
      <c r="O6" s="1217"/>
      <c r="P6" s="1218"/>
      <c r="Q6" s="1216" t="s">
        <v>87</v>
      </c>
      <c r="R6" s="1217"/>
      <c r="S6" s="1217"/>
      <c r="T6" s="1217"/>
      <c r="U6" s="1217"/>
      <c r="V6" s="1217"/>
      <c r="W6" s="1217"/>
      <c r="X6" s="1217"/>
      <c r="Y6" s="1218"/>
    </row>
    <row r="7" spans="1:25" ht="30" customHeight="1">
      <c r="A7" s="1211"/>
      <c r="B7" s="1206" t="s">
        <v>912</v>
      </c>
      <c r="C7" s="1196" t="s">
        <v>106</v>
      </c>
      <c r="D7" s="1197"/>
      <c r="E7" s="1221" t="s">
        <v>85</v>
      </c>
      <c r="F7" s="1197"/>
      <c r="G7" s="1200" t="s">
        <v>99</v>
      </c>
      <c r="H7" s="1206" t="s">
        <v>913</v>
      </c>
      <c r="I7" s="1196" t="s">
        <v>86</v>
      </c>
      <c r="J7" s="1197"/>
      <c r="K7" s="1196" t="s">
        <v>85</v>
      </c>
      <c r="L7" s="1197"/>
      <c r="M7" s="1196" t="s">
        <v>165</v>
      </c>
      <c r="N7" s="1197"/>
      <c r="O7" s="1203" t="s">
        <v>100</v>
      </c>
      <c r="P7" s="1200" t="s">
        <v>914</v>
      </c>
      <c r="Q7" s="1206" t="s">
        <v>913</v>
      </c>
      <c r="R7" s="1196" t="s">
        <v>86</v>
      </c>
      <c r="S7" s="1197"/>
      <c r="T7" s="1196" t="s">
        <v>85</v>
      </c>
      <c r="U7" s="1197"/>
      <c r="V7" s="1196" t="s">
        <v>166</v>
      </c>
      <c r="W7" s="1197"/>
      <c r="X7" s="1203" t="s">
        <v>104</v>
      </c>
      <c r="Y7" s="1200" t="s">
        <v>914</v>
      </c>
    </row>
    <row r="8" spans="1:25" ht="30" customHeight="1" thickBot="1">
      <c r="A8" s="1211"/>
      <c r="B8" s="1207"/>
      <c r="C8" s="1198"/>
      <c r="D8" s="1199"/>
      <c r="E8" s="1222"/>
      <c r="F8" s="1223"/>
      <c r="G8" s="1224"/>
      <c r="H8" s="1207"/>
      <c r="I8" s="1198"/>
      <c r="J8" s="1199"/>
      <c r="K8" s="1198"/>
      <c r="L8" s="1199"/>
      <c r="M8" s="1198"/>
      <c r="N8" s="1199"/>
      <c r="O8" s="1204"/>
      <c r="P8" s="1201"/>
      <c r="Q8" s="1207"/>
      <c r="R8" s="1198"/>
      <c r="S8" s="1199"/>
      <c r="T8" s="1198"/>
      <c r="U8" s="1199"/>
      <c r="V8" s="1198"/>
      <c r="W8" s="1199"/>
      <c r="X8" s="1219"/>
      <c r="Y8" s="1201"/>
    </row>
    <row r="9" spans="1:25" ht="30" customHeight="1" thickBot="1">
      <c r="A9" s="1212"/>
      <c r="B9" s="1208"/>
      <c r="C9" s="182" t="s">
        <v>84</v>
      </c>
      <c r="D9" s="183" t="s">
        <v>83</v>
      </c>
      <c r="E9" s="184" t="s">
        <v>82</v>
      </c>
      <c r="F9" s="185" t="s">
        <v>81</v>
      </c>
      <c r="G9" s="1225"/>
      <c r="H9" s="1208"/>
      <c r="I9" s="182" t="s">
        <v>82</v>
      </c>
      <c r="J9" s="186" t="s">
        <v>81</v>
      </c>
      <c r="K9" s="182" t="s">
        <v>82</v>
      </c>
      <c r="L9" s="186" t="s">
        <v>81</v>
      </c>
      <c r="M9" s="182" t="s">
        <v>82</v>
      </c>
      <c r="N9" s="186" t="s">
        <v>81</v>
      </c>
      <c r="O9" s="1205"/>
      <c r="P9" s="1202"/>
      <c r="Q9" s="1208"/>
      <c r="R9" s="182" t="s">
        <v>82</v>
      </c>
      <c r="S9" s="186" t="s">
        <v>81</v>
      </c>
      <c r="T9" s="182" t="s">
        <v>82</v>
      </c>
      <c r="U9" s="186" t="s">
        <v>81</v>
      </c>
      <c r="V9" s="182" t="s">
        <v>82</v>
      </c>
      <c r="W9" s="186" t="s">
        <v>81</v>
      </c>
      <c r="X9" s="1220"/>
      <c r="Y9" s="1202"/>
    </row>
    <row r="10" spans="1:25" ht="15" customHeight="1" thickTop="1">
      <c r="A10" s="1166" t="s">
        <v>855</v>
      </c>
      <c r="B10" s="1169">
        <v>316</v>
      </c>
      <c r="C10" s="1172">
        <v>3</v>
      </c>
      <c r="D10" s="1163">
        <v>-65</v>
      </c>
      <c r="E10" s="1172">
        <v>12</v>
      </c>
      <c r="F10" s="1193">
        <v>-1355</v>
      </c>
      <c r="G10" s="1187">
        <v>18</v>
      </c>
      <c r="H10" s="1184">
        <v>237</v>
      </c>
      <c r="I10" s="1172">
        <v>3</v>
      </c>
      <c r="J10" s="1163">
        <v>-65</v>
      </c>
      <c r="K10" s="1175">
        <v>8</v>
      </c>
      <c r="L10" s="1181">
        <v>-130</v>
      </c>
      <c r="M10" s="1175">
        <f>I10+K10</f>
        <v>11</v>
      </c>
      <c r="N10" s="1181">
        <f>J10+L10</f>
        <v>-195</v>
      </c>
      <c r="O10" s="1190">
        <v>14</v>
      </c>
      <c r="P10" s="1178">
        <v>396018.337</v>
      </c>
      <c r="Q10" s="1184">
        <v>79</v>
      </c>
      <c r="R10" s="1190">
        <v>0</v>
      </c>
      <c r="S10" s="1163">
        <v>0</v>
      </c>
      <c r="T10" s="1175">
        <v>4</v>
      </c>
      <c r="U10" s="1181">
        <v>-1225</v>
      </c>
      <c r="V10" s="1175">
        <f>R10+T10</f>
        <v>4</v>
      </c>
      <c r="W10" s="1181">
        <f>S10+U10</f>
        <v>-1225</v>
      </c>
      <c r="X10" s="1190">
        <v>4</v>
      </c>
      <c r="Y10" s="1178">
        <v>229631.24400000001</v>
      </c>
    </row>
    <row r="11" spans="1:25">
      <c r="A11" s="1167"/>
      <c r="B11" s="1170"/>
      <c r="C11" s="1173"/>
      <c r="D11" s="1164"/>
      <c r="E11" s="1173"/>
      <c r="F11" s="1194"/>
      <c r="G11" s="1188"/>
      <c r="H11" s="1185"/>
      <c r="I11" s="1173"/>
      <c r="J11" s="1164"/>
      <c r="K11" s="1176"/>
      <c r="L11" s="1182"/>
      <c r="M11" s="1176"/>
      <c r="N11" s="1182"/>
      <c r="O11" s="1191"/>
      <c r="P11" s="1179"/>
      <c r="Q11" s="1185"/>
      <c r="R11" s="1191"/>
      <c r="S11" s="1164"/>
      <c r="T11" s="1176"/>
      <c r="U11" s="1182"/>
      <c r="V11" s="1176"/>
      <c r="W11" s="1182"/>
      <c r="X11" s="1191"/>
      <c r="Y11" s="1179"/>
    </row>
    <row r="12" spans="1:25" ht="14.25" thickBot="1">
      <c r="A12" s="1168"/>
      <c r="B12" s="1171"/>
      <c r="C12" s="1174"/>
      <c r="D12" s="1165"/>
      <c r="E12" s="1174"/>
      <c r="F12" s="1195"/>
      <c r="G12" s="1189"/>
      <c r="H12" s="1186"/>
      <c r="I12" s="1174"/>
      <c r="J12" s="1165"/>
      <c r="K12" s="1177"/>
      <c r="L12" s="1183"/>
      <c r="M12" s="1177"/>
      <c r="N12" s="1183"/>
      <c r="O12" s="1192"/>
      <c r="P12" s="1180"/>
      <c r="Q12" s="1186"/>
      <c r="R12" s="1192"/>
      <c r="S12" s="1165"/>
      <c r="T12" s="1177"/>
      <c r="U12" s="1183"/>
      <c r="V12" s="1177"/>
      <c r="W12" s="1183"/>
      <c r="X12" s="1192"/>
      <c r="Y12" s="1180"/>
    </row>
    <row r="13" spans="1:25" ht="20.100000000000001" customHeight="1" thickTop="1">
      <c r="A13" s="625" t="s">
        <v>143</v>
      </c>
      <c r="B13" s="625"/>
      <c r="C13" s="625"/>
      <c r="D13" s="625"/>
      <c r="E13" s="625"/>
      <c r="F13" s="625"/>
      <c r="G13" s="625"/>
      <c r="H13" s="625"/>
      <c r="I13" s="625"/>
      <c r="J13" s="625"/>
      <c r="K13" s="625"/>
      <c r="L13" s="625"/>
      <c r="M13" s="625"/>
      <c r="N13" s="625"/>
      <c r="O13" s="625"/>
      <c r="P13" s="625"/>
      <c r="Q13" s="625"/>
      <c r="R13" s="625"/>
      <c r="S13" s="625"/>
      <c r="T13" s="625"/>
      <c r="U13" s="625"/>
      <c r="V13" s="625"/>
      <c r="W13" s="625"/>
      <c r="X13" s="625"/>
      <c r="Y13" s="625"/>
    </row>
    <row r="14" spans="1:25" ht="20.100000000000001" customHeight="1">
      <c r="A14" s="625" t="s">
        <v>928</v>
      </c>
      <c r="B14" s="625"/>
      <c r="C14" s="625"/>
      <c r="D14" s="625"/>
      <c r="E14" s="625"/>
      <c r="F14" s="625"/>
      <c r="G14" s="625"/>
      <c r="H14" s="625"/>
      <c r="I14" s="625"/>
      <c r="J14" s="625"/>
      <c r="K14" s="625"/>
      <c r="L14" s="625"/>
      <c r="M14" s="625"/>
      <c r="N14" s="625"/>
      <c r="O14" s="625"/>
      <c r="P14" s="625"/>
      <c r="Q14" s="625"/>
      <c r="R14" s="625"/>
      <c r="S14" s="625"/>
      <c r="T14" s="625"/>
      <c r="U14" s="625"/>
      <c r="V14" s="625"/>
      <c r="W14" s="625"/>
      <c r="X14" s="625"/>
      <c r="Y14" s="625"/>
    </row>
    <row r="15" spans="1:25" ht="20.100000000000001" customHeight="1">
      <c r="A15" s="628" t="s">
        <v>167</v>
      </c>
      <c r="B15" s="625"/>
      <c r="C15" s="625"/>
      <c r="D15" s="625"/>
      <c r="E15" s="625"/>
      <c r="F15" s="625"/>
      <c r="G15" s="625"/>
      <c r="H15" s="625"/>
      <c r="I15" s="625"/>
      <c r="J15" s="625"/>
      <c r="K15" s="625"/>
      <c r="L15" s="625"/>
      <c r="M15" s="625"/>
      <c r="N15" s="625"/>
      <c r="O15" s="625"/>
      <c r="P15" s="625"/>
      <c r="Q15" s="625"/>
      <c r="R15" s="625"/>
      <c r="S15" s="625"/>
      <c r="T15" s="625"/>
      <c r="U15" s="625"/>
      <c r="V15" s="625"/>
      <c r="W15" s="625"/>
      <c r="X15" s="625"/>
      <c r="Y15" s="625"/>
    </row>
    <row r="16" spans="1:25" s="189" customFormat="1" ht="18" customHeight="1">
      <c r="A16" s="633" t="s">
        <v>919</v>
      </c>
      <c r="B16" s="630"/>
      <c r="C16" s="630"/>
      <c r="D16" s="630"/>
      <c r="E16" s="631"/>
      <c r="F16" s="631"/>
      <c r="G16" s="631"/>
      <c r="H16" s="631"/>
      <c r="I16" s="631"/>
      <c r="J16" s="631"/>
      <c r="K16" s="631"/>
      <c r="L16" s="631"/>
      <c r="M16" s="631"/>
      <c r="N16" s="631"/>
      <c r="O16" s="631"/>
      <c r="P16" s="631"/>
      <c r="Q16" s="631"/>
      <c r="R16" s="631"/>
      <c r="S16" s="631"/>
      <c r="T16" s="631"/>
      <c r="U16" s="631"/>
      <c r="V16" s="631"/>
      <c r="W16" s="631"/>
      <c r="X16" s="631"/>
      <c r="Y16" s="631"/>
    </row>
    <row r="17" spans="1:25" s="189" customFormat="1" ht="18" customHeight="1">
      <c r="A17" s="632" t="s">
        <v>1847</v>
      </c>
      <c r="B17" s="630"/>
      <c r="C17" s="630"/>
      <c r="D17" s="630"/>
      <c r="E17" s="631"/>
      <c r="F17" s="631"/>
      <c r="G17" s="631"/>
      <c r="H17" s="631"/>
      <c r="I17" s="631"/>
      <c r="J17" s="631"/>
      <c r="K17" s="631"/>
      <c r="L17" s="631"/>
      <c r="M17" s="631"/>
      <c r="N17" s="631"/>
      <c r="O17" s="631"/>
      <c r="P17" s="631"/>
      <c r="Q17" s="631"/>
      <c r="R17" s="631"/>
      <c r="S17" s="631"/>
      <c r="T17" s="631"/>
      <c r="U17" s="631"/>
      <c r="V17" s="631"/>
      <c r="W17" s="631"/>
      <c r="X17" s="631"/>
      <c r="Y17" s="631"/>
    </row>
    <row r="18" spans="1:25" s="189" customFormat="1" ht="18" customHeight="1">
      <c r="A18" s="629" t="s">
        <v>1848</v>
      </c>
      <c r="B18" s="629"/>
      <c r="C18" s="629"/>
      <c r="D18" s="629"/>
      <c r="E18" s="634"/>
      <c r="F18" s="634"/>
      <c r="G18" s="634"/>
      <c r="H18" s="634"/>
      <c r="I18" s="634"/>
      <c r="J18" s="634"/>
      <c r="K18" s="634"/>
      <c r="L18" s="634"/>
      <c r="M18" s="634"/>
      <c r="N18" s="634"/>
      <c r="O18" s="634"/>
      <c r="P18" s="634"/>
      <c r="Q18" s="634"/>
      <c r="R18" s="634"/>
      <c r="S18" s="635"/>
      <c r="T18" s="635"/>
      <c r="U18" s="635"/>
      <c r="V18" s="635"/>
      <c r="W18" s="631"/>
      <c r="X18" s="631"/>
      <c r="Y18" s="631"/>
    </row>
    <row r="19" spans="1:25" ht="17.25" customHeight="1">
      <c r="A19" s="627" t="s">
        <v>1849</v>
      </c>
      <c r="B19" s="629"/>
      <c r="C19" s="625"/>
      <c r="D19" s="625"/>
      <c r="E19" s="625"/>
      <c r="F19" s="625"/>
      <c r="G19" s="625"/>
      <c r="H19" s="625"/>
      <c r="I19" s="625"/>
      <c r="J19" s="625"/>
      <c r="K19" s="625"/>
      <c r="L19" s="625"/>
      <c r="M19" s="625"/>
      <c r="N19" s="625"/>
      <c r="O19" s="625"/>
      <c r="P19" s="625"/>
      <c r="Q19" s="625"/>
      <c r="R19" s="625"/>
      <c r="S19" s="625"/>
      <c r="T19" s="625"/>
      <c r="U19" s="625"/>
      <c r="V19" s="625"/>
      <c r="W19" s="625"/>
      <c r="X19" s="625"/>
      <c r="Y19" s="625"/>
    </row>
    <row r="20" spans="1:25" ht="20.100000000000001" customHeight="1">
      <c r="A20" s="1162" t="s">
        <v>168</v>
      </c>
      <c r="B20" s="1162"/>
      <c r="C20" s="1162"/>
      <c r="D20" s="1162"/>
      <c r="E20" s="1162"/>
      <c r="F20" s="1162"/>
      <c r="G20" s="1162"/>
      <c r="H20" s="1162"/>
      <c r="I20" s="1162"/>
      <c r="J20" s="1162"/>
      <c r="K20" s="1162"/>
      <c r="L20" s="1162"/>
      <c r="M20" s="1162"/>
      <c r="N20" s="1162"/>
      <c r="O20" s="1162"/>
      <c r="P20" s="1162"/>
      <c r="Q20" s="1162"/>
      <c r="R20" s="1162"/>
      <c r="S20" s="1162"/>
      <c r="T20" s="1162"/>
      <c r="U20" s="1162"/>
      <c r="V20" s="1162"/>
      <c r="W20" s="1162"/>
      <c r="X20" s="1162"/>
      <c r="Y20" s="1162"/>
    </row>
    <row r="21" spans="1:25" ht="20.100000000000001" customHeight="1">
      <c r="A21" s="626" t="s">
        <v>929</v>
      </c>
      <c r="B21" s="626"/>
      <c r="C21" s="626"/>
      <c r="D21" s="626"/>
      <c r="E21" s="626"/>
      <c r="F21" s="626"/>
      <c r="G21" s="626"/>
      <c r="H21" s="626"/>
      <c r="I21" s="626"/>
      <c r="J21" s="626"/>
      <c r="K21" s="626"/>
      <c r="L21" s="626"/>
      <c r="M21" s="626"/>
      <c r="N21" s="626"/>
      <c r="O21" s="626"/>
      <c r="P21" s="626"/>
      <c r="Q21" s="626"/>
      <c r="R21" s="626"/>
      <c r="S21" s="626"/>
      <c r="T21" s="626"/>
      <c r="U21" s="626"/>
      <c r="V21" s="626"/>
      <c r="W21" s="626"/>
      <c r="X21" s="626"/>
      <c r="Y21" s="626"/>
    </row>
    <row r="22" spans="1:25" ht="20.100000000000001" customHeight="1">
      <c r="A22" s="1162" t="s">
        <v>930</v>
      </c>
      <c r="B22" s="1162"/>
      <c r="C22" s="1162"/>
      <c r="D22" s="1162"/>
      <c r="E22" s="1162"/>
      <c r="F22" s="1162"/>
      <c r="G22" s="1162"/>
      <c r="H22" s="1162"/>
      <c r="I22" s="1162"/>
      <c r="J22" s="1162"/>
      <c r="K22" s="1162"/>
      <c r="L22" s="1162"/>
      <c r="M22" s="1162"/>
      <c r="N22" s="1162"/>
      <c r="O22" s="1162"/>
      <c r="P22" s="1162"/>
      <c r="Q22" s="1162"/>
      <c r="R22" s="1162"/>
      <c r="S22" s="1162"/>
      <c r="T22" s="1162"/>
      <c r="U22" s="1162"/>
      <c r="V22" s="1162"/>
      <c r="W22" s="1162"/>
      <c r="X22" s="1162"/>
      <c r="Y22" s="1162"/>
    </row>
    <row r="23" spans="1:25">
      <c r="A23" s="2"/>
      <c r="B23" s="2"/>
      <c r="C23" s="2"/>
      <c r="D23" s="2"/>
      <c r="E23" s="2"/>
      <c r="F23" s="2"/>
      <c r="G23" s="2"/>
      <c r="H23" s="2"/>
      <c r="I23" s="2"/>
      <c r="J23" s="2"/>
      <c r="K23" s="2"/>
      <c r="L23" s="2"/>
      <c r="M23" s="2"/>
      <c r="N23" s="2"/>
      <c r="O23" s="2"/>
      <c r="P23" s="2"/>
      <c r="Q23" s="2"/>
      <c r="R23" s="2"/>
      <c r="S23" s="2"/>
      <c r="T23" s="2"/>
      <c r="U23" s="2"/>
      <c r="V23" s="2"/>
      <c r="W23" s="2"/>
      <c r="X23" s="2"/>
      <c r="Y23" s="2"/>
    </row>
    <row r="24" spans="1:25">
      <c r="A24" s="2"/>
      <c r="B24" s="2"/>
      <c r="C24" s="2"/>
      <c r="D24" s="2"/>
      <c r="E24" s="2"/>
      <c r="F24" s="2"/>
      <c r="G24" s="2"/>
      <c r="H24" s="2"/>
      <c r="I24" s="2"/>
      <c r="J24" s="2"/>
      <c r="K24" s="2"/>
      <c r="L24" s="2"/>
      <c r="M24" s="2"/>
      <c r="N24" s="2"/>
      <c r="O24" s="2"/>
      <c r="P24" s="2"/>
      <c r="Q24" s="2"/>
      <c r="R24" s="2"/>
      <c r="S24" s="2"/>
      <c r="T24" s="2"/>
      <c r="U24" s="2"/>
      <c r="V24" s="2"/>
      <c r="W24" s="2"/>
      <c r="X24" s="2"/>
      <c r="Y24" s="2"/>
    </row>
    <row r="25" spans="1:25">
      <c r="A25" s="2"/>
      <c r="B25" s="2"/>
      <c r="C25" s="2"/>
      <c r="D25" s="2"/>
      <c r="E25" s="2"/>
      <c r="F25" s="2"/>
      <c r="G25" s="2"/>
      <c r="H25" s="2"/>
      <c r="I25" s="2"/>
      <c r="J25" s="2"/>
      <c r="K25" s="2"/>
      <c r="L25" s="2"/>
      <c r="M25" s="2"/>
      <c r="N25" s="2"/>
      <c r="O25" s="2"/>
      <c r="P25" s="2"/>
      <c r="Q25" s="2"/>
      <c r="R25" s="2"/>
      <c r="S25" s="2"/>
      <c r="T25" s="2"/>
      <c r="U25" s="2"/>
      <c r="V25" s="2"/>
      <c r="W25" s="2"/>
      <c r="X25" s="2"/>
      <c r="Y25" s="2"/>
    </row>
    <row r="26" spans="1:25">
      <c r="A26" s="2"/>
      <c r="B26" s="2"/>
      <c r="C26" s="2"/>
      <c r="D26" s="2"/>
      <c r="E26" s="2"/>
      <c r="F26" s="2"/>
      <c r="G26" s="2"/>
      <c r="H26" s="2"/>
      <c r="I26" s="2"/>
      <c r="J26" s="2"/>
      <c r="K26" s="2"/>
      <c r="L26" s="2"/>
      <c r="M26" s="2"/>
      <c r="N26" s="2"/>
      <c r="O26" s="2"/>
      <c r="P26" s="2"/>
      <c r="Q26" s="2"/>
      <c r="R26" s="2"/>
      <c r="S26" s="2"/>
      <c r="T26" s="2"/>
      <c r="U26" s="2"/>
      <c r="V26" s="2"/>
      <c r="W26" s="2"/>
      <c r="X26" s="2"/>
      <c r="Y26" s="2"/>
    </row>
    <row r="27" spans="1:25">
      <c r="A27" s="2"/>
      <c r="B27" s="2"/>
      <c r="C27" s="2"/>
      <c r="D27" s="2"/>
      <c r="E27" s="2"/>
      <c r="F27" s="2"/>
      <c r="G27" s="2"/>
      <c r="H27" s="2"/>
      <c r="I27" s="2"/>
      <c r="J27" s="2"/>
      <c r="K27" s="2"/>
      <c r="L27" s="2"/>
      <c r="M27" s="2"/>
      <c r="N27" s="2"/>
      <c r="O27" s="2"/>
      <c r="P27" s="2"/>
      <c r="Q27" s="2"/>
      <c r="R27" s="2"/>
      <c r="S27" s="2"/>
      <c r="T27" s="2"/>
      <c r="U27" s="2"/>
      <c r="V27" s="2"/>
      <c r="W27" s="2"/>
      <c r="X27" s="2"/>
      <c r="Y27" s="2"/>
    </row>
    <row r="28" spans="1:25" ht="17.850000000000001" customHeight="1">
      <c r="A28" s="2"/>
      <c r="B28" s="2"/>
      <c r="C28" s="2"/>
      <c r="D28" s="2"/>
      <c r="E28" s="2"/>
      <c r="F28" s="2"/>
      <c r="G28" s="2"/>
      <c r="H28" s="2"/>
      <c r="I28" s="2"/>
      <c r="J28" s="2"/>
      <c r="K28" s="2"/>
      <c r="L28" s="2"/>
      <c r="M28" s="2"/>
      <c r="N28" s="2"/>
      <c r="O28" s="2"/>
      <c r="P28" s="2"/>
      <c r="Q28" s="2"/>
      <c r="R28" s="2"/>
      <c r="S28" s="2"/>
      <c r="T28" s="2"/>
      <c r="U28" s="2"/>
      <c r="V28" s="2"/>
      <c r="W28" s="2"/>
      <c r="X28" s="2"/>
      <c r="Y28" s="2"/>
    </row>
    <row r="29" spans="1:25" ht="17.850000000000001" customHeight="1">
      <c r="A29" s="2"/>
      <c r="B29" s="2"/>
      <c r="C29" s="2"/>
      <c r="D29" s="2"/>
      <c r="E29" s="2"/>
      <c r="F29" s="2"/>
      <c r="G29" s="2"/>
      <c r="H29" s="2"/>
      <c r="I29" s="2"/>
      <c r="J29" s="2"/>
      <c r="K29" s="2"/>
      <c r="L29" s="2"/>
      <c r="M29" s="2"/>
      <c r="N29" s="2"/>
      <c r="O29" s="2"/>
      <c r="P29" s="2"/>
      <c r="Q29" s="2"/>
      <c r="R29" s="2"/>
      <c r="S29" s="2"/>
      <c r="T29" s="2"/>
      <c r="U29" s="2"/>
      <c r="V29" s="2"/>
      <c r="W29" s="2"/>
      <c r="X29" s="2"/>
      <c r="Y29" s="2"/>
    </row>
    <row r="30" spans="1:25" ht="17.850000000000001" customHeight="1">
      <c r="A30" s="2"/>
      <c r="B30" s="2"/>
      <c r="C30" s="2"/>
      <c r="D30" s="2"/>
      <c r="E30" s="2"/>
      <c r="F30" s="2"/>
      <c r="G30" s="2"/>
      <c r="H30" s="2"/>
      <c r="I30" s="2"/>
      <c r="J30" s="2"/>
      <c r="K30" s="2"/>
      <c r="L30" s="2"/>
      <c r="M30" s="2"/>
      <c r="N30" s="2"/>
      <c r="O30" s="2"/>
      <c r="P30" s="2"/>
      <c r="Q30" s="2"/>
      <c r="R30" s="2"/>
      <c r="S30" s="2"/>
      <c r="T30" s="2"/>
      <c r="U30" s="2"/>
      <c r="V30" s="2"/>
      <c r="W30" s="2"/>
      <c r="X30" s="2"/>
      <c r="Y30" s="2"/>
    </row>
    <row r="31" spans="1:25" ht="15.75" customHeight="1">
      <c r="A31" s="2"/>
      <c r="B31" s="2"/>
      <c r="C31" s="2"/>
      <c r="D31" s="2"/>
      <c r="E31" s="2"/>
      <c r="F31" s="2"/>
      <c r="G31" s="2"/>
      <c r="H31" s="2"/>
      <c r="I31" s="2"/>
      <c r="J31" s="2"/>
      <c r="K31" s="2"/>
      <c r="L31" s="2"/>
      <c r="M31" s="2"/>
      <c r="N31" s="2"/>
      <c r="O31" s="2"/>
      <c r="P31" s="2"/>
      <c r="Q31" s="2"/>
      <c r="R31" s="2"/>
      <c r="S31" s="2"/>
      <c r="T31" s="2"/>
      <c r="U31" s="2"/>
      <c r="V31" s="2"/>
      <c r="W31" s="2"/>
      <c r="X31" s="2"/>
      <c r="Y31" s="2"/>
    </row>
    <row r="32" spans="1:25" ht="15.75" customHeight="1">
      <c r="A32" s="2"/>
      <c r="B32" s="2"/>
      <c r="C32" s="2"/>
      <c r="D32" s="2"/>
      <c r="E32" s="2"/>
      <c r="F32" s="2"/>
      <c r="G32" s="2"/>
      <c r="H32" s="2"/>
      <c r="I32" s="2"/>
      <c r="J32" s="2"/>
      <c r="K32" s="2"/>
      <c r="L32" s="2"/>
      <c r="M32" s="2"/>
      <c r="N32" s="2"/>
      <c r="O32" s="2"/>
      <c r="P32" s="2"/>
      <c r="Q32" s="2"/>
      <c r="R32" s="2"/>
      <c r="S32" s="2"/>
      <c r="T32" s="2"/>
      <c r="U32" s="2"/>
      <c r="V32" s="2"/>
      <c r="W32" s="2"/>
      <c r="X32" s="2"/>
      <c r="Y32" s="2"/>
    </row>
    <row r="33" spans="1:26" ht="17.850000000000001" customHeight="1">
      <c r="A33" s="2"/>
      <c r="B33" s="2"/>
      <c r="C33" s="2"/>
      <c r="D33" s="2"/>
      <c r="E33" s="2"/>
      <c r="F33" s="2"/>
      <c r="G33" s="2"/>
      <c r="H33" s="2"/>
      <c r="I33" s="2"/>
      <c r="J33" s="2"/>
      <c r="K33" s="2"/>
      <c r="L33" s="2"/>
      <c r="M33" s="2"/>
      <c r="N33" s="2"/>
      <c r="O33" s="2"/>
      <c r="P33" s="2"/>
      <c r="Q33" s="2"/>
      <c r="R33" s="2"/>
      <c r="S33" s="2"/>
      <c r="T33" s="2"/>
      <c r="U33" s="2"/>
      <c r="V33" s="2"/>
      <c r="W33" s="2"/>
      <c r="X33" s="2"/>
      <c r="Y33" s="2"/>
    </row>
    <row r="34" spans="1:26" ht="17.850000000000001" customHeight="1">
      <c r="A34" s="2"/>
      <c r="B34" s="2"/>
      <c r="C34" s="2"/>
      <c r="D34" s="2"/>
      <c r="E34" s="2"/>
      <c r="F34" s="2"/>
      <c r="G34" s="2"/>
      <c r="H34" s="2"/>
      <c r="I34" s="2"/>
      <c r="J34" s="2"/>
      <c r="K34" s="2"/>
      <c r="L34" s="2"/>
      <c r="M34" s="2"/>
      <c r="N34" s="2"/>
      <c r="O34" s="2"/>
      <c r="P34" s="2"/>
      <c r="Q34" s="2"/>
      <c r="R34" s="2"/>
      <c r="S34" s="2"/>
      <c r="T34" s="2"/>
      <c r="U34" s="2"/>
      <c r="V34" s="2"/>
      <c r="W34" s="2"/>
      <c r="X34" s="2"/>
      <c r="Y34" s="2"/>
    </row>
    <row r="35" spans="1:26" ht="14.1"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3.3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4.1"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7.850000000000001"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7.850000000000001"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7.850000000000001"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7.850000000000001"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7.850000000000001"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c r="A62" s="2"/>
      <c r="B62" s="2"/>
      <c r="C62" s="2"/>
      <c r="D62" s="2"/>
      <c r="E62" s="2"/>
      <c r="F62" s="2"/>
      <c r="G62" s="2"/>
      <c r="H62" s="2"/>
      <c r="I62" s="2"/>
      <c r="J62" s="2"/>
      <c r="K62" s="2"/>
      <c r="L62" s="2"/>
      <c r="M62" s="2"/>
      <c r="N62" s="2"/>
      <c r="O62" s="2"/>
      <c r="P62" s="2"/>
      <c r="Q62" s="2"/>
      <c r="R62" s="2"/>
      <c r="S62" s="2"/>
      <c r="T62" s="2"/>
      <c r="U62" s="2"/>
      <c r="V62" s="2"/>
      <c r="W62" s="2"/>
      <c r="X62" s="2"/>
      <c r="Y62" s="2"/>
      <c r="Z62" s="2"/>
    </row>
  </sheetData>
  <mergeCells count="48">
    <mergeCell ref="A22:Y22"/>
    <mergeCell ref="T7:U8"/>
    <mergeCell ref="M10:M12"/>
    <mergeCell ref="A3:Y3"/>
    <mergeCell ref="A6:A9"/>
    <mergeCell ref="B6:G6"/>
    <mergeCell ref="H6:P6"/>
    <mergeCell ref="Q6:Y6"/>
    <mergeCell ref="V7:W8"/>
    <mergeCell ref="B7:B9"/>
    <mergeCell ref="C7:D8"/>
    <mergeCell ref="X7:X9"/>
    <mergeCell ref="Y7:Y9"/>
    <mergeCell ref="E7:F8"/>
    <mergeCell ref="H7:H9"/>
    <mergeCell ref="G7:G9"/>
    <mergeCell ref="I7:J8"/>
    <mergeCell ref="V10:V12"/>
    <mergeCell ref="W10:W12"/>
    <mergeCell ref="X10:X12"/>
    <mergeCell ref="Y10:Y12"/>
    <mergeCell ref="I10:I12"/>
    <mergeCell ref="J10:J12"/>
    <mergeCell ref="U10:U12"/>
    <mergeCell ref="K7:L8"/>
    <mergeCell ref="M7:N8"/>
    <mergeCell ref="R7:S8"/>
    <mergeCell ref="P7:P9"/>
    <mergeCell ref="O7:O9"/>
    <mergeCell ref="Q7:Q9"/>
    <mergeCell ref="T10:T12"/>
    <mergeCell ref="R10:R12"/>
    <mergeCell ref="A20:Y20"/>
    <mergeCell ref="S10:S12"/>
    <mergeCell ref="A10:A12"/>
    <mergeCell ref="B10:B12"/>
    <mergeCell ref="C10:C12"/>
    <mergeCell ref="D10:D12"/>
    <mergeCell ref="K10:K12"/>
    <mergeCell ref="E10:E12"/>
    <mergeCell ref="P10:P12"/>
    <mergeCell ref="N10:N12"/>
    <mergeCell ref="L10:L12"/>
    <mergeCell ref="Q10:Q12"/>
    <mergeCell ref="G10:G12"/>
    <mergeCell ref="H10:H12"/>
    <mergeCell ref="O10:O12"/>
    <mergeCell ref="F10:F12"/>
  </mergeCells>
  <phoneticPr fontId="1"/>
  <printOptions horizontalCentered="1"/>
  <pageMargins left="0.39370078740157483" right="0.39370078740157483" top="0.43307086614173229" bottom="0.23622047244094491" header="0.31496062992125984" footer="0.15748031496062992"/>
  <pageSetup paperSize="8" scale="74" orientation="landscape" r:id="rId1"/>
  <headerFooter>
    <oddHeader>&amp;L&amp;18様式５</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249977111117893"/>
    <pageSetUpPr fitToPage="1"/>
  </sheetPr>
  <dimension ref="A2:P51"/>
  <sheetViews>
    <sheetView view="pageBreakPreview" zoomScale="85" zoomScaleNormal="60" zoomScaleSheetLayoutView="85" zoomScalePageLayoutView="85" workbookViewId="0">
      <pane xSplit="4" ySplit="7" topLeftCell="G8" activePane="bottomRight" state="frozen"/>
      <selection pane="topRight" activeCell="E1" sqref="E1"/>
      <selection pane="bottomLeft" activeCell="A8" sqref="A8"/>
      <selection pane="bottomRight" activeCell="K14" sqref="K14"/>
    </sheetView>
  </sheetViews>
  <sheetFormatPr defaultColWidth="9" defaultRowHeight="13.5"/>
  <cols>
    <col min="1" max="1" width="6.875" style="10" customWidth="1"/>
    <col min="2" max="2" width="15.125" style="235" customWidth="1"/>
    <col min="3" max="3" width="40.125" style="235" customWidth="1"/>
    <col min="4" max="4" width="50" style="235" customWidth="1"/>
    <col min="5" max="5" width="15.875" style="10" customWidth="1"/>
    <col min="6" max="7" width="12.875" style="264" customWidth="1"/>
    <col min="8" max="10" width="12.875" style="10" customWidth="1"/>
    <col min="11" max="11" width="12.875" style="547" customWidth="1"/>
    <col min="12" max="12" width="55.875" style="10" customWidth="1"/>
    <col min="13" max="13" width="10.875" style="10" customWidth="1"/>
    <col min="14" max="14" width="17.875" style="10" customWidth="1"/>
    <col min="15" max="15" width="10.875" style="10" customWidth="1"/>
    <col min="16" max="16" width="28.875" style="10" customWidth="1"/>
    <col min="17" max="16384" width="9" style="10"/>
  </cols>
  <sheetData>
    <row r="2" spans="1:16" ht="17.25">
      <c r="A2" s="21" t="s">
        <v>188</v>
      </c>
      <c r="M2" s="18"/>
      <c r="N2" s="18"/>
      <c r="O2" s="18"/>
      <c r="P2" s="18"/>
    </row>
    <row r="3" spans="1:16" ht="18.75">
      <c r="A3" s="1256" t="s">
        <v>918</v>
      </c>
      <c r="B3" s="1256"/>
      <c r="C3" s="1256"/>
      <c r="D3" s="1256"/>
      <c r="E3" s="1256"/>
      <c r="F3" s="1256"/>
      <c r="G3" s="1256"/>
      <c r="H3" s="1256"/>
      <c r="I3" s="1256"/>
      <c r="J3" s="1256"/>
      <c r="K3" s="1256"/>
      <c r="L3" s="1256"/>
      <c r="M3" s="1256"/>
      <c r="N3" s="1256"/>
      <c r="O3" s="1256"/>
      <c r="P3" s="1256"/>
    </row>
    <row r="4" spans="1:16" ht="14.25" thickBot="1">
      <c r="A4" s="18"/>
      <c r="L4" s="11"/>
      <c r="M4" s="18"/>
      <c r="N4" s="18"/>
      <c r="O4" s="18"/>
      <c r="P4" s="11" t="s">
        <v>40</v>
      </c>
    </row>
    <row r="5" spans="1:16" ht="14.1" customHeight="1">
      <c r="A5" s="1102" t="s">
        <v>67</v>
      </c>
      <c r="B5" s="1105" t="s">
        <v>11</v>
      </c>
      <c r="C5" s="1105" t="s">
        <v>12</v>
      </c>
      <c r="D5" s="1105" t="s">
        <v>73</v>
      </c>
      <c r="E5" s="1110" t="s">
        <v>916</v>
      </c>
      <c r="F5" s="1267" t="s">
        <v>172</v>
      </c>
      <c r="G5" s="1268"/>
      <c r="H5" s="1268"/>
      <c r="I5" s="1269"/>
      <c r="J5" s="1110" t="s">
        <v>917</v>
      </c>
      <c r="K5" s="1110" t="s">
        <v>915</v>
      </c>
      <c r="L5" s="1090" t="s">
        <v>13</v>
      </c>
      <c r="M5" s="1241" t="s">
        <v>62</v>
      </c>
      <c r="N5" s="1241" t="s">
        <v>58</v>
      </c>
      <c r="O5" s="1244" t="s">
        <v>49</v>
      </c>
      <c r="P5" s="1245"/>
    </row>
    <row r="6" spans="1:16" ht="14.1" customHeight="1">
      <c r="A6" s="1103"/>
      <c r="B6" s="1106"/>
      <c r="C6" s="1106"/>
      <c r="D6" s="1106"/>
      <c r="E6" s="1111"/>
      <c r="F6" s="1015" t="s">
        <v>620</v>
      </c>
      <c r="G6" s="1004" t="s">
        <v>621</v>
      </c>
      <c r="H6" s="1111" t="s">
        <v>68</v>
      </c>
      <c r="I6" s="1111" t="s">
        <v>51</v>
      </c>
      <c r="J6" s="1111"/>
      <c r="K6" s="1111"/>
      <c r="L6" s="1257"/>
      <c r="M6" s="1259"/>
      <c r="N6" s="1242"/>
      <c r="O6" s="1264" t="s">
        <v>53</v>
      </c>
      <c r="P6" s="1262" t="s">
        <v>50</v>
      </c>
    </row>
    <row r="7" spans="1:16" ht="22.35" customHeight="1" thickBot="1">
      <c r="A7" s="1266"/>
      <c r="B7" s="1261"/>
      <c r="C7" s="1270"/>
      <c r="D7" s="1261"/>
      <c r="E7" s="1112"/>
      <c r="F7" s="1005"/>
      <c r="G7" s="1005"/>
      <c r="H7" s="1112"/>
      <c r="I7" s="1112"/>
      <c r="J7" s="1255"/>
      <c r="K7" s="1255"/>
      <c r="L7" s="1258"/>
      <c r="M7" s="1260"/>
      <c r="N7" s="1243"/>
      <c r="O7" s="1265"/>
      <c r="P7" s="1263"/>
    </row>
    <row r="8" spans="1:16" s="470" customFormat="1" ht="51.75" customHeight="1">
      <c r="A8" s="45">
        <v>1</v>
      </c>
      <c r="B8" s="461" t="s">
        <v>622</v>
      </c>
      <c r="C8" s="461" t="s">
        <v>623</v>
      </c>
      <c r="D8" s="462" t="s">
        <v>624</v>
      </c>
      <c r="E8" s="598">
        <v>12815.120999999999</v>
      </c>
      <c r="F8" s="593" t="s">
        <v>758</v>
      </c>
      <c r="G8" s="464">
        <v>0</v>
      </c>
      <c r="H8" s="463">
        <f>+SUM(E8:G8)</f>
        <v>12815.120999999999</v>
      </c>
      <c r="I8" s="463">
        <v>75</v>
      </c>
      <c r="J8" s="597">
        <v>13555.174999999999</v>
      </c>
      <c r="K8" s="596">
        <v>14330.745999999999</v>
      </c>
      <c r="L8" s="465" t="s">
        <v>625</v>
      </c>
      <c r="M8" s="466"/>
      <c r="N8" s="467" t="s">
        <v>708</v>
      </c>
      <c r="O8" s="468" t="s">
        <v>626</v>
      </c>
      <c r="P8" s="469" t="s">
        <v>627</v>
      </c>
    </row>
    <row r="9" spans="1:16" s="470" customFormat="1" ht="35.25" customHeight="1">
      <c r="A9" s="45">
        <v>2</v>
      </c>
      <c r="B9" s="461" t="s">
        <v>622</v>
      </c>
      <c r="C9" s="461" t="s">
        <v>628</v>
      </c>
      <c r="D9" s="462" t="s">
        <v>624</v>
      </c>
      <c r="E9" s="598">
        <v>101.345</v>
      </c>
      <c r="F9" s="593" t="s">
        <v>758</v>
      </c>
      <c r="G9" s="464">
        <v>0</v>
      </c>
      <c r="H9" s="463">
        <f t="shared" ref="H9:H41" si="0">+SUM(E9:G9)</f>
        <v>101.345</v>
      </c>
      <c r="I9" s="463">
        <v>53</v>
      </c>
      <c r="J9" s="599">
        <v>95.432000000000002</v>
      </c>
      <c r="K9" s="596">
        <v>95.432000000000002</v>
      </c>
      <c r="L9" s="465" t="s">
        <v>629</v>
      </c>
      <c r="M9" s="466"/>
      <c r="N9" s="467" t="s">
        <v>630</v>
      </c>
      <c r="O9" s="468" t="s">
        <v>626</v>
      </c>
      <c r="P9" s="469" t="s">
        <v>627</v>
      </c>
    </row>
    <row r="10" spans="1:16" s="470" customFormat="1" ht="48.75" customHeight="1">
      <c r="A10" s="45">
        <v>3</v>
      </c>
      <c r="B10" s="461" t="s">
        <v>622</v>
      </c>
      <c r="C10" s="461" t="s">
        <v>631</v>
      </c>
      <c r="D10" s="462" t="s">
        <v>632</v>
      </c>
      <c r="E10" s="598">
        <v>72.908000000000001</v>
      </c>
      <c r="F10" s="593" t="s">
        <v>758</v>
      </c>
      <c r="G10" s="464">
        <v>0</v>
      </c>
      <c r="H10" s="463">
        <f t="shared" si="0"/>
        <v>72.908000000000001</v>
      </c>
      <c r="I10" s="463">
        <v>34</v>
      </c>
      <c r="J10" s="599">
        <v>101.13800000000001</v>
      </c>
      <c r="K10" s="711">
        <f>30.314+2098.407+28.573-15.909-1983.084-84.662</f>
        <v>73.638999999999697</v>
      </c>
      <c r="L10" s="465" t="s">
        <v>625</v>
      </c>
      <c r="M10" s="466"/>
      <c r="N10" s="467" t="s">
        <v>633</v>
      </c>
      <c r="O10" s="468" t="s">
        <v>626</v>
      </c>
      <c r="P10" s="469" t="s">
        <v>627</v>
      </c>
    </row>
    <row r="11" spans="1:16" s="470" customFormat="1" ht="40.5">
      <c r="A11" s="45">
        <v>4</v>
      </c>
      <c r="B11" s="461" t="s">
        <v>622</v>
      </c>
      <c r="C11" s="461" t="s">
        <v>631</v>
      </c>
      <c r="D11" s="462" t="s">
        <v>634</v>
      </c>
      <c r="E11" s="598">
        <v>1.8169999999999999</v>
      </c>
      <c r="F11" s="593" t="s">
        <v>278</v>
      </c>
      <c r="G11" s="464">
        <v>0</v>
      </c>
      <c r="H11" s="463">
        <f t="shared" si="0"/>
        <v>1.8169999999999999</v>
      </c>
      <c r="I11" s="599">
        <v>0.3</v>
      </c>
      <c r="J11" s="599">
        <v>1.819</v>
      </c>
      <c r="K11" s="596">
        <v>1.819</v>
      </c>
      <c r="L11" s="465" t="s">
        <v>635</v>
      </c>
      <c r="M11" s="466"/>
      <c r="N11" s="467" t="s">
        <v>858</v>
      </c>
      <c r="O11" s="468" t="s">
        <v>626</v>
      </c>
      <c r="P11" s="469" t="s">
        <v>627</v>
      </c>
    </row>
    <row r="12" spans="1:16" s="470" customFormat="1" ht="40.5">
      <c r="A12" s="45">
        <v>5</v>
      </c>
      <c r="B12" s="461" t="s">
        <v>622</v>
      </c>
      <c r="C12" s="461" t="s">
        <v>636</v>
      </c>
      <c r="D12" s="462" t="s">
        <v>637</v>
      </c>
      <c r="E12" s="598">
        <v>172.11600000000001</v>
      </c>
      <c r="F12" s="593" t="s">
        <v>278</v>
      </c>
      <c r="G12" s="464">
        <v>0</v>
      </c>
      <c r="H12" s="463">
        <f t="shared" si="0"/>
        <v>172.11600000000001</v>
      </c>
      <c r="I12" s="599">
        <v>157.26499999999999</v>
      </c>
      <c r="J12" s="599">
        <v>173.07300000000001</v>
      </c>
      <c r="K12" s="596">
        <v>173.07300000000001</v>
      </c>
      <c r="L12" s="465" t="s">
        <v>638</v>
      </c>
      <c r="M12" s="466"/>
      <c r="N12" s="467" t="s">
        <v>273</v>
      </c>
      <c r="O12" s="468">
        <v>3</v>
      </c>
      <c r="P12" s="469" t="s">
        <v>639</v>
      </c>
    </row>
    <row r="13" spans="1:16" s="470" customFormat="1" ht="40.5">
      <c r="A13" s="45">
        <v>6</v>
      </c>
      <c r="B13" s="461" t="s">
        <v>622</v>
      </c>
      <c r="C13" s="461" t="s">
        <v>640</v>
      </c>
      <c r="D13" s="462" t="s">
        <v>641</v>
      </c>
      <c r="E13" s="598">
        <v>95.783000000000001</v>
      </c>
      <c r="F13" s="593" t="s">
        <v>278</v>
      </c>
      <c r="G13" s="464">
        <v>0</v>
      </c>
      <c r="H13" s="463">
        <f t="shared" si="0"/>
        <v>95.783000000000001</v>
      </c>
      <c r="I13" s="463">
        <v>85</v>
      </c>
      <c r="J13" s="599">
        <v>95.783000000000001</v>
      </c>
      <c r="K13" s="596">
        <v>100.5</v>
      </c>
      <c r="L13" s="465" t="s">
        <v>625</v>
      </c>
      <c r="M13" s="466"/>
      <c r="N13" s="467" t="s">
        <v>861</v>
      </c>
      <c r="O13" s="468">
        <v>4</v>
      </c>
      <c r="P13" s="469" t="s">
        <v>642</v>
      </c>
    </row>
    <row r="14" spans="1:16" s="470" customFormat="1" ht="40.5">
      <c r="A14" s="45">
        <v>7</v>
      </c>
      <c r="B14" s="461" t="s">
        <v>622</v>
      </c>
      <c r="C14" s="461" t="s">
        <v>643</v>
      </c>
      <c r="D14" s="462" t="s">
        <v>624</v>
      </c>
      <c r="E14" s="598">
        <v>4.5970000000000004</v>
      </c>
      <c r="F14" s="593" t="s">
        <v>278</v>
      </c>
      <c r="G14" s="464">
        <v>0</v>
      </c>
      <c r="H14" s="463">
        <f t="shared" si="0"/>
        <v>4.5970000000000004</v>
      </c>
      <c r="I14" s="463">
        <v>3.0542229999999999</v>
      </c>
      <c r="J14" s="599">
        <v>4.5970000000000004</v>
      </c>
      <c r="K14" s="596">
        <v>4.5970000000000004</v>
      </c>
      <c r="L14" s="465" t="s">
        <v>625</v>
      </c>
      <c r="M14" s="466"/>
      <c r="N14" s="467" t="s">
        <v>862</v>
      </c>
      <c r="O14" s="468">
        <v>4</v>
      </c>
      <c r="P14" s="469" t="s">
        <v>642</v>
      </c>
    </row>
    <row r="15" spans="1:16" s="470" customFormat="1" ht="40.5">
      <c r="A15" s="45">
        <v>8</v>
      </c>
      <c r="B15" s="461" t="s">
        <v>622</v>
      </c>
      <c r="C15" s="461" t="s">
        <v>644</v>
      </c>
      <c r="D15" s="462" t="s">
        <v>645</v>
      </c>
      <c r="E15" s="598">
        <v>74.736000000000004</v>
      </c>
      <c r="F15" s="593" t="s">
        <v>278</v>
      </c>
      <c r="G15" s="464">
        <v>0</v>
      </c>
      <c r="H15" s="463">
        <f t="shared" si="0"/>
        <v>74.736000000000004</v>
      </c>
      <c r="I15" s="463">
        <v>58</v>
      </c>
      <c r="J15" s="599">
        <v>72.741</v>
      </c>
      <c r="K15" s="596">
        <v>72.739999999999995</v>
      </c>
      <c r="L15" s="465" t="s">
        <v>646</v>
      </c>
      <c r="M15" s="466"/>
      <c r="N15" s="467" t="s">
        <v>858</v>
      </c>
      <c r="O15" s="468">
        <v>8</v>
      </c>
      <c r="P15" s="469" t="s">
        <v>647</v>
      </c>
    </row>
    <row r="16" spans="1:16" s="470" customFormat="1" ht="40.5">
      <c r="A16" s="45">
        <v>9</v>
      </c>
      <c r="B16" s="461" t="s">
        <v>622</v>
      </c>
      <c r="C16" s="461" t="s">
        <v>631</v>
      </c>
      <c r="D16" s="462" t="s">
        <v>632</v>
      </c>
      <c r="E16" s="598">
        <v>23.111999999999998</v>
      </c>
      <c r="F16" s="593" t="s">
        <v>278</v>
      </c>
      <c r="G16" s="464">
        <v>0</v>
      </c>
      <c r="H16" s="463">
        <f t="shared" si="0"/>
        <v>23.111999999999998</v>
      </c>
      <c r="I16" s="463">
        <v>22</v>
      </c>
      <c r="J16" s="599">
        <v>23.766999999999999</v>
      </c>
      <c r="K16" s="711">
        <v>25.184999999999999</v>
      </c>
      <c r="L16" s="465" t="s">
        <v>646</v>
      </c>
      <c r="M16" s="466"/>
      <c r="N16" s="467" t="s">
        <v>858</v>
      </c>
      <c r="O16" s="468">
        <v>9</v>
      </c>
      <c r="P16" s="469" t="s">
        <v>648</v>
      </c>
    </row>
    <row r="17" spans="1:16" s="470" customFormat="1" ht="27">
      <c r="A17" s="45">
        <v>10</v>
      </c>
      <c r="B17" s="461" t="s">
        <v>622</v>
      </c>
      <c r="C17" s="461" t="s">
        <v>628</v>
      </c>
      <c r="D17" s="462" t="s">
        <v>624</v>
      </c>
      <c r="E17" s="598">
        <v>2.1480000000000001</v>
      </c>
      <c r="F17" s="593" t="s">
        <v>278</v>
      </c>
      <c r="G17" s="464">
        <v>0</v>
      </c>
      <c r="H17" s="463">
        <f t="shared" si="0"/>
        <v>2.1480000000000001</v>
      </c>
      <c r="I17" s="599">
        <v>0.4</v>
      </c>
      <c r="J17" s="599">
        <v>2.1539999999999999</v>
      </c>
      <c r="K17" s="596">
        <v>2.1539999999999999</v>
      </c>
      <c r="L17" s="465" t="s">
        <v>629</v>
      </c>
      <c r="M17" s="466"/>
      <c r="N17" s="467" t="s">
        <v>858</v>
      </c>
      <c r="O17" s="468" t="s">
        <v>626</v>
      </c>
      <c r="P17" s="469" t="s">
        <v>627</v>
      </c>
    </row>
    <row r="18" spans="1:16" s="470" customFormat="1" ht="27">
      <c r="A18" s="45">
        <v>11</v>
      </c>
      <c r="B18" s="461" t="s">
        <v>622</v>
      </c>
      <c r="C18" s="461" t="s">
        <v>649</v>
      </c>
      <c r="D18" s="462" t="s">
        <v>650</v>
      </c>
      <c r="E18" s="598">
        <v>331.79900000000004</v>
      </c>
      <c r="F18" s="593" t="s">
        <v>278</v>
      </c>
      <c r="G18" s="464">
        <v>0</v>
      </c>
      <c r="H18" s="463">
        <f t="shared" si="0"/>
        <v>331.79900000000004</v>
      </c>
      <c r="I18" s="599">
        <v>308</v>
      </c>
      <c r="J18" s="599">
        <v>361.11099999999999</v>
      </c>
      <c r="K18" s="711">
        <v>360.73899999999998</v>
      </c>
      <c r="L18" s="465" t="s">
        <v>625</v>
      </c>
      <c r="M18" s="466"/>
      <c r="N18" s="467" t="s">
        <v>651</v>
      </c>
      <c r="O18" s="468">
        <v>9</v>
      </c>
      <c r="P18" s="469" t="s">
        <v>648</v>
      </c>
    </row>
    <row r="19" spans="1:16" s="470" customFormat="1" ht="27">
      <c r="A19" s="45">
        <v>12</v>
      </c>
      <c r="B19" s="461" t="s">
        <v>622</v>
      </c>
      <c r="C19" s="461" t="s">
        <v>649</v>
      </c>
      <c r="D19" s="462" t="s">
        <v>652</v>
      </c>
      <c r="E19" s="598">
        <v>169.738</v>
      </c>
      <c r="F19" s="593" t="s">
        <v>278</v>
      </c>
      <c r="G19" s="464">
        <v>0</v>
      </c>
      <c r="H19" s="463">
        <f t="shared" si="0"/>
        <v>169.738</v>
      </c>
      <c r="I19" s="599">
        <v>155</v>
      </c>
      <c r="J19" s="599">
        <v>169.911</v>
      </c>
      <c r="K19" s="596">
        <v>168.73099999999999</v>
      </c>
      <c r="L19" s="465" t="s">
        <v>653</v>
      </c>
      <c r="M19" s="466"/>
      <c r="N19" s="467" t="s">
        <v>651</v>
      </c>
      <c r="O19" s="468">
        <v>9</v>
      </c>
      <c r="P19" s="469" t="s">
        <v>648</v>
      </c>
    </row>
    <row r="20" spans="1:16" s="470" customFormat="1" ht="40.5">
      <c r="A20" s="45">
        <v>13</v>
      </c>
      <c r="B20" s="461" t="s">
        <v>622</v>
      </c>
      <c r="C20" s="461" t="s">
        <v>654</v>
      </c>
      <c r="D20" s="462" t="s">
        <v>655</v>
      </c>
      <c r="E20" s="598">
        <v>52.853000000000002</v>
      </c>
      <c r="F20" s="593" t="s">
        <v>278</v>
      </c>
      <c r="G20" s="464">
        <v>0</v>
      </c>
      <c r="H20" s="463">
        <f t="shared" si="0"/>
        <v>52.853000000000002</v>
      </c>
      <c r="I20" s="693">
        <v>51.460999999999999</v>
      </c>
      <c r="J20" s="599">
        <v>52.438000000000002</v>
      </c>
      <c r="K20" s="599">
        <v>52.438000000000002</v>
      </c>
      <c r="L20" s="465" t="s">
        <v>646</v>
      </c>
      <c r="M20" s="466"/>
      <c r="N20" s="467" t="s">
        <v>656</v>
      </c>
      <c r="O20" s="468">
        <v>6</v>
      </c>
      <c r="P20" s="469" t="s">
        <v>657</v>
      </c>
    </row>
    <row r="21" spans="1:16" s="470" customFormat="1" ht="40.5">
      <c r="A21" s="45">
        <v>14</v>
      </c>
      <c r="B21" s="461" t="s">
        <v>622</v>
      </c>
      <c r="C21" s="461" t="s">
        <v>658</v>
      </c>
      <c r="D21" s="462" t="s">
        <v>659</v>
      </c>
      <c r="E21" s="598">
        <v>47.965000000000003</v>
      </c>
      <c r="F21" s="593" t="s">
        <v>278</v>
      </c>
      <c r="G21" s="464">
        <v>0</v>
      </c>
      <c r="H21" s="463">
        <f t="shared" si="0"/>
        <v>47.965000000000003</v>
      </c>
      <c r="I21" s="693">
        <v>47.344999999999999</v>
      </c>
      <c r="J21" s="599">
        <v>47.465000000000003</v>
      </c>
      <c r="K21" s="596">
        <v>54.204000000000001</v>
      </c>
      <c r="L21" s="465" t="s">
        <v>646</v>
      </c>
      <c r="M21" s="466"/>
      <c r="N21" s="467" t="s">
        <v>656</v>
      </c>
      <c r="O21" s="468">
        <v>7</v>
      </c>
      <c r="P21" s="469" t="s">
        <v>660</v>
      </c>
    </row>
    <row r="22" spans="1:16" s="470" customFormat="1" ht="54">
      <c r="A22" s="45">
        <v>15</v>
      </c>
      <c r="B22" s="461" t="s">
        <v>622</v>
      </c>
      <c r="C22" s="461" t="s">
        <v>658</v>
      </c>
      <c r="D22" s="462" t="s">
        <v>661</v>
      </c>
      <c r="E22" s="598">
        <v>76.307000000000002</v>
      </c>
      <c r="F22" s="593" t="s">
        <v>278</v>
      </c>
      <c r="G22" s="464">
        <v>0</v>
      </c>
      <c r="H22" s="463">
        <f t="shared" si="0"/>
        <v>76.307000000000002</v>
      </c>
      <c r="I22" s="693">
        <v>69.242666</v>
      </c>
      <c r="J22" s="599">
        <v>76.334000000000003</v>
      </c>
      <c r="K22" s="596">
        <v>82.111999999999995</v>
      </c>
      <c r="L22" s="465" t="s">
        <v>662</v>
      </c>
      <c r="M22" s="466"/>
      <c r="N22" s="467" t="s">
        <v>656</v>
      </c>
      <c r="O22" s="468">
        <v>7</v>
      </c>
      <c r="P22" s="469" t="s">
        <v>660</v>
      </c>
    </row>
    <row r="23" spans="1:16" s="470" customFormat="1" ht="54">
      <c r="A23" s="45">
        <v>16</v>
      </c>
      <c r="B23" s="461" t="s">
        <v>622</v>
      </c>
      <c r="C23" s="461" t="s">
        <v>658</v>
      </c>
      <c r="D23" s="462" t="s">
        <v>728</v>
      </c>
      <c r="E23" s="598">
        <v>21.875</v>
      </c>
      <c r="F23" s="593" t="s">
        <v>278</v>
      </c>
      <c r="G23" s="464">
        <v>0</v>
      </c>
      <c r="H23" s="463">
        <f t="shared" si="0"/>
        <v>21.875</v>
      </c>
      <c r="I23" s="693">
        <v>11.716593</v>
      </c>
      <c r="J23" s="599">
        <v>21.888000000000002</v>
      </c>
      <c r="K23" s="596">
        <v>41.889000000000003</v>
      </c>
      <c r="L23" s="465" t="s">
        <v>663</v>
      </c>
      <c r="M23" s="466"/>
      <c r="N23" s="467" t="s">
        <v>656</v>
      </c>
      <c r="O23" s="468">
        <v>7</v>
      </c>
      <c r="P23" s="469" t="s">
        <v>660</v>
      </c>
    </row>
    <row r="24" spans="1:16" s="470" customFormat="1" ht="40.5">
      <c r="A24" s="45">
        <v>17</v>
      </c>
      <c r="B24" s="461" t="s">
        <v>622</v>
      </c>
      <c r="C24" s="461" t="s">
        <v>658</v>
      </c>
      <c r="D24" s="462" t="s">
        <v>664</v>
      </c>
      <c r="E24" s="598">
        <v>38.862000000000002</v>
      </c>
      <c r="F24" s="593" t="s">
        <v>278</v>
      </c>
      <c r="G24" s="464">
        <v>0</v>
      </c>
      <c r="H24" s="463">
        <f t="shared" si="0"/>
        <v>38.862000000000002</v>
      </c>
      <c r="I24" s="693">
        <v>14.845641000000001</v>
      </c>
      <c r="J24" s="599">
        <v>37.563000000000002</v>
      </c>
      <c r="K24" s="596">
        <v>27.035</v>
      </c>
      <c r="L24" s="465" t="s">
        <v>665</v>
      </c>
      <c r="M24" s="466"/>
      <c r="N24" s="467" t="s">
        <v>656</v>
      </c>
      <c r="O24" s="468">
        <v>7</v>
      </c>
      <c r="P24" s="469" t="s">
        <v>660</v>
      </c>
    </row>
    <row r="25" spans="1:16" s="470" customFormat="1" ht="54">
      <c r="A25" s="45">
        <v>18</v>
      </c>
      <c r="B25" s="461" t="s">
        <v>622</v>
      </c>
      <c r="C25" s="461" t="s">
        <v>666</v>
      </c>
      <c r="D25" s="462" t="s">
        <v>667</v>
      </c>
      <c r="E25" s="598">
        <v>122.27800000000001</v>
      </c>
      <c r="F25" s="593" t="s">
        <v>278</v>
      </c>
      <c r="G25" s="464">
        <v>0</v>
      </c>
      <c r="H25" s="463">
        <f t="shared" si="0"/>
        <v>122.27800000000001</v>
      </c>
      <c r="I25" s="693">
        <v>122.27800000000001</v>
      </c>
      <c r="J25" s="599">
        <v>134.13900000000001</v>
      </c>
      <c r="K25" s="596">
        <v>209.63800000000001</v>
      </c>
      <c r="L25" s="465" t="s">
        <v>668</v>
      </c>
      <c r="M25" s="466"/>
      <c r="N25" s="467" t="s">
        <v>656</v>
      </c>
      <c r="O25" s="468">
        <v>7</v>
      </c>
      <c r="P25" s="469" t="s">
        <v>660</v>
      </c>
    </row>
    <row r="26" spans="1:16" s="470" customFormat="1" ht="40.5">
      <c r="A26" s="45">
        <v>19</v>
      </c>
      <c r="B26" s="461" t="s">
        <v>622</v>
      </c>
      <c r="C26" s="461" t="s">
        <v>669</v>
      </c>
      <c r="D26" s="462" t="s">
        <v>670</v>
      </c>
      <c r="E26" s="598">
        <v>1.2</v>
      </c>
      <c r="F26" s="593" t="s">
        <v>278</v>
      </c>
      <c r="G26" s="464">
        <v>0</v>
      </c>
      <c r="H26" s="463">
        <f t="shared" si="0"/>
        <v>1.2</v>
      </c>
      <c r="I26" s="693">
        <v>1.51</v>
      </c>
      <c r="J26" s="599">
        <v>1.2</v>
      </c>
      <c r="K26" s="596">
        <v>1.2</v>
      </c>
      <c r="L26" s="465" t="s">
        <v>671</v>
      </c>
      <c r="M26" s="466"/>
      <c r="N26" s="467" t="s">
        <v>656</v>
      </c>
      <c r="O26" s="468">
        <v>9</v>
      </c>
      <c r="P26" s="469" t="s">
        <v>648</v>
      </c>
    </row>
    <row r="27" spans="1:16" s="470" customFormat="1" ht="40.5">
      <c r="A27" s="45">
        <v>20</v>
      </c>
      <c r="B27" s="461" t="s">
        <v>672</v>
      </c>
      <c r="C27" s="461" t="s">
        <v>673</v>
      </c>
      <c r="D27" s="462" t="s">
        <v>624</v>
      </c>
      <c r="E27" s="598">
        <v>1.55</v>
      </c>
      <c r="F27" s="593" t="s">
        <v>278</v>
      </c>
      <c r="G27" s="464">
        <v>0</v>
      </c>
      <c r="H27" s="463">
        <f t="shared" si="0"/>
        <v>1.55</v>
      </c>
      <c r="I27" s="693">
        <v>1.060432</v>
      </c>
      <c r="J27" s="599">
        <v>1.55</v>
      </c>
      <c r="K27" s="596">
        <v>1.55</v>
      </c>
      <c r="L27" s="465" t="s">
        <v>674</v>
      </c>
      <c r="M27" s="466"/>
      <c r="N27" s="467" t="s">
        <v>656</v>
      </c>
      <c r="O27" s="468" t="s">
        <v>626</v>
      </c>
      <c r="P27" s="469" t="s">
        <v>627</v>
      </c>
    </row>
    <row r="28" spans="1:16" s="470" customFormat="1" ht="54">
      <c r="A28" s="45">
        <v>21</v>
      </c>
      <c r="B28" s="461" t="s">
        <v>622</v>
      </c>
      <c r="C28" s="461" t="s">
        <v>675</v>
      </c>
      <c r="D28" s="462" t="s">
        <v>676</v>
      </c>
      <c r="E28" s="598">
        <v>120.72</v>
      </c>
      <c r="F28" s="593" t="s">
        <v>278</v>
      </c>
      <c r="G28" s="464">
        <v>0</v>
      </c>
      <c r="H28" s="463">
        <f t="shared" si="0"/>
        <v>120.72</v>
      </c>
      <c r="I28" s="599">
        <v>131.50624199999999</v>
      </c>
      <c r="J28" s="599">
        <v>129.066</v>
      </c>
      <c r="K28" s="596">
        <v>177.29499999999999</v>
      </c>
      <c r="L28" s="465" t="s">
        <v>677</v>
      </c>
      <c r="M28" s="466"/>
      <c r="N28" s="467" t="s">
        <v>678</v>
      </c>
      <c r="O28" s="468" t="s">
        <v>679</v>
      </c>
      <c r="P28" s="469" t="s">
        <v>680</v>
      </c>
    </row>
    <row r="29" spans="1:16" s="470" customFormat="1" ht="27">
      <c r="A29" s="45">
        <v>22</v>
      </c>
      <c r="B29" s="461" t="s">
        <v>622</v>
      </c>
      <c r="C29" s="461" t="s">
        <v>649</v>
      </c>
      <c r="D29" s="462" t="s">
        <v>652</v>
      </c>
      <c r="E29" s="598">
        <v>66.501000000000005</v>
      </c>
      <c r="F29" s="593" t="s">
        <v>278</v>
      </c>
      <c r="G29" s="464">
        <v>0</v>
      </c>
      <c r="H29" s="463">
        <f t="shared" si="0"/>
        <v>66.501000000000005</v>
      </c>
      <c r="I29" s="599">
        <v>64.551634000000007</v>
      </c>
      <c r="J29" s="599">
        <v>77.438999999999993</v>
      </c>
      <c r="K29" s="596">
        <v>80.908000000000001</v>
      </c>
      <c r="L29" s="465" t="s">
        <v>653</v>
      </c>
      <c r="M29" s="466"/>
      <c r="N29" s="467" t="s">
        <v>678</v>
      </c>
      <c r="O29" s="468" t="s">
        <v>626</v>
      </c>
      <c r="P29" s="469" t="s">
        <v>627</v>
      </c>
    </row>
    <row r="30" spans="1:16" s="470" customFormat="1" ht="81">
      <c r="A30" s="45">
        <v>23</v>
      </c>
      <c r="B30" s="461" t="s">
        <v>622</v>
      </c>
      <c r="C30" s="461" t="s">
        <v>681</v>
      </c>
      <c r="D30" s="462" t="s">
        <v>682</v>
      </c>
      <c r="E30" s="598">
        <v>105360.511</v>
      </c>
      <c r="F30" s="593" t="s">
        <v>278</v>
      </c>
      <c r="G30" s="464">
        <v>0</v>
      </c>
      <c r="H30" s="463">
        <f t="shared" si="0"/>
        <v>105360.511</v>
      </c>
      <c r="I30" s="694">
        <v>105361</v>
      </c>
      <c r="J30" s="599">
        <v>135400</v>
      </c>
      <c r="K30" s="596">
        <v>191800</v>
      </c>
      <c r="L30" s="465" t="s">
        <v>683</v>
      </c>
      <c r="M30" s="466"/>
      <c r="N30" s="467" t="s">
        <v>269</v>
      </c>
      <c r="O30" s="468">
        <v>1</v>
      </c>
      <c r="P30" s="469" t="s">
        <v>684</v>
      </c>
    </row>
    <row r="31" spans="1:16" s="470" customFormat="1" ht="40.5">
      <c r="A31" s="45">
        <v>24</v>
      </c>
      <c r="B31" s="461" t="s">
        <v>622</v>
      </c>
      <c r="C31" s="461" t="s">
        <v>685</v>
      </c>
      <c r="D31" s="462" t="s">
        <v>686</v>
      </c>
      <c r="E31" s="598">
        <v>87.402000000000001</v>
      </c>
      <c r="F31" s="593" t="s">
        <v>278</v>
      </c>
      <c r="G31" s="464">
        <v>0</v>
      </c>
      <c r="H31" s="463">
        <f t="shared" si="0"/>
        <v>87.402000000000001</v>
      </c>
      <c r="I31" s="693">
        <v>74</v>
      </c>
      <c r="J31" s="599">
        <v>106.13</v>
      </c>
      <c r="K31" s="596">
        <v>108.29</v>
      </c>
      <c r="L31" s="465" t="s">
        <v>687</v>
      </c>
      <c r="M31" s="466"/>
      <c r="N31" s="467" t="s">
        <v>269</v>
      </c>
      <c r="O31" s="468">
        <v>2</v>
      </c>
      <c r="P31" s="469" t="s">
        <v>688</v>
      </c>
    </row>
    <row r="32" spans="1:16" s="470" customFormat="1" ht="40.5">
      <c r="A32" s="45">
        <v>25</v>
      </c>
      <c r="B32" s="461" t="s">
        <v>622</v>
      </c>
      <c r="C32" s="461" t="s">
        <v>685</v>
      </c>
      <c r="D32" s="462" t="s">
        <v>689</v>
      </c>
      <c r="E32" s="598">
        <v>244.47</v>
      </c>
      <c r="F32" s="593" t="s">
        <v>278</v>
      </c>
      <c r="G32" s="464">
        <v>0</v>
      </c>
      <c r="H32" s="463">
        <f t="shared" si="0"/>
        <v>244.47</v>
      </c>
      <c r="I32" s="693">
        <v>242</v>
      </c>
      <c r="J32" s="599">
        <v>234.47399999999999</v>
      </c>
      <c r="K32" s="596">
        <v>242.44399999999999</v>
      </c>
      <c r="L32" s="465" t="s">
        <v>690</v>
      </c>
      <c r="M32" s="466"/>
      <c r="N32" s="467" t="s">
        <v>269</v>
      </c>
      <c r="O32" s="468">
        <v>2</v>
      </c>
      <c r="P32" s="469" t="s">
        <v>688</v>
      </c>
    </row>
    <row r="33" spans="1:16" s="470" customFormat="1" ht="40.5">
      <c r="A33" s="45">
        <v>26</v>
      </c>
      <c r="B33" s="461" t="s">
        <v>691</v>
      </c>
      <c r="C33" s="461" t="s">
        <v>692</v>
      </c>
      <c r="D33" s="462" t="s">
        <v>626</v>
      </c>
      <c r="E33" s="598">
        <v>243.89500000000001</v>
      </c>
      <c r="F33" s="593" t="s">
        <v>278</v>
      </c>
      <c r="G33" s="464">
        <v>0</v>
      </c>
      <c r="H33" s="463">
        <f t="shared" si="0"/>
        <v>243.89500000000001</v>
      </c>
      <c r="I33" s="693">
        <v>147</v>
      </c>
      <c r="J33" s="599">
        <v>246.68199999999999</v>
      </c>
      <c r="K33" s="596">
        <v>214.13300000000001</v>
      </c>
      <c r="L33" s="465" t="s">
        <v>674</v>
      </c>
      <c r="M33" s="466"/>
      <c r="N33" s="467" t="s">
        <v>269</v>
      </c>
      <c r="O33" s="468">
        <v>1</v>
      </c>
      <c r="P33" s="469" t="s">
        <v>684</v>
      </c>
    </row>
    <row r="34" spans="1:16" s="470" customFormat="1" ht="40.5">
      <c r="A34" s="45">
        <v>27</v>
      </c>
      <c r="B34" s="461" t="s">
        <v>691</v>
      </c>
      <c r="C34" s="461" t="s">
        <v>693</v>
      </c>
      <c r="D34" s="462" t="s">
        <v>626</v>
      </c>
      <c r="E34" s="598">
        <v>196.143</v>
      </c>
      <c r="F34" s="593" t="s">
        <v>278</v>
      </c>
      <c r="G34" s="464">
        <v>0</v>
      </c>
      <c r="H34" s="463">
        <f t="shared" si="0"/>
        <v>196.143</v>
      </c>
      <c r="I34" s="693">
        <v>158</v>
      </c>
      <c r="J34" s="599">
        <v>196.12700000000001</v>
      </c>
      <c r="K34" s="596">
        <v>196.114</v>
      </c>
      <c r="L34" s="465" t="s">
        <v>674</v>
      </c>
      <c r="M34" s="466"/>
      <c r="N34" s="467" t="s">
        <v>269</v>
      </c>
      <c r="O34" s="468">
        <v>1</v>
      </c>
      <c r="P34" s="469" t="s">
        <v>684</v>
      </c>
    </row>
    <row r="35" spans="1:16" s="470" customFormat="1" ht="40.5">
      <c r="A35" s="45">
        <v>28</v>
      </c>
      <c r="B35" s="461" t="s">
        <v>691</v>
      </c>
      <c r="C35" s="461" t="s">
        <v>694</v>
      </c>
      <c r="D35" s="462" t="s">
        <v>626</v>
      </c>
      <c r="E35" s="598">
        <v>0.1</v>
      </c>
      <c r="F35" s="593" t="s">
        <v>278</v>
      </c>
      <c r="G35" s="464">
        <v>0</v>
      </c>
      <c r="H35" s="463">
        <f>+SUM(E35:G35)</f>
        <v>0.1</v>
      </c>
      <c r="I35" s="695">
        <v>0</v>
      </c>
      <c r="J35" s="599">
        <v>0.1</v>
      </c>
      <c r="K35" s="596">
        <v>0.1</v>
      </c>
      <c r="L35" s="465" t="s">
        <v>695</v>
      </c>
      <c r="M35" s="466"/>
      <c r="N35" s="467" t="s">
        <v>269</v>
      </c>
      <c r="O35" s="468">
        <v>1</v>
      </c>
      <c r="P35" s="469" t="s">
        <v>684</v>
      </c>
    </row>
    <row r="36" spans="1:16" s="470" customFormat="1" ht="40.5">
      <c r="A36" s="45">
        <v>29</v>
      </c>
      <c r="B36" s="461" t="s">
        <v>691</v>
      </c>
      <c r="C36" s="461" t="s">
        <v>696</v>
      </c>
      <c r="D36" s="462" t="s">
        <v>626</v>
      </c>
      <c r="E36" s="598">
        <v>10</v>
      </c>
      <c r="F36" s="593" t="s">
        <v>278</v>
      </c>
      <c r="G36" s="464">
        <v>0</v>
      </c>
      <c r="H36" s="463">
        <f t="shared" si="0"/>
        <v>10</v>
      </c>
      <c r="I36" s="695">
        <v>0</v>
      </c>
      <c r="J36" s="599">
        <v>10</v>
      </c>
      <c r="K36" s="596">
        <v>10</v>
      </c>
      <c r="L36" s="465" t="s">
        <v>1019</v>
      </c>
      <c r="M36" s="466"/>
      <c r="N36" s="467" t="s">
        <v>269</v>
      </c>
      <c r="O36" s="468">
        <v>1</v>
      </c>
      <c r="P36" s="469" t="s">
        <v>684</v>
      </c>
    </row>
    <row r="37" spans="1:16" s="470" customFormat="1" ht="48" customHeight="1">
      <c r="A37" s="45">
        <v>30</v>
      </c>
      <c r="B37" s="461" t="s">
        <v>622</v>
      </c>
      <c r="C37" s="461" t="s">
        <v>669</v>
      </c>
      <c r="D37" s="462" t="s">
        <v>632</v>
      </c>
      <c r="E37" s="598">
        <v>1.34</v>
      </c>
      <c r="F37" s="593" t="s">
        <v>278</v>
      </c>
      <c r="G37" s="464">
        <v>0</v>
      </c>
      <c r="H37" s="463">
        <f t="shared" si="0"/>
        <v>1.34</v>
      </c>
      <c r="I37" s="463">
        <v>1</v>
      </c>
      <c r="J37" s="599">
        <v>1.34</v>
      </c>
      <c r="K37" s="596">
        <v>1.34</v>
      </c>
      <c r="L37" s="465" t="s">
        <v>638</v>
      </c>
      <c r="M37" s="466"/>
      <c r="N37" s="467" t="s">
        <v>273</v>
      </c>
      <c r="O37" s="468">
        <v>9</v>
      </c>
      <c r="P37" s="469" t="s">
        <v>648</v>
      </c>
    </row>
    <row r="38" spans="1:16" s="470" customFormat="1" ht="40.5">
      <c r="A38" s="45">
        <v>31</v>
      </c>
      <c r="B38" s="461" t="s">
        <v>622</v>
      </c>
      <c r="C38" s="461" t="s">
        <v>697</v>
      </c>
      <c r="D38" s="462" t="s">
        <v>698</v>
      </c>
      <c r="E38" s="598">
        <v>134.02699999999999</v>
      </c>
      <c r="F38" s="593" t="s">
        <v>278</v>
      </c>
      <c r="G38" s="464">
        <v>0</v>
      </c>
      <c r="H38" s="463">
        <f>+SUM(E38:G38)+4.98</f>
        <v>139.00699999999998</v>
      </c>
      <c r="I38" s="693">
        <v>123</v>
      </c>
      <c r="J38" s="693">
        <v>133.99700000000001</v>
      </c>
      <c r="K38" s="711">
        <v>133.99700000000001</v>
      </c>
      <c r="L38" s="465" t="s">
        <v>699</v>
      </c>
      <c r="M38" s="466"/>
      <c r="N38" s="467" t="s">
        <v>275</v>
      </c>
      <c r="O38" s="468">
        <v>5</v>
      </c>
      <c r="P38" s="469" t="s">
        <v>700</v>
      </c>
    </row>
    <row r="39" spans="1:16" s="470" customFormat="1" ht="40.5">
      <c r="A39" s="45">
        <v>32</v>
      </c>
      <c r="B39" s="461" t="s">
        <v>622</v>
      </c>
      <c r="C39" s="461" t="s">
        <v>701</v>
      </c>
      <c r="D39" s="462" t="s">
        <v>702</v>
      </c>
      <c r="E39" s="598">
        <v>453.43600000000004</v>
      </c>
      <c r="F39" s="593">
        <v>15.599633000000001</v>
      </c>
      <c r="G39" s="464">
        <v>0</v>
      </c>
      <c r="H39" s="463">
        <f t="shared" si="0"/>
        <v>469.03563300000002</v>
      </c>
      <c r="I39" s="693">
        <v>423</v>
      </c>
      <c r="J39" s="599">
        <v>503.10599999999999</v>
      </c>
      <c r="K39" s="596">
        <v>562.35900000000004</v>
      </c>
      <c r="L39" s="465" t="s">
        <v>703</v>
      </c>
      <c r="M39" s="466"/>
      <c r="N39" s="467" t="s">
        <v>275</v>
      </c>
      <c r="O39" s="468">
        <v>5</v>
      </c>
      <c r="P39" s="469" t="s">
        <v>700</v>
      </c>
    </row>
    <row r="40" spans="1:16" s="470" customFormat="1" ht="40.5">
      <c r="A40" s="45">
        <v>33</v>
      </c>
      <c r="B40" s="461" t="s">
        <v>704</v>
      </c>
      <c r="C40" s="461" t="s">
        <v>709</v>
      </c>
      <c r="D40" s="462" t="s">
        <v>624</v>
      </c>
      <c r="E40" s="598">
        <v>3852.2089999999998</v>
      </c>
      <c r="F40" s="593" t="s">
        <v>278</v>
      </c>
      <c r="G40" s="464">
        <v>0</v>
      </c>
      <c r="H40" s="463">
        <f t="shared" si="0"/>
        <v>3852.2089999999998</v>
      </c>
      <c r="I40" s="599">
        <v>3876.5521950000002</v>
      </c>
      <c r="J40" s="599">
        <v>4199.5029999999997</v>
      </c>
      <c r="K40" s="596">
        <v>4638.8720000000003</v>
      </c>
      <c r="L40" s="465" t="s">
        <v>638</v>
      </c>
      <c r="M40" s="466"/>
      <c r="N40" s="467" t="s">
        <v>705</v>
      </c>
      <c r="O40" s="468" t="s">
        <v>626</v>
      </c>
      <c r="P40" s="469" t="s">
        <v>627</v>
      </c>
    </row>
    <row r="41" spans="1:16" s="470" customFormat="1" ht="49.35" customHeight="1">
      <c r="A41" s="45">
        <v>34</v>
      </c>
      <c r="B41" s="461" t="s">
        <v>704</v>
      </c>
      <c r="C41" s="461" t="s">
        <v>706</v>
      </c>
      <c r="D41" s="462" t="s">
        <v>624</v>
      </c>
      <c r="E41" s="598">
        <v>509.71499999999997</v>
      </c>
      <c r="F41" s="593" t="s">
        <v>278</v>
      </c>
      <c r="G41" s="464">
        <v>0</v>
      </c>
      <c r="H41" s="463">
        <f t="shared" si="0"/>
        <v>509.71499999999997</v>
      </c>
      <c r="I41" s="599">
        <v>483.902783</v>
      </c>
      <c r="J41" s="599">
        <v>560.67399999999998</v>
      </c>
      <c r="K41" s="596">
        <v>582.06100000000004</v>
      </c>
      <c r="L41" s="465" t="s">
        <v>707</v>
      </c>
      <c r="M41" s="466"/>
      <c r="N41" s="467" t="s">
        <v>705</v>
      </c>
      <c r="O41" s="468" t="s">
        <v>626</v>
      </c>
      <c r="P41" s="469" t="s">
        <v>627</v>
      </c>
    </row>
    <row r="42" spans="1:16" s="727" customFormat="1" ht="37.5" customHeight="1">
      <c r="A42" s="720">
        <v>35</v>
      </c>
      <c r="B42" s="721" t="s">
        <v>622</v>
      </c>
      <c r="C42" s="721" t="s">
        <v>685</v>
      </c>
      <c r="D42" s="722" t="s">
        <v>1596</v>
      </c>
      <c r="E42" s="693">
        <v>0</v>
      </c>
      <c r="F42" s="694">
        <v>0</v>
      </c>
      <c r="G42" s="694">
        <v>0</v>
      </c>
      <c r="H42" s="693">
        <v>0</v>
      </c>
      <c r="I42" s="693">
        <v>0</v>
      </c>
      <c r="J42" s="693">
        <v>0</v>
      </c>
      <c r="K42" s="711">
        <v>665.78300000000002</v>
      </c>
      <c r="L42" s="673" t="s">
        <v>1779</v>
      </c>
      <c r="M42" s="723"/>
      <c r="N42" s="724" t="s">
        <v>269</v>
      </c>
      <c r="O42" s="725">
        <v>2</v>
      </c>
      <c r="P42" s="726" t="s">
        <v>688</v>
      </c>
    </row>
    <row r="43" spans="1:16" s="264" customFormat="1" ht="8.85" customHeight="1" thickBot="1">
      <c r="A43" s="6"/>
      <c r="B43" s="247"/>
      <c r="C43" s="247"/>
      <c r="D43" s="239"/>
      <c r="E43" s="471"/>
      <c r="F43" s="471"/>
      <c r="G43" s="471"/>
      <c r="H43" s="472"/>
      <c r="I43" s="472"/>
      <c r="J43" s="471"/>
      <c r="K43" s="471"/>
      <c r="L43" s="35"/>
      <c r="M43" s="30"/>
      <c r="N43" s="26"/>
      <c r="O43" s="32"/>
      <c r="P43" s="34"/>
    </row>
    <row r="44" spans="1:16" s="264" customFormat="1" ht="15.75" thickTop="1">
      <c r="A44" s="1226" t="s">
        <v>59</v>
      </c>
      <c r="B44" s="1227"/>
      <c r="C44" s="1228"/>
      <c r="D44" s="240" t="s">
        <v>345</v>
      </c>
      <c r="E44" s="473">
        <f t="shared" ref="E44:J44" si="1">SUM(E8:E26,E28:E32,E37:E41)</f>
        <v>125056.89099999999</v>
      </c>
      <c r="F44" s="473">
        <f t="shared" si="1"/>
        <v>15.599633000000001</v>
      </c>
      <c r="G44" s="473">
        <f t="shared" si="1"/>
        <v>0</v>
      </c>
      <c r="H44" s="473">
        <f t="shared" si="1"/>
        <v>125077.47063299999</v>
      </c>
      <c r="I44" s="473">
        <f t="shared" si="1"/>
        <v>112049.930977</v>
      </c>
      <c r="J44" s="473">
        <f t="shared" si="1"/>
        <v>156373.45699999999</v>
      </c>
      <c r="K44" s="473">
        <f>SUM(K8:K26,K28:K32,K37:K42)</f>
        <v>214871.21999999997</v>
      </c>
      <c r="L44" s="1238"/>
      <c r="M44" s="1235"/>
      <c r="N44" s="1246"/>
      <c r="O44" s="1249"/>
      <c r="P44" s="1252"/>
    </row>
    <row r="45" spans="1:16" s="264" customFormat="1" ht="15">
      <c r="A45" s="1229"/>
      <c r="B45" s="1230"/>
      <c r="C45" s="1231"/>
      <c r="D45" s="238" t="s">
        <v>605</v>
      </c>
      <c r="E45" s="474">
        <f>+SUM(E33:E36)</f>
        <v>450.13800000000003</v>
      </c>
      <c r="F45" s="474">
        <f t="shared" ref="F45:G45" si="2">+SUM(F33:F36)</f>
        <v>0</v>
      </c>
      <c r="G45" s="474">
        <f t="shared" si="2"/>
        <v>0</v>
      </c>
      <c r="H45" s="474">
        <f t="shared" ref="H45:I45" si="3">+SUM(H33:H36)</f>
        <v>450.13800000000003</v>
      </c>
      <c r="I45" s="474">
        <f t="shared" si="3"/>
        <v>305</v>
      </c>
      <c r="J45" s="474">
        <f>+SUM(J33:J36)</f>
        <v>452.90899999999999</v>
      </c>
      <c r="K45" s="474">
        <f>+SUM(K33:K36)</f>
        <v>420.34700000000004</v>
      </c>
      <c r="L45" s="1239"/>
      <c r="M45" s="1236"/>
      <c r="N45" s="1247"/>
      <c r="O45" s="1250"/>
      <c r="P45" s="1253"/>
    </row>
    <row r="46" spans="1:16" s="264" customFormat="1" ht="15.75" thickBot="1">
      <c r="A46" s="1232"/>
      <c r="B46" s="1233"/>
      <c r="C46" s="1234"/>
      <c r="D46" s="242" t="s">
        <v>606</v>
      </c>
      <c r="E46" s="475">
        <f>+E27</f>
        <v>1.55</v>
      </c>
      <c r="F46" s="476" t="str">
        <f t="shared" ref="F46:I46" si="4">+F27</f>
        <v>-</v>
      </c>
      <c r="G46" s="476">
        <f t="shared" si="4"/>
        <v>0</v>
      </c>
      <c r="H46" s="475">
        <f t="shared" si="4"/>
        <v>1.55</v>
      </c>
      <c r="I46" s="475">
        <f t="shared" si="4"/>
        <v>1.060432</v>
      </c>
      <c r="J46" s="475">
        <f>+J27</f>
        <v>1.55</v>
      </c>
      <c r="K46" s="475">
        <f>+K27</f>
        <v>1.55</v>
      </c>
      <c r="L46" s="1240"/>
      <c r="M46" s="1237"/>
      <c r="N46" s="1248"/>
      <c r="O46" s="1251"/>
      <c r="P46" s="1254"/>
    </row>
    <row r="47" spans="1:16" ht="20.100000000000001" customHeight="1">
      <c r="A47" s="640" t="s">
        <v>141</v>
      </c>
      <c r="B47" s="640"/>
      <c r="C47" s="640"/>
      <c r="D47" s="641"/>
      <c r="E47" s="87"/>
      <c r="F47" s="87"/>
      <c r="G47" s="87"/>
      <c r="H47" s="88"/>
      <c r="I47" s="88"/>
      <c r="J47" s="87"/>
      <c r="K47" s="87"/>
      <c r="L47" s="76"/>
      <c r="M47" s="86"/>
      <c r="N47" s="86"/>
      <c r="O47" s="86"/>
      <c r="P47" s="86"/>
    </row>
    <row r="48" spans="1:16" ht="20.100000000000001" customHeight="1">
      <c r="A48" s="637" t="s">
        <v>171</v>
      </c>
      <c r="B48" s="642"/>
      <c r="C48" s="642"/>
      <c r="D48" s="636"/>
      <c r="E48" s="9"/>
      <c r="F48" s="9"/>
      <c r="G48" s="9"/>
      <c r="H48" s="9"/>
      <c r="I48" s="9"/>
      <c r="J48" s="9"/>
      <c r="K48" s="9"/>
      <c r="L48" s="8"/>
      <c r="M48" s="20"/>
      <c r="N48" s="20"/>
      <c r="O48" s="20"/>
      <c r="P48" s="20"/>
    </row>
    <row r="49" spans="1:16" ht="20.100000000000001" customHeight="1">
      <c r="A49" s="638" t="s">
        <v>149</v>
      </c>
      <c r="B49" s="636"/>
      <c r="C49" s="636"/>
      <c r="D49" s="636"/>
      <c r="M49" s="2"/>
      <c r="N49" s="2"/>
      <c r="O49" s="2"/>
      <c r="P49" s="2"/>
    </row>
    <row r="50" spans="1:16" ht="20.100000000000001" customHeight="1">
      <c r="A50" s="639" t="s">
        <v>137</v>
      </c>
      <c r="B50" s="636"/>
      <c r="C50" s="636"/>
      <c r="D50" s="636"/>
      <c r="M50" s="7"/>
      <c r="N50" s="7"/>
      <c r="O50" s="7"/>
      <c r="P50" s="7"/>
    </row>
    <row r="51" spans="1:16" ht="20.100000000000001" customHeight="1">
      <c r="A51" s="23"/>
      <c r="M51" s="2"/>
      <c r="N51" s="2"/>
      <c r="O51" s="2"/>
      <c r="P51" s="2"/>
    </row>
  </sheetData>
  <autoFilter ref="A7:Q41"/>
  <mergeCells count="25">
    <mergeCell ref="A3:P3"/>
    <mergeCell ref="L5:L7"/>
    <mergeCell ref="M5:M7"/>
    <mergeCell ref="D5:D7"/>
    <mergeCell ref="P6:P7"/>
    <mergeCell ref="O6:O7"/>
    <mergeCell ref="A5:A7"/>
    <mergeCell ref="I6:I7"/>
    <mergeCell ref="J5:J7"/>
    <mergeCell ref="B5:B7"/>
    <mergeCell ref="E5:E7"/>
    <mergeCell ref="F5:I5"/>
    <mergeCell ref="F6:F7"/>
    <mergeCell ref="G6:G7"/>
    <mergeCell ref="H6:H7"/>
    <mergeCell ref="C5:C7"/>
    <mergeCell ref="A44:C46"/>
    <mergeCell ref="M44:M46"/>
    <mergeCell ref="L44:L46"/>
    <mergeCell ref="N5:N7"/>
    <mergeCell ref="O5:P5"/>
    <mergeCell ref="N44:N46"/>
    <mergeCell ref="O44:O46"/>
    <mergeCell ref="P44:P46"/>
    <mergeCell ref="K5:K7"/>
  </mergeCells>
  <phoneticPr fontId="1"/>
  <printOptions horizontalCentered="1"/>
  <pageMargins left="0.25" right="0.25" top="0.75" bottom="0.75" header="0.3" footer="0.3"/>
  <pageSetup paperSize="9" scale="44" fitToHeight="0" orientation="landscape" cellComments="asDisplayed" horizontalDpi="300" verticalDpi="300" r:id="rId1"/>
  <headerFooter alignWithMargins="0">
    <oddHeader xml:space="preserve">&amp;L&amp;18　　　　　様式６&amp;R&amp;"ＭＳ Ｐゴシック,太字"&amp;12 </oddHeader>
    <oddFooter>&amp;C&amp;P/&amp;N</oddFooter>
  </headerFooter>
  <colBreaks count="1" manualBreakCount="1">
    <brk id="16"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2:M67"/>
  <sheetViews>
    <sheetView view="pageBreakPreview" zoomScale="60" zoomScaleNormal="60" zoomScalePageLayoutView="85" workbookViewId="0">
      <selection activeCell="D27" sqref="D27"/>
    </sheetView>
  </sheetViews>
  <sheetFormatPr defaultColWidth="9" defaultRowHeight="13.5"/>
  <cols>
    <col min="1" max="1" width="6.875" style="264" customWidth="1"/>
    <col min="2" max="2" width="15.125" style="235" customWidth="1"/>
    <col min="3" max="3" width="40.125" style="235" customWidth="1"/>
    <col min="4" max="4" width="53.875" style="235" customWidth="1"/>
    <col min="5" max="6" width="15" style="264" bestFit="1" customWidth="1"/>
    <col min="7" max="7" width="15" style="264" customWidth="1"/>
    <col min="8" max="8" width="15" style="264" bestFit="1" customWidth="1"/>
    <col min="9" max="9" width="55.875" style="264" customWidth="1"/>
    <col min="10" max="10" width="10.875" style="264" customWidth="1"/>
    <col min="11" max="11" width="17.875" style="264" customWidth="1"/>
    <col min="12" max="12" width="10.875" style="264" customWidth="1"/>
    <col min="13" max="13" width="28.875" style="264" customWidth="1"/>
    <col min="14" max="16384" width="9" style="264"/>
  </cols>
  <sheetData>
    <row r="2" spans="1:13" ht="17.25">
      <c r="A2" s="21" t="s">
        <v>52</v>
      </c>
      <c r="J2" s="18"/>
      <c r="K2" s="18"/>
      <c r="L2" s="18"/>
      <c r="M2" s="18"/>
    </row>
    <row r="3" spans="1:13" ht="18.75">
      <c r="A3" s="1256" t="s">
        <v>184</v>
      </c>
      <c r="B3" s="1256"/>
      <c r="C3" s="1256"/>
      <c r="D3" s="1256"/>
      <c r="E3" s="1256"/>
      <c r="F3" s="1256"/>
      <c r="G3" s="1256"/>
      <c r="H3" s="1256"/>
      <c r="I3" s="1256"/>
      <c r="J3" s="1256"/>
      <c r="K3" s="1256"/>
      <c r="L3" s="1256"/>
      <c r="M3" s="1256"/>
    </row>
    <row r="4" spans="1:13" ht="14.25" thickBot="1">
      <c r="A4" s="18"/>
      <c r="I4" s="11"/>
      <c r="J4" s="18"/>
      <c r="K4" s="18"/>
      <c r="L4" s="18"/>
      <c r="M4" s="11" t="s">
        <v>40</v>
      </c>
    </row>
    <row r="5" spans="1:13" ht="14.1" customHeight="1">
      <c r="A5" s="1102" t="s">
        <v>67</v>
      </c>
      <c r="B5" s="1105" t="s">
        <v>11</v>
      </c>
      <c r="C5" s="1105" t="s">
        <v>12</v>
      </c>
      <c r="D5" s="1105" t="s">
        <v>73</v>
      </c>
      <c r="E5" s="1110" t="s">
        <v>185</v>
      </c>
      <c r="F5" s="1267" t="s">
        <v>148</v>
      </c>
      <c r="G5" s="1269"/>
      <c r="H5" s="1110" t="s">
        <v>186</v>
      </c>
      <c r="I5" s="1090" t="s">
        <v>13</v>
      </c>
      <c r="J5" s="1241" t="s">
        <v>62</v>
      </c>
      <c r="K5" s="1241" t="s">
        <v>58</v>
      </c>
      <c r="L5" s="1244" t="s">
        <v>49</v>
      </c>
      <c r="M5" s="1245"/>
    </row>
    <row r="6" spans="1:13" ht="14.1" customHeight="1">
      <c r="A6" s="1103"/>
      <c r="B6" s="1106"/>
      <c r="C6" s="1106"/>
      <c r="D6" s="1106"/>
      <c r="E6" s="1111"/>
      <c r="F6" s="1111" t="s">
        <v>68</v>
      </c>
      <c r="G6" s="1111" t="s">
        <v>51</v>
      </c>
      <c r="H6" s="1111"/>
      <c r="I6" s="1257"/>
      <c r="J6" s="1259"/>
      <c r="K6" s="1242"/>
      <c r="L6" s="1264" t="s">
        <v>53</v>
      </c>
      <c r="M6" s="1262" t="s">
        <v>50</v>
      </c>
    </row>
    <row r="7" spans="1:13" ht="14.25" thickBot="1">
      <c r="A7" s="1266"/>
      <c r="B7" s="1261"/>
      <c r="C7" s="1261"/>
      <c r="D7" s="1261"/>
      <c r="E7" s="1112"/>
      <c r="F7" s="1112"/>
      <c r="G7" s="1112"/>
      <c r="H7" s="1255"/>
      <c r="I7" s="1258"/>
      <c r="J7" s="1260"/>
      <c r="K7" s="1243"/>
      <c r="L7" s="1265"/>
      <c r="M7" s="1263"/>
    </row>
    <row r="8" spans="1:13" ht="27">
      <c r="A8" s="219">
        <v>1</v>
      </c>
      <c r="B8" s="248" t="s">
        <v>14</v>
      </c>
      <c r="C8" s="236" t="s">
        <v>15</v>
      </c>
      <c r="D8" s="236" t="s">
        <v>16</v>
      </c>
      <c r="E8" s="221">
        <v>1000</v>
      </c>
      <c r="F8" s="221">
        <v>1001</v>
      </c>
      <c r="G8" s="221">
        <v>980</v>
      </c>
      <c r="H8" s="221">
        <v>980</v>
      </c>
      <c r="I8" s="222" t="s">
        <v>17</v>
      </c>
      <c r="J8" s="223"/>
      <c r="K8" s="220" t="s">
        <v>154</v>
      </c>
      <c r="L8" s="224"/>
      <c r="M8" s="225"/>
    </row>
    <row r="9" spans="1:13" ht="27">
      <c r="A9" s="226">
        <v>2</v>
      </c>
      <c r="B9" s="245" t="s">
        <v>5</v>
      </c>
      <c r="C9" s="237" t="s">
        <v>18</v>
      </c>
      <c r="D9" s="237" t="s">
        <v>16</v>
      </c>
      <c r="E9" s="192">
        <v>10000</v>
      </c>
      <c r="F9" s="193">
        <v>10000</v>
      </c>
      <c r="G9" s="192">
        <v>9500</v>
      </c>
      <c r="H9" s="228">
        <v>9000</v>
      </c>
      <c r="I9" s="229" t="s">
        <v>19</v>
      </c>
      <c r="J9" s="230"/>
      <c r="K9" s="227"/>
      <c r="L9" s="231"/>
      <c r="M9" s="232"/>
    </row>
    <row r="10" spans="1:13" ht="40.5">
      <c r="A10" s="226">
        <v>3</v>
      </c>
      <c r="B10" s="245" t="s">
        <v>5</v>
      </c>
      <c r="C10" s="237" t="s">
        <v>20</v>
      </c>
      <c r="D10" s="237" t="s">
        <v>16</v>
      </c>
      <c r="E10" s="196">
        <v>7000</v>
      </c>
      <c r="F10" s="197">
        <v>7000</v>
      </c>
      <c r="G10" s="196">
        <v>7000</v>
      </c>
      <c r="H10" s="228">
        <v>7800</v>
      </c>
      <c r="I10" s="229" t="s">
        <v>17</v>
      </c>
      <c r="J10" s="233"/>
      <c r="K10" s="227"/>
      <c r="L10" s="234"/>
      <c r="M10" s="232"/>
    </row>
    <row r="11" spans="1:13" ht="27">
      <c r="A11" s="226">
        <v>4</v>
      </c>
      <c r="B11" s="245" t="s">
        <v>5</v>
      </c>
      <c r="C11" s="237" t="s">
        <v>21</v>
      </c>
      <c r="D11" s="237" t="s">
        <v>1</v>
      </c>
      <c r="E11" s="196">
        <v>12000</v>
      </c>
      <c r="F11" s="197">
        <v>12000</v>
      </c>
      <c r="G11" s="196">
        <v>11500</v>
      </c>
      <c r="H11" s="228">
        <v>10000</v>
      </c>
      <c r="I11" s="229" t="s">
        <v>22</v>
      </c>
      <c r="J11" s="233"/>
      <c r="K11" s="227"/>
      <c r="L11" s="234"/>
      <c r="M11" s="232"/>
    </row>
    <row r="12" spans="1:13" ht="54">
      <c r="A12" s="226">
        <v>5</v>
      </c>
      <c r="B12" s="245" t="s">
        <v>5</v>
      </c>
      <c r="C12" s="237" t="s">
        <v>23</v>
      </c>
      <c r="D12" s="237" t="s">
        <v>24</v>
      </c>
      <c r="E12" s="196">
        <v>5000</v>
      </c>
      <c r="F12" s="197">
        <v>5000</v>
      </c>
      <c r="G12" s="196">
        <v>5000</v>
      </c>
      <c r="H12" s="228">
        <v>5000</v>
      </c>
      <c r="I12" s="229" t="s">
        <v>22</v>
      </c>
      <c r="J12" s="233"/>
      <c r="K12" s="227"/>
      <c r="L12" s="234"/>
      <c r="M12" s="232"/>
    </row>
    <row r="13" spans="1:13" ht="27">
      <c r="A13" s="226">
        <v>6</v>
      </c>
      <c r="B13" s="245" t="s">
        <v>25</v>
      </c>
      <c r="C13" s="245"/>
      <c r="D13" s="237"/>
      <c r="E13" s="196">
        <v>5000</v>
      </c>
      <c r="F13" s="197">
        <v>5000</v>
      </c>
      <c r="G13" s="196">
        <v>5000</v>
      </c>
      <c r="H13" s="228">
        <v>4000</v>
      </c>
      <c r="I13" s="229"/>
      <c r="J13" s="233"/>
      <c r="K13" s="227"/>
      <c r="L13" s="234"/>
      <c r="M13" s="232"/>
    </row>
    <row r="14" spans="1:13" ht="14.25">
      <c r="A14" s="4">
        <v>7</v>
      </c>
      <c r="B14" s="246" t="s">
        <v>5</v>
      </c>
      <c r="C14" s="246"/>
      <c r="D14" s="238"/>
      <c r="E14" s="13"/>
      <c r="F14" s="46"/>
      <c r="G14" s="46"/>
      <c r="H14" s="13"/>
      <c r="I14" s="5"/>
      <c r="J14" s="29"/>
      <c r="K14" s="25"/>
      <c r="L14" s="31"/>
      <c r="M14" s="33"/>
    </row>
    <row r="15" spans="1:13" ht="27">
      <c r="A15" s="4">
        <v>8</v>
      </c>
      <c r="B15" s="246" t="s">
        <v>26</v>
      </c>
      <c r="C15" s="246"/>
      <c r="D15" s="238"/>
      <c r="E15" s="13"/>
      <c r="F15" s="46"/>
      <c r="G15" s="46"/>
      <c r="H15" s="13"/>
      <c r="I15" s="5"/>
      <c r="J15" s="29"/>
      <c r="K15" s="25"/>
      <c r="L15" s="31"/>
      <c r="M15" s="33"/>
    </row>
    <row r="16" spans="1:13" ht="14.25">
      <c r="A16" s="4">
        <v>9</v>
      </c>
      <c r="B16" s="246" t="s">
        <v>5</v>
      </c>
      <c r="C16" s="246"/>
      <c r="D16" s="238"/>
      <c r="E16" s="13"/>
      <c r="F16" s="46"/>
      <c r="G16" s="46"/>
      <c r="H16" s="13"/>
      <c r="I16" s="5"/>
      <c r="J16" s="29"/>
      <c r="K16" s="25"/>
      <c r="L16" s="31"/>
      <c r="M16" s="33"/>
    </row>
    <row r="17" spans="1:13" ht="14.25">
      <c r="A17" s="4">
        <v>10</v>
      </c>
      <c r="B17" s="246" t="s">
        <v>5</v>
      </c>
      <c r="C17" s="246"/>
      <c r="D17" s="238"/>
      <c r="E17" s="13"/>
      <c r="F17" s="46"/>
      <c r="G17" s="46"/>
      <c r="H17" s="13"/>
      <c r="I17" s="5"/>
      <c r="J17" s="29"/>
      <c r="K17" s="25"/>
      <c r="L17" s="31"/>
      <c r="M17" s="33"/>
    </row>
    <row r="18" spans="1:13" ht="14.25">
      <c r="A18" s="4">
        <v>11</v>
      </c>
      <c r="B18" s="246"/>
      <c r="C18" s="246"/>
      <c r="D18" s="238"/>
      <c r="E18" s="13"/>
      <c r="F18" s="46"/>
      <c r="G18" s="46"/>
      <c r="H18" s="13"/>
      <c r="I18" s="5"/>
      <c r="J18" s="29"/>
      <c r="K18" s="25"/>
      <c r="L18" s="31"/>
      <c r="M18" s="33"/>
    </row>
    <row r="19" spans="1:13" ht="14.25">
      <c r="A19" s="4">
        <v>12</v>
      </c>
      <c r="B19" s="246"/>
      <c r="C19" s="246"/>
      <c r="D19" s="238"/>
      <c r="E19" s="13"/>
      <c r="F19" s="46"/>
      <c r="G19" s="46"/>
      <c r="H19" s="13"/>
      <c r="I19" s="5"/>
      <c r="J19" s="29"/>
      <c r="K19" s="25"/>
      <c r="L19" s="31"/>
      <c r="M19" s="33"/>
    </row>
    <row r="20" spans="1:13" ht="14.25">
      <c r="A20" s="4">
        <v>13</v>
      </c>
      <c r="B20" s="246"/>
      <c r="C20" s="246"/>
      <c r="D20" s="238"/>
      <c r="E20" s="13"/>
      <c r="F20" s="46"/>
      <c r="G20" s="46"/>
      <c r="H20" s="13"/>
      <c r="I20" s="5"/>
      <c r="J20" s="29"/>
      <c r="K20" s="25"/>
      <c r="L20" s="31"/>
      <c r="M20" s="33"/>
    </row>
    <row r="21" spans="1:13" ht="14.25">
      <c r="A21" s="4">
        <v>14</v>
      </c>
      <c r="B21" s="246"/>
      <c r="C21" s="246"/>
      <c r="D21" s="238"/>
      <c r="E21" s="13"/>
      <c r="F21" s="46"/>
      <c r="G21" s="46"/>
      <c r="H21" s="13"/>
      <c r="I21" s="5"/>
      <c r="J21" s="29"/>
      <c r="K21" s="25"/>
      <c r="L21" s="31"/>
      <c r="M21" s="33"/>
    </row>
    <row r="22" spans="1:13" ht="14.25">
      <c r="A22" s="4">
        <v>15</v>
      </c>
      <c r="B22" s="246"/>
      <c r="C22" s="246"/>
      <c r="D22" s="238"/>
      <c r="E22" s="13"/>
      <c r="F22" s="46"/>
      <c r="G22" s="46"/>
      <c r="H22" s="13"/>
      <c r="I22" s="5"/>
      <c r="J22" s="29"/>
      <c r="K22" s="25"/>
      <c r="L22" s="31"/>
      <c r="M22" s="33"/>
    </row>
    <row r="23" spans="1:13" ht="14.25">
      <c r="A23" s="4">
        <v>16</v>
      </c>
      <c r="B23" s="246"/>
      <c r="C23" s="246"/>
      <c r="D23" s="238"/>
      <c r="E23" s="13"/>
      <c r="F23" s="46"/>
      <c r="G23" s="46"/>
      <c r="H23" s="13"/>
      <c r="I23" s="5"/>
      <c r="J23" s="29"/>
      <c r="K23" s="25"/>
      <c r="L23" s="31"/>
      <c r="M23" s="33"/>
    </row>
    <row r="24" spans="1:13" ht="14.25">
      <c r="A24" s="4">
        <v>17</v>
      </c>
      <c r="B24" s="246"/>
      <c r="C24" s="246"/>
      <c r="D24" s="238"/>
      <c r="E24" s="13"/>
      <c r="F24" s="46"/>
      <c r="G24" s="46"/>
      <c r="H24" s="13"/>
      <c r="I24" s="5"/>
      <c r="J24" s="29"/>
      <c r="K24" s="25"/>
      <c r="L24" s="31"/>
      <c r="M24" s="33"/>
    </row>
    <row r="25" spans="1:13" ht="40.5">
      <c r="A25" s="4">
        <v>18</v>
      </c>
      <c r="B25" s="246" t="s">
        <v>27</v>
      </c>
      <c r="C25" s="238" t="s">
        <v>28</v>
      </c>
      <c r="D25" s="238" t="s">
        <v>16</v>
      </c>
      <c r="E25" s="13"/>
      <c r="F25" s="46"/>
      <c r="G25" s="46"/>
      <c r="H25" s="13"/>
      <c r="I25" s="5" t="s">
        <v>29</v>
      </c>
      <c r="J25" s="29"/>
      <c r="K25" s="25"/>
      <c r="L25" s="31"/>
      <c r="M25" s="33"/>
    </row>
    <row r="26" spans="1:13" ht="14.25">
      <c r="A26" s="4">
        <v>19</v>
      </c>
      <c r="B26" s="246" t="s">
        <v>5</v>
      </c>
      <c r="C26" s="238" t="s">
        <v>30</v>
      </c>
      <c r="D26" s="238"/>
      <c r="E26" s="13"/>
      <c r="F26" s="46"/>
      <c r="G26" s="46"/>
      <c r="H26" s="13"/>
      <c r="I26" s="5" t="s">
        <v>17</v>
      </c>
      <c r="J26" s="29"/>
      <c r="K26" s="25"/>
      <c r="L26" s="31"/>
      <c r="M26" s="33"/>
    </row>
    <row r="27" spans="1:13" ht="27">
      <c r="A27" s="4">
        <v>20</v>
      </c>
      <c r="B27" s="246" t="s">
        <v>5</v>
      </c>
      <c r="C27" s="238" t="s">
        <v>21</v>
      </c>
      <c r="D27" s="238" t="s">
        <v>31</v>
      </c>
      <c r="E27" s="13"/>
      <c r="F27" s="46"/>
      <c r="G27" s="46"/>
      <c r="H27" s="13"/>
      <c r="I27" s="5" t="s">
        <v>22</v>
      </c>
      <c r="J27" s="29"/>
      <c r="K27" s="25"/>
      <c r="L27" s="31"/>
      <c r="M27" s="33"/>
    </row>
    <row r="28" spans="1:13" ht="14.25">
      <c r="A28" s="4">
        <v>21</v>
      </c>
      <c r="B28" s="246" t="s">
        <v>5</v>
      </c>
      <c r="C28" s="246"/>
      <c r="D28" s="238"/>
      <c r="E28" s="13"/>
      <c r="F28" s="46"/>
      <c r="G28" s="46"/>
      <c r="H28" s="13"/>
      <c r="I28" s="5"/>
      <c r="J28" s="29"/>
      <c r="K28" s="25"/>
      <c r="L28" s="31"/>
      <c r="M28" s="33"/>
    </row>
    <row r="29" spans="1:13" ht="14.25">
      <c r="A29" s="4"/>
      <c r="B29" s="246"/>
      <c r="C29" s="246"/>
      <c r="D29" s="238"/>
      <c r="E29" s="13"/>
      <c r="F29" s="46"/>
      <c r="G29" s="46"/>
      <c r="H29" s="13"/>
      <c r="I29" s="5"/>
      <c r="J29" s="29"/>
      <c r="K29" s="25"/>
      <c r="L29" s="31"/>
      <c r="M29" s="33"/>
    </row>
    <row r="30" spans="1:13" ht="14.25">
      <c r="A30" s="4"/>
      <c r="B30" s="246"/>
      <c r="C30" s="246"/>
      <c r="D30" s="238"/>
      <c r="E30" s="13"/>
      <c r="F30" s="46"/>
      <c r="G30" s="46"/>
      <c r="H30" s="13"/>
      <c r="I30" s="5"/>
      <c r="J30" s="29"/>
      <c r="K30" s="25"/>
      <c r="L30" s="31"/>
      <c r="M30" s="33"/>
    </row>
    <row r="31" spans="1:13" ht="14.25">
      <c r="A31" s="4"/>
      <c r="B31" s="246"/>
      <c r="C31" s="246"/>
      <c r="D31" s="238"/>
      <c r="E31" s="13"/>
      <c r="F31" s="46"/>
      <c r="G31" s="46"/>
      <c r="H31" s="13"/>
      <c r="I31" s="5"/>
      <c r="J31" s="29"/>
      <c r="K31" s="25"/>
      <c r="L31" s="31"/>
      <c r="M31" s="33"/>
    </row>
    <row r="32" spans="1:13" ht="14.25">
      <c r="A32" s="4"/>
      <c r="B32" s="246"/>
      <c r="C32" s="246"/>
      <c r="D32" s="238"/>
      <c r="E32" s="13"/>
      <c r="F32" s="46"/>
      <c r="G32" s="46"/>
      <c r="H32" s="13"/>
      <c r="I32" s="5"/>
      <c r="J32" s="29"/>
      <c r="K32" s="25"/>
      <c r="L32" s="31"/>
      <c r="M32" s="33"/>
    </row>
    <row r="33" spans="1:13" ht="14.25">
      <c r="A33" s="4"/>
      <c r="B33" s="246"/>
      <c r="C33" s="246"/>
      <c r="D33" s="238"/>
      <c r="E33" s="13"/>
      <c r="F33" s="46"/>
      <c r="G33" s="46"/>
      <c r="H33" s="13"/>
      <c r="I33" s="5"/>
      <c r="J33" s="29"/>
      <c r="K33" s="25"/>
      <c r="L33" s="31"/>
      <c r="M33" s="33"/>
    </row>
    <row r="34" spans="1:13" ht="14.25">
      <c r="A34" s="4"/>
      <c r="B34" s="246"/>
      <c r="C34" s="246"/>
      <c r="D34" s="238"/>
      <c r="E34" s="13"/>
      <c r="F34" s="46"/>
      <c r="G34" s="46"/>
      <c r="H34" s="13"/>
      <c r="I34" s="5"/>
      <c r="J34" s="29"/>
      <c r="K34" s="25"/>
      <c r="L34" s="31"/>
      <c r="M34" s="33"/>
    </row>
    <row r="35" spans="1:13" ht="14.25">
      <c r="A35" s="4"/>
      <c r="B35" s="246"/>
      <c r="C35" s="246"/>
      <c r="D35" s="238"/>
      <c r="E35" s="13"/>
      <c r="F35" s="46"/>
      <c r="G35" s="46"/>
      <c r="H35" s="13"/>
      <c r="I35" s="5"/>
      <c r="J35" s="29"/>
      <c r="K35" s="25"/>
      <c r="L35" s="31"/>
      <c r="M35" s="33"/>
    </row>
    <row r="36" spans="1:13" ht="14.25">
      <c r="A36" s="4"/>
      <c r="B36" s="246"/>
      <c r="C36" s="246"/>
      <c r="D36" s="238"/>
      <c r="E36" s="13"/>
      <c r="F36" s="46"/>
      <c r="G36" s="46"/>
      <c r="H36" s="13"/>
      <c r="I36" s="5"/>
      <c r="J36" s="29"/>
      <c r="K36" s="25"/>
      <c r="L36" s="31"/>
      <c r="M36" s="33"/>
    </row>
    <row r="37" spans="1:13" ht="14.25">
      <c r="A37" s="4"/>
      <c r="B37" s="246"/>
      <c r="C37" s="246"/>
      <c r="D37" s="238"/>
      <c r="E37" s="13"/>
      <c r="F37" s="46"/>
      <c r="G37" s="46"/>
      <c r="H37" s="13"/>
      <c r="I37" s="5"/>
      <c r="J37" s="29"/>
      <c r="K37" s="25"/>
      <c r="L37" s="31"/>
      <c r="M37" s="33"/>
    </row>
    <row r="38" spans="1:13" ht="14.25">
      <c r="A38" s="4"/>
      <c r="B38" s="246"/>
      <c r="C38" s="246"/>
      <c r="D38" s="238"/>
      <c r="E38" s="13"/>
      <c r="F38" s="46"/>
      <c r="G38" s="46"/>
      <c r="H38" s="13"/>
      <c r="I38" s="5"/>
      <c r="J38" s="29"/>
      <c r="K38" s="25"/>
      <c r="L38" s="31"/>
      <c r="M38" s="33"/>
    </row>
    <row r="39" spans="1:13" ht="14.25">
      <c r="A39" s="4"/>
      <c r="B39" s="246"/>
      <c r="C39" s="246"/>
      <c r="D39" s="238"/>
      <c r="E39" s="13"/>
      <c r="F39" s="46"/>
      <c r="G39" s="46"/>
      <c r="H39" s="13"/>
      <c r="I39" s="5"/>
      <c r="J39" s="29"/>
      <c r="K39" s="25"/>
      <c r="L39" s="31"/>
      <c r="M39" s="33"/>
    </row>
    <row r="40" spans="1:13" ht="14.25">
      <c r="A40" s="4"/>
      <c r="B40" s="246"/>
      <c r="C40" s="246"/>
      <c r="D40" s="238"/>
      <c r="E40" s="13"/>
      <c r="F40" s="46"/>
      <c r="G40" s="46"/>
      <c r="H40" s="13"/>
      <c r="I40" s="5"/>
      <c r="J40" s="29"/>
      <c r="K40" s="25"/>
      <c r="L40" s="31"/>
      <c r="M40" s="33"/>
    </row>
    <row r="41" spans="1:13" ht="14.25">
      <c r="A41" s="4"/>
      <c r="B41" s="246"/>
      <c r="C41" s="246"/>
      <c r="D41" s="238"/>
      <c r="E41" s="13"/>
      <c r="F41" s="46"/>
      <c r="G41" s="46"/>
      <c r="H41" s="13"/>
      <c r="I41" s="5"/>
      <c r="J41" s="29"/>
      <c r="K41" s="25"/>
      <c r="L41" s="31"/>
      <c r="M41" s="33"/>
    </row>
    <row r="42" spans="1:13" ht="14.25">
      <c r="A42" s="4"/>
      <c r="B42" s="246"/>
      <c r="C42" s="246"/>
      <c r="D42" s="238"/>
      <c r="E42" s="13"/>
      <c r="F42" s="46"/>
      <c r="G42" s="46"/>
      <c r="H42" s="13"/>
      <c r="I42" s="5"/>
      <c r="J42" s="29"/>
      <c r="K42" s="25"/>
      <c r="L42" s="31"/>
      <c r="M42" s="33"/>
    </row>
    <row r="43" spans="1:13" ht="14.25">
      <c r="A43" s="4"/>
      <c r="B43" s="246"/>
      <c r="C43" s="246"/>
      <c r="D43" s="238"/>
      <c r="E43" s="13"/>
      <c r="F43" s="46"/>
      <c r="G43" s="46"/>
      <c r="H43" s="13"/>
      <c r="I43" s="5"/>
      <c r="J43" s="29"/>
      <c r="K43" s="25"/>
      <c r="L43" s="31"/>
      <c r="M43" s="33"/>
    </row>
    <row r="44" spans="1:13" ht="14.25">
      <c r="A44" s="4"/>
      <c r="B44" s="246"/>
      <c r="C44" s="246"/>
      <c r="D44" s="238"/>
      <c r="E44" s="13"/>
      <c r="F44" s="46"/>
      <c r="G44" s="46"/>
      <c r="H44" s="13"/>
      <c r="I44" s="5"/>
      <c r="J44" s="29"/>
      <c r="K44" s="25"/>
      <c r="L44" s="31"/>
      <c r="M44" s="33"/>
    </row>
    <row r="45" spans="1:13" ht="14.25">
      <c r="A45" s="4"/>
      <c r="B45" s="246"/>
      <c r="C45" s="246"/>
      <c r="D45" s="238"/>
      <c r="E45" s="13"/>
      <c r="F45" s="46"/>
      <c r="G45" s="46"/>
      <c r="H45" s="13"/>
      <c r="I45" s="5"/>
      <c r="J45" s="29"/>
      <c r="K45" s="25"/>
      <c r="L45" s="31"/>
      <c r="M45" s="33"/>
    </row>
    <row r="46" spans="1:13" ht="14.25">
      <c r="A46" s="4"/>
      <c r="B46" s="246"/>
      <c r="C46" s="246"/>
      <c r="D46" s="238"/>
      <c r="E46" s="13"/>
      <c r="F46" s="46"/>
      <c r="G46" s="46"/>
      <c r="H46" s="13"/>
      <c r="I46" s="5"/>
      <c r="J46" s="29"/>
      <c r="K46" s="25"/>
      <c r="L46" s="31"/>
      <c r="M46" s="33"/>
    </row>
    <row r="47" spans="1:13" ht="14.25">
      <c r="A47" s="4"/>
      <c r="B47" s="246"/>
      <c r="C47" s="246"/>
      <c r="D47" s="238"/>
      <c r="E47" s="13"/>
      <c r="F47" s="46"/>
      <c r="G47" s="46"/>
      <c r="H47" s="13"/>
      <c r="I47" s="5"/>
      <c r="J47" s="29"/>
      <c r="K47" s="25"/>
      <c r="L47" s="31"/>
      <c r="M47" s="33"/>
    </row>
    <row r="48" spans="1:13" ht="14.25">
      <c r="A48" s="4"/>
      <c r="B48" s="246"/>
      <c r="C48" s="246"/>
      <c r="D48" s="238"/>
      <c r="E48" s="13"/>
      <c r="F48" s="46"/>
      <c r="G48" s="46"/>
      <c r="H48" s="13"/>
      <c r="I48" s="5"/>
      <c r="J48" s="29"/>
      <c r="K48" s="25"/>
      <c r="L48" s="31"/>
      <c r="M48" s="33"/>
    </row>
    <row r="49" spans="1:13" ht="14.25">
      <c r="A49" s="4"/>
      <c r="B49" s="246"/>
      <c r="C49" s="246"/>
      <c r="D49" s="238"/>
      <c r="E49" s="13"/>
      <c r="F49" s="46"/>
      <c r="G49" s="46"/>
      <c r="H49" s="13"/>
      <c r="I49" s="5"/>
      <c r="J49" s="29"/>
      <c r="K49" s="25"/>
      <c r="L49" s="31"/>
      <c r="M49" s="33"/>
    </row>
    <row r="50" spans="1:13" ht="14.25">
      <c r="A50" s="4"/>
      <c r="B50" s="246"/>
      <c r="C50" s="246"/>
      <c r="D50" s="238"/>
      <c r="E50" s="13"/>
      <c r="F50" s="46"/>
      <c r="G50" s="46"/>
      <c r="H50" s="13"/>
      <c r="I50" s="5"/>
      <c r="J50" s="29"/>
      <c r="K50" s="25"/>
      <c r="L50" s="31"/>
      <c r="M50" s="33"/>
    </row>
    <row r="51" spans="1:13" ht="14.25">
      <c r="A51" s="4"/>
      <c r="B51" s="246"/>
      <c r="C51" s="246"/>
      <c r="D51" s="238"/>
      <c r="E51" s="13"/>
      <c r="F51" s="46"/>
      <c r="G51" s="46"/>
      <c r="H51" s="13"/>
      <c r="I51" s="5"/>
      <c r="J51" s="29"/>
      <c r="K51" s="25"/>
      <c r="L51" s="31"/>
      <c r="M51" s="33"/>
    </row>
    <row r="52" spans="1:13" ht="14.25">
      <c r="A52" s="4"/>
      <c r="B52" s="246"/>
      <c r="C52" s="246"/>
      <c r="D52" s="238"/>
      <c r="E52" s="13"/>
      <c r="F52" s="46"/>
      <c r="G52" s="46"/>
      <c r="H52" s="13"/>
      <c r="I52" s="5"/>
      <c r="J52" s="29"/>
      <c r="K52" s="25"/>
      <c r="L52" s="31"/>
      <c r="M52" s="33"/>
    </row>
    <row r="53" spans="1:13" ht="14.25">
      <c r="A53" s="4"/>
      <c r="B53" s="246"/>
      <c r="C53" s="246"/>
      <c r="D53" s="238"/>
      <c r="E53" s="13"/>
      <c r="F53" s="46"/>
      <c r="G53" s="46"/>
      <c r="H53" s="13"/>
      <c r="I53" s="5"/>
      <c r="J53" s="29"/>
      <c r="K53" s="25"/>
      <c r="L53" s="31"/>
      <c r="M53" s="33"/>
    </row>
    <row r="54" spans="1:13" ht="14.25">
      <c r="A54" s="4"/>
      <c r="B54" s="246"/>
      <c r="C54" s="246"/>
      <c r="D54" s="238"/>
      <c r="E54" s="13"/>
      <c r="F54" s="46"/>
      <c r="G54" s="46"/>
      <c r="H54" s="13"/>
      <c r="I54" s="5"/>
      <c r="J54" s="29"/>
      <c r="K54" s="25"/>
      <c r="L54" s="31"/>
      <c r="M54" s="33"/>
    </row>
    <row r="55" spans="1:13" ht="14.25">
      <c r="A55" s="4"/>
      <c r="B55" s="246"/>
      <c r="C55" s="246"/>
      <c r="D55" s="238"/>
      <c r="E55" s="13"/>
      <c r="F55" s="46"/>
      <c r="G55" s="46"/>
      <c r="H55" s="13"/>
      <c r="I55" s="5"/>
      <c r="J55" s="29"/>
      <c r="K55" s="25"/>
      <c r="L55" s="31"/>
      <c r="M55" s="33"/>
    </row>
    <row r="56" spans="1:13" ht="14.25">
      <c r="A56" s="4"/>
      <c r="B56" s="246"/>
      <c r="C56" s="246"/>
      <c r="D56" s="238"/>
      <c r="E56" s="13"/>
      <c r="F56" s="46"/>
      <c r="G56" s="46"/>
      <c r="H56" s="13"/>
      <c r="I56" s="5"/>
      <c r="J56" s="29"/>
      <c r="K56" s="25"/>
      <c r="L56" s="31"/>
      <c r="M56" s="33"/>
    </row>
    <row r="57" spans="1:13" ht="14.25">
      <c r="A57" s="4"/>
      <c r="B57" s="246"/>
      <c r="C57" s="246"/>
      <c r="D57" s="238"/>
      <c r="E57" s="13"/>
      <c r="F57" s="46"/>
      <c r="G57" s="46"/>
      <c r="H57" s="13"/>
      <c r="I57" s="5"/>
      <c r="J57" s="29"/>
      <c r="K57" s="25"/>
      <c r="L57" s="31"/>
      <c r="M57" s="33"/>
    </row>
    <row r="58" spans="1:13" ht="15" thickBot="1">
      <c r="A58" s="6"/>
      <c r="B58" s="247"/>
      <c r="C58" s="247"/>
      <c r="D58" s="239"/>
      <c r="E58" s="15"/>
      <c r="F58" s="47"/>
      <c r="G58" s="47"/>
      <c r="H58" s="15"/>
      <c r="I58" s="35"/>
      <c r="J58" s="30"/>
      <c r="K58" s="26"/>
      <c r="L58" s="32"/>
      <c r="M58" s="34"/>
    </row>
    <row r="59" spans="1:13" ht="15" thickTop="1">
      <c r="A59" s="1226" t="s">
        <v>59</v>
      </c>
      <c r="B59" s="1227"/>
      <c r="C59" s="1228"/>
      <c r="D59" s="240" t="s">
        <v>2</v>
      </c>
      <c r="E59" s="12"/>
      <c r="F59" s="48"/>
      <c r="G59" s="48"/>
      <c r="H59" s="12"/>
      <c r="I59" s="1238"/>
      <c r="J59" s="1235"/>
      <c r="K59" s="1246"/>
      <c r="L59" s="1249"/>
      <c r="M59" s="1252"/>
    </row>
    <row r="60" spans="1:13" ht="14.25">
      <c r="A60" s="1229"/>
      <c r="B60" s="1230"/>
      <c r="C60" s="1231"/>
      <c r="D60" s="238" t="s">
        <v>32</v>
      </c>
      <c r="E60" s="13"/>
      <c r="F60" s="46"/>
      <c r="G60" s="46"/>
      <c r="H60" s="13"/>
      <c r="I60" s="1239"/>
      <c r="J60" s="1236"/>
      <c r="K60" s="1247"/>
      <c r="L60" s="1250"/>
      <c r="M60" s="1253"/>
    </row>
    <row r="61" spans="1:13" ht="14.25">
      <c r="A61" s="1229"/>
      <c r="B61" s="1230"/>
      <c r="C61" s="1231"/>
      <c r="D61" s="241" t="s">
        <v>33</v>
      </c>
      <c r="E61" s="13"/>
      <c r="F61" s="46"/>
      <c r="G61" s="46"/>
      <c r="H61" s="13"/>
      <c r="I61" s="1239"/>
      <c r="J61" s="1236"/>
      <c r="K61" s="1247"/>
      <c r="L61" s="1250"/>
      <c r="M61" s="1253"/>
    </row>
    <row r="62" spans="1:13" ht="15" thickBot="1">
      <c r="A62" s="1232"/>
      <c r="B62" s="1233"/>
      <c r="C62" s="1234"/>
      <c r="D62" s="242" t="s">
        <v>33</v>
      </c>
      <c r="E62" s="14"/>
      <c r="F62" s="49"/>
      <c r="G62" s="49"/>
      <c r="H62" s="14"/>
      <c r="I62" s="1240"/>
      <c r="J62" s="1237"/>
      <c r="K62" s="1248"/>
      <c r="L62" s="1251"/>
      <c r="M62" s="1254"/>
    </row>
    <row r="63" spans="1:13" ht="20.100000000000001" customHeight="1">
      <c r="A63" s="85" t="s">
        <v>141</v>
      </c>
      <c r="B63" s="85"/>
      <c r="C63" s="85"/>
      <c r="D63" s="243"/>
      <c r="E63" s="87"/>
      <c r="F63" s="88"/>
      <c r="G63" s="88"/>
      <c r="H63" s="87"/>
      <c r="I63" s="76"/>
      <c r="J63" s="86"/>
      <c r="K63" s="86"/>
      <c r="L63" s="86"/>
      <c r="M63" s="86"/>
    </row>
    <row r="64" spans="1:13" ht="20.100000000000001" customHeight="1">
      <c r="A64" s="22" t="s">
        <v>171</v>
      </c>
      <c r="B64" s="244"/>
      <c r="C64" s="244"/>
      <c r="E64" s="9"/>
      <c r="F64" s="9"/>
      <c r="G64" s="9"/>
      <c r="H64" s="9"/>
      <c r="I64" s="8"/>
      <c r="J64" s="20"/>
      <c r="K64" s="20"/>
      <c r="L64" s="20"/>
      <c r="M64" s="20"/>
    </row>
    <row r="65" spans="1:13" ht="20.100000000000001" customHeight="1">
      <c r="A65" s="23" t="s">
        <v>149</v>
      </c>
      <c r="J65" s="2"/>
      <c r="K65" s="2"/>
      <c r="L65" s="2"/>
      <c r="M65" s="2"/>
    </row>
    <row r="66" spans="1:13" ht="20.100000000000001" customHeight="1">
      <c r="A66" s="24" t="s">
        <v>137</v>
      </c>
      <c r="J66" s="7"/>
      <c r="K66" s="7"/>
      <c r="L66" s="7"/>
      <c r="M66" s="7"/>
    </row>
    <row r="67" spans="1:13" ht="20.100000000000001" customHeight="1">
      <c r="A67" s="23"/>
      <c r="J67" s="2"/>
      <c r="K67" s="2"/>
      <c r="L67" s="2"/>
      <c r="M67" s="2"/>
    </row>
  </sheetData>
  <mergeCells count="22">
    <mergeCell ref="A3:M3"/>
    <mergeCell ref="A5:A7"/>
    <mergeCell ref="B5:B7"/>
    <mergeCell ref="C5:C7"/>
    <mergeCell ref="D5:D7"/>
    <mergeCell ref="E5:E7"/>
    <mergeCell ref="F5:G5"/>
    <mergeCell ref="H5:H7"/>
    <mergeCell ref="I5:I7"/>
    <mergeCell ref="J5:J7"/>
    <mergeCell ref="M59:M62"/>
    <mergeCell ref="K5:K7"/>
    <mergeCell ref="L5:M5"/>
    <mergeCell ref="F6:F7"/>
    <mergeCell ref="G6:G7"/>
    <mergeCell ref="L6:L7"/>
    <mergeCell ref="M6:M7"/>
    <mergeCell ref="A59:C62"/>
    <mergeCell ref="I59:I62"/>
    <mergeCell ref="J59:J62"/>
    <mergeCell ref="K59:K62"/>
    <mergeCell ref="L59:L62"/>
  </mergeCells>
  <phoneticPr fontId="1"/>
  <printOptions horizontalCentered="1"/>
  <pageMargins left="0.39370078740157483" right="0.39370078740157483" top="0.78740157480314965" bottom="0.59055118110236227" header="0.51181102362204722" footer="0.39370078740157483"/>
  <pageSetup paperSize="8" scale="65" orientation="landscape" cellComments="asDisplayed" horizontalDpi="300" verticalDpi="300" r:id="rId1"/>
  <headerFooter alignWithMargins="0">
    <oddHeader xml:space="preserve">&amp;L&amp;18　　　　　様式６&amp;R&amp;"ＭＳ Ｐゴシック,太字"&amp;12 </oddHeader>
    <oddFooter>&amp;C&amp;P/&amp;N</oddFooter>
  </headerFooter>
  <colBreaks count="1" manualBreakCount="1">
    <brk id="13"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16</vt:i4>
      </vt:variant>
    </vt:vector>
  </HeadingPairs>
  <TitlesOfParts>
    <vt:vector size="25" baseType="lpstr">
      <vt:lpstr>反映状況調</vt:lpstr>
      <vt:lpstr>【記載例】反映状況調 </vt:lpstr>
      <vt:lpstr>【記載例】29新規事業 </vt:lpstr>
      <vt:lpstr>30新規事業</vt:lpstr>
      <vt:lpstr>31新規要求事業</vt:lpstr>
      <vt:lpstr>公開プロセス対象事業</vt:lpstr>
      <vt:lpstr>集計表（公表様式）</vt:lpstr>
      <vt:lpstr>対象外リスト</vt:lpstr>
      <vt:lpstr>【記載例】対象外リスト </vt:lpstr>
      <vt:lpstr>'【記載例】29新規事業 '!Print_Area</vt:lpstr>
      <vt:lpstr>'【記載例】対象外リスト '!Print_Area</vt:lpstr>
      <vt:lpstr>'【記載例】反映状況調 '!Print_Area</vt:lpstr>
      <vt:lpstr>'30新規事業'!Print_Area</vt:lpstr>
      <vt:lpstr>'31新規要求事業'!Print_Area</vt:lpstr>
      <vt:lpstr>公開プロセス対象事業!Print_Area</vt:lpstr>
      <vt:lpstr>対象外リスト!Print_Area</vt:lpstr>
      <vt:lpstr>反映状況調!Print_Area</vt:lpstr>
      <vt:lpstr>'【記載例】29新規事業 '!Print_Titles</vt:lpstr>
      <vt:lpstr>'【記載例】対象外リスト '!Print_Titles</vt:lpstr>
      <vt:lpstr>'【記載例】反映状況調 '!Print_Titles</vt:lpstr>
      <vt:lpstr>'30新規事業'!Print_Titles</vt:lpstr>
      <vt:lpstr>'31新規要求事業'!Print_Titles</vt:lpstr>
      <vt:lpstr>公開プロセス対象事業!Print_Titles</vt:lpstr>
      <vt:lpstr>対象外リスト!Print_Titles</vt:lpstr>
      <vt:lpstr>反映状況調!Print_Titles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2018-09-11T01:36:45Z</dcterms:modified>
</cp:coreProperties>
</file>