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E25" i="3" l="1"/>
  <c r="AU335" i="3" l="1"/>
  <c r="AU302" i="3" l="1"/>
  <c r="AU236" i="3"/>
  <c r="AO23" i="3"/>
  <c r="AO25" i="3" s="1"/>
  <c r="AJ23" i="3"/>
  <c r="AJ25" i="3" s="1"/>
  <c r="AE23"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<sst xmlns="http://schemas.openxmlformats.org/spreadsheetml/2006/main" count="1343" uniqueCount="555">
  <si>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</si>
  <si>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</si>
  <si>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</si>
  <si>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</si>
  <si>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</si>
  <si>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</si>
  <si>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</si>
  <si>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</si>
  <si>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</si>
  <si>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</si>
  <si>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</si>
  <si>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</si>
  <si>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</si>
  <si>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</si>
  <si>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</si>
  <si>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</si>
  <si>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</si>
  <si>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</si>
  <si>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</si>
  <si>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</si>
  <si>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</si>
  <si>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</si>
  <si>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</si>
  <si>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</si>
  <si>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</si>
  <si>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</si>
  <si>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</si>
  <si>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</si>
  <si>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</si>
  <si>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</si>
  <si>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</si>
  <si>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</si>
  <si>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</si>
  <si>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</si>
  <si>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</si>
  <si>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</si>
  <si>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</si>
  <si>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</si>
  <si>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</si>
  <si>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</si>
  <si>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</si>
  <si>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</si>
  <si>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</si>
  <si>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</si>
  <si>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</si>
  <si>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</si>
  <si>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</si>
  <si>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</si>
  <si>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</si>
  <si>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</si>
  <si>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</si>
  <si>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</si>
  <si>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</si>
  <si>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</si>
  <si>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</si>
  <si>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</si>
  <si>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</si>
  <si>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</si>
  <si>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</si>
  <si>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</si>
  <si>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</si>
  <si>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</si>
  <si>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</si>
  <si>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</si>
  <si>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</si>
  <si>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</si>
  <si>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</si>
  <si>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</si>
  <si>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</si>
  <si>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</si>
  <si>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</si>
  <si>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</si>
  <si>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</si>
  <si>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</si>
  <si>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</si>
  <si>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</si>
  <si>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</si>
  <si>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</si>
  <si>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</si>
  <si>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</si>
  <si>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</si>
  <si>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</si>
  <si>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</si>
  <si>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</si>
  <si>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</si>
  <si>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</si>
  <si>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</si>
  <si>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</si>
  <si>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</si>
  <si>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</si>
  <si>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</si>
  <si>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</si>
  <si>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</si>
  <si>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</si>
  <si>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</si>
  <si>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</si>
  <si>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</si>
  <si>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</si>
  <si>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</si>
  <si>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</si>
  <si>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</si>
  <si>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</si>
  <si>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</si>
  <si>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</si>
  <si>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</si>
  <si>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</si>
  <si>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</si>
  <si>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</si>
  <si>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</si>
  <si>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</si>
  <si>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</si>
  <si>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</si>
  <si>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</si>
  <si>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</si>
  <si>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</si>
  <si>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</si>
  <si>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</si>
  <si>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</si>
  <si>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</si>
  <si>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</si>
  <si>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</si>
  <si>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</si>
  <si>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</si>
  <si>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</si>
  <si>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</si>
  <si>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</si>
  <si>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</si>
  <si>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</si>
  <si>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</si>
  <si>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</si>
  <si>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</si>
  <si>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</si>
  <si>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</si>
  <si>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</si>
  <si>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</si>
  <si>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</si>
  <si>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</si>
  <si>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</si>
  <si>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</si>
  <si>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</si>
  <si>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</si>
  <si>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</si>
  <si>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</si>
  <si>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</si>
  <si>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</si>
  <si>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</si>
  <si>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</si>
  <si>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</si>
  <si>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</si>
  <si>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</si>
  <si>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</si>
  <si>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</si>
  <si>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</si>
  <si>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</si>
  <si>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</si>
  <si>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</si>
  <si>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</si>
  <si>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</si>
  <si>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</si>
  <si>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</si>
  <si>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</si>
  <si>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</si>
  <si>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</si>
  <si>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</si>
  <si>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</si>
  <si>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</si>
  <si>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</si>
  <si>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</si>
  <si>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</si>
  <si>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</si>
  <si>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</si>
  <si>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</si>
  <si>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</si>
  <si>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</si>
  <si>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</si>
  <si>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</si>
  <si>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</si>
  <si>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</si>
  <si>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</si>
  <si>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</si>
  <si>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</si>
  <si>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</si>
  <si>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</si>
  <si>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</si>
  <si>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</si>
  <si>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</si>
  <si>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</si>
  <si>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</si>
  <si>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</si>
  <si>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</si>
  <si>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</si>
  <si>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</si>
  <si>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</si>
  <si>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</si>
  <si>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</si>
  <si>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</si>
  <si>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</si>
  <si>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</si>
  <si>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</si>
  <si>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</si>
  <si>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</si>
  <si>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</si>
  <si>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</si>
  <si>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</si>
  <si>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</si>
  <si>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</si>
  <si>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</si>
  <si>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</si>
  <si>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</si>
  <si>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</si>
  <si>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</si>
  <si>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</si>
  <si>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</si>
  <si>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</si>
  <si>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</si>
  <si>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</si>
  <si>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</si>
  <si>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</si>
  <si>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</si>
  <si>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</si>
  <si>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</si>
  <si>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</si>
  <si>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</si>
  <si>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</si>
  <si>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</si>
  <si>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</si>
  <si>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</si>
  <si>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</si>
  <si>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</si>
  <si>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</si>
  <si>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</si>
  <si>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</si>
  <si>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</si>
  <si>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</si>
  <si>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</si>
  <si>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</si>
  <si>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</si>
  <si>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</si>
  <si>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</si>
  <si>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</si>
  <si>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</si>
  <si>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</si>
  <si>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</si>
  <si>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</si>
  <si>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</si>
  <si>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</si>
  <si>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</si>
  <si>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</si>
  <si>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</si>
  <si>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</si>
  <si>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</si>
  <si>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</si>
  <si>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</si>
  <si>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</si>
  <si>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</si>
  <si>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</si>
  <si>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</si>
  <si>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</si>
  <si>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</si>
  <si>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</si>
  <si>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</si>
  <si>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</si>
  <si>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</si>
  <si>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</si>
  <si>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</si>
  <si>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</si>
  <si>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</si>
  <si>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</si>
  <si>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</si>
  <si>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</si>
  <si>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</si>
  <si>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</si>
  <si>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</si>
  <si>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</si>
  <si>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</si>
  <si>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</si>
  <si>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</si>
  <si>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</si>
  <si>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</si>
  <si>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</si>
  <si>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</si>
  <si>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</si>
  <si>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</si>
  <si>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</si>
  <si>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</si>
  <si>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</si>
  <si>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</si>
  <si>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</si>
  <si>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</si>
  <si>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</si>
  <si>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</si>
  <si>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</si>
  <si>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</si>
  <si>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</si>
  <si>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</si>
  <si>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</si>
  <si>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</si>
  <si>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</si>
  <si>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</si>
  <si>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</si>
  <si>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</si>
  <si>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</si>
  <si>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</si>
  <si>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</si>
  <si>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</si>
  <si>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</si>
  <si>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</si>
  <si>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</si>
  <si>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</si>
  <si>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</si>
  <si>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</si>
  <si>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</si>
  <si>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</si>
  <si>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</si>
  <si>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</si>
  <si>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</si>
  <si>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</si>
  <si>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</si>
  <si>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</si>
  <si>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</si>
  <si>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</si>
  <si>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</si>
  <si>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</si>
  <si>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</si>
  <si>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</si>
  <si>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</si>
  <si>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</si>
  <si>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</si>
  <si>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</si>
  <si>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</si>
  <si>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</si>
  <si>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</si>
  <si>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</si>
  <si>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</si>
  <si>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</si>
  <si>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</si>
  <si>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</si>
  <si>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</si>
  <si>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</si>
  <si>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</si>
  <si>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</si>
  <si>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</si>
  <si>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</si>
  <si>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</si>
  <si>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</si>
  <si>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</si>
  <si>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</si>
  <si>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</si>
  <si>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</si>
  <si>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</si>
  <si>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</si>
  <si>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</si>
  <si>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</si>
  <si>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</si>
  <si>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</si>
  <si>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</si>
  <si>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</si>
  <si>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</si>
  <si>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</si>
  <si>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</si>
  <si>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</si>
  <si>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</si>
  <si>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</si>
  <si>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</si>
  <si>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</si>
  <si>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</si>
  <si>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</si>
  <si>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</si>
  <si>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</si>
  <si>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</si>
  <si>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</si>
  <si>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</si>
  <si>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</si>
  <si>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</si>
  <si>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</si>
  <si>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</si>
  <si>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</si>
  <si>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</si>
  <si>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</si>
  <si>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</si>
  <si>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</si>
  <si>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</si>
  <si>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</si>
  <si>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</si>
  <si>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</si>
  <si>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</si>
  <si>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</si>
  <si>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</si>
  <si>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</si>
  <si>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</si>
  <si>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</si>
  <si>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</si>
  <si>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</si>
  <si>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</si>
  <si>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</si>
  <si>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</si>
  <si>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</si>
  <si>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</si>
  <si>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</si>
  <si>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</si>
  <si>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</si>
  <si>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</si>
  <si>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</si>
  <si>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</si>
  <si>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</si>
  <si>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</si>
  <si>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</si>
  <si>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</si>
  <si>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</si>
  <si>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</si>
  <si>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</si>
  <si>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</si>
  <si>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</si>
  <si>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</si>
  <si>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</si>
  <si>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</si>
  <si>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</si>
  <si>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</si>
  <si>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</si>
  <si>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</si>
  <si>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</si>
  <si>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</si>
  <si>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</si>
  <si>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</si>
  <si>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</si>
  <si>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</si>
  <si>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</si>
  <si>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</si>
  <si>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</si>
  <si>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</si>
  <si>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</si>
  <si>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</si>
  <si>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</si>
  <si>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</si>
  <si>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</si>
  <si>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</si>
  <si>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</si>
  <si>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</si>
  <si>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</si>
  <si>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</si>
  <si>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</si>
  <si>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</si>
  <si>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</si>
  <si>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</si>
  <si>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</si>
  <si>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</si>
  <si>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</si>
  <si>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</si>
  <si>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</si>
  <si>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</si>
  <si>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</si>
  <si>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</si>
  <si>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</si>
  <si>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</si>
  <si>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</si>
  <si>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</si>
  <si>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</si>
  <si>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</si>
  <si>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</si>
  <si>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</si>
  <si>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</si>
  <si>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</si>
  <si>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</si>
  <si>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</si>
  <si>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</si>
  <si>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</si>
  <si>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地盤沈下等水管理推進費</t>
    <rPh sb="0" eb="2">
      <t>ジバン</t>
    </rPh>
    <rPh sb="2" eb="4">
      <t>チンカ</t>
    </rPh>
    <rPh sb="4" eb="5">
      <t>トウ</t>
    </rPh>
    <rPh sb="5" eb="6">
      <t>ミズ</t>
    </rPh>
    <rPh sb="6" eb="8">
      <t>カンリ</t>
    </rPh>
    <rPh sb="8" eb="10">
      <t>スイシン</t>
    </rPh>
    <rPh sb="10" eb="11">
      <t>ヒ</t>
    </rPh>
    <phoneticPr fontId="3"/>
  </si>
  <si>
    <t>平成１９年度</t>
    <rPh sb="0" eb="2">
      <t>ヘイセイ</t>
    </rPh>
    <rPh sb="4" eb="5">
      <t>ネン</t>
    </rPh>
    <rPh sb="5" eb="6">
      <t>ド</t>
    </rPh>
    <phoneticPr fontId="20"/>
  </si>
  <si>
    <t>終了予定なし</t>
    <rPh sb="0" eb="2">
      <t>シュウリョウ</t>
    </rPh>
    <rPh sb="2" eb="4">
      <t>ヨテイ</t>
    </rPh>
    <phoneticPr fontId="20"/>
  </si>
  <si>
    <t>水・大気環境局</t>
    <rPh sb="0" eb="1">
      <t>ミズ</t>
    </rPh>
    <rPh sb="2" eb="4">
      <t>タイキ</t>
    </rPh>
    <rPh sb="4" eb="6">
      <t>カンキョウ</t>
    </rPh>
    <rPh sb="6" eb="7">
      <t>キョク</t>
    </rPh>
    <phoneticPr fontId="3"/>
  </si>
  <si>
    <t>土壌環境課　地下水・地盤環境室</t>
    <rPh sb="0" eb="2">
      <t>ドジョウ</t>
    </rPh>
    <rPh sb="2" eb="4">
      <t>カンキョウ</t>
    </rPh>
    <rPh sb="4" eb="5">
      <t>カ</t>
    </rPh>
    <rPh sb="6" eb="9">
      <t>チカスイ</t>
    </rPh>
    <rPh sb="10" eb="12">
      <t>ジバン</t>
    </rPh>
    <rPh sb="12" eb="14">
      <t>カンキョウ</t>
    </rPh>
    <rPh sb="14" eb="15">
      <t>シツ</t>
    </rPh>
    <phoneticPr fontId="3"/>
  </si>
  <si>
    <t>土壌環境課地下水・地盤環境室長 二村　英介</t>
    <rPh sb="0" eb="2">
      <t>ドジョウ</t>
    </rPh>
    <rPh sb="2" eb="5">
      <t>カンキョウカ</t>
    </rPh>
    <rPh sb="5" eb="8">
      <t>チカスイ</t>
    </rPh>
    <rPh sb="9" eb="11">
      <t>ジバン</t>
    </rPh>
    <rPh sb="11" eb="13">
      <t>カンキョウ</t>
    </rPh>
    <rPh sb="13" eb="15">
      <t>シツチョウ</t>
    </rPh>
    <rPh sb="16" eb="18">
      <t>フタムラ</t>
    </rPh>
    <rPh sb="19" eb="21">
      <t>エイスケ</t>
    </rPh>
    <phoneticPr fontId="3"/>
  </si>
  <si>
    <t>○</t>
  </si>
  <si>
    <t>3.大気・水・土壌環境等の保全
　3-3.水環境の保全（海洋環境の保全を含む）</t>
    <rPh sb="2" eb="4">
      <t>タイキ</t>
    </rPh>
    <rPh sb="5" eb="6">
      <t>ミズ</t>
    </rPh>
    <rPh sb="7" eb="9">
      <t>ドジョウ</t>
    </rPh>
    <rPh sb="9" eb="11">
      <t>カンキョウ</t>
    </rPh>
    <rPh sb="11" eb="12">
      <t>トウ</t>
    </rPh>
    <rPh sb="13" eb="15">
      <t>ホゼン</t>
    </rPh>
    <rPh sb="21" eb="22">
      <t>ミズ</t>
    </rPh>
    <rPh sb="22" eb="24">
      <t>カンキョウ</t>
    </rPh>
    <rPh sb="25" eb="27">
      <t>ホゼン</t>
    </rPh>
    <rPh sb="28" eb="30">
      <t>カイヨウ</t>
    </rPh>
    <rPh sb="30" eb="32">
      <t>カンキョウ</t>
    </rPh>
    <rPh sb="33" eb="35">
      <t>ホゼン</t>
    </rPh>
    <rPh sb="36" eb="37">
      <t>フク</t>
    </rPh>
    <phoneticPr fontId="3"/>
  </si>
  <si>
    <t>環境基本計画　第2部第4章第1節</t>
    <rPh sb="0" eb="2">
      <t>カンキョウ</t>
    </rPh>
    <rPh sb="2" eb="4">
      <t>キホン</t>
    </rPh>
    <rPh sb="4" eb="6">
      <t>ケイカク</t>
    </rPh>
    <rPh sb="7" eb="8">
      <t>ダイ</t>
    </rPh>
    <rPh sb="9" eb="10">
      <t>ブ</t>
    </rPh>
    <rPh sb="10" eb="11">
      <t>ダイ</t>
    </rPh>
    <rPh sb="12" eb="13">
      <t>ショウ</t>
    </rPh>
    <rPh sb="13" eb="14">
      <t>ダイ</t>
    </rPh>
    <rPh sb="15" eb="16">
      <t>セツ</t>
    </rPh>
    <phoneticPr fontId="3"/>
  </si>
  <si>
    <t>環境基本法第16条
水質汚濁防止法第15条
水循環基本法第2条</t>
    <rPh sb="0" eb="2">
      <t>カンキョウ</t>
    </rPh>
    <rPh sb="2" eb="5">
      <t>キホンホウ</t>
    </rPh>
    <rPh sb="5" eb="6">
      <t>ダイ</t>
    </rPh>
    <rPh sb="8" eb="9">
      <t>ジョウ</t>
    </rPh>
    <rPh sb="10" eb="12">
      <t>スイシツ</t>
    </rPh>
    <rPh sb="12" eb="14">
      <t>オダク</t>
    </rPh>
    <rPh sb="14" eb="17">
      <t>ボウシホウ</t>
    </rPh>
    <rPh sb="17" eb="18">
      <t>ダイ</t>
    </rPh>
    <rPh sb="20" eb="21">
      <t>ジョウ</t>
    </rPh>
    <rPh sb="22" eb="23">
      <t>ミズ</t>
    </rPh>
    <rPh sb="23" eb="25">
      <t>ジュンカン</t>
    </rPh>
    <rPh sb="25" eb="28">
      <t>キホンホウ</t>
    </rPh>
    <rPh sb="28" eb="29">
      <t>ダイ</t>
    </rPh>
    <rPh sb="30" eb="31">
      <t>ジョウ</t>
    </rPh>
    <phoneticPr fontId="3"/>
  </si>
  <si>
    <t>多様な機能と生活環境や生物生息環境への影響を有する地下水を今後も持続性有る共有資源として保全・利用していくため、地下水が地下水流域を基本単位とした循環系を形成しているとの視点に立ち、地下水流域全体の地下水・地盤環境情報を統合的に捉え、地下水の流動や水質特性、利用状況を踏まえた管理方策を検討し、必要な制度の見直し等を実施することにより、地下水・地盤環境の保全を図ることを目的とする。</t>
    <rPh sb="0" eb="2">
      <t>タヨウ</t>
    </rPh>
    <rPh sb="3" eb="5">
      <t>キノウ</t>
    </rPh>
    <rPh sb="6" eb="8">
      <t>セイカツ</t>
    </rPh>
    <rPh sb="8" eb="10">
      <t>カンキョウ</t>
    </rPh>
    <rPh sb="11" eb="13">
      <t>セイブツ</t>
    </rPh>
    <rPh sb="13" eb="15">
      <t>セイソク</t>
    </rPh>
    <rPh sb="15" eb="17">
      <t>カンキョウ</t>
    </rPh>
    <rPh sb="19" eb="21">
      <t>エイキョウ</t>
    </rPh>
    <rPh sb="22" eb="23">
      <t>ユウ</t>
    </rPh>
    <rPh sb="25" eb="28">
      <t>チカスイ</t>
    </rPh>
    <rPh sb="29" eb="31">
      <t>コンゴ</t>
    </rPh>
    <rPh sb="32" eb="35">
      <t>ジゾクセイ</t>
    </rPh>
    <rPh sb="35" eb="36">
      <t>ア</t>
    </rPh>
    <rPh sb="37" eb="39">
      <t>キョウユウ</t>
    </rPh>
    <rPh sb="39" eb="41">
      <t>シゲン</t>
    </rPh>
    <rPh sb="44" eb="46">
      <t>ホゼン</t>
    </rPh>
    <rPh sb="47" eb="49">
      <t>リヨウ</t>
    </rPh>
    <rPh sb="56" eb="59">
      <t>チカスイ</t>
    </rPh>
    <rPh sb="60" eb="63">
      <t>チカスイ</t>
    </rPh>
    <rPh sb="63" eb="65">
      <t>リュウイキ</t>
    </rPh>
    <rPh sb="66" eb="68">
      <t>キホン</t>
    </rPh>
    <rPh sb="68" eb="70">
      <t>タンイ</t>
    </rPh>
    <rPh sb="73" eb="76">
      <t>ジュンカンケイ</t>
    </rPh>
    <rPh sb="77" eb="79">
      <t>ケイセイ</t>
    </rPh>
    <rPh sb="85" eb="87">
      <t>シテン</t>
    </rPh>
    <rPh sb="88" eb="89">
      <t>タ</t>
    </rPh>
    <rPh sb="91" eb="94">
      <t>チカスイ</t>
    </rPh>
    <rPh sb="94" eb="96">
      <t>リュウイキ</t>
    </rPh>
    <rPh sb="96" eb="98">
      <t>ゼンタイ</t>
    </rPh>
    <rPh sb="99" eb="102">
      <t>チカスイ</t>
    </rPh>
    <rPh sb="103" eb="105">
      <t>ジバン</t>
    </rPh>
    <rPh sb="105" eb="107">
      <t>カンキョウ</t>
    </rPh>
    <rPh sb="107" eb="109">
      <t>ジョウホウ</t>
    </rPh>
    <rPh sb="110" eb="113">
      <t>トウゴウテキ</t>
    </rPh>
    <rPh sb="114" eb="115">
      <t>トラ</t>
    </rPh>
    <rPh sb="117" eb="120">
      <t>チカスイ</t>
    </rPh>
    <rPh sb="121" eb="123">
      <t>リュウドウ</t>
    </rPh>
    <rPh sb="124" eb="126">
      <t>スイシツ</t>
    </rPh>
    <rPh sb="126" eb="128">
      <t>トクセイ</t>
    </rPh>
    <rPh sb="129" eb="131">
      <t>リヨウ</t>
    </rPh>
    <rPh sb="131" eb="133">
      <t>ジョウキョウ</t>
    </rPh>
    <rPh sb="134" eb="135">
      <t>フ</t>
    </rPh>
    <rPh sb="138" eb="140">
      <t>カンリ</t>
    </rPh>
    <rPh sb="140" eb="142">
      <t>ホウサク</t>
    </rPh>
    <rPh sb="143" eb="145">
      <t>ケントウ</t>
    </rPh>
    <rPh sb="147" eb="149">
      <t>ヒツヨウ</t>
    </rPh>
    <rPh sb="150" eb="152">
      <t>セイド</t>
    </rPh>
    <rPh sb="153" eb="155">
      <t>ミナオ</t>
    </rPh>
    <rPh sb="156" eb="157">
      <t>トウ</t>
    </rPh>
    <rPh sb="158" eb="160">
      <t>ジッシ</t>
    </rPh>
    <rPh sb="168" eb="171">
      <t>チカスイ</t>
    </rPh>
    <rPh sb="172" eb="174">
      <t>ジバン</t>
    </rPh>
    <rPh sb="174" eb="176">
      <t>カンキョウ</t>
    </rPh>
    <rPh sb="177" eb="179">
      <t>ホゼン</t>
    </rPh>
    <rPh sb="180" eb="181">
      <t>ハカ</t>
    </rPh>
    <rPh sb="185" eb="187">
      <t>モクテキ</t>
    </rPh>
    <phoneticPr fontId="3"/>
  </si>
  <si>
    <t>-</t>
  </si>
  <si>
    <t>「適切な地下水の保全と利用のための管理方策検討」に係わる検討会実施回数</t>
    <rPh sb="1" eb="3">
      <t>テキセツ</t>
    </rPh>
    <rPh sb="4" eb="7">
      <t>チカスイ</t>
    </rPh>
    <rPh sb="8" eb="10">
      <t>ホゼン</t>
    </rPh>
    <rPh sb="11" eb="13">
      <t>リヨウ</t>
    </rPh>
    <rPh sb="17" eb="19">
      <t>カンリ</t>
    </rPh>
    <rPh sb="19" eb="21">
      <t>ホウサク</t>
    </rPh>
    <rPh sb="21" eb="23">
      <t>ケントウ</t>
    </rPh>
    <rPh sb="25" eb="26">
      <t>カカ</t>
    </rPh>
    <rPh sb="28" eb="31">
      <t>ケントウカイ</t>
    </rPh>
    <rPh sb="31" eb="33">
      <t>ジッシ</t>
    </rPh>
    <rPh sb="33" eb="35">
      <t>カイスウ</t>
    </rPh>
    <phoneticPr fontId="3"/>
  </si>
  <si>
    <t>該当事業予算／検討会等の開催回数　　　　　　　　　　　　　　　　</t>
    <phoneticPr fontId="5"/>
  </si>
  <si>
    <t>10百万/2</t>
  </si>
  <si>
    <t>15百万/2</t>
  </si>
  <si>
    <t>18百万/3</t>
  </si>
  <si>
    <t>16百万/3</t>
  </si>
  <si>
    <t>　　百万/回</t>
    <rPh sb="2" eb="4">
      <t>ヒャクマン</t>
    </rPh>
    <rPh sb="5" eb="6">
      <t>カイ</t>
    </rPh>
    <phoneticPr fontId="5"/>
  </si>
  <si>
    <t>百万/回</t>
    <rPh sb="0" eb="2">
      <t>ヒャクマン</t>
    </rPh>
    <rPh sb="3" eb="4">
      <t>カイ</t>
    </rPh>
    <phoneticPr fontId="5"/>
  </si>
  <si>
    <t>環境保全調査費</t>
    <rPh sb="0" eb="2">
      <t>カンキョウ</t>
    </rPh>
    <rPh sb="2" eb="4">
      <t>ホゼン</t>
    </rPh>
    <rPh sb="4" eb="7">
      <t>チョウサヒ</t>
    </rPh>
    <phoneticPr fontId="3"/>
  </si>
  <si>
    <t>地盤沈下が国民の財産に及ぼす影響は大きく、対策を講じる必要がある。</t>
    <rPh sb="0" eb="2">
      <t>ジバン</t>
    </rPh>
    <rPh sb="2" eb="4">
      <t>チンカ</t>
    </rPh>
    <rPh sb="5" eb="7">
      <t>コクミン</t>
    </rPh>
    <rPh sb="8" eb="10">
      <t>ザイサン</t>
    </rPh>
    <rPh sb="11" eb="12">
      <t>オヨ</t>
    </rPh>
    <rPh sb="14" eb="16">
      <t>エイキョウ</t>
    </rPh>
    <rPh sb="17" eb="18">
      <t>オオ</t>
    </rPh>
    <rPh sb="21" eb="23">
      <t>タイサク</t>
    </rPh>
    <rPh sb="24" eb="25">
      <t>コウ</t>
    </rPh>
    <rPh sb="27" eb="29">
      <t>ヒツヨウ</t>
    </rPh>
    <phoneticPr fontId="3"/>
  </si>
  <si>
    <t>自治体間を超える地盤沈下に関して、国が指針を示す必要がある。</t>
    <rPh sb="0" eb="3">
      <t>ジチタイ</t>
    </rPh>
    <rPh sb="3" eb="4">
      <t>カン</t>
    </rPh>
    <rPh sb="5" eb="6">
      <t>コ</t>
    </rPh>
    <rPh sb="8" eb="10">
      <t>ジバン</t>
    </rPh>
    <rPh sb="10" eb="12">
      <t>チンカ</t>
    </rPh>
    <rPh sb="13" eb="14">
      <t>カン</t>
    </rPh>
    <rPh sb="17" eb="18">
      <t>クニ</t>
    </rPh>
    <rPh sb="19" eb="21">
      <t>シシン</t>
    </rPh>
    <rPh sb="22" eb="23">
      <t>シメ</t>
    </rPh>
    <rPh sb="24" eb="26">
      <t>ヒツヨウ</t>
    </rPh>
    <phoneticPr fontId="3"/>
  </si>
  <si>
    <t>‐</t>
  </si>
  <si>
    <t>-</t>
    <phoneticPr fontId="5"/>
  </si>
  <si>
    <t>-</t>
    <phoneticPr fontId="5"/>
  </si>
  <si>
    <t>-</t>
    <phoneticPr fontId="5"/>
  </si>
  <si>
    <t>-</t>
    <phoneticPr fontId="5"/>
  </si>
  <si>
    <t>地盤沈下が国民の財産や社会に及ぼす影響は大きく、引き続き対策を講じていく必要がある。</t>
    <rPh sb="0" eb="2">
      <t>ジバン</t>
    </rPh>
    <rPh sb="2" eb="4">
      <t>チンカ</t>
    </rPh>
    <rPh sb="5" eb="7">
      <t>コクミン</t>
    </rPh>
    <rPh sb="8" eb="10">
      <t>ザイサン</t>
    </rPh>
    <rPh sb="11" eb="13">
      <t>シャカイ</t>
    </rPh>
    <rPh sb="14" eb="15">
      <t>オヨ</t>
    </rPh>
    <rPh sb="17" eb="19">
      <t>エイキョウ</t>
    </rPh>
    <rPh sb="20" eb="21">
      <t>オオ</t>
    </rPh>
    <rPh sb="24" eb="25">
      <t>ヒ</t>
    </rPh>
    <rPh sb="26" eb="27">
      <t>ツヅ</t>
    </rPh>
    <rPh sb="28" eb="30">
      <t>タイサク</t>
    </rPh>
    <rPh sb="31" eb="32">
      <t>コウ</t>
    </rPh>
    <rPh sb="36" eb="38">
      <t>ヒツヨウ</t>
    </rPh>
    <phoneticPr fontId="3"/>
  </si>
  <si>
    <t>予算の範囲内で効率的・効果的な結果が得られるよう、事業の実施に努める。</t>
    <rPh sb="0" eb="2">
      <t>ヨサン</t>
    </rPh>
    <rPh sb="3" eb="6">
      <t>ハンイナイ</t>
    </rPh>
    <rPh sb="7" eb="10">
      <t>コウリツテキ</t>
    </rPh>
    <rPh sb="11" eb="14">
      <t>コウカテキ</t>
    </rPh>
    <rPh sb="15" eb="17">
      <t>ケッカ</t>
    </rPh>
    <rPh sb="18" eb="19">
      <t>エ</t>
    </rPh>
    <rPh sb="25" eb="27">
      <t>ジギョウ</t>
    </rPh>
    <rPh sb="28" eb="30">
      <t>ジッシ</t>
    </rPh>
    <rPh sb="31" eb="32">
      <t>ツト</t>
    </rPh>
    <phoneticPr fontId="3"/>
  </si>
  <si>
    <t>有識者や学識経験者を交えた検討会の開催により、業務がより効果的な成果を出せるよう、知見・助言を得ている。</t>
    <rPh sb="0" eb="3">
      <t>ユウシキシャ</t>
    </rPh>
    <rPh sb="4" eb="6">
      <t>ガクシキ</t>
    </rPh>
    <rPh sb="6" eb="9">
      <t>ケイケンシャ</t>
    </rPh>
    <rPh sb="10" eb="11">
      <t>マジ</t>
    </rPh>
    <rPh sb="13" eb="16">
      <t>ケントウカイ</t>
    </rPh>
    <rPh sb="17" eb="19">
      <t>カイサイ</t>
    </rPh>
    <rPh sb="23" eb="25">
      <t>ギョウム</t>
    </rPh>
    <rPh sb="28" eb="31">
      <t>コウカテキ</t>
    </rPh>
    <rPh sb="32" eb="34">
      <t>セイカ</t>
    </rPh>
    <rPh sb="35" eb="36">
      <t>ダ</t>
    </rPh>
    <rPh sb="41" eb="43">
      <t>チケン</t>
    </rPh>
    <rPh sb="44" eb="46">
      <t>ジョゲン</t>
    </rPh>
    <rPh sb="47" eb="48">
      <t>エ</t>
    </rPh>
    <phoneticPr fontId="5"/>
  </si>
  <si>
    <t>回</t>
    <rPh sb="0" eb="1">
      <t>カイ</t>
    </rPh>
    <phoneticPr fontId="5"/>
  </si>
  <si>
    <t>人件費</t>
  </si>
  <si>
    <t>資料収集整理・ヒアリング・解析・とりまとめ等
129人日</t>
  </si>
  <si>
    <t>一般管理費</t>
  </si>
  <si>
    <t>その他</t>
  </si>
  <si>
    <t>諸謝金・旅費・借料・損料・会議費</t>
  </si>
  <si>
    <t>印刷製本費</t>
  </si>
  <si>
    <t>冊子・報告書・検討会資料</t>
  </si>
  <si>
    <t>外注費</t>
  </si>
  <si>
    <t>(株)地域環境研究所
データ収集等</t>
  </si>
  <si>
    <t>消費税</t>
  </si>
  <si>
    <t>A.中央開発（株）</t>
  </si>
  <si>
    <t>B.(株)地域環境研究所</t>
  </si>
  <si>
    <t>支出額100万円未満のため非掲載</t>
  </si>
  <si>
    <t>C.国際航業(株)</t>
  </si>
  <si>
    <t>地域の選定、データ解析、検証　等</t>
  </si>
  <si>
    <t>諸経費</t>
  </si>
  <si>
    <t>衛星データ取得料</t>
  </si>
  <si>
    <t>D.(株)ファーストシステムデザイン</t>
  </si>
  <si>
    <t>集計・解析・とりまとめ業務　125.5人日</t>
  </si>
  <si>
    <t>印刷製本費・旅費・一般管理費　等</t>
  </si>
  <si>
    <t>E.ヒューマンコム（株）</t>
  </si>
  <si>
    <t>F.渡辺ブリキ店</t>
  </si>
  <si>
    <t>中央開発(株)</t>
  </si>
  <si>
    <t>H26年度健全な地下水環境の維持・回復に関する検討業務</t>
  </si>
  <si>
    <t>(株)地域環境研究所</t>
  </si>
  <si>
    <t>資料収集</t>
  </si>
  <si>
    <t>国際航業(株)</t>
  </si>
  <si>
    <t>H26年度地盤沈下観測等における衛星データの活用手法検討調査業務</t>
  </si>
  <si>
    <t>（株）ファーストシステムデザイン</t>
  </si>
  <si>
    <t>平成26年度地下水質測定結果等集計・解析業務</t>
  </si>
  <si>
    <t>ヒューマンコム(株)</t>
  </si>
  <si>
    <t>H26年度法令等和訳翻訳業務（ビル用水法）</t>
  </si>
  <si>
    <t>随意契約</t>
  </si>
  <si>
    <t>渡辺ブリキ店</t>
  </si>
  <si>
    <t>H26年度新潟市浜町地区地盤沈下観測施設陸屋根補修工事</t>
  </si>
  <si>
    <t xml:space="preserve">・地盤沈下の防止を目的とした地下水採取規制のあり方について検討する。
・平成27年度に閣議決定予定である水循環基本計画の内容を受け、地下水保全と持続可能な地下水利用のためのガイドラインを策定、公表する。
・全国の地盤沈下等の状況について自治体から測量結果等の情報を取りまとめ、ホームページの更新を行い、情報の一元化と共有を図る。
・広域的な地盤沈下観測のための既存の水準測量に代わる新たな観測手法として、広域を高精度で計測可能な衛星データの活用について検討を行う。
</t>
    <rPh sb="1" eb="3">
      <t>ジバン</t>
    </rPh>
    <rPh sb="3" eb="5">
      <t>チンカ</t>
    </rPh>
    <rPh sb="6" eb="8">
      <t>ボウシ</t>
    </rPh>
    <rPh sb="9" eb="11">
      <t>モクテキ</t>
    </rPh>
    <rPh sb="14" eb="17">
      <t>チカスイ</t>
    </rPh>
    <rPh sb="17" eb="19">
      <t>サイシュ</t>
    </rPh>
    <rPh sb="19" eb="21">
      <t>キセイ</t>
    </rPh>
    <rPh sb="24" eb="25">
      <t>カタ</t>
    </rPh>
    <rPh sb="29" eb="31">
      <t>ケントウ</t>
    </rPh>
    <rPh sb="36" eb="38">
      <t>ヘイセイ</t>
    </rPh>
    <rPh sb="40" eb="41">
      <t>ネン</t>
    </rPh>
    <rPh sb="41" eb="42">
      <t>ド</t>
    </rPh>
    <rPh sb="43" eb="45">
      <t>カクギ</t>
    </rPh>
    <rPh sb="45" eb="47">
      <t>ケッテイ</t>
    </rPh>
    <rPh sb="47" eb="49">
      <t>ヨテイ</t>
    </rPh>
    <rPh sb="52" eb="53">
      <t>ミズ</t>
    </rPh>
    <rPh sb="53" eb="55">
      <t>ジュンカン</t>
    </rPh>
    <rPh sb="55" eb="57">
      <t>キホン</t>
    </rPh>
    <rPh sb="57" eb="59">
      <t>ケイカク</t>
    </rPh>
    <rPh sb="60" eb="62">
      <t>ナイヨウ</t>
    </rPh>
    <rPh sb="63" eb="64">
      <t>ウ</t>
    </rPh>
    <rPh sb="66" eb="69">
      <t>チカスイ</t>
    </rPh>
    <rPh sb="69" eb="71">
      <t>ホゼン</t>
    </rPh>
    <rPh sb="72" eb="74">
      <t>ジゾク</t>
    </rPh>
    <rPh sb="74" eb="76">
      <t>カノウ</t>
    </rPh>
    <rPh sb="77" eb="80">
      <t>チカスイ</t>
    </rPh>
    <rPh sb="80" eb="82">
      <t>リヨウ</t>
    </rPh>
    <rPh sb="93" eb="95">
      <t>サクテイ</t>
    </rPh>
    <rPh sb="96" eb="98">
      <t>コウヒョウ</t>
    </rPh>
    <rPh sb="110" eb="111">
      <t>トウ</t>
    </rPh>
    <phoneticPr fontId="3"/>
  </si>
  <si>
    <t>地盤沈下の沈静化と健全な水循環の確保を達成するために必要な事業である。</t>
    <rPh sb="0" eb="2">
      <t>ジバン</t>
    </rPh>
    <rPh sb="2" eb="4">
      <t>チンカ</t>
    </rPh>
    <rPh sb="5" eb="8">
      <t>チンセイカ</t>
    </rPh>
    <rPh sb="9" eb="11">
      <t>ケンゼン</t>
    </rPh>
    <rPh sb="12" eb="13">
      <t>ミズ</t>
    </rPh>
    <rPh sb="13" eb="15">
      <t>ジュンカン</t>
    </rPh>
    <rPh sb="16" eb="18">
      <t>カクホ</t>
    </rPh>
    <rPh sb="19" eb="21">
      <t>タッセイ</t>
    </rPh>
    <rPh sb="26" eb="28">
      <t>ヒツヨウ</t>
    </rPh>
    <rPh sb="29" eb="31">
      <t>ジギョウ</t>
    </rPh>
    <phoneticPr fontId="5"/>
  </si>
  <si>
    <t>事業内容について精査し、必要な事業に費用を充てた。</t>
    <rPh sb="0" eb="2">
      <t>ジギョウ</t>
    </rPh>
    <rPh sb="2" eb="4">
      <t>ナイヨウ</t>
    </rPh>
    <rPh sb="8" eb="10">
      <t>セイサ</t>
    </rPh>
    <rPh sb="12" eb="14">
      <t>ヒツヨウ</t>
    </rPh>
    <rPh sb="15" eb="17">
      <t>ジギョウ</t>
    </rPh>
    <rPh sb="18" eb="20">
      <t>ヒヨウ</t>
    </rPh>
    <rPh sb="21" eb="22">
      <t>ア</t>
    </rPh>
    <phoneticPr fontId="5"/>
  </si>
  <si>
    <t>毎年度着実に達成度を上げている。</t>
    <rPh sb="0" eb="3">
      <t>マイネンド</t>
    </rPh>
    <rPh sb="3" eb="5">
      <t>チャクジツ</t>
    </rPh>
    <rPh sb="6" eb="8">
      <t>タッセイ</t>
    </rPh>
    <rPh sb="8" eb="9">
      <t>ド</t>
    </rPh>
    <rPh sb="10" eb="11">
      <t>ア</t>
    </rPh>
    <phoneticPr fontId="5"/>
  </si>
  <si>
    <t>検討会は当初計画通りの回数を開催した。</t>
    <rPh sb="0" eb="3">
      <t>ケントウカイ</t>
    </rPh>
    <rPh sb="4" eb="6">
      <t>トウショ</t>
    </rPh>
    <rPh sb="6" eb="8">
      <t>ケイカク</t>
    </rPh>
    <rPh sb="8" eb="9">
      <t>ドオ</t>
    </rPh>
    <rPh sb="11" eb="13">
      <t>カイスウ</t>
    </rPh>
    <rPh sb="14" eb="16">
      <t>カイサイ</t>
    </rPh>
    <phoneticPr fontId="5"/>
  </si>
  <si>
    <t>成果物を公表するなどし、活用している。</t>
    <rPh sb="0" eb="3">
      <t>セイカブツ</t>
    </rPh>
    <rPh sb="4" eb="6">
      <t>コウヒョウ</t>
    </rPh>
    <rPh sb="12" eb="14">
      <t>カツヨウ</t>
    </rPh>
    <phoneticPr fontId="5"/>
  </si>
  <si>
    <t>H26年度健全な地下水環境の維持・回復に関する検討業務</t>
    <phoneticPr fontId="5"/>
  </si>
  <si>
    <t>資料収集</t>
    <phoneticPr fontId="5"/>
  </si>
  <si>
    <t>H26年度地盤沈下観測等における衛星データの活用手法検討調査業務</t>
    <phoneticPr fontId="5"/>
  </si>
  <si>
    <t>平成26年度地下水質測定結果等集計・解析業務</t>
    <phoneticPr fontId="5"/>
  </si>
  <si>
    <t>H26年度法令等和訳翻訳業務（ビル用水法）</t>
    <phoneticPr fontId="5"/>
  </si>
  <si>
    <t>H26年度新潟市浜町地区地盤沈下観測施設陸屋根補修工事</t>
    <phoneticPr fontId="5"/>
  </si>
  <si>
    <t>地盤沈下監視を実施した地域の内、対策成果が現れている地域の割合について100%を目指す。</t>
    <rPh sb="0" eb="2">
      <t>ジバン</t>
    </rPh>
    <rPh sb="2" eb="4">
      <t>チンカ</t>
    </rPh>
    <rPh sb="4" eb="6">
      <t>カンシ</t>
    </rPh>
    <rPh sb="7" eb="9">
      <t>ジッシ</t>
    </rPh>
    <rPh sb="11" eb="13">
      <t>チイキ</t>
    </rPh>
    <rPh sb="14" eb="15">
      <t>ウチ</t>
    </rPh>
    <rPh sb="16" eb="18">
      <t>タイサク</t>
    </rPh>
    <rPh sb="18" eb="20">
      <t>セイカ</t>
    </rPh>
    <rPh sb="21" eb="22">
      <t>アラワ</t>
    </rPh>
    <rPh sb="26" eb="28">
      <t>チイキ</t>
    </rPh>
    <rPh sb="29" eb="31">
      <t>ワリアイ</t>
    </rPh>
    <rPh sb="40" eb="42">
      <t>メザ</t>
    </rPh>
    <phoneticPr fontId="5"/>
  </si>
  <si>
    <t>一般競争入札方式を採用するなどし、競争性を担保した。</t>
    <rPh sb="0" eb="2">
      <t>イッパン</t>
    </rPh>
    <rPh sb="2" eb="4">
      <t>キョウソウ</t>
    </rPh>
    <rPh sb="4" eb="6">
      <t>ニュウサツ</t>
    </rPh>
    <rPh sb="6" eb="8">
      <t>ホウシキ</t>
    </rPh>
    <rPh sb="9" eb="11">
      <t>サイヨウ</t>
    </rPh>
    <rPh sb="17" eb="20">
      <t>キョウソウセイ</t>
    </rPh>
    <rPh sb="21" eb="23">
      <t>タンポ</t>
    </rPh>
    <phoneticPr fontId="3"/>
  </si>
  <si>
    <t>競争性のある契約方式を採用するなどし、予算の効率化を図っている。</t>
    <rPh sb="0" eb="3">
      <t>キョウソウセイ</t>
    </rPh>
    <rPh sb="6" eb="8">
      <t>ケイヤク</t>
    </rPh>
    <rPh sb="8" eb="10">
      <t>ホウシキ</t>
    </rPh>
    <rPh sb="11" eb="13">
      <t>サイヨウ</t>
    </rPh>
    <rPh sb="19" eb="21">
      <t>ヨサン</t>
    </rPh>
    <rPh sb="22" eb="25">
      <t>コウリツカ</t>
    </rPh>
    <rPh sb="26" eb="27">
      <t>ハカ</t>
    </rPh>
    <phoneticPr fontId="5"/>
  </si>
  <si>
    <t>顕著な地盤沈下が見られなかった地域の割合</t>
    <rPh sb="0" eb="2">
      <t>ケンチョ</t>
    </rPh>
    <rPh sb="3" eb="5">
      <t>ジバン</t>
    </rPh>
    <rPh sb="5" eb="7">
      <t>チンカ</t>
    </rPh>
    <rPh sb="8" eb="9">
      <t>ミ</t>
    </rPh>
    <rPh sb="15" eb="17">
      <t>チイキ</t>
    </rPh>
    <rPh sb="18" eb="20">
      <t>ワリアイ</t>
    </rPh>
    <phoneticPr fontId="5"/>
  </si>
  <si>
    <t>各所修繕</t>
    <rPh sb="0" eb="2">
      <t>カクショ</t>
    </rPh>
    <rPh sb="2" eb="4">
      <t>シュウゼン</t>
    </rPh>
    <phoneticPr fontId="5"/>
  </si>
  <si>
    <t>-</t>
    <phoneticPr fontId="5"/>
  </si>
  <si>
    <t>-</t>
    <phoneticPr fontId="5"/>
  </si>
  <si>
    <t>支出に当たり過大とならないよう、競争性を確保することで、単位当たりコストの低減をはかっている。</t>
    <phoneticPr fontId="5"/>
  </si>
  <si>
    <t>随意契約</t>
    <rPh sb="0" eb="2">
      <t>ズイイ</t>
    </rPh>
    <rPh sb="2" eb="4">
      <t>ケイヤク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</si>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</sst>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173445</xdr:colOff>
      <xdr:row>143</xdr:row>
      <xdr:rowOff>267338</xdr:rowOff>
    </xdr:from>
    <xdr:to>
      <xdr:col>7</xdr:col>
      <xdr:colOff>173445</xdr:colOff>
      <xdr:row>173</xdr:row>
      <xdr:rowOff>504265</xdr:rowOff>
    </xdr:to>
    <xdr:cxnSp macro="">
      <xdr:nvCxnSpPr>
        <xdr:cNvPr id="6" name="直線コネクタ 5"/>
        <xdr:cNvCxnSpPr/>
      </xdr:nvCxnSpPr>
      <xdr:spPr>
        <a:xfrm>
          <a:off x="1585386" y="31834309"/>
          <a:ext cx="0" cy="113083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78442</xdr:colOff>
      <xdr:row>138</xdr:row>
      <xdr:rowOff>179291</xdr:rowOff>
    </xdr:from>
    <xdr:to>
      <xdr:col>23</xdr:col>
      <xdr:colOff>124823</xdr:colOff>
      <xdr:row>143</xdr:row>
      <xdr:rowOff>152131</xdr:rowOff>
    </xdr:to>
    <xdr:grpSp>
      <xdr:nvGrpSpPr>
        <xdr:cNvPr id="7" name="グループ化 6"/>
        <xdr:cNvGrpSpPr/>
      </xdr:nvGrpSpPr>
      <xdr:grpSpPr>
        <a:xfrm>
          <a:off x="1490383" y="30177438"/>
          <a:ext cx="3273675" cy="1653722"/>
          <a:chOff x="1848970" y="31600588"/>
          <a:chExt cx="3273675" cy="1653723"/>
        </a:xfrm>
      </xdr:grpSpPr>
      <xdr:sp macro="" textlink="">
        <xdr:nvSpPr>
          <xdr:cNvPr id="41" name="テキスト ボックス 40"/>
          <xdr:cNvSpPr txBox="1"/>
        </xdr:nvSpPr>
        <xdr:spPr bwMode="auto">
          <a:xfrm>
            <a:off x="1944530" y="31600588"/>
            <a:ext cx="3178115" cy="7184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latin typeface="+mj-ea"/>
                <a:ea typeface="+mj-ea"/>
              </a:rPr>
              <a:t>環境省</a:t>
            </a:r>
            <a:endParaRPr kumimoji="1" lang="en-US" altLang="ja-JP" sz="1600">
              <a:latin typeface="+mj-ea"/>
              <a:ea typeface="+mj-ea"/>
            </a:endParaRPr>
          </a:p>
          <a:p>
            <a:pPr algn="ctr">
              <a:lnSpc>
                <a:spcPts val="1700"/>
              </a:lnSpc>
            </a:pPr>
            <a:r>
              <a:rPr kumimoji="1" lang="en-US" altLang="ja-JP" sz="1600">
                <a:latin typeface="+mj-ea"/>
                <a:ea typeface="+mj-ea"/>
              </a:rPr>
              <a:t>19</a:t>
            </a:r>
            <a:r>
              <a:rPr kumimoji="1" lang="ja-JP" altLang="en-US" sz="1600">
                <a:latin typeface="+mj-ea"/>
                <a:ea typeface="+mj-ea"/>
              </a:rPr>
              <a:t>百万円</a:t>
            </a:r>
          </a:p>
        </xdr:txBody>
      </xdr:sp>
      <xdr:sp macro="" textlink="">
        <xdr:nvSpPr>
          <xdr:cNvPr id="42" name="大かっこ 41"/>
          <xdr:cNvSpPr/>
        </xdr:nvSpPr>
        <xdr:spPr>
          <a:xfrm>
            <a:off x="1848970" y="32390257"/>
            <a:ext cx="3265962" cy="86405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・事業内容の確定と契約</a:t>
            </a:r>
            <a:endParaRPr lang="en-US" altLang="ja-JP"/>
          </a:p>
          <a:p>
            <a:r>
              <a:rPr lang="ja-JP" altLang="en-US"/>
              <a:t>・事業進捗状況の確認</a:t>
            </a:r>
            <a:endParaRPr lang="en-US" altLang="ja-JP"/>
          </a:p>
          <a:p>
            <a:r>
              <a:rPr lang="ja-JP" altLang="en-US"/>
              <a:t>・事業成果の確認</a:t>
            </a:r>
          </a:p>
        </xdr:txBody>
      </xdr:sp>
    </xdr:grpSp>
    <xdr:clientData/>
  </xdr:twoCellAnchor>
  <xdr:twoCellAnchor>
    <xdr:from>
      <xdr:col>7</xdr:col>
      <xdr:colOff>185405</xdr:colOff>
      <xdr:row>160</xdr:row>
      <xdr:rowOff>59630</xdr:rowOff>
    </xdr:from>
    <xdr:to>
      <xdr:col>33</xdr:col>
      <xdr:colOff>123266</xdr:colOff>
      <xdr:row>167</xdr:row>
      <xdr:rowOff>134467</xdr:rowOff>
    </xdr:to>
    <xdr:grpSp>
      <xdr:nvGrpSpPr>
        <xdr:cNvPr id="8" name="グループ化 7"/>
        <xdr:cNvGrpSpPr/>
      </xdr:nvGrpSpPr>
      <xdr:grpSpPr>
        <a:xfrm>
          <a:off x="1597346" y="37644159"/>
          <a:ext cx="5182214" cy="2506514"/>
          <a:chOff x="1955933" y="33240252"/>
          <a:chExt cx="5182214" cy="2506513"/>
        </a:xfrm>
      </xdr:grpSpPr>
      <xdr:cxnSp macro="">
        <xdr:nvCxnSpPr>
          <xdr:cNvPr id="37" name="直線矢印コネクタ 36"/>
          <xdr:cNvCxnSpPr/>
        </xdr:nvCxnSpPr>
        <xdr:spPr bwMode="auto">
          <a:xfrm>
            <a:off x="1955933" y="34129251"/>
            <a:ext cx="1189551" cy="0"/>
          </a:xfrm>
          <a:prstGeom prst="straightConnector1">
            <a:avLst/>
          </a:prstGeom>
          <a:ln>
            <a:tailEnd type="arrow"/>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cxnSp>
      <xdr:sp macro="" textlink="">
        <xdr:nvSpPr>
          <xdr:cNvPr id="38" name="大かっこ 37"/>
          <xdr:cNvSpPr/>
        </xdr:nvSpPr>
        <xdr:spPr>
          <a:xfrm>
            <a:off x="2829346" y="34710730"/>
            <a:ext cx="3824967" cy="1036035"/>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＜事業概要＞</a:t>
            </a:r>
            <a:endParaRPr lang="en-US" altLang="ja-JP"/>
          </a:p>
          <a:p>
            <a:r>
              <a:rPr lang="ja-JP" altLang="en-US"/>
              <a:t>平成</a:t>
            </a:r>
            <a:r>
              <a:rPr lang="en-US" altLang="ja-JP"/>
              <a:t>26</a:t>
            </a:r>
            <a:r>
              <a:rPr lang="ja-JP" altLang="en-US"/>
              <a:t>年度地下水質測定結果等集計・解析業務</a:t>
            </a:r>
            <a:endParaRPr lang="en-US" altLang="ja-JP"/>
          </a:p>
          <a:p>
            <a:r>
              <a:rPr lang="ja-JP" altLang="en-US"/>
              <a:t>＜役割＞</a:t>
            </a:r>
            <a:endParaRPr lang="en-US" altLang="ja-JP"/>
          </a:p>
          <a:p>
            <a:r>
              <a:rPr lang="ja-JP" altLang="en-US" sz="1100" b="0" i="0" u="none" strike="noStrike" baseline="0" smtClean="0">
                <a:solidFill>
                  <a:schemeClr val="tx1"/>
                </a:solidFill>
                <a:latin typeface="+mn-lt"/>
                <a:ea typeface="+mn-ea"/>
                <a:cs typeface="+mn-cs"/>
              </a:rPr>
              <a:t>・地下水質測定結果の集計・解析及び取りまとめ </a:t>
            </a:r>
            <a:endParaRPr lang="en-US" altLang="ja-JP"/>
          </a:p>
        </xdr:txBody>
      </xdr:sp>
      <xdr:sp macro="" textlink="">
        <xdr:nvSpPr>
          <xdr:cNvPr id="39" name="テキスト ボックス 38"/>
          <xdr:cNvSpPr txBox="1"/>
        </xdr:nvSpPr>
        <xdr:spPr bwMode="auto">
          <a:xfrm>
            <a:off x="3160247" y="33780001"/>
            <a:ext cx="3977900" cy="77153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D</a:t>
            </a:r>
            <a:r>
              <a:rPr kumimoji="1" lang="ja-JP" altLang="en-US" sz="1600">
                <a:latin typeface="+mj-ea"/>
                <a:ea typeface="+mj-ea"/>
              </a:rPr>
              <a:t>．（株）ファーストシステムデザイン</a:t>
            </a:r>
            <a:endParaRPr kumimoji="1" lang="en-US" altLang="ja-JP" sz="1600">
              <a:latin typeface="+mj-ea"/>
              <a:ea typeface="+mj-ea"/>
            </a:endParaRPr>
          </a:p>
          <a:p>
            <a:pPr algn="ctr">
              <a:lnSpc>
                <a:spcPts val="1900"/>
              </a:lnSpc>
            </a:pPr>
            <a:r>
              <a:rPr kumimoji="1" lang="en-US" altLang="ja-JP" sz="1600">
                <a:latin typeface="+mj-ea"/>
                <a:ea typeface="+mj-ea"/>
              </a:rPr>
              <a:t>1.6</a:t>
            </a:r>
            <a:r>
              <a:rPr kumimoji="1" lang="ja-JP" altLang="en-US" sz="1600">
                <a:latin typeface="+mj-ea"/>
                <a:ea typeface="+mj-ea"/>
              </a:rPr>
              <a:t>百万円</a:t>
            </a:r>
          </a:p>
        </xdr:txBody>
      </xdr:sp>
      <xdr:sp macro="" textlink="">
        <xdr:nvSpPr>
          <xdr:cNvPr id="40" name="テキスト ボックス 39"/>
          <xdr:cNvSpPr txBox="1"/>
        </xdr:nvSpPr>
        <xdr:spPr bwMode="auto">
          <a:xfrm>
            <a:off x="3207872" y="33240252"/>
            <a:ext cx="2929328" cy="479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t>
            </a:r>
            <a:r>
              <a:rPr kumimoji="1" lang="ja-JP" altLang="en-US" sz="1600">
                <a:latin typeface="+mj-ea"/>
                <a:ea typeface="+mj-ea"/>
              </a:rPr>
              <a:t>一般競争入札（価格）</a:t>
            </a:r>
            <a:r>
              <a:rPr kumimoji="1" lang="en-US" altLang="ja-JP" sz="1600">
                <a:latin typeface="+mj-ea"/>
                <a:ea typeface="+mj-ea"/>
              </a:rPr>
              <a:t>】</a:t>
            </a:r>
            <a:endParaRPr kumimoji="1" lang="ja-JP" altLang="en-US" sz="1600">
              <a:latin typeface="+mj-ea"/>
              <a:ea typeface="+mj-ea"/>
            </a:endParaRPr>
          </a:p>
        </xdr:txBody>
      </xdr:sp>
    </xdr:grpSp>
    <xdr:clientData/>
  </xdr:twoCellAnchor>
  <xdr:twoCellAnchor>
    <xdr:from>
      <xdr:col>7</xdr:col>
      <xdr:colOff>174352</xdr:colOff>
      <xdr:row>151</xdr:row>
      <xdr:rowOff>259807</xdr:rowOff>
    </xdr:from>
    <xdr:to>
      <xdr:col>30</xdr:col>
      <xdr:colOff>44524</xdr:colOff>
      <xdr:row>159</xdr:row>
      <xdr:rowOff>336173</xdr:rowOff>
    </xdr:to>
    <xdr:grpSp>
      <xdr:nvGrpSpPr>
        <xdr:cNvPr id="9" name="グループ化 8"/>
        <xdr:cNvGrpSpPr/>
      </xdr:nvGrpSpPr>
      <xdr:grpSpPr>
        <a:xfrm>
          <a:off x="1586293" y="34717895"/>
          <a:ext cx="4509407" cy="2855425"/>
          <a:chOff x="1944880" y="38729604"/>
          <a:chExt cx="4509407" cy="2855425"/>
        </a:xfrm>
      </xdr:grpSpPr>
      <xdr:sp macro="" textlink="">
        <xdr:nvSpPr>
          <xdr:cNvPr id="33" name="テキスト ボックス 32"/>
          <xdr:cNvSpPr txBox="1"/>
        </xdr:nvSpPr>
        <xdr:spPr bwMode="auto">
          <a:xfrm>
            <a:off x="3085159" y="39112430"/>
            <a:ext cx="3256189" cy="9728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C</a:t>
            </a:r>
            <a:r>
              <a:rPr kumimoji="1" lang="ja-JP" altLang="en-US" sz="1600">
                <a:latin typeface="+mj-ea"/>
                <a:ea typeface="+mj-ea"/>
              </a:rPr>
              <a:t>．国際航業</a:t>
            </a:r>
            <a:r>
              <a:rPr kumimoji="1" lang="en-US" altLang="ja-JP" sz="1600">
                <a:latin typeface="+mj-ea"/>
                <a:ea typeface="+mj-ea"/>
              </a:rPr>
              <a:t>(</a:t>
            </a:r>
            <a:r>
              <a:rPr kumimoji="1" lang="ja-JP" altLang="en-US" sz="1600">
                <a:latin typeface="+mj-ea"/>
                <a:ea typeface="+mj-ea"/>
              </a:rPr>
              <a:t>株</a:t>
            </a:r>
            <a:r>
              <a:rPr kumimoji="1" lang="en-US" altLang="ja-JP" sz="1600">
                <a:latin typeface="+mj-ea"/>
                <a:ea typeface="+mj-ea"/>
              </a:rPr>
              <a:t>)</a:t>
            </a:r>
          </a:p>
          <a:p>
            <a:pPr algn="ctr">
              <a:lnSpc>
                <a:spcPts val="1900"/>
              </a:lnSpc>
            </a:pPr>
            <a:r>
              <a:rPr kumimoji="1" lang="en-US" altLang="ja-JP" sz="1600">
                <a:latin typeface="+mj-ea"/>
                <a:ea typeface="+mj-ea"/>
              </a:rPr>
              <a:t>3</a:t>
            </a:r>
            <a:r>
              <a:rPr kumimoji="1" lang="ja-JP" altLang="en-US" sz="1600">
                <a:latin typeface="+mj-ea"/>
                <a:ea typeface="+mj-ea"/>
              </a:rPr>
              <a:t>百万円</a:t>
            </a:r>
          </a:p>
        </xdr:txBody>
      </xdr:sp>
      <xdr:sp macro="" textlink="">
        <xdr:nvSpPr>
          <xdr:cNvPr id="34" name="大かっこ 33"/>
          <xdr:cNvSpPr/>
        </xdr:nvSpPr>
        <xdr:spPr>
          <a:xfrm>
            <a:off x="2987641" y="40167878"/>
            <a:ext cx="3466646" cy="1417151"/>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＜事業概要＞</a:t>
            </a:r>
            <a:endParaRPr lang="en-US" altLang="ja-JP"/>
          </a:p>
          <a:p>
            <a:r>
              <a:rPr lang="en-US" altLang="ja-JP"/>
              <a:t>H26</a:t>
            </a:r>
            <a:r>
              <a:rPr lang="ja-JP" altLang="en-US"/>
              <a:t>年度地盤沈下観測等における衛星データの活用手法検討調査業務</a:t>
            </a:r>
            <a:endParaRPr lang="en-US" altLang="ja-JP"/>
          </a:p>
          <a:p>
            <a:r>
              <a:rPr lang="ja-JP" altLang="en-US"/>
              <a:t>＜役割＞</a:t>
            </a:r>
            <a:endParaRPr lang="en-US" altLang="ja-JP"/>
          </a:p>
          <a:p>
            <a:r>
              <a:rPr lang="ja-JP" altLang="en-US"/>
              <a:t>衛星データによる地盤高解析</a:t>
            </a:r>
            <a:endParaRPr lang="en-US" altLang="ja-JP"/>
          </a:p>
          <a:p>
            <a:r>
              <a:rPr lang="ja-JP" altLang="en-US"/>
              <a:t>水準測量との整合性の検証</a:t>
            </a:r>
            <a:endParaRPr lang="en-US" altLang="ja-JP"/>
          </a:p>
        </xdr:txBody>
      </xdr:sp>
      <xdr:sp macro="" textlink="">
        <xdr:nvSpPr>
          <xdr:cNvPr id="35" name="テキスト ボックス 34"/>
          <xdr:cNvSpPr txBox="1"/>
        </xdr:nvSpPr>
        <xdr:spPr bwMode="auto">
          <a:xfrm>
            <a:off x="3452428" y="38729604"/>
            <a:ext cx="2490009" cy="33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t>
            </a:r>
            <a:r>
              <a:rPr kumimoji="1" lang="ja-JP" altLang="ja-JP" sz="1600">
                <a:solidFill>
                  <a:schemeClr val="dk1"/>
                </a:solidFill>
                <a:effectLst/>
                <a:latin typeface="+mn-lt"/>
                <a:ea typeface="+mn-ea"/>
                <a:cs typeface="+mn-cs"/>
              </a:rPr>
              <a:t>一般競争入札（価格）</a:t>
            </a:r>
            <a:r>
              <a:rPr kumimoji="1" lang="en-US" altLang="ja-JP" sz="1600">
                <a:latin typeface="+mj-ea"/>
                <a:ea typeface="+mj-ea"/>
              </a:rPr>
              <a:t>】</a:t>
            </a:r>
            <a:endParaRPr kumimoji="1" lang="ja-JP" altLang="en-US" sz="1600">
              <a:latin typeface="+mj-ea"/>
              <a:ea typeface="+mj-ea"/>
            </a:endParaRPr>
          </a:p>
        </xdr:txBody>
      </xdr:sp>
      <xdr:cxnSp macro="">
        <xdr:nvCxnSpPr>
          <xdr:cNvPr id="36" name="直線矢印コネクタ 35"/>
          <xdr:cNvCxnSpPr/>
        </xdr:nvCxnSpPr>
        <xdr:spPr bwMode="auto">
          <a:xfrm>
            <a:off x="1944880" y="39632004"/>
            <a:ext cx="1119676" cy="0"/>
          </a:xfrm>
          <a:prstGeom prst="straightConnector1">
            <a:avLst/>
          </a:prstGeom>
          <a:ln>
            <a:tailEnd type="arrow"/>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174353</xdr:colOff>
      <xdr:row>167</xdr:row>
      <xdr:rowOff>195298</xdr:rowOff>
    </xdr:from>
    <xdr:to>
      <xdr:col>30</xdr:col>
      <xdr:colOff>156883</xdr:colOff>
      <xdr:row>172</xdr:row>
      <xdr:rowOff>414613</xdr:rowOff>
    </xdr:to>
    <xdr:grpSp>
      <xdr:nvGrpSpPr>
        <xdr:cNvPr id="10" name="グループ化 9"/>
        <xdr:cNvGrpSpPr/>
      </xdr:nvGrpSpPr>
      <xdr:grpSpPr>
        <a:xfrm>
          <a:off x="1586294" y="40211504"/>
          <a:ext cx="4621765" cy="2281197"/>
          <a:chOff x="1944881" y="41701890"/>
          <a:chExt cx="4621765" cy="2281197"/>
        </a:xfrm>
      </xdr:grpSpPr>
      <xdr:grpSp>
        <xdr:nvGrpSpPr>
          <xdr:cNvPr id="28" name="グループ化 35"/>
          <xdr:cNvGrpSpPr>
            <a:grpSpLocks/>
          </xdr:cNvGrpSpPr>
        </xdr:nvGrpSpPr>
        <xdr:grpSpPr bwMode="auto">
          <a:xfrm>
            <a:off x="3151834" y="41701890"/>
            <a:ext cx="2952750" cy="1143000"/>
            <a:chOff x="2166939" y="35876006"/>
            <a:chExt cx="2538640" cy="1538194"/>
          </a:xfrm>
        </xdr:grpSpPr>
        <xdr:sp macro="" textlink="">
          <xdr:nvSpPr>
            <xdr:cNvPr id="31" name="テキスト ボックス 30"/>
            <xdr:cNvSpPr txBox="1"/>
          </xdr:nvSpPr>
          <xdr:spPr bwMode="auto">
            <a:xfrm>
              <a:off x="2166939" y="36311828"/>
              <a:ext cx="2538640" cy="11023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800"/>
                </a:lnSpc>
              </a:pPr>
              <a:r>
                <a:rPr kumimoji="1" lang="ja-JP" altLang="en-US" sz="1600">
                  <a:latin typeface="+mj-ea"/>
                  <a:ea typeface="+mj-ea"/>
                </a:rPr>
                <a:t>Ｅ．ヒューマンコム（株）</a:t>
              </a:r>
              <a:endParaRPr kumimoji="1" lang="en-US" altLang="ja-JP" sz="1600">
                <a:latin typeface="+mj-ea"/>
                <a:ea typeface="+mj-ea"/>
              </a:endParaRPr>
            </a:p>
            <a:p>
              <a:pPr algn="ctr">
                <a:lnSpc>
                  <a:spcPts val="1900"/>
                </a:lnSpc>
              </a:pPr>
              <a:r>
                <a:rPr kumimoji="1" lang="en-US" altLang="ja-JP" sz="1600">
                  <a:latin typeface="+mj-ea"/>
                  <a:ea typeface="+mj-ea"/>
                </a:rPr>
                <a:t>0.2</a:t>
              </a:r>
              <a:r>
                <a:rPr kumimoji="1" lang="ja-JP" altLang="en-US" sz="1600">
                  <a:latin typeface="+mj-ea"/>
                  <a:ea typeface="+mj-ea"/>
                </a:rPr>
                <a:t>百万円</a:t>
              </a:r>
            </a:p>
          </xdr:txBody>
        </xdr:sp>
        <xdr:sp macro="" textlink="">
          <xdr:nvSpPr>
            <xdr:cNvPr id="32" name="テキスト ボックス 31"/>
            <xdr:cNvSpPr txBox="1"/>
          </xdr:nvSpPr>
          <xdr:spPr>
            <a:xfrm>
              <a:off x="2409112" y="35876006"/>
              <a:ext cx="2121101" cy="448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t>
              </a:r>
              <a:r>
                <a:rPr kumimoji="1" lang="ja-JP" altLang="en-US" sz="1600">
                  <a:latin typeface="+mj-ea"/>
                  <a:ea typeface="+mj-ea"/>
                </a:rPr>
                <a:t>少額・随意契約</a:t>
              </a:r>
              <a:r>
                <a:rPr kumimoji="1" lang="en-US" altLang="ja-JP" sz="1600">
                  <a:latin typeface="+mj-ea"/>
                  <a:ea typeface="+mj-ea"/>
                </a:rPr>
                <a:t>】</a:t>
              </a:r>
              <a:endParaRPr kumimoji="1" lang="ja-JP" altLang="en-US" sz="1600">
                <a:latin typeface="+mj-ea"/>
                <a:ea typeface="+mj-ea"/>
              </a:endParaRPr>
            </a:p>
          </xdr:txBody>
        </xdr:sp>
      </xdr:grpSp>
      <xdr:sp macro="" textlink="">
        <xdr:nvSpPr>
          <xdr:cNvPr id="29" name="大かっこ 28"/>
          <xdr:cNvSpPr/>
        </xdr:nvSpPr>
        <xdr:spPr>
          <a:xfrm>
            <a:off x="2681028" y="42900020"/>
            <a:ext cx="3885618" cy="1083067"/>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200"/>
              </a:lnSpc>
            </a:pPr>
            <a:r>
              <a:rPr lang="ja-JP" altLang="en-US"/>
              <a:t>＜事業概要＞</a:t>
            </a:r>
            <a:endParaRPr lang="en-US" altLang="ja-JP"/>
          </a:p>
          <a:p>
            <a:r>
              <a:rPr lang="en-US" altLang="ja-JP" sz="1100">
                <a:solidFill>
                  <a:schemeClr val="tx1"/>
                </a:solidFill>
                <a:effectLst/>
                <a:latin typeface="+mn-lt"/>
                <a:ea typeface="+mn-ea"/>
                <a:cs typeface="+mn-cs"/>
              </a:rPr>
              <a:t>H26</a:t>
            </a:r>
            <a:r>
              <a:rPr lang="ja-JP" altLang="en-US" sz="1100">
                <a:solidFill>
                  <a:schemeClr val="tx1"/>
                </a:solidFill>
                <a:effectLst/>
                <a:latin typeface="+mn-lt"/>
                <a:ea typeface="+mn-ea"/>
                <a:cs typeface="+mn-cs"/>
              </a:rPr>
              <a:t>年度法令等和訳翻訳業務（ビル用水法）</a:t>
            </a:r>
            <a:endParaRPr lang="en-US" altLang="ja-JP" sz="1100">
              <a:solidFill>
                <a:schemeClr val="tx1"/>
              </a:solidFill>
              <a:effectLst/>
              <a:latin typeface="+mn-lt"/>
              <a:ea typeface="+mn-ea"/>
              <a:cs typeface="+mn-cs"/>
            </a:endParaRPr>
          </a:p>
          <a:p>
            <a:r>
              <a:rPr lang="ja-JP" altLang="en-US"/>
              <a:t>＜役割＞</a:t>
            </a:r>
            <a:endParaRPr lang="en-US" altLang="ja-JP"/>
          </a:p>
          <a:p>
            <a:r>
              <a:rPr lang="ja-JP" altLang="en-US"/>
              <a:t>「建築物用地下水の採取の規制に関する法律」の英訳</a:t>
            </a:r>
            <a:endParaRPr lang="en-US" altLang="ja-JP"/>
          </a:p>
        </xdr:txBody>
      </xdr:sp>
      <xdr:cxnSp macro="">
        <xdr:nvCxnSpPr>
          <xdr:cNvPr id="30" name="直線矢印コネクタ 29"/>
          <xdr:cNvCxnSpPr/>
        </xdr:nvCxnSpPr>
        <xdr:spPr bwMode="auto">
          <a:xfrm>
            <a:off x="1944881" y="42431728"/>
            <a:ext cx="1119676" cy="0"/>
          </a:xfrm>
          <a:prstGeom prst="straightConnector1">
            <a:avLst/>
          </a:prstGeom>
          <a:ln>
            <a:tailEnd type="arrow"/>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187960</xdr:colOff>
      <xdr:row>143</xdr:row>
      <xdr:rowOff>313014</xdr:rowOff>
    </xdr:from>
    <xdr:to>
      <xdr:col>48</xdr:col>
      <xdr:colOff>119973</xdr:colOff>
      <xdr:row>151</xdr:row>
      <xdr:rowOff>171475</xdr:rowOff>
    </xdr:to>
    <xdr:grpSp>
      <xdr:nvGrpSpPr>
        <xdr:cNvPr id="11" name="グループ化 10"/>
        <xdr:cNvGrpSpPr/>
      </xdr:nvGrpSpPr>
      <xdr:grpSpPr>
        <a:xfrm>
          <a:off x="1599901" y="31992043"/>
          <a:ext cx="8201954" cy="2637520"/>
          <a:chOff x="1958488" y="35802047"/>
          <a:chExt cx="8201954" cy="2637519"/>
        </a:xfrm>
      </xdr:grpSpPr>
      <xdr:grpSp>
        <xdr:nvGrpSpPr>
          <xdr:cNvPr id="18" name="グループ化 17"/>
          <xdr:cNvGrpSpPr/>
        </xdr:nvGrpSpPr>
        <xdr:grpSpPr>
          <a:xfrm>
            <a:off x="1958488" y="35802047"/>
            <a:ext cx="4587544" cy="2622924"/>
            <a:chOff x="1958488" y="35802047"/>
            <a:chExt cx="4587544" cy="2622924"/>
          </a:xfrm>
        </xdr:grpSpPr>
        <xdr:sp macro="" textlink="">
          <xdr:nvSpPr>
            <xdr:cNvPr id="24" name="テキスト ボックス 23"/>
            <xdr:cNvSpPr txBox="1"/>
          </xdr:nvSpPr>
          <xdr:spPr bwMode="auto">
            <a:xfrm>
              <a:off x="3078361" y="36268079"/>
              <a:ext cx="3035869" cy="7629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A</a:t>
              </a:r>
              <a:r>
                <a:rPr kumimoji="1" lang="ja-JP" altLang="en-US" sz="1600">
                  <a:latin typeface="+mj-ea"/>
                  <a:ea typeface="+mj-ea"/>
                </a:rPr>
                <a:t>．中央開発</a:t>
              </a:r>
              <a:r>
                <a:rPr kumimoji="1" lang="ja-JP" altLang="ja-JP" sz="1600">
                  <a:solidFill>
                    <a:schemeClr val="dk1"/>
                  </a:solidFill>
                  <a:effectLst/>
                  <a:latin typeface="+mn-lt"/>
                  <a:ea typeface="+mn-ea"/>
                  <a:cs typeface="+mn-cs"/>
                </a:rPr>
                <a:t>（株）</a:t>
              </a:r>
              <a:endParaRPr kumimoji="1" lang="en-US" altLang="ja-JP" sz="1600">
                <a:solidFill>
                  <a:schemeClr val="dk1"/>
                </a:solidFill>
                <a:effectLst/>
                <a:latin typeface="+mn-lt"/>
                <a:ea typeface="+mn-ea"/>
                <a:cs typeface="+mn-cs"/>
              </a:endParaRPr>
            </a:p>
            <a:p>
              <a:pPr algn="ctr">
                <a:lnSpc>
                  <a:spcPts val="1900"/>
                </a:lnSpc>
              </a:pPr>
              <a:r>
                <a:rPr kumimoji="1" lang="en-US" altLang="ja-JP" sz="1600">
                  <a:latin typeface="+mj-ea"/>
                  <a:ea typeface="+mj-ea"/>
                </a:rPr>
                <a:t>12.3</a:t>
              </a:r>
              <a:r>
                <a:rPr kumimoji="1" lang="ja-JP" altLang="en-US" sz="1600">
                  <a:latin typeface="+mj-ea"/>
                  <a:ea typeface="+mj-ea"/>
                </a:rPr>
                <a:t>百万円</a:t>
              </a:r>
            </a:p>
          </xdr:txBody>
        </xdr:sp>
        <xdr:sp macro="" textlink="">
          <xdr:nvSpPr>
            <xdr:cNvPr id="25" name="テキスト ボックス 24"/>
            <xdr:cNvSpPr txBox="1"/>
          </xdr:nvSpPr>
          <xdr:spPr bwMode="auto">
            <a:xfrm>
              <a:off x="2742973" y="35802047"/>
              <a:ext cx="3803059" cy="47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t>
              </a:r>
              <a:r>
                <a:rPr kumimoji="1" lang="ja-JP" altLang="en-US" sz="1600">
                  <a:latin typeface="+mj-ea"/>
                  <a:ea typeface="+mj-ea"/>
                </a:rPr>
                <a:t>一般競争入札（総合評価）</a:t>
              </a:r>
              <a:r>
                <a:rPr kumimoji="1" lang="en-US" altLang="ja-JP" sz="1600">
                  <a:latin typeface="+mj-ea"/>
                  <a:ea typeface="+mj-ea"/>
                </a:rPr>
                <a:t>】</a:t>
              </a:r>
              <a:endParaRPr kumimoji="1" lang="ja-JP" altLang="en-US" sz="1600">
                <a:latin typeface="+mj-ea"/>
                <a:ea typeface="+mj-ea"/>
              </a:endParaRPr>
            </a:p>
          </xdr:txBody>
        </xdr:sp>
        <xdr:sp macro="" textlink="">
          <xdr:nvSpPr>
            <xdr:cNvPr id="26" name="大かっこ 25"/>
            <xdr:cNvSpPr/>
          </xdr:nvSpPr>
          <xdr:spPr>
            <a:xfrm>
              <a:off x="2741971" y="37092984"/>
              <a:ext cx="3599376" cy="1331987"/>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latin typeface="ＭＳ Ｐゴシック 本文"/>
                </a:rPr>
                <a:t>＜事業概要＞</a:t>
              </a:r>
              <a:endParaRPr lang="en-US" altLang="ja-JP">
                <a:latin typeface="ＭＳ Ｐゴシック 本文"/>
              </a:endParaRPr>
            </a:p>
            <a:p>
              <a:pPr>
                <a:lnSpc>
                  <a:spcPts val="1000"/>
                </a:lnSpc>
              </a:pPr>
              <a:r>
                <a:rPr lang="en-US" altLang="ja-JP">
                  <a:latin typeface="ＭＳ Ｐゴシック 本文"/>
                </a:rPr>
                <a:t>H26</a:t>
              </a:r>
              <a:r>
                <a:rPr lang="ja-JP" altLang="en-US">
                  <a:latin typeface="ＭＳ Ｐゴシック 本文"/>
                </a:rPr>
                <a:t>年度健全な地下水環境の維持・回復に関する検討業務</a:t>
              </a:r>
              <a:endParaRPr lang="en-US" altLang="ja-JP">
                <a:latin typeface="ＭＳ Ｐゴシック 本文"/>
              </a:endParaRPr>
            </a:p>
            <a:p>
              <a:pPr>
                <a:lnSpc>
                  <a:spcPts val="1300"/>
                </a:lnSpc>
              </a:pPr>
              <a:r>
                <a:rPr lang="ja-JP" altLang="en-US">
                  <a:latin typeface="ＭＳ Ｐゴシック 本文"/>
                </a:rPr>
                <a:t>＜役割＞</a:t>
              </a:r>
              <a:endParaRPr lang="en-US" altLang="ja-JP">
                <a:latin typeface="ＭＳ Ｐゴシック 本文"/>
              </a:endParaRPr>
            </a:p>
            <a:p>
              <a:r>
                <a:rPr lang="ja-JP" altLang="ja-JP" sz="1100">
                  <a:solidFill>
                    <a:schemeClr val="tx1"/>
                  </a:solidFill>
                  <a:effectLst/>
                  <a:latin typeface="+mn-lt"/>
                  <a:ea typeface="+mn-ea"/>
                  <a:cs typeface="+mn-cs"/>
                </a:rPr>
                <a:t>資料収集・整理　　シミュレーション解析　</a:t>
              </a:r>
              <a:endParaRPr lang="ja-JP" altLang="ja-JP">
                <a:effectLst/>
              </a:endParaRPr>
            </a:p>
            <a:p>
              <a:pPr eaLnBrk="1" fontAlgn="auto" latinLnBrk="0" hangingPunct="1"/>
              <a:r>
                <a:rPr lang="ja-JP" altLang="ja-JP" sz="1100">
                  <a:solidFill>
                    <a:schemeClr val="tx1"/>
                  </a:solidFill>
                  <a:effectLst/>
                  <a:latin typeface="+mn-lt"/>
                  <a:ea typeface="+mn-ea"/>
                  <a:cs typeface="+mn-cs"/>
                </a:rPr>
                <a:t>検討会運営　　地盤沈下概況の冊子作成</a:t>
              </a:r>
              <a:endParaRPr lang="ja-JP" altLang="ja-JP">
                <a:effectLst/>
              </a:endParaRPr>
            </a:p>
            <a:p>
              <a:pPr>
                <a:lnSpc>
                  <a:spcPts val="1300"/>
                </a:lnSpc>
              </a:pPr>
              <a:endParaRPr lang="en-US" altLang="ja-JP">
                <a:latin typeface="ＭＳ Ｐゴシック 本文"/>
              </a:endParaRPr>
            </a:p>
          </xdr:txBody>
        </xdr:sp>
        <xdr:cxnSp macro="">
          <xdr:nvCxnSpPr>
            <xdr:cNvPr id="27" name="直線矢印コネクタ 26"/>
            <xdr:cNvCxnSpPr/>
          </xdr:nvCxnSpPr>
          <xdr:spPr bwMode="auto">
            <a:xfrm>
              <a:off x="1958488" y="36682636"/>
              <a:ext cx="1119676" cy="0"/>
            </a:xfrm>
            <a:prstGeom prst="straightConnector1">
              <a:avLst/>
            </a:prstGeom>
            <a:ln>
              <a:tailEnd type="arrow"/>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cxnSp>
      </xdr:grpSp>
      <xdr:grpSp>
        <xdr:nvGrpSpPr>
          <xdr:cNvPr id="19" name="グループ化 18"/>
          <xdr:cNvGrpSpPr/>
        </xdr:nvGrpSpPr>
        <xdr:grpSpPr>
          <a:xfrm>
            <a:off x="6170969" y="35903647"/>
            <a:ext cx="3989473" cy="2535919"/>
            <a:chOff x="6170969" y="35903647"/>
            <a:chExt cx="3989473" cy="2535919"/>
          </a:xfrm>
        </xdr:grpSpPr>
        <xdr:cxnSp macro="">
          <xdr:nvCxnSpPr>
            <xdr:cNvPr id="20" name="直線矢印コネクタ 19"/>
            <xdr:cNvCxnSpPr/>
          </xdr:nvCxnSpPr>
          <xdr:spPr bwMode="auto">
            <a:xfrm flipH="1">
              <a:off x="6170969" y="36665420"/>
              <a:ext cx="787884" cy="0"/>
            </a:xfrm>
            <a:prstGeom prst="straightConnector1">
              <a:avLst/>
            </a:prstGeom>
            <a:ln>
              <a:tailEnd type="arrow"/>
            </a:ln>
            <a:scene3d>
              <a:camera prst="orthographicFront">
                <a:rot lat="0" lon="0" rev="10800000"/>
              </a:camera>
              <a:lightRig rig="threePt" dir="t"/>
            </a:scene3d>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20"/>
            <xdr:cNvSpPr txBox="1"/>
          </xdr:nvSpPr>
          <xdr:spPr bwMode="auto">
            <a:xfrm>
              <a:off x="6923303" y="36274430"/>
              <a:ext cx="2975882" cy="763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800"/>
                </a:lnSpc>
              </a:pPr>
              <a:r>
                <a:rPr kumimoji="1" lang="en-US" altLang="ja-JP" sz="1600">
                  <a:latin typeface="+mj-ea"/>
                  <a:ea typeface="+mj-ea"/>
                </a:rPr>
                <a:t>B</a:t>
              </a:r>
              <a:r>
                <a:rPr kumimoji="1" lang="ja-JP" altLang="en-US" sz="1600">
                  <a:latin typeface="+mj-ea"/>
                  <a:ea typeface="+mj-ea"/>
                </a:rPr>
                <a:t>．</a:t>
              </a:r>
              <a:r>
                <a:rPr kumimoji="1" lang="en-US" altLang="ja-JP" sz="1600">
                  <a:latin typeface="+mj-ea"/>
                  <a:ea typeface="+mj-ea"/>
                </a:rPr>
                <a:t>(</a:t>
              </a:r>
              <a:r>
                <a:rPr kumimoji="1" lang="ja-JP" altLang="en-US" sz="1600">
                  <a:latin typeface="+mj-ea"/>
                  <a:ea typeface="+mj-ea"/>
                </a:rPr>
                <a:t>株</a:t>
              </a:r>
              <a:r>
                <a:rPr kumimoji="1" lang="en-US" altLang="ja-JP" sz="1600">
                  <a:latin typeface="+mj-ea"/>
                  <a:ea typeface="+mj-ea"/>
                </a:rPr>
                <a:t>)</a:t>
              </a:r>
              <a:r>
                <a:rPr kumimoji="1" lang="ja-JP" altLang="en-US" sz="1600">
                  <a:latin typeface="+mj-ea"/>
                  <a:ea typeface="+mj-ea"/>
                </a:rPr>
                <a:t>地域環境研究所</a:t>
              </a:r>
              <a:endParaRPr kumimoji="1" lang="en-US" altLang="ja-JP" sz="1600">
                <a:latin typeface="+mj-ea"/>
                <a:ea typeface="+mj-ea"/>
              </a:endParaRPr>
            </a:p>
            <a:p>
              <a:pPr algn="ctr">
                <a:lnSpc>
                  <a:spcPts val="1800"/>
                </a:lnSpc>
              </a:pPr>
              <a:r>
                <a:rPr kumimoji="1" lang="en-US" altLang="ja-JP" sz="1600">
                  <a:latin typeface="+mj-ea"/>
                  <a:ea typeface="+mj-ea"/>
                </a:rPr>
                <a:t>0.9</a:t>
              </a:r>
              <a:r>
                <a:rPr kumimoji="1" lang="ja-JP" altLang="en-US" sz="1600">
                  <a:latin typeface="+mj-ea"/>
                  <a:ea typeface="+mj-ea"/>
                </a:rPr>
                <a:t>百万円</a:t>
              </a:r>
            </a:p>
          </xdr:txBody>
        </xdr:sp>
        <xdr:sp macro="" textlink="">
          <xdr:nvSpPr>
            <xdr:cNvPr id="22" name="テキスト ボックス 21"/>
            <xdr:cNvSpPr txBox="1"/>
          </xdr:nvSpPr>
          <xdr:spPr bwMode="auto">
            <a:xfrm>
              <a:off x="7221072" y="35903647"/>
              <a:ext cx="2474687" cy="332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t>
              </a:r>
              <a:r>
                <a:rPr kumimoji="1" lang="ja-JP" altLang="en-US" sz="1600">
                  <a:latin typeface="+mj-ea"/>
                  <a:ea typeface="+mj-ea"/>
                </a:rPr>
                <a:t>再委託（随意契約）</a:t>
              </a:r>
              <a:r>
                <a:rPr kumimoji="1" lang="en-US" altLang="ja-JP" sz="1600">
                  <a:latin typeface="+mj-ea"/>
                  <a:ea typeface="+mj-ea"/>
                </a:rPr>
                <a:t>】</a:t>
              </a:r>
              <a:endParaRPr kumimoji="1" lang="ja-JP" altLang="en-US" sz="1600">
                <a:latin typeface="+mj-ea"/>
                <a:ea typeface="+mj-ea"/>
              </a:endParaRPr>
            </a:p>
          </xdr:txBody>
        </xdr:sp>
        <xdr:sp macro="" textlink="">
          <xdr:nvSpPr>
            <xdr:cNvPr id="23" name="大かっこ 22"/>
            <xdr:cNvSpPr/>
          </xdr:nvSpPr>
          <xdr:spPr>
            <a:xfrm>
              <a:off x="6476988" y="37100366"/>
              <a:ext cx="3683454" cy="1339200"/>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200"/>
                </a:lnSpc>
              </a:pPr>
              <a:r>
                <a:rPr lang="ja-JP" altLang="en-US"/>
                <a:t>＜事業概要＞</a:t>
              </a:r>
              <a:endParaRPr lang="en-US" altLang="ja-JP"/>
            </a:p>
            <a:p>
              <a:r>
                <a:rPr lang="en-US" altLang="ja-JP" sz="1100">
                  <a:solidFill>
                    <a:schemeClr val="tx1"/>
                  </a:solidFill>
                  <a:effectLst/>
                  <a:latin typeface="+mn-lt"/>
                  <a:ea typeface="+mn-ea"/>
                  <a:cs typeface="+mn-cs"/>
                </a:rPr>
                <a:t>H26</a:t>
              </a:r>
              <a:r>
                <a:rPr lang="ja-JP" altLang="ja-JP" sz="1100">
                  <a:solidFill>
                    <a:schemeClr val="tx1"/>
                  </a:solidFill>
                  <a:effectLst/>
                  <a:latin typeface="+mn-lt"/>
                  <a:ea typeface="+mn-ea"/>
                  <a:cs typeface="+mn-cs"/>
                </a:rPr>
                <a:t>年度健全な地下水環境の維持・回復に関する検討業務</a:t>
              </a:r>
              <a:endParaRPr lang="en-US" altLang="ja-JP" sz="1100">
                <a:solidFill>
                  <a:schemeClr val="tx1"/>
                </a:solidFill>
                <a:effectLst/>
                <a:latin typeface="+mn-lt"/>
                <a:ea typeface="+mn-ea"/>
                <a:cs typeface="+mn-cs"/>
              </a:endParaRPr>
            </a:p>
            <a:p>
              <a:r>
                <a:rPr lang="ja-JP" altLang="en-US"/>
                <a:t>＜役割＞</a:t>
              </a:r>
              <a:endParaRPr lang="en-US" altLang="ja-JP"/>
            </a:p>
            <a:p>
              <a:pPr>
                <a:lnSpc>
                  <a:spcPts val="1000"/>
                </a:lnSpc>
              </a:pPr>
              <a:r>
                <a:rPr lang="ja-JP" altLang="en-US"/>
                <a:t>資料収集</a:t>
              </a:r>
              <a:endParaRPr lang="en-US" altLang="ja-JP"/>
            </a:p>
            <a:p>
              <a:pPr>
                <a:lnSpc>
                  <a:spcPts val="1000"/>
                </a:lnSpc>
              </a:pPr>
              <a:endParaRPr lang="ja-JP" altLang="en-US"/>
            </a:p>
          </xdr:txBody>
        </xdr:sp>
      </xdr:grpSp>
    </xdr:grpSp>
    <xdr:clientData/>
  </xdr:twoCellAnchor>
  <xdr:twoCellAnchor>
    <xdr:from>
      <xdr:col>7</xdr:col>
      <xdr:colOff>174353</xdr:colOff>
      <xdr:row>172</xdr:row>
      <xdr:rowOff>419416</xdr:rowOff>
    </xdr:from>
    <xdr:to>
      <xdr:col>29</xdr:col>
      <xdr:colOff>156422</xdr:colOff>
      <xdr:row>176</xdr:row>
      <xdr:rowOff>638731</xdr:rowOff>
    </xdr:to>
    <xdr:grpSp>
      <xdr:nvGrpSpPr>
        <xdr:cNvPr id="12" name="グループ化 11"/>
        <xdr:cNvGrpSpPr/>
      </xdr:nvGrpSpPr>
      <xdr:grpSpPr>
        <a:xfrm>
          <a:off x="1586294" y="42497504"/>
          <a:ext cx="4419599" cy="2393256"/>
          <a:chOff x="1944881" y="44021508"/>
          <a:chExt cx="4419599" cy="2393257"/>
        </a:xfrm>
      </xdr:grpSpPr>
      <xdr:cxnSp macro="">
        <xdr:nvCxnSpPr>
          <xdr:cNvPr id="13" name="直線矢印コネクタ 12"/>
          <xdr:cNvCxnSpPr/>
        </xdr:nvCxnSpPr>
        <xdr:spPr bwMode="auto">
          <a:xfrm>
            <a:off x="1944881" y="44762552"/>
            <a:ext cx="1119676" cy="0"/>
          </a:xfrm>
          <a:prstGeom prst="straightConnector1">
            <a:avLst/>
          </a:prstGeom>
          <a:ln>
            <a:tailEnd type="arrow"/>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cxnSp>
      <xdr:grpSp>
        <xdr:nvGrpSpPr>
          <xdr:cNvPr id="14" name="グループ化 35"/>
          <xdr:cNvGrpSpPr>
            <a:grpSpLocks/>
          </xdr:cNvGrpSpPr>
        </xdr:nvGrpSpPr>
        <xdr:grpSpPr bwMode="auto">
          <a:xfrm>
            <a:off x="3151834" y="44021508"/>
            <a:ext cx="2952750" cy="1143000"/>
            <a:chOff x="2166939" y="35876006"/>
            <a:chExt cx="2538640" cy="1538194"/>
          </a:xfrm>
        </xdr:grpSpPr>
        <xdr:sp macro="" textlink="">
          <xdr:nvSpPr>
            <xdr:cNvPr id="16" name="テキスト ボックス 15"/>
            <xdr:cNvSpPr txBox="1"/>
          </xdr:nvSpPr>
          <xdr:spPr bwMode="auto">
            <a:xfrm>
              <a:off x="2166939" y="36311828"/>
              <a:ext cx="2538640" cy="11023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800"/>
                </a:lnSpc>
              </a:pPr>
              <a:r>
                <a:rPr kumimoji="1" lang="en-US" altLang="ja-JP" sz="1600">
                  <a:latin typeface="+mj-ea"/>
                  <a:ea typeface="+mj-ea"/>
                </a:rPr>
                <a:t>F</a:t>
              </a:r>
              <a:r>
                <a:rPr kumimoji="1" lang="ja-JP" altLang="en-US" sz="1600">
                  <a:latin typeface="+mj-ea"/>
                  <a:ea typeface="+mj-ea"/>
                </a:rPr>
                <a:t>．渡辺ブリキ店</a:t>
              </a:r>
              <a:endParaRPr kumimoji="1" lang="en-US" altLang="ja-JP" sz="1600">
                <a:latin typeface="+mj-ea"/>
                <a:ea typeface="+mj-ea"/>
              </a:endParaRPr>
            </a:p>
            <a:p>
              <a:pPr algn="ctr">
                <a:lnSpc>
                  <a:spcPts val="1900"/>
                </a:lnSpc>
              </a:pPr>
              <a:r>
                <a:rPr kumimoji="1" lang="en-US" altLang="ja-JP" sz="1600">
                  <a:latin typeface="+mj-ea"/>
                  <a:ea typeface="+mj-ea"/>
                </a:rPr>
                <a:t>0.7</a:t>
              </a:r>
              <a:r>
                <a:rPr kumimoji="1" lang="ja-JP" altLang="en-US" sz="1600">
                  <a:latin typeface="+mj-ea"/>
                  <a:ea typeface="+mj-ea"/>
                </a:rPr>
                <a:t>百万円</a:t>
              </a:r>
            </a:p>
          </xdr:txBody>
        </xdr:sp>
        <xdr:sp macro="" textlink="">
          <xdr:nvSpPr>
            <xdr:cNvPr id="17" name="テキスト ボックス 16"/>
            <xdr:cNvSpPr txBox="1"/>
          </xdr:nvSpPr>
          <xdr:spPr>
            <a:xfrm>
              <a:off x="2409112" y="35876006"/>
              <a:ext cx="2121101" cy="448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t>
              </a:r>
              <a:r>
                <a:rPr kumimoji="1" lang="ja-JP" altLang="en-US" sz="1600">
                  <a:latin typeface="+mj-ea"/>
                  <a:ea typeface="+mj-ea"/>
                </a:rPr>
                <a:t>少額・随意契約</a:t>
              </a:r>
              <a:r>
                <a:rPr kumimoji="1" lang="en-US" altLang="ja-JP" sz="1600">
                  <a:latin typeface="+mj-ea"/>
                  <a:ea typeface="+mj-ea"/>
                </a:rPr>
                <a:t>】</a:t>
              </a:r>
              <a:endParaRPr kumimoji="1" lang="ja-JP" altLang="en-US" sz="1600">
                <a:latin typeface="+mj-ea"/>
                <a:ea typeface="+mj-ea"/>
              </a:endParaRPr>
            </a:p>
          </xdr:txBody>
        </xdr:sp>
      </xdr:grpSp>
      <xdr:sp macro="" textlink="">
        <xdr:nvSpPr>
          <xdr:cNvPr id="15" name="大かっこ 14"/>
          <xdr:cNvSpPr/>
        </xdr:nvSpPr>
        <xdr:spPr>
          <a:xfrm>
            <a:off x="2681028" y="45219639"/>
            <a:ext cx="3683452" cy="1195126"/>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200"/>
              </a:lnSpc>
            </a:pPr>
            <a:r>
              <a:rPr lang="ja-JP" altLang="en-US"/>
              <a:t>＜事業概要＞</a:t>
            </a:r>
            <a:endParaRPr lang="en-US" altLang="ja-JP"/>
          </a:p>
          <a:p>
            <a:r>
              <a:rPr lang="en-US" altLang="ja-JP" sz="1100">
                <a:solidFill>
                  <a:schemeClr val="tx1"/>
                </a:solidFill>
                <a:effectLst/>
                <a:latin typeface="+mn-lt"/>
                <a:ea typeface="+mn-ea"/>
                <a:cs typeface="+mn-cs"/>
              </a:rPr>
              <a:t>H26</a:t>
            </a:r>
            <a:r>
              <a:rPr lang="ja-JP" altLang="en-US" sz="1100">
                <a:solidFill>
                  <a:schemeClr val="tx1"/>
                </a:solidFill>
                <a:effectLst/>
                <a:latin typeface="+mn-lt"/>
                <a:ea typeface="+mn-ea"/>
                <a:cs typeface="+mn-cs"/>
              </a:rPr>
              <a:t>年度新潟市浜町地区地盤沈下観測施設陸屋根補修工事</a:t>
            </a:r>
            <a:endParaRPr lang="en-US" altLang="ja-JP" sz="1100">
              <a:solidFill>
                <a:schemeClr val="tx1"/>
              </a:solidFill>
              <a:effectLst/>
              <a:latin typeface="+mn-lt"/>
              <a:ea typeface="+mn-ea"/>
              <a:cs typeface="+mn-cs"/>
            </a:endParaRPr>
          </a:p>
          <a:p>
            <a:r>
              <a:rPr lang="ja-JP" altLang="en-US"/>
              <a:t>＜役割＞</a:t>
            </a:r>
            <a:endParaRPr lang="en-US" altLang="ja-JP"/>
          </a:p>
          <a:p>
            <a:r>
              <a:rPr lang="ja-JP" altLang="en-US"/>
              <a:t>地盤沈下観測小屋の屋根の修繕</a:t>
            </a:r>
            <a:endParaRPr lang="en-US" altLang="ja-JP"/>
          </a:p>
        </xdr:txBody>
      </xdr:sp>
    </xdr:grpSp>
    <xdr:clientData/>
  </xdr:twoCellAnchor>
  <xdr:twoCellAnchor>
    <xdr:from>
      <xdr:col>31</xdr:col>
      <xdr:colOff>145677</xdr:colOff>
      <xdr:row>139</xdr:row>
      <xdr:rowOff>67235</xdr:rowOff>
    </xdr:from>
    <xdr:to>
      <xdr:col>45</xdr:col>
      <xdr:colOff>156881</xdr:colOff>
      <xdr:row>140</xdr:row>
      <xdr:rowOff>202451</xdr:rowOff>
    </xdr:to>
    <xdr:sp macro="" textlink="">
      <xdr:nvSpPr>
        <xdr:cNvPr id="44" name="大かっこ 43"/>
        <xdr:cNvSpPr/>
      </xdr:nvSpPr>
      <xdr:spPr>
        <a:xfrm>
          <a:off x="6398559" y="30244676"/>
          <a:ext cx="2835087" cy="4825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事業実施に係る事務費（人件費等）</a:t>
          </a:r>
          <a:endParaRPr kumimoji="1" lang="en-US" altLang="ja-JP" sz="1100">
            <a:solidFill>
              <a:sysClr val="windowText" lastClr="000000"/>
            </a:solidFill>
          </a:endParaRPr>
        </a:p>
        <a:p>
          <a:pPr algn="l">
            <a:lnSpc>
              <a:spcPts val="1100"/>
            </a:lnSpc>
          </a:pPr>
          <a:r>
            <a:rPr kumimoji="1" lang="en-US" altLang="ja-JP" sz="1100">
              <a:solidFill>
                <a:sysClr val="windowText" lastClr="000000"/>
              </a:solidFill>
            </a:rPr>
            <a:t>0.9</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136" zoomScale="85" zoomScaleNormal="85" zoomScalePageLayoutView="85" workbookViewId="0">
      <selection activeCell="AC143" sqref="AC14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460</v>
      </c>
      <c r="AR2" s="106"/>
      <c r="AS2" s="68" t="str">
        <f>IF(OR(AQ2="　", AQ2=""), "", "-")</f>
        <v/>
      </c>
      <c r="AT2" s="107">
        <v>127</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465</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466</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469</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5" t="s">
        <v>467</v>
      </c>
      <c r="H5" s="326"/>
      <c r="I5" s="326"/>
      <c r="J5" s="326"/>
      <c r="K5" s="326"/>
      <c r="L5" s="326"/>
      <c r="M5" s="327" t="s">
        <v>92</v>
      </c>
      <c r="N5" s="328"/>
      <c r="O5" s="328"/>
      <c r="P5" s="328"/>
      <c r="Q5" s="328"/>
      <c r="R5" s="329"/>
      <c r="S5" s="330" t="s">
        <v>468</v>
      </c>
      <c r="T5" s="326"/>
      <c r="U5" s="326"/>
      <c r="V5" s="326"/>
      <c r="W5" s="326"/>
      <c r="X5" s="331"/>
      <c r="Y5" s="508" t="s">
        <v>3</v>
      </c>
      <c r="Z5" s="509"/>
      <c r="AA5" s="509"/>
      <c r="AB5" s="509"/>
      <c r="AC5" s="509"/>
      <c r="AD5" s="510"/>
      <c r="AE5" s="511" t="s">
        <v>470</v>
      </c>
      <c r="AF5" s="512"/>
      <c r="AG5" s="512"/>
      <c r="AH5" s="512"/>
      <c r="AI5" s="512"/>
      <c r="AJ5" s="512"/>
      <c r="AK5" s="512"/>
      <c r="AL5" s="512"/>
      <c r="AM5" s="512"/>
      <c r="AN5" s="512"/>
      <c r="AO5" s="512"/>
      <c r="AP5" s="513"/>
      <c r="AQ5" s="514" t="s">
        <v>471</v>
      </c>
      <c r="AR5" s="515"/>
      <c r="AS5" s="515"/>
      <c r="AT5" s="515"/>
      <c r="AU5" s="515"/>
      <c r="AV5" s="515"/>
      <c r="AW5" s="515"/>
      <c r="AX5" s="516"/>
    </row>
    <row r="6" spans="1:50" ht="39"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473</v>
      </c>
      <c r="AF6" s="526"/>
      <c r="AG6" s="526"/>
      <c r="AH6" s="526"/>
      <c r="AI6" s="526"/>
      <c r="AJ6" s="526"/>
      <c r="AK6" s="526"/>
      <c r="AL6" s="526"/>
      <c r="AM6" s="526"/>
      <c r="AN6" s="526"/>
      <c r="AO6" s="526"/>
      <c r="AP6" s="526"/>
      <c r="AQ6" s="124"/>
      <c r="AR6" s="124"/>
      <c r="AS6" s="124"/>
      <c r="AT6" s="124"/>
      <c r="AU6" s="124"/>
      <c r="AV6" s="124"/>
      <c r="AW6" s="124"/>
      <c r="AX6" s="527"/>
    </row>
    <row r="7" spans="1:50" ht="49.5" customHeight="1" x14ac:dyDescent="0.15">
      <c r="A7" s="447" t="s">
        <v>25</v>
      </c>
      <c r="B7" s="448"/>
      <c r="C7" s="448"/>
      <c r="D7" s="448"/>
      <c r="E7" s="448"/>
      <c r="F7" s="448"/>
      <c r="G7" s="449" t="s">
        <v>475</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474</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476</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x14ac:dyDescent="0.15">
      <c r="A10" s="456" t="s">
        <v>36</v>
      </c>
      <c r="B10" s="457"/>
      <c r="C10" s="457"/>
      <c r="D10" s="457"/>
      <c r="E10" s="457"/>
      <c r="F10" s="457"/>
      <c r="G10" s="485" t="s">
        <v>533</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v>18</v>
      </c>
      <c r="Q13" s="72"/>
      <c r="R13" s="72"/>
      <c r="S13" s="72"/>
      <c r="T13" s="72"/>
      <c r="U13" s="72"/>
      <c r="V13" s="73"/>
      <c r="W13" s="71">
        <v>20</v>
      </c>
      <c r="X13" s="72"/>
      <c r="Y13" s="72"/>
      <c r="Z13" s="72"/>
      <c r="AA13" s="72"/>
      <c r="AB13" s="72"/>
      <c r="AC13" s="73"/>
      <c r="AD13" s="71">
        <v>16</v>
      </c>
      <c r="AE13" s="72"/>
      <c r="AF13" s="72"/>
      <c r="AG13" s="72"/>
      <c r="AH13" s="72"/>
      <c r="AI13" s="72"/>
      <c r="AJ13" s="73"/>
      <c r="AK13" s="71">
        <v>16</v>
      </c>
      <c r="AL13" s="72"/>
      <c r="AM13" s="72"/>
      <c r="AN13" s="72"/>
      <c r="AO13" s="72"/>
      <c r="AP13" s="72"/>
      <c r="AQ13" s="73"/>
      <c r="AR13" s="665" t="s">
        <v>551</v>
      </c>
      <c r="AS13" s="666"/>
      <c r="AT13" s="666"/>
      <c r="AU13" s="666"/>
      <c r="AV13" s="666"/>
      <c r="AW13" s="666"/>
      <c r="AX13" s="667"/>
    </row>
    <row r="14" spans="1:50" ht="21" customHeight="1" x14ac:dyDescent="0.15">
      <c r="A14" s="462"/>
      <c r="B14" s="463"/>
      <c r="C14" s="463"/>
      <c r="D14" s="463"/>
      <c r="E14" s="463"/>
      <c r="F14" s="464"/>
      <c r="G14" s="475"/>
      <c r="H14" s="476"/>
      <c r="I14" s="342" t="s">
        <v>9</v>
      </c>
      <c r="J14" s="470"/>
      <c r="K14" s="470"/>
      <c r="L14" s="470"/>
      <c r="M14" s="470"/>
      <c r="N14" s="470"/>
      <c r="O14" s="471"/>
      <c r="P14" s="71" t="s">
        <v>477</v>
      </c>
      <c r="Q14" s="72"/>
      <c r="R14" s="72"/>
      <c r="S14" s="72"/>
      <c r="T14" s="72"/>
      <c r="U14" s="72"/>
      <c r="V14" s="73"/>
      <c r="W14" s="71" t="s">
        <v>477</v>
      </c>
      <c r="X14" s="72"/>
      <c r="Y14" s="72"/>
      <c r="Z14" s="72"/>
      <c r="AA14" s="72"/>
      <c r="AB14" s="72"/>
      <c r="AC14" s="73"/>
      <c r="AD14" s="71" t="s">
        <v>477</v>
      </c>
      <c r="AE14" s="72"/>
      <c r="AF14" s="72"/>
      <c r="AG14" s="72"/>
      <c r="AH14" s="72"/>
      <c r="AI14" s="72"/>
      <c r="AJ14" s="73"/>
      <c r="AK14" s="71" t="s">
        <v>477</v>
      </c>
      <c r="AL14" s="72"/>
      <c r="AM14" s="72"/>
      <c r="AN14" s="72"/>
      <c r="AO14" s="72"/>
      <c r="AP14" s="72"/>
      <c r="AQ14" s="73"/>
      <c r="AR14" s="663"/>
      <c r="AS14" s="663"/>
      <c r="AT14" s="663"/>
      <c r="AU14" s="663"/>
      <c r="AV14" s="663"/>
      <c r="AW14" s="663"/>
      <c r="AX14" s="664"/>
    </row>
    <row r="15" spans="1:50" ht="21" customHeight="1" x14ac:dyDescent="0.15">
      <c r="A15" s="462"/>
      <c r="B15" s="463"/>
      <c r="C15" s="463"/>
      <c r="D15" s="463"/>
      <c r="E15" s="463"/>
      <c r="F15" s="464"/>
      <c r="G15" s="475"/>
      <c r="H15" s="476"/>
      <c r="I15" s="342" t="s">
        <v>62</v>
      </c>
      <c r="J15" s="343"/>
      <c r="K15" s="343"/>
      <c r="L15" s="343"/>
      <c r="M15" s="343"/>
      <c r="N15" s="343"/>
      <c r="O15" s="344"/>
      <c r="P15" s="71" t="s">
        <v>477</v>
      </c>
      <c r="Q15" s="72"/>
      <c r="R15" s="72"/>
      <c r="S15" s="72"/>
      <c r="T15" s="72"/>
      <c r="U15" s="72"/>
      <c r="V15" s="73"/>
      <c r="W15" s="71" t="s">
        <v>477</v>
      </c>
      <c r="X15" s="72"/>
      <c r="Y15" s="72"/>
      <c r="Z15" s="72"/>
      <c r="AA15" s="72"/>
      <c r="AB15" s="72"/>
      <c r="AC15" s="73"/>
      <c r="AD15" s="71" t="s">
        <v>477</v>
      </c>
      <c r="AE15" s="72"/>
      <c r="AF15" s="72"/>
      <c r="AG15" s="72"/>
      <c r="AH15" s="72"/>
      <c r="AI15" s="72"/>
      <c r="AJ15" s="73"/>
      <c r="AK15" s="71" t="s">
        <v>477</v>
      </c>
      <c r="AL15" s="72"/>
      <c r="AM15" s="72"/>
      <c r="AN15" s="72"/>
      <c r="AO15" s="72"/>
      <c r="AP15" s="72"/>
      <c r="AQ15" s="73"/>
      <c r="AR15" s="71" t="s">
        <v>550</v>
      </c>
      <c r="AS15" s="72"/>
      <c r="AT15" s="72"/>
      <c r="AU15" s="72"/>
      <c r="AV15" s="72"/>
      <c r="AW15" s="72"/>
      <c r="AX15" s="662"/>
    </row>
    <row r="16" spans="1:50" ht="21" customHeight="1" x14ac:dyDescent="0.15">
      <c r="A16" s="462"/>
      <c r="B16" s="463"/>
      <c r="C16" s="463"/>
      <c r="D16" s="463"/>
      <c r="E16" s="463"/>
      <c r="F16" s="464"/>
      <c r="G16" s="475"/>
      <c r="H16" s="476"/>
      <c r="I16" s="342" t="s">
        <v>63</v>
      </c>
      <c r="J16" s="343"/>
      <c r="K16" s="343"/>
      <c r="L16" s="343"/>
      <c r="M16" s="343"/>
      <c r="N16" s="343"/>
      <c r="O16" s="344"/>
      <c r="P16" s="71" t="s">
        <v>477</v>
      </c>
      <c r="Q16" s="72"/>
      <c r="R16" s="72"/>
      <c r="S16" s="72"/>
      <c r="T16" s="72"/>
      <c r="U16" s="72"/>
      <c r="V16" s="73"/>
      <c r="W16" s="71" t="s">
        <v>477</v>
      </c>
      <c r="X16" s="72"/>
      <c r="Y16" s="72"/>
      <c r="Z16" s="72"/>
      <c r="AA16" s="72"/>
      <c r="AB16" s="72"/>
      <c r="AC16" s="73"/>
      <c r="AD16" s="71" t="s">
        <v>477</v>
      </c>
      <c r="AE16" s="72"/>
      <c r="AF16" s="72"/>
      <c r="AG16" s="72"/>
      <c r="AH16" s="72"/>
      <c r="AI16" s="72"/>
      <c r="AJ16" s="73"/>
      <c r="AK16" s="71" t="s">
        <v>477</v>
      </c>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477</v>
      </c>
      <c r="Q17" s="72"/>
      <c r="R17" s="72"/>
      <c r="S17" s="72"/>
      <c r="T17" s="72"/>
      <c r="U17" s="72"/>
      <c r="V17" s="73"/>
      <c r="W17" s="71" t="s">
        <v>477</v>
      </c>
      <c r="X17" s="72"/>
      <c r="Y17" s="72"/>
      <c r="Z17" s="72"/>
      <c r="AA17" s="72"/>
      <c r="AB17" s="72"/>
      <c r="AC17" s="73"/>
      <c r="AD17" s="71" t="s">
        <v>477</v>
      </c>
      <c r="AE17" s="72"/>
      <c r="AF17" s="72"/>
      <c r="AG17" s="72"/>
      <c r="AH17" s="72"/>
      <c r="AI17" s="72"/>
      <c r="AJ17" s="73"/>
      <c r="AK17" s="71" t="s">
        <v>477</v>
      </c>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18</v>
      </c>
      <c r="Q18" s="316"/>
      <c r="R18" s="316"/>
      <c r="S18" s="316"/>
      <c r="T18" s="316"/>
      <c r="U18" s="316"/>
      <c r="V18" s="317"/>
      <c r="W18" s="315">
        <f>SUM(W13:AC17)</f>
        <v>20</v>
      </c>
      <c r="X18" s="316"/>
      <c r="Y18" s="316"/>
      <c r="Z18" s="316"/>
      <c r="AA18" s="316"/>
      <c r="AB18" s="316"/>
      <c r="AC18" s="317"/>
      <c r="AD18" s="315">
        <f t="shared" ref="AD18" si="0">SUM(AD13:AJ17)</f>
        <v>16</v>
      </c>
      <c r="AE18" s="316"/>
      <c r="AF18" s="316"/>
      <c r="AG18" s="316"/>
      <c r="AH18" s="316"/>
      <c r="AI18" s="316"/>
      <c r="AJ18" s="317"/>
      <c r="AK18" s="315">
        <f t="shared" ref="AK18" si="1">SUM(AK13:AQ17)</f>
        <v>16</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v>10</v>
      </c>
      <c r="Q19" s="72"/>
      <c r="R19" s="72"/>
      <c r="S19" s="72"/>
      <c r="T19" s="72"/>
      <c r="U19" s="72"/>
      <c r="V19" s="73"/>
      <c r="W19" s="71">
        <v>15</v>
      </c>
      <c r="X19" s="72"/>
      <c r="Y19" s="72"/>
      <c r="Z19" s="72"/>
      <c r="AA19" s="72"/>
      <c r="AB19" s="72"/>
      <c r="AC19" s="73"/>
      <c r="AD19" s="71">
        <v>19</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f>IF(P18=0, "-", P19/P18)</f>
        <v>0.55555555555555558</v>
      </c>
      <c r="Q20" s="320"/>
      <c r="R20" s="320"/>
      <c r="S20" s="320"/>
      <c r="T20" s="320"/>
      <c r="U20" s="320"/>
      <c r="V20" s="320"/>
      <c r="W20" s="320">
        <f>IF(W18=0, "-", W19/W18)</f>
        <v>0.75</v>
      </c>
      <c r="X20" s="320"/>
      <c r="Y20" s="320"/>
      <c r="Z20" s="320"/>
      <c r="AA20" s="320"/>
      <c r="AB20" s="320"/>
      <c r="AC20" s="320"/>
      <c r="AD20" s="320">
        <f>IF(AD18=0, "-", AD19/AD18)</f>
        <v>1.1875</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493</v>
      </c>
      <c r="AV22" s="110"/>
      <c r="AW22" s="108" t="s">
        <v>360</v>
      </c>
      <c r="AX22" s="109"/>
    </row>
    <row r="23" spans="1:50" ht="22.5" customHeight="1" x14ac:dyDescent="0.15">
      <c r="A23" s="216"/>
      <c r="B23" s="214"/>
      <c r="C23" s="214"/>
      <c r="D23" s="214"/>
      <c r="E23" s="214"/>
      <c r="F23" s="215"/>
      <c r="G23" s="321" t="s">
        <v>545</v>
      </c>
      <c r="H23" s="288"/>
      <c r="I23" s="288"/>
      <c r="J23" s="288"/>
      <c r="K23" s="288"/>
      <c r="L23" s="288"/>
      <c r="M23" s="288"/>
      <c r="N23" s="288"/>
      <c r="O23" s="289"/>
      <c r="P23" s="254" t="s">
        <v>548</v>
      </c>
      <c r="Q23" s="195"/>
      <c r="R23" s="195"/>
      <c r="S23" s="195"/>
      <c r="T23" s="195"/>
      <c r="U23" s="195"/>
      <c r="V23" s="195"/>
      <c r="W23" s="195"/>
      <c r="X23" s="196"/>
      <c r="Y23" s="293" t="s">
        <v>14</v>
      </c>
      <c r="Z23" s="294"/>
      <c r="AA23" s="295"/>
      <c r="AB23" s="658" t="s">
        <v>16</v>
      </c>
      <c r="AC23" s="296"/>
      <c r="AD23" s="296"/>
      <c r="AE23" s="93">
        <f>100-14/31*100</f>
        <v>54.838709677419359</v>
      </c>
      <c r="AF23" s="94"/>
      <c r="AG23" s="94"/>
      <c r="AH23" s="94"/>
      <c r="AI23" s="95"/>
      <c r="AJ23" s="93">
        <f>100-7/34*100</f>
        <v>79.411764705882348</v>
      </c>
      <c r="AK23" s="94"/>
      <c r="AL23" s="94"/>
      <c r="AM23" s="94"/>
      <c r="AN23" s="95"/>
      <c r="AO23" s="93">
        <f>100-4/29*100</f>
        <v>86.206896551724142</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16</v>
      </c>
      <c r="AC24" s="286"/>
      <c r="AD24" s="286"/>
      <c r="AE24" s="93">
        <v>100</v>
      </c>
      <c r="AF24" s="94"/>
      <c r="AG24" s="94"/>
      <c r="AH24" s="94"/>
      <c r="AI24" s="95"/>
      <c r="AJ24" s="93">
        <v>100</v>
      </c>
      <c r="AK24" s="94"/>
      <c r="AL24" s="94"/>
      <c r="AM24" s="94"/>
      <c r="AN24" s="95"/>
      <c r="AO24" s="93">
        <v>100</v>
      </c>
      <c r="AP24" s="94"/>
      <c r="AQ24" s="94"/>
      <c r="AR24" s="94"/>
      <c r="AS24" s="95"/>
      <c r="AT24" s="93" t="s">
        <v>551</v>
      </c>
      <c r="AU24" s="94"/>
      <c r="AV24" s="94"/>
      <c r="AW24" s="94"/>
      <c r="AX24" s="96"/>
    </row>
    <row r="25" spans="1:50" ht="22.5" customHeight="1" x14ac:dyDescent="0.15">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20" t="s">
        <v>15</v>
      </c>
      <c r="Z25" s="121"/>
      <c r="AA25" s="171"/>
      <c r="AB25" s="680" t="s">
        <v>364</v>
      </c>
      <c r="AC25" s="264"/>
      <c r="AD25" s="264"/>
      <c r="AE25" s="93">
        <f>AE23/AE24*100</f>
        <v>54.838709677419359</v>
      </c>
      <c r="AF25" s="94"/>
      <c r="AG25" s="94"/>
      <c r="AH25" s="94"/>
      <c r="AI25" s="95"/>
      <c r="AJ25" s="93">
        <f t="shared" ref="AJ25" si="3">AJ23/AJ24*100</f>
        <v>79.411764705882348</v>
      </c>
      <c r="AK25" s="94"/>
      <c r="AL25" s="94"/>
      <c r="AM25" s="94"/>
      <c r="AN25" s="95"/>
      <c r="AO25" s="93">
        <f t="shared" ref="AO25" si="4">AO23/AO24*100</f>
        <v>86.206896551724142</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4" t="s">
        <v>320</v>
      </c>
      <c r="B47" s="683" t="s">
        <v>317</v>
      </c>
      <c r="C47" s="236"/>
      <c r="D47" s="236"/>
      <c r="E47" s="236"/>
      <c r="F47" s="237"/>
      <c r="G47" s="620" t="s">
        <v>311</v>
      </c>
      <c r="H47" s="620"/>
      <c r="I47" s="620"/>
      <c r="J47" s="620"/>
      <c r="K47" s="620"/>
      <c r="L47" s="620"/>
      <c r="M47" s="620"/>
      <c r="N47" s="620"/>
      <c r="O47" s="620"/>
      <c r="P47" s="620"/>
      <c r="Q47" s="620"/>
      <c r="R47" s="620"/>
      <c r="S47" s="620"/>
      <c r="T47" s="620"/>
      <c r="U47" s="620"/>
      <c r="V47" s="620"/>
      <c r="W47" s="620"/>
      <c r="X47" s="620"/>
      <c r="Y47" s="620"/>
      <c r="Z47" s="620"/>
      <c r="AA47" s="688"/>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4"/>
      <c r="B48" s="683"/>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3"/>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3"/>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4"/>
    </row>
    <row r="50" spans="1:50" ht="22.5" hidden="1" customHeight="1" x14ac:dyDescent="0.15">
      <c r="A50" s="234"/>
      <c r="B50" s="683"/>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5"/>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6"/>
    </row>
    <row r="51" spans="1:50" ht="22.5" hidden="1" customHeight="1" x14ac:dyDescent="0.15">
      <c r="A51" s="234"/>
      <c r="B51" s="684"/>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7"/>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8"/>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6"/>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7" t="s">
        <v>69</v>
      </c>
      <c r="AF67" s="118"/>
      <c r="AG67" s="118"/>
      <c r="AH67" s="118"/>
      <c r="AI67" s="118"/>
      <c r="AJ67" s="657" t="s">
        <v>70</v>
      </c>
      <c r="AK67" s="118"/>
      <c r="AL67" s="118"/>
      <c r="AM67" s="118"/>
      <c r="AN67" s="118"/>
      <c r="AO67" s="657" t="s">
        <v>71</v>
      </c>
      <c r="AP67" s="118"/>
      <c r="AQ67" s="118"/>
      <c r="AR67" s="118"/>
      <c r="AS67" s="118"/>
      <c r="AT67" s="176" t="s">
        <v>74</v>
      </c>
      <c r="AU67" s="177"/>
      <c r="AV67" s="177"/>
      <c r="AW67" s="177"/>
      <c r="AX67" s="178"/>
    </row>
    <row r="68" spans="1:60" ht="22.5" customHeight="1" x14ac:dyDescent="0.15">
      <c r="A68" s="185"/>
      <c r="B68" s="186"/>
      <c r="C68" s="186"/>
      <c r="D68" s="186"/>
      <c r="E68" s="186"/>
      <c r="F68" s="187"/>
      <c r="G68" s="195" t="s">
        <v>478</v>
      </c>
      <c r="H68" s="195"/>
      <c r="I68" s="195"/>
      <c r="J68" s="195"/>
      <c r="K68" s="195"/>
      <c r="L68" s="195"/>
      <c r="M68" s="195"/>
      <c r="N68" s="195"/>
      <c r="O68" s="195"/>
      <c r="P68" s="195"/>
      <c r="Q68" s="195"/>
      <c r="R68" s="195"/>
      <c r="S68" s="195"/>
      <c r="T68" s="195"/>
      <c r="U68" s="195"/>
      <c r="V68" s="195"/>
      <c r="W68" s="195"/>
      <c r="X68" s="196"/>
      <c r="Y68" s="332" t="s">
        <v>66</v>
      </c>
      <c r="Z68" s="333"/>
      <c r="AA68" s="334"/>
      <c r="AB68" s="202" t="s">
        <v>497</v>
      </c>
      <c r="AC68" s="203"/>
      <c r="AD68" s="204"/>
      <c r="AE68" s="93">
        <v>2</v>
      </c>
      <c r="AF68" s="94"/>
      <c r="AG68" s="94"/>
      <c r="AH68" s="94"/>
      <c r="AI68" s="95"/>
      <c r="AJ68" s="93">
        <v>2</v>
      </c>
      <c r="AK68" s="94"/>
      <c r="AL68" s="94"/>
      <c r="AM68" s="94"/>
      <c r="AN68" s="95"/>
      <c r="AO68" s="93">
        <v>3</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497</v>
      </c>
      <c r="AC69" s="211"/>
      <c r="AD69" s="212"/>
      <c r="AE69" s="93">
        <v>2</v>
      </c>
      <c r="AF69" s="94"/>
      <c r="AG69" s="94"/>
      <c r="AH69" s="94"/>
      <c r="AI69" s="95"/>
      <c r="AJ69" s="93">
        <v>2</v>
      </c>
      <c r="AK69" s="94"/>
      <c r="AL69" s="94"/>
      <c r="AM69" s="94"/>
      <c r="AN69" s="95"/>
      <c r="AO69" s="93">
        <v>3</v>
      </c>
      <c r="AP69" s="94"/>
      <c r="AQ69" s="94"/>
      <c r="AR69" s="94"/>
      <c r="AS69" s="95"/>
      <c r="AT69" s="93">
        <v>2</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479</v>
      </c>
      <c r="H83" s="144"/>
      <c r="I83" s="144"/>
      <c r="J83" s="144"/>
      <c r="K83" s="144"/>
      <c r="L83" s="144"/>
      <c r="M83" s="144"/>
      <c r="N83" s="144"/>
      <c r="O83" s="144"/>
      <c r="P83" s="144"/>
      <c r="Q83" s="144"/>
      <c r="R83" s="144"/>
      <c r="S83" s="144"/>
      <c r="T83" s="144"/>
      <c r="U83" s="144"/>
      <c r="V83" s="144"/>
      <c r="W83" s="144"/>
      <c r="X83" s="144"/>
      <c r="Y83" s="146" t="s">
        <v>17</v>
      </c>
      <c r="Z83" s="147"/>
      <c r="AA83" s="148"/>
      <c r="AB83" s="181" t="s">
        <v>485</v>
      </c>
      <c r="AC83" s="150"/>
      <c r="AD83" s="151"/>
      <c r="AE83" s="152">
        <v>5</v>
      </c>
      <c r="AF83" s="153"/>
      <c r="AG83" s="153"/>
      <c r="AH83" s="153"/>
      <c r="AI83" s="153"/>
      <c r="AJ83" s="152">
        <v>7.5</v>
      </c>
      <c r="AK83" s="153"/>
      <c r="AL83" s="153"/>
      <c r="AM83" s="153"/>
      <c r="AN83" s="153"/>
      <c r="AO83" s="152">
        <v>6</v>
      </c>
      <c r="AP83" s="153"/>
      <c r="AQ83" s="153"/>
      <c r="AR83" s="153"/>
      <c r="AS83" s="153"/>
      <c r="AT83" s="93">
        <v>5.3</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484</v>
      </c>
      <c r="AC84" s="158"/>
      <c r="AD84" s="159"/>
      <c r="AE84" s="157" t="s">
        <v>480</v>
      </c>
      <c r="AF84" s="158"/>
      <c r="AG84" s="158"/>
      <c r="AH84" s="158"/>
      <c r="AI84" s="159"/>
      <c r="AJ84" s="157" t="s">
        <v>481</v>
      </c>
      <c r="AK84" s="158"/>
      <c r="AL84" s="158"/>
      <c r="AM84" s="158"/>
      <c r="AN84" s="159"/>
      <c r="AO84" s="157" t="s">
        <v>482</v>
      </c>
      <c r="AP84" s="158"/>
      <c r="AQ84" s="158"/>
      <c r="AR84" s="158"/>
      <c r="AS84" s="159"/>
      <c r="AT84" s="157" t="s">
        <v>483</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486</v>
      </c>
      <c r="D98" s="413"/>
      <c r="E98" s="413"/>
      <c r="F98" s="413"/>
      <c r="G98" s="413"/>
      <c r="H98" s="413"/>
      <c r="I98" s="413"/>
      <c r="J98" s="413"/>
      <c r="K98" s="414"/>
      <c r="L98" s="71">
        <v>16</v>
      </c>
      <c r="M98" s="72"/>
      <c r="N98" s="72"/>
      <c r="O98" s="72"/>
      <c r="P98" s="72"/>
      <c r="Q98" s="73"/>
      <c r="R98" s="71" t="s">
        <v>554</v>
      </c>
      <c r="S98" s="72"/>
      <c r="T98" s="72"/>
      <c r="U98" s="72"/>
      <c r="V98" s="72"/>
      <c r="W98" s="73"/>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77"/>
      <c r="B99" s="378"/>
      <c r="C99" s="161" t="s">
        <v>549</v>
      </c>
      <c r="D99" s="162"/>
      <c r="E99" s="162"/>
      <c r="F99" s="162"/>
      <c r="G99" s="162"/>
      <c r="H99" s="162"/>
      <c r="I99" s="162"/>
      <c r="J99" s="162"/>
      <c r="K99" s="163"/>
      <c r="L99" s="71">
        <v>0.1</v>
      </c>
      <c r="M99" s="72"/>
      <c r="N99" s="72"/>
      <c r="O99" s="72"/>
      <c r="P99" s="72"/>
      <c r="Q99" s="73"/>
      <c r="R99" s="71" t="s">
        <v>554</v>
      </c>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79"/>
      <c r="B104" s="380"/>
      <c r="C104" s="369" t="s">
        <v>22</v>
      </c>
      <c r="D104" s="370"/>
      <c r="E104" s="370"/>
      <c r="F104" s="370"/>
      <c r="G104" s="370"/>
      <c r="H104" s="370"/>
      <c r="I104" s="370"/>
      <c r="J104" s="370"/>
      <c r="K104" s="371"/>
      <c r="L104" s="372">
        <f>SUM(L98:Q103)</f>
        <v>16.100000000000001</v>
      </c>
      <c r="M104" s="373"/>
      <c r="N104" s="373"/>
      <c r="O104" s="373"/>
      <c r="P104" s="373"/>
      <c r="Q104" s="374"/>
      <c r="R104" s="372">
        <f>SUM(R98:W103)</f>
        <v>0</v>
      </c>
      <c r="S104" s="373"/>
      <c r="T104" s="373"/>
      <c r="U104" s="373"/>
      <c r="V104" s="373"/>
      <c r="W104" s="374"/>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26.25" customHeight="1" x14ac:dyDescent="0.15">
      <c r="A108" s="306" t="s">
        <v>312</v>
      </c>
      <c r="B108" s="30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472</v>
      </c>
      <c r="AE108" s="604"/>
      <c r="AF108" s="604"/>
      <c r="AG108" s="600" t="s">
        <v>487</v>
      </c>
      <c r="AH108" s="601"/>
      <c r="AI108" s="601"/>
      <c r="AJ108" s="601"/>
      <c r="AK108" s="601"/>
      <c r="AL108" s="601"/>
      <c r="AM108" s="601"/>
      <c r="AN108" s="601"/>
      <c r="AO108" s="601"/>
      <c r="AP108" s="601"/>
      <c r="AQ108" s="601"/>
      <c r="AR108" s="601"/>
      <c r="AS108" s="601"/>
      <c r="AT108" s="601"/>
      <c r="AU108" s="601"/>
      <c r="AV108" s="601"/>
      <c r="AW108" s="601"/>
      <c r="AX108" s="602"/>
    </row>
    <row r="109" spans="1:50" ht="26.2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472</v>
      </c>
      <c r="AE109" s="441"/>
      <c r="AF109" s="441"/>
      <c r="AG109" s="303" t="s">
        <v>488</v>
      </c>
      <c r="AH109" s="304"/>
      <c r="AI109" s="304"/>
      <c r="AJ109" s="304"/>
      <c r="AK109" s="304"/>
      <c r="AL109" s="304"/>
      <c r="AM109" s="304"/>
      <c r="AN109" s="304"/>
      <c r="AO109" s="304"/>
      <c r="AP109" s="304"/>
      <c r="AQ109" s="304"/>
      <c r="AR109" s="304"/>
      <c r="AS109" s="304"/>
      <c r="AT109" s="304"/>
      <c r="AU109" s="304"/>
      <c r="AV109" s="304"/>
      <c r="AW109" s="304"/>
      <c r="AX109" s="305"/>
    </row>
    <row r="110" spans="1:50" ht="30"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4" t="s">
        <v>472</v>
      </c>
      <c r="AE110" s="585"/>
      <c r="AF110" s="585"/>
      <c r="AG110" s="529" t="s">
        <v>534</v>
      </c>
      <c r="AH110" s="197"/>
      <c r="AI110" s="197"/>
      <c r="AJ110" s="197"/>
      <c r="AK110" s="197"/>
      <c r="AL110" s="197"/>
      <c r="AM110" s="197"/>
      <c r="AN110" s="197"/>
      <c r="AO110" s="197"/>
      <c r="AP110" s="197"/>
      <c r="AQ110" s="197"/>
      <c r="AR110" s="197"/>
      <c r="AS110" s="197"/>
      <c r="AT110" s="197"/>
      <c r="AU110" s="197"/>
      <c r="AV110" s="197"/>
      <c r="AW110" s="197"/>
      <c r="AX110" s="530"/>
    </row>
    <row r="111" spans="1:50" ht="19.350000000000001" customHeight="1" x14ac:dyDescent="0.15">
      <c r="A111" s="549" t="s">
        <v>46</v>
      </c>
      <c r="B111" s="586"/>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472</v>
      </c>
      <c r="AE111" s="437"/>
      <c r="AF111" s="437"/>
      <c r="AG111" s="300" t="s">
        <v>546</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7"/>
      <c r="B112" s="588"/>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489</v>
      </c>
      <c r="AE112" s="441"/>
      <c r="AF112" s="441"/>
      <c r="AG112" s="303"/>
      <c r="AH112" s="304"/>
      <c r="AI112" s="304"/>
      <c r="AJ112" s="304"/>
      <c r="AK112" s="304"/>
      <c r="AL112" s="304"/>
      <c r="AM112" s="304"/>
      <c r="AN112" s="304"/>
      <c r="AO112" s="304"/>
      <c r="AP112" s="304"/>
      <c r="AQ112" s="304"/>
      <c r="AR112" s="304"/>
      <c r="AS112" s="304"/>
      <c r="AT112" s="304"/>
      <c r="AU112" s="304"/>
      <c r="AV112" s="304"/>
      <c r="AW112" s="304"/>
      <c r="AX112" s="305"/>
    </row>
    <row r="113" spans="1:64" ht="27.75" customHeight="1" x14ac:dyDescent="0.15">
      <c r="A113" s="587"/>
      <c r="B113" s="588"/>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472</v>
      </c>
      <c r="AE113" s="441"/>
      <c r="AF113" s="441"/>
      <c r="AG113" s="531" t="s">
        <v>552</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7"/>
      <c r="B114" s="588"/>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489</v>
      </c>
      <c r="AE114" s="441"/>
      <c r="AF114" s="441"/>
      <c r="AG114" s="303"/>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x14ac:dyDescent="0.15">
      <c r="A115" s="587"/>
      <c r="B115" s="588"/>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472</v>
      </c>
      <c r="AE115" s="441"/>
      <c r="AF115" s="441"/>
      <c r="AG115" s="531" t="s">
        <v>535</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7"/>
      <c r="B116" s="588"/>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2" t="s">
        <v>489</v>
      </c>
      <c r="AE116" s="633"/>
      <c r="AF116" s="633"/>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472</v>
      </c>
      <c r="AE117" s="585"/>
      <c r="AF117" s="594"/>
      <c r="AG117" s="598" t="s">
        <v>496</v>
      </c>
      <c r="AH117" s="434"/>
      <c r="AI117" s="434"/>
      <c r="AJ117" s="434"/>
      <c r="AK117" s="434"/>
      <c r="AL117" s="434"/>
      <c r="AM117" s="434"/>
      <c r="AN117" s="434"/>
      <c r="AO117" s="434"/>
      <c r="AP117" s="434"/>
      <c r="AQ117" s="434"/>
      <c r="AR117" s="434"/>
      <c r="AS117" s="434"/>
      <c r="AT117" s="434"/>
      <c r="AU117" s="434"/>
      <c r="AV117" s="434"/>
      <c r="AW117" s="434"/>
      <c r="AX117" s="599"/>
      <c r="BG117" s="10"/>
      <c r="BH117" s="10"/>
      <c r="BI117" s="10"/>
      <c r="BJ117" s="10"/>
    </row>
    <row r="118" spans="1:64" ht="58.5" customHeight="1" x14ac:dyDescent="0.15">
      <c r="A118" s="549"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6" t="s">
        <v>472</v>
      </c>
      <c r="AE118" s="437"/>
      <c r="AF118" s="637"/>
      <c r="AG118" s="300" t="s">
        <v>536</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472</v>
      </c>
      <c r="AE119" s="606"/>
      <c r="AF119" s="606"/>
      <c r="AG119" s="531" t="s">
        <v>547</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7"/>
      <c r="B120" s="588"/>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472</v>
      </c>
      <c r="AE120" s="441"/>
      <c r="AF120" s="441"/>
      <c r="AG120" s="531" t="s">
        <v>537</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89"/>
      <c r="B121" s="590"/>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472</v>
      </c>
      <c r="AE121" s="441"/>
      <c r="AF121" s="441"/>
      <c r="AG121" s="529" t="s">
        <v>538</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22" t="s">
        <v>80</v>
      </c>
      <c r="B122" s="623"/>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489</v>
      </c>
      <c r="AE122" s="437"/>
      <c r="AF122" s="437"/>
      <c r="AG122" s="576" t="s">
        <v>491</v>
      </c>
      <c r="AH122" s="195"/>
      <c r="AI122" s="195"/>
      <c r="AJ122" s="195"/>
      <c r="AK122" s="195"/>
      <c r="AL122" s="195"/>
      <c r="AM122" s="195"/>
      <c r="AN122" s="195"/>
      <c r="AO122" s="195"/>
      <c r="AP122" s="195"/>
      <c r="AQ122" s="195"/>
      <c r="AR122" s="195"/>
      <c r="AS122" s="195"/>
      <c r="AT122" s="195"/>
      <c r="AU122" s="195"/>
      <c r="AV122" s="195"/>
      <c r="AW122" s="195"/>
      <c r="AX122" s="577"/>
    </row>
    <row r="123" spans="1:64" ht="15.75" customHeight="1" x14ac:dyDescent="0.15">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8"/>
      <c r="AH123" s="276"/>
      <c r="AI123" s="276"/>
      <c r="AJ123" s="276"/>
      <c r="AK123" s="276"/>
      <c r="AL123" s="276"/>
      <c r="AM123" s="276"/>
      <c r="AN123" s="276"/>
      <c r="AO123" s="276"/>
      <c r="AP123" s="276"/>
      <c r="AQ123" s="276"/>
      <c r="AR123" s="276"/>
      <c r="AS123" s="276"/>
      <c r="AT123" s="276"/>
      <c r="AU123" s="276"/>
      <c r="AV123" s="276"/>
      <c r="AW123" s="276"/>
      <c r="AX123" s="579"/>
    </row>
    <row r="124" spans="1:64" ht="26.25" customHeight="1" x14ac:dyDescent="0.15">
      <c r="A124" s="624"/>
      <c r="B124" s="625"/>
      <c r="C124" s="638" t="s">
        <v>490</v>
      </c>
      <c r="D124" s="639"/>
      <c r="E124" s="639"/>
      <c r="F124" s="639"/>
      <c r="G124" s="639"/>
      <c r="H124" s="639"/>
      <c r="I124" s="639"/>
      <c r="J124" s="639"/>
      <c r="K124" s="639"/>
      <c r="L124" s="639"/>
      <c r="M124" s="639"/>
      <c r="N124" s="639"/>
      <c r="O124" s="640"/>
      <c r="P124" s="647" t="s">
        <v>492</v>
      </c>
      <c r="Q124" s="647"/>
      <c r="R124" s="647"/>
      <c r="S124" s="648"/>
      <c r="T124" s="630" t="s">
        <v>492</v>
      </c>
      <c r="U124" s="304"/>
      <c r="V124" s="304"/>
      <c r="W124" s="304"/>
      <c r="X124" s="304"/>
      <c r="Y124" s="304"/>
      <c r="Z124" s="304"/>
      <c r="AA124" s="304"/>
      <c r="AB124" s="304"/>
      <c r="AC124" s="304"/>
      <c r="AD124" s="304"/>
      <c r="AE124" s="304"/>
      <c r="AF124" s="631"/>
      <c r="AG124" s="578"/>
      <c r="AH124" s="276"/>
      <c r="AI124" s="276"/>
      <c r="AJ124" s="276"/>
      <c r="AK124" s="276"/>
      <c r="AL124" s="276"/>
      <c r="AM124" s="276"/>
      <c r="AN124" s="276"/>
      <c r="AO124" s="276"/>
      <c r="AP124" s="276"/>
      <c r="AQ124" s="276"/>
      <c r="AR124" s="276"/>
      <c r="AS124" s="276"/>
      <c r="AT124" s="276"/>
      <c r="AU124" s="276"/>
      <c r="AV124" s="276"/>
      <c r="AW124" s="276"/>
      <c r="AX124" s="579"/>
    </row>
    <row r="125" spans="1:64" ht="26.25" customHeight="1" x14ac:dyDescent="0.15">
      <c r="A125" s="626"/>
      <c r="B125" s="627"/>
      <c r="C125" s="641" t="s">
        <v>491</v>
      </c>
      <c r="D125" s="642"/>
      <c r="E125" s="642"/>
      <c r="F125" s="642"/>
      <c r="G125" s="642"/>
      <c r="H125" s="642"/>
      <c r="I125" s="642"/>
      <c r="J125" s="642"/>
      <c r="K125" s="642"/>
      <c r="L125" s="642"/>
      <c r="M125" s="642"/>
      <c r="N125" s="642"/>
      <c r="O125" s="643"/>
      <c r="P125" s="649" t="s">
        <v>493</v>
      </c>
      <c r="Q125" s="649"/>
      <c r="R125" s="649"/>
      <c r="S125" s="650"/>
      <c r="T125" s="433" t="s">
        <v>493</v>
      </c>
      <c r="U125" s="434"/>
      <c r="V125" s="434"/>
      <c r="W125" s="434"/>
      <c r="X125" s="434"/>
      <c r="Y125" s="434"/>
      <c r="Z125" s="434"/>
      <c r="AA125" s="434"/>
      <c r="AB125" s="434"/>
      <c r="AC125" s="434"/>
      <c r="AD125" s="434"/>
      <c r="AE125" s="434"/>
      <c r="AF125" s="435"/>
      <c r="AG125" s="580"/>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x14ac:dyDescent="0.15">
      <c r="A126" s="549" t="s">
        <v>58</v>
      </c>
      <c r="B126" s="550"/>
      <c r="C126" s="391" t="s">
        <v>64</v>
      </c>
      <c r="D126" s="572"/>
      <c r="E126" s="572"/>
      <c r="F126" s="573"/>
      <c r="G126" s="543" t="s">
        <v>494</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0" t="s">
        <v>68</v>
      </c>
      <c r="D127" s="361"/>
      <c r="E127" s="361"/>
      <c r="F127" s="362"/>
      <c r="G127" s="363" t="s">
        <v>495</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120" customHeight="1" thickBot="1" x14ac:dyDescent="0.2">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99.95" customHeight="1" thickBot="1" x14ac:dyDescent="0.2">
      <c r="A133" s="430"/>
      <c r="B133" s="431"/>
      <c r="C133" s="431"/>
      <c r="D133" s="431"/>
      <c r="E133" s="432"/>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99.95"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3" t="s">
        <v>224</v>
      </c>
      <c r="B137" s="404"/>
      <c r="C137" s="404"/>
      <c r="D137" s="404"/>
      <c r="E137" s="404"/>
      <c r="F137" s="404"/>
      <c r="G137" s="417">
        <v>81</v>
      </c>
      <c r="H137" s="418"/>
      <c r="I137" s="418"/>
      <c r="J137" s="418"/>
      <c r="K137" s="418"/>
      <c r="L137" s="418"/>
      <c r="M137" s="418"/>
      <c r="N137" s="418"/>
      <c r="O137" s="418"/>
      <c r="P137" s="419"/>
      <c r="Q137" s="404" t="s">
        <v>225</v>
      </c>
      <c r="R137" s="404"/>
      <c r="S137" s="404"/>
      <c r="T137" s="404"/>
      <c r="U137" s="404"/>
      <c r="V137" s="404"/>
      <c r="W137" s="417">
        <v>73</v>
      </c>
      <c r="X137" s="418"/>
      <c r="Y137" s="418"/>
      <c r="Z137" s="418"/>
      <c r="AA137" s="418"/>
      <c r="AB137" s="418"/>
      <c r="AC137" s="418"/>
      <c r="AD137" s="418"/>
      <c r="AE137" s="418"/>
      <c r="AF137" s="419"/>
      <c r="AG137" s="404" t="s">
        <v>226</v>
      </c>
      <c r="AH137" s="404"/>
      <c r="AI137" s="404"/>
      <c r="AJ137" s="404"/>
      <c r="AK137" s="404"/>
      <c r="AL137" s="404"/>
      <c r="AM137" s="400">
        <v>72</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v>118</v>
      </c>
      <c r="H138" s="421"/>
      <c r="I138" s="421"/>
      <c r="J138" s="421"/>
      <c r="K138" s="421"/>
      <c r="L138" s="421"/>
      <c r="M138" s="421"/>
      <c r="N138" s="421"/>
      <c r="O138" s="421"/>
      <c r="P138" s="422"/>
      <c r="Q138" s="406" t="s">
        <v>228</v>
      </c>
      <c r="R138" s="406"/>
      <c r="S138" s="406"/>
      <c r="T138" s="406"/>
      <c r="U138" s="406"/>
      <c r="V138" s="406"/>
      <c r="W138" s="420">
        <v>123</v>
      </c>
      <c r="X138" s="421"/>
      <c r="Y138" s="421"/>
      <c r="Z138" s="421"/>
      <c r="AA138" s="421"/>
      <c r="AB138" s="421"/>
      <c r="AC138" s="421"/>
      <c r="AD138" s="421"/>
      <c r="AE138" s="421"/>
      <c r="AF138" s="422"/>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7" t="s">
        <v>508</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518</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8"/>
      <c r="C179" s="538"/>
      <c r="D179" s="538"/>
      <c r="E179" s="538"/>
      <c r="F179" s="539"/>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8"/>
      <c r="C180" s="538"/>
      <c r="D180" s="538"/>
      <c r="E180" s="538"/>
      <c r="F180" s="539"/>
      <c r="G180" s="97" t="s">
        <v>498</v>
      </c>
      <c r="H180" s="98"/>
      <c r="I180" s="98"/>
      <c r="J180" s="98"/>
      <c r="K180" s="99"/>
      <c r="L180" s="100" t="s">
        <v>499</v>
      </c>
      <c r="M180" s="101"/>
      <c r="N180" s="101"/>
      <c r="O180" s="101"/>
      <c r="P180" s="101"/>
      <c r="Q180" s="101"/>
      <c r="R180" s="101"/>
      <c r="S180" s="101"/>
      <c r="T180" s="101"/>
      <c r="U180" s="101"/>
      <c r="V180" s="101"/>
      <c r="W180" s="101"/>
      <c r="X180" s="102"/>
      <c r="Y180" s="103">
        <v>4.4000000000000004</v>
      </c>
      <c r="Z180" s="104"/>
      <c r="AA180" s="104"/>
      <c r="AB180" s="105"/>
      <c r="AC180" s="97"/>
      <c r="AD180" s="98"/>
      <c r="AE180" s="98"/>
      <c r="AF180" s="98"/>
      <c r="AG180" s="99"/>
      <c r="AH180" s="100" t="s">
        <v>510</v>
      </c>
      <c r="AI180" s="101"/>
      <c r="AJ180" s="101"/>
      <c r="AK180" s="101"/>
      <c r="AL180" s="101"/>
      <c r="AM180" s="101"/>
      <c r="AN180" s="101"/>
      <c r="AO180" s="101"/>
      <c r="AP180" s="101"/>
      <c r="AQ180" s="101"/>
      <c r="AR180" s="101"/>
      <c r="AS180" s="101"/>
      <c r="AT180" s="102"/>
      <c r="AU180" s="103">
        <v>0.2</v>
      </c>
      <c r="AV180" s="104"/>
      <c r="AW180" s="104"/>
      <c r="AX180" s="399"/>
    </row>
    <row r="181" spans="1:50" ht="24.75" customHeight="1" x14ac:dyDescent="0.15">
      <c r="A181" s="126"/>
      <c r="B181" s="538"/>
      <c r="C181" s="538"/>
      <c r="D181" s="538"/>
      <c r="E181" s="538"/>
      <c r="F181" s="539"/>
      <c r="G181" s="74" t="s">
        <v>500</v>
      </c>
      <c r="H181" s="75"/>
      <c r="I181" s="75"/>
      <c r="J181" s="75"/>
      <c r="K181" s="76"/>
      <c r="L181" s="77"/>
      <c r="M181" s="78"/>
      <c r="N181" s="78"/>
      <c r="O181" s="78"/>
      <c r="P181" s="78"/>
      <c r="Q181" s="78"/>
      <c r="R181" s="78"/>
      <c r="S181" s="78"/>
      <c r="T181" s="78"/>
      <c r="U181" s="78"/>
      <c r="V181" s="78"/>
      <c r="W181" s="78"/>
      <c r="X181" s="79"/>
      <c r="Y181" s="80">
        <v>2.2999999999999998</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8"/>
      <c r="C182" s="538"/>
      <c r="D182" s="538"/>
      <c r="E182" s="538"/>
      <c r="F182" s="539"/>
      <c r="G182" s="74" t="s">
        <v>501</v>
      </c>
      <c r="H182" s="75"/>
      <c r="I182" s="75"/>
      <c r="J182" s="75"/>
      <c r="K182" s="76"/>
      <c r="L182" s="77" t="s">
        <v>502</v>
      </c>
      <c r="M182" s="78"/>
      <c r="N182" s="78"/>
      <c r="O182" s="78"/>
      <c r="P182" s="78"/>
      <c r="Q182" s="78"/>
      <c r="R182" s="78"/>
      <c r="S182" s="78"/>
      <c r="T182" s="78"/>
      <c r="U182" s="78"/>
      <c r="V182" s="78"/>
      <c r="W182" s="78"/>
      <c r="X182" s="79"/>
      <c r="Y182" s="80">
        <v>2.2000000000000002</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8"/>
      <c r="C183" s="538"/>
      <c r="D183" s="538"/>
      <c r="E183" s="538"/>
      <c r="F183" s="539"/>
      <c r="G183" s="74" t="s">
        <v>503</v>
      </c>
      <c r="H183" s="75"/>
      <c r="I183" s="75"/>
      <c r="J183" s="75"/>
      <c r="K183" s="76"/>
      <c r="L183" s="77" t="s">
        <v>504</v>
      </c>
      <c r="M183" s="78"/>
      <c r="N183" s="78"/>
      <c r="O183" s="78"/>
      <c r="P183" s="78"/>
      <c r="Q183" s="78"/>
      <c r="R183" s="78"/>
      <c r="S183" s="78"/>
      <c r="T183" s="78"/>
      <c r="U183" s="78"/>
      <c r="V183" s="78"/>
      <c r="W183" s="78"/>
      <c r="X183" s="79"/>
      <c r="Y183" s="80">
        <v>1.7</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8"/>
      <c r="C184" s="538"/>
      <c r="D184" s="538"/>
      <c r="E184" s="538"/>
      <c r="F184" s="539"/>
      <c r="G184" s="74" t="s">
        <v>505</v>
      </c>
      <c r="H184" s="75"/>
      <c r="I184" s="75"/>
      <c r="J184" s="75"/>
      <c r="K184" s="76"/>
      <c r="L184" s="77" t="s">
        <v>506</v>
      </c>
      <c r="M184" s="78"/>
      <c r="N184" s="78"/>
      <c r="O184" s="78"/>
      <c r="P184" s="78"/>
      <c r="Q184" s="78"/>
      <c r="R184" s="78"/>
      <c r="S184" s="78"/>
      <c r="T184" s="78"/>
      <c r="U184" s="78"/>
      <c r="V184" s="78"/>
      <c r="W184" s="78"/>
      <c r="X184" s="79"/>
      <c r="Y184" s="80">
        <v>0.8</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8"/>
      <c r="C185" s="538"/>
      <c r="D185" s="538"/>
      <c r="E185" s="538"/>
      <c r="F185" s="539"/>
      <c r="G185" s="74" t="s">
        <v>507</v>
      </c>
      <c r="H185" s="75"/>
      <c r="I185" s="75"/>
      <c r="J185" s="75"/>
      <c r="K185" s="76"/>
      <c r="L185" s="77"/>
      <c r="M185" s="78"/>
      <c r="N185" s="78"/>
      <c r="O185" s="78"/>
      <c r="P185" s="78"/>
      <c r="Q185" s="78"/>
      <c r="R185" s="78"/>
      <c r="S185" s="78"/>
      <c r="T185" s="78"/>
      <c r="U185" s="78"/>
      <c r="V185" s="78"/>
      <c r="W185" s="78"/>
      <c r="X185" s="79"/>
      <c r="Y185" s="80">
        <v>0.9</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12.3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0.2</v>
      </c>
      <c r="AV190" s="89"/>
      <c r="AW190" s="89"/>
      <c r="AX190" s="91"/>
    </row>
    <row r="191" spans="1:50" ht="30" customHeight="1" x14ac:dyDescent="0.15">
      <c r="A191" s="126"/>
      <c r="B191" s="538"/>
      <c r="C191" s="538"/>
      <c r="D191" s="538"/>
      <c r="E191" s="538"/>
      <c r="F191" s="539"/>
      <c r="G191" s="387" t="s">
        <v>509</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519</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8"/>
      <c r="C192" s="538"/>
      <c r="D192" s="538"/>
      <c r="E192" s="538"/>
      <c r="F192" s="539"/>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8"/>
      <c r="C193" s="538"/>
      <c r="D193" s="538"/>
      <c r="E193" s="538"/>
      <c r="F193" s="539"/>
      <c r="G193" s="97"/>
      <c r="H193" s="98"/>
      <c r="I193" s="98"/>
      <c r="J193" s="98"/>
      <c r="K193" s="99"/>
      <c r="L193" s="100" t="s">
        <v>510</v>
      </c>
      <c r="M193" s="101"/>
      <c r="N193" s="101"/>
      <c r="O193" s="101"/>
      <c r="P193" s="101"/>
      <c r="Q193" s="101"/>
      <c r="R193" s="101"/>
      <c r="S193" s="101"/>
      <c r="T193" s="101"/>
      <c r="U193" s="101"/>
      <c r="V193" s="101"/>
      <c r="W193" s="101"/>
      <c r="X193" s="102"/>
      <c r="Y193" s="103">
        <v>0.9</v>
      </c>
      <c r="Z193" s="104"/>
      <c r="AA193" s="104"/>
      <c r="AB193" s="105"/>
      <c r="AC193" s="97"/>
      <c r="AD193" s="98"/>
      <c r="AE193" s="98"/>
      <c r="AF193" s="98"/>
      <c r="AG193" s="99"/>
      <c r="AH193" s="100" t="s">
        <v>510</v>
      </c>
      <c r="AI193" s="101"/>
      <c r="AJ193" s="101"/>
      <c r="AK193" s="101"/>
      <c r="AL193" s="101"/>
      <c r="AM193" s="101"/>
      <c r="AN193" s="101"/>
      <c r="AO193" s="101"/>
      <c r="AP193" s="101"/>
      <c r="AQ193" s="101"/>
      <c r="AR193" s="101"/>
      <c r="AS193" s="101"/>
      <c r="AT193" s="102"/>
      <c r="AU193" s="103">
        <v>0.7</v>
      </c>
      <c r="AV193" s="104"/>
      <c r="AW193" s="104"/>
      <c r="AX193" s="399"/>
    </row>
    <row r="194" spans="1:50" ht="24.75" customHeight="1" x14ac:dyDescent="0.15">
      <c r="A194" s="126"/>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0.9</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0.7</v>
      </c>
      <c r="AV203" s="89"/>
      <c r="AW203" s="89"/>
      <c r="AX203" s="91"/>
    </row>
    <row r="204" spans="1:50" ht="30" customHeight="1" x14ac:dyDescent="0.15">
      <c r="A204" s="126"/>
      <c r="B204" s="538"/>
      <c r="C204" s="538"/>
      <c r="D204" s="538"/>
      <c r="E204" s="538"/>
      <c r="F204" s="539"/>
      <c r="G204" s="387" t="s">
        <v>511</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365</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8"/>
      <c r="C205" s="538"/>
      <c r="D205" s="538"/>
      <c r="E205" s="538"/>
      <c r="F205" s="539"/>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8"/>
      <c r="C206" s="538"/>
      <c r="D206" s="538"/>
      <c r="E206" s="538"/>
      <c r="F206" s="539"/>
      <c r="G206" s="97" t="s">
        <v>498</v>
      </c>
      <c r="H206" s="98"/>
      <c r="I206" s="98"/>
      <c r="J206" s="98"/>
      <c r="K206" s="99"/>
      <c r="L206" s="100" t="s">
        <v>512</v>
      </c>
      <c r="M206" s="101"/>
      <c r="N206" s="101"/>
      <c r="O206" s="101"/>
      <c r="P206" s="101"/>
      <c r="Q206" s="101"/>
      <c r="R206" s="101"/>
      <c r="S206" s="101"/>
      <c r="T206" s="101"/>
      <c r="U206" s="101"/>
      <c r="V206" s="101"/>
      <c r="W206" s="101"/>
      <c r="X206" s="102"/>
      <c r="Y206" s="103">
        <v>1.9</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6"/>
      <c r="B207" s="538"/>
      <c r="C207" s="538"/>
      <c r="D207" s="538"/>
      <c r="E207" s="538"/>
      <c r="F207" s="539"/>
      <c r="G207" s="74" t="s">
        <v>513</v>
      </c>
      <c r="H207" s="75"/>
      <c r="I207" s="75"/>
      <c r="J207" s="75"/>
      <c r="K207" s="76"/>
      <c r="L207" s="77"/>
      <c r="M207" s="78"/>
      <c r="N207" s="78"/>
      <c r="O207" s="78"/>
      <c r="P207" s="78"/>
      <c r="Q207" s="78"/>
      <c r="R207" s="78"/>
      <c r="S207" s="78"/>
      <c r="T207" s="78"/>
      <c r="U207" s="78"/>
      <c r="V207" s="78"/>
      <c r="W207" s="78"/>
      <c r="X207" s="79"/>
      <c r="Y207" s="80">
        <v>0.8</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8"/>
      <c r="C208" s="538"/>
      <c r="D208" s="538"/>
      <c r="E208" s="538"/>
      <c r="F208" s="539"/>
      <c r="G208" s="74" t="s">
        <v>501</v>
      </c>
      <c r="H208" s="75"/>
      <c r="I208" s="75"/>
      <c r="J208" s="75"/>
      <c r="K208" s="76"/>
      <c r="L208" s="77" t="s">
        <v>514</v>
      </c>
      <c r="M208" s="78"/>
      <c r="N208" s="78"/>
      <c r="O208" s="78"/>
      <c r="P208" s="78"/>
      <c r="Q208" s="78"/>
      <c r="R208" s="78"/>
      <c r="S208" s="78"/>
      <c r="T208" s="78"/>
      <c r="U208" s="78"/>
      <c r="V208" s="78"/>
      <c r="W208" s="78"/>
      <c r="X208" s="79"/>
      <c r="Y208" s="80">
        <v>0.1</v>
      </c>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8"/>
      <c r="C209" s="538"/>
      <c r="D209" s="538"/>
      <c r="E209" s="538"/>
      <c r="F209" s="539"/>
      <c r="G209" s="74" t="s">
        <v>507</v>
      </c>
      <c r="H209" s="75"/>
      <c r="I209" s="75"/>
      <c r="J209" s="75"/>
      <c r="K209" s="76"/>
      <c r="L209" s="77"/>
      <c r="M209" s="78"/>
      <c r="N209" s="78"/>
      <c r="O209" s="78"/>
      <c r="P209" s="78"/>
      <c r="Q209" s="78"/>
      <c r="R209" s="78"/>
      <c r="S209" s="78"/>
      <c r="T209" s="78"/>
      <c r="U209" s="78"/>
      <c r="V209" s="78"/>
      <c r="W209" s="78"/>
      <c r="X209" s="79"/>
      <c r="Y209" s="80">
        <v>0.2</v>
      </c>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3.0000000000000004</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8"/>
      <c r="C217" s="538"/>
      <c r="D217" s="538"/>
      <c r="E217" s="538"/>
      <c r="F217" s="539"/>
      <c r="G217" s="387" t="s">
        <v>515</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366</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8"/>
      <c r="C218" s="538"/>
      <c r="D218" s="538"/>
      <c r="E218" s="538"/>
      <c r="F218" s="539"/>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8"/>
      <c r="C219" s="538"/>
      <c r="D219" s="538"/>
      <c r="E219" s="538"/>
      <c r="F219" s="539"/>
      <c r="G219" s="97" t="s">
        <v>498</v>
      </c>
      <c r="H219" s="98"/>
      <c r="I219" s="98"/>
      <c r="J219" s="98"/>
      <c r="K219" s="99"/>
      <c r="L219" s="100" t="s">
        <v>516</v>
      </c>
      <c r="M219" s="101"/>
      <c r="N219" s="101"/>
      <c r="O219" s="101"/>
      <c r="P219" s="101"/>
      <c r="Q219" s="101"/>
      <c r="R219" s="101"/>
      <c r="S219" s="101"/>
      <c r="T219" s="101"/>
      <c r="U219" s="101"/>
      <c r="V219" s="101"/>
      <c r="W219" s="101"/>
      <c r="X219" s="102"/>
      <c r="Y219" s="103">
        <v>1.3</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x14ac:dyDescent="0.15">
      <c r="A220" s="126"/>
      <c r="B220" s="538"/>
      <c r="C220" s="538"/>
      <c r="D220" s="538"/>
      <c r="E220" s="538"/>
      <c r="F220" s="539"/>
      <c r="G220" s="74" t="s">
        <v>501</v>
      </c>
      <c r="H220" s="75"/>
      <c r="I220" s="75"/>
      <c r="J220" s="75"/>
      <c r="K220" s="76"/>
      <c r="L220" s="77" t="s">
        <v>517</v>
      </c>
      <c r="M220" s="78"/>
      <c r="N220" s="78"/>
      <c r="O220" s="78"/>
      <c r="P220" s="78"/>
      <c r="Q220" s="78"/>
      <c r="R220" s="78"/>
      <c r="S220" s="78"/>
      <c r="T220" s="78"/>
      <c r="U220" s="78"/>
      <c r="V220" s="78"/>
      <c r="W220" s="78"/>
      <c r="X220" s="79"/>
      <c r="Y220" s="80">
        <v>0.2</v>
      </c>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8"/>
      <c r="C221" s="538"/>
      <c r="D221" s="538"/>
      <c r="E221" s="538"/>
      <c r="F221" s="539"/>
      <c r="G221" s="74" t="s">
        <v>507</v>
      </c>
      <c r="H221" s="75"/>
      <c r="I221" s="75"/>
      <c r="J221" s="75"/>
      <c r="K221" s="76"/>
      <c r="L221" s="77"/>
      <c r="M221" s="78"/>
      <c r="N221" s="78"/>
      <c r="O221" s="78"/>
      <c r="P221" s="78"/>
      <c r="Q221" s="78"/>
      <c r="R221" s="78"/>
      <c r="S221" s="78"/>
      <c r="T221" s="78"/>
      <c r="U221" s="78"/>
      <c r="V221" s="78"/>
      <c r="W221" s="78"/>
      <c r="X221" s="79"/>
      <c r="Y221" s="80">
        <v>0.1</v>
      </c>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1.6</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3" t="s">
        <v>520</v>
      </c>
      <c r="D236" s="113"/>
      <c r="E236" s="113"/>
      <c r="F236" s="113"/>
      <c r="G236" s="113"/>
      <c r="H236" s="113"/>
      <c r="I236" s="113"/>
      <c r="J236" s="113"/>
      <c r="K236" s="113" t="s">
        <v>521</v>
      </c>
      <c r="L236" s="113"/>
      <c r="M236" s="117" t="s">
        <v>539</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12.3</v>
      </c>
      <c r="AL236" s="115"/>
      <c r="AM236" s="115"/>
      <c r="AN236" s="115"/>
      <c r="AO236" s="115"/>
      <c r="AP236" s="116"/>
      <c r="AQ236" s="117">
        <v>1</v>
      </c>
      <c r="AR236" s="113"/>
      <c r="AS236" s="113"/>
      <c r="AT236" s="113"/>
      <c r="AU236" s="114">
        <f>INT(12312000/13017192*100)</f>
        <v>94</v>
      </c>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408</v>
      </c>
      <c r="D268" s="118"/>
      <c r="E268" s="118"/>
      <c r="F268" s="118"/>
      <c r="G268" s="118"/>
      <c r="H268" s="118"/>
      <c r="I268" s="118"/>
      <c r="J268" s="118"/>
      <c r="K268" s="118"/>
      <c r="L268" s="118"/>
      <c r="M268" s="118" t="s">
        <v>409</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410</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t="s">
        <v>522</v>
      </c>
      <c r="D269" s="113"/>
      <c r="E269" s="113"/>
      <c r="F269" s="113"/>
      <c r="G269" s="113"/>
      <c r="H269" s="113"/>
      <c r="I269" s="113"/>
      <c r="J269" s="113"/>
      <c r="K269" s="113" t="s">
        <v>523</v>
      </c>
      <c r="L269" s="113"/>
      <c r="M269" s="117" t="s">
        <v>540</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0.9</v>
      </c>
      <c r="AL269" s="115"/>
      <c r="AM269" s="115"/>
      <c r="AN269" s="115"/>
      <c r="AO269" s="115"/>
      <c r="AP269" s="116"/>
      <c r="AQ269" s="117" t="s">
        <v>553</v>
      </c>
      <c r="AR269" s="113"/>
      <c r="AS269" s="113"/>
      <c r="AT269" s="113"/>
      <c r="AU269" s="114" t="s">
        <v>477</v>
      </c>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408</v>
      </c>
      <c r="D301" s="118"/>
      <c r="E301" s="118"/>
      <c r="F301" s="118"/>
      <c r="G301" s="118"/>
      <c r="H301" s="118"/>
      <c r="I301" s="118"/>
      <c r="J301" s="118"/>
      <c r="K301" s="118"/>
      <c r="L301" s="118"/>
      <c r="M301" s="118" t="s">
        <v>409</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410</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t="s">
        <v>524</v>
      </c>
      <c r="D302" s="113"/>
      <c r="E302" s="113"/>
      <c r="F302" s="113"/>
      <c r="G302" s="113"/>
      <c r="H302" s="113"/>
      <c r="I302" s="113"/>
      <c r="J302" s="113"/>
      <c r="K302" s="113" t="s">
        <v>525</v>
      </c>
      <c r="L302" s="113"/>
      <c r="M302" s="117" t="s">
        <v>541</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3</v>
      </c>
      <c r="AL302" s="115"/>
      <c r="AM302" s="115"/>
      <c r="AN302" s="115"/>
      <c r="AO302" s="115"/>
      <c r="AP302" s="116"/>
      <c r="AQ302" s="117">
        <v>1</v>
      </c>
      <c r="AR302" s="113"/>
      <c r="AS302" s="113"/>
      <c r="AT302" s="113"/>
      <c r="AU302" s="114">
        <f>95</f>
        <v>95</v>
      </c>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408</v>
      </c>
      <c r="D334" s="118"/>
      <c r="E334" s="118"/>
      <c r="F334" s="118"/>
      <c r="G334" s="118"/>
      <c r="H334" s="118"/>
      <c r="I334" s="118"/>
      <c r="J334" s="118"/>
      <c r="K334" s="118"/>
      <c r="L334" s="118"/>
      <c r="M334" s="118" t="s">
        <v>409</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410</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t="s">
        <v>526</v>
      </c>
      <c r="D335" s="113"/>
      <c r="E335" s="113"/>
      <c r="F335" s="113"/>
      <c r="G335" s="113"/>
      <c r="H335" s="113"/>
      <c r="I335" s="113"/>
      <c r="J335" s="113"/>
      <c r="K335" s="113" t="s">
        <v>527</v>
      </c>
      <c r="L335" s="113"/>
      <c r="M335" s="117" t="s">
        <v>542</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2</v>
      </c>
      <c r="AL335" s="115"/>
      <c r="AM335" s="115"/>
      <c r="AN335" s="115"/>
      <c r="AO335" s="115"/>
      <c r="AP335" s="116"/>
      <c r="AQ335" s="117">
        <v>8</v>
      </c>
      <c r="AR335" s="113"/>
      <c r="AS335" s="113"/>
      <c r="AT335" s="113"/>
      <c r="AU335" s="114">
        <f>INT(1598400/2292732*100)</f>
        <v>69</v>
      </c>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408</v>
      </c>
      <c r="D367" s="118"/>
      <c r="E367" s="118"/>
      <c r="F367" s="118"/>
      <c r="G367" s="118"/>
      <c r="H367" s="118"/>
      <c r="I367" s="118"/>
      <c r="J367" s="118"/>
      <c r="K367" s="118"/>
      <c r="L367" s="118"/>
      <c r="M367" s="118" t="s">
        <v>409</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410</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t="s">
        <v>528</v>
      </c>
      <c r="D368" s="113"/>
      <c r="E368" s="113"/>
      <c r="F368" s="113"/>
      <c r="G368" s="113"/>
      <c r="H368" s="113"/>
      <c r="I368" s="113"/>
      <c r="J368" s="113"/>
      <c r="K368" s="113" t="s">
        <v>529</v>
      </c>
      <c r="L368" s="113"/>
      <c r="M368" s="117" t="s">
        <v>543</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0.2</v>
      </c>
      <c r="AL368" s="115"/>
      <c r="AM368" s="115"/>
      <c r="AN368" s="115"/>
      <c r="AO368" s="115"/>
      <c r="AP368" s="116"/>
      <c r="AQ368" s="117" t="s">
        <v>530</v>
      </c>
      <c r="AR368" s="113"/>
      <c r="AS368" s="113"/>
      <c r="AT368" s="113"/>
      <c r="AU368" s="114" t="s">
        <v>477</v>
      </c>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408</v>
      </c>
      <c r="D400" s="118"/>
      <c r="E400" s="118"/>
      <c r="F400" s="118"/>
      <c r="G400" s="118"/>
      <c r="H400" s="118"/>
      <c r="I400" s="118"/>
      <c r="J400" s="118"/>
      <c r="K400" s="118"/>
      <c r="L400" s="118"/>
      <c r="M400" s="118" t="s">
        <v>409</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410</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t="s">
        <v>531</v>
      </c>
      <c r="D401" s="113"/>
      <c r="E401" s="113"/>
      <c r="F401" s="113"/>
      <c r="G401" s="113"/>
      <c r="H401" s="113"/>
      <c r="I401" s="113"/>
      <c r="J401" s="113"/>
      <c r="K401" s="113" t="s">
        <v>532</v>
      </c>
      <c r="L401" s="113"/>
      <c r="M401" s="117" t="s">
        <v>544</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0.7</v>
      </c>
      <c r="AL401" s="115"/>
      <c r="AM401" s="115"/>
      <c r="AN401" s="115"/>
      <c r="AO401" s="115"/>
      <c r="AP401" s="116"/>
      <c r="AQ401" s="117" t="s">
        <v>530</v>
      </c>
      <c r="AR401" s="113"/>
      <c r="AS401" s="113"/>
      <c r="AT401" s="113"/>
      <c r="AU401" s="114" t="s">
        <v>477</v>
      </c>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408</v>
      </c>
      <c r="D433" s="118"/>
      <c r="E433" s="118"/>
      <c r="F433" s="118"/>
      <c r="G433" s="118"/>
      <c r="H433" s="118"/>
      <c r="I433" s="118"/>
      <c r="J433" s="118"/>
      <c r="K433" s="118"/>
      <c r="L433" s="118"/>
      <c r="M433" s="118" t="s">
        <v>409</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410</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408</v>
      </c>
      <c r="D466" s="118"/>
      <c r="E466" s="118"/>
      <c r="F466" s="118"/>
      <c r="G466" s="118"/>
      <c r="H466" s="118"/>
      <c r="I466" s="118"/>
      <c r="J466" s="118"/>
      <c r="K466" s="118"/>
      <c r="L466" s="118"/>
      <c r="M466" s="118" t="s">
        <v>409</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410</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3" priority="541">
      <formula>IF(RIGHT(TEXT(P14,"0.#"),1)=".",FALSE,TRUE)</formula>
    </cfRule>
    <cfRule type="expression" dxfId="942" priority="542">
      <formula>IF(RIGHT(TEXT(P14,"0.#"),1)=".",TRUE,FALSE)</formula>
    </cfRule>
  </conditionalFormatting>
  <conditionalFormatting sqref="AE23:AI23">
    <cfRule type="expression" dxfId="941" priority="531">
      <formula>IF(RIGHT(TEXT(AE23,"0.#"),1)=".",FALSE,TRUE)</formula>
    </cfRule>
    <cfRule type="expression" dxfId="940" priority="532">
      <formula>IF(RIGHT(TEXT(AE23,"0.#"),1)=".",TRUE,FALSE)</formula>
    </cfRule>
  </conditionalFormatting>
  <conditionalFormatting sqref="AE69:AX69">
    <cfRule type="expression" dxfId="939" priority="463">
      <formula>IF(RIGHT(TEXT(AE69,"0.#"),1)=".",FALSE,TRUE)</formula>
    </cfRule>
    <cfRule type="expression" dxfId="938" priority="464">
      <formula>IF(RIGHT(TEXT(AE69,"0.#"),1)=".",TRUE,FALSE)</formula>
    </cfRule>
  </conditionalFormatting>
  <conditionalFormatting sqref="AE83:AI83">
    <cfRule type="expression" dxfId="937" priority="445">
      <formula>IF(RIGHT(TEXT(AE83,"0.#"),1)=".",FALSE,TRUE)</formula>
    </cfRule>
    <cfRule type="expression" dxfId="936" priority="446">
      <formula>IF(RIGHT(TEXT(AE83,"0.#"),1)=".",TRUE,FALSE)</formula>
    </cfRule>
  </conditionalFormatting>
  <conditionalFormatting sqref="AJ83:AX83">
    <cfRule type="expression" dxfId="935" priority="443">
      <formula>IF(RIGHT(TEXT(AJ83,"0.#"),1)=".",FALSE,TRUE)</formula>
    </cfRule>
    <cfRule type="expression" dxfId="934" priority="444">
      <formula>IF(RIGHT(TEXT(AJ83,"0.#"),1)=".",TRUE,FALSE)</formula>
    </cfRule>
  </conditionalFormatting>
  <conditionalFormatting sqref="L99">
    <cfRule type="expression" dxfId="933" priority="423">
      <formula>IF(RIGHT(TEXT(L99,"0.#"),1)=".",FALSE,TRUE)</formula>
    </cfRule>
    <cfRule type="expression" dxfId="932" priority="424">
      <formula>IF(RIGHT(TEXT(L99,"0.#"),1)=".",TRUE,FALSE)</formula>
    </cfRule>
  </conditionalFormatting>
  <conditionalFormatting sqref="L104">
    <cfRule type="expression" dxfId="931" priority="421">
      <formula>IF(RIGHT(TEXT(L104,"0.#"),1)=".",FALSE,TRUE)</formula>
    </cfRule>
    <cfRule type="expression" dxfId="930" priority="422">
      <formula>IF(RIGHT(TEXT(L104,"0.#"),1)=".",TRUE,FALSE)</formula>
    </cfRule>
  </conditionalFormatting>
  <conditionalFormatting sqref="R104">
    <cfRule type="expression" dxfId="929" priority="419">
      <formula>IF(RIGHT(TEXT(R104,"0.#"),1)=".",FALSE,TRUE)</formula>
    </cfRule>
    <cfRule type="expression" dxfId="928" priority="420">
      <formula>IF(RIGHT(TEXT(R104,"0.#"),1)=".",TRUE,FALSE)</formula>
    </cfRule>
  </conditionalFormatting>
  <conditionalFormatting sqref="P18:AX18">
    <cfRule type="expression" dxfId="927" priority="417">
      <formula>IF(RIGHT(TEXT(P18,"0.#"),1)=".",FALSE,TRUE)</formula>
    </cfRule>
    <cfRule type="expression" dxfId="926" priority="418">
      <formula>IF(RIGHT(TEXT(P18,"0.#"),1)=".",TRUE,FALSE)</formula>
    </cfRule>
  </conditionalFormatting>
  <conditionalFormatting sqref="Y181">
    <cfRule type="expression" dxfId="925" priority="413">
      <formula>IF(RIGHT(TEXT(Y181,"0.#"),1)=".",FALSE,TRUE)</formula>
    </cfRule>
    <cfRule type="expression" dxfId="924" priority="414">
      <formula>IF(RIGHT(TEXT(Y181,"0.#"),1)=".",TRUE,FALSE)</formula>
    </cfRule>
  </conditionalFormatting>
  <conditionalFormatting sqref="Y190">
    <cfRule type="expression" dxfId="923" priority="409">
      <formula>IF(RIGHT(TEXT(Y190,"0.#"),1)=".",FALSE,TRUE)</formula>
    </cfRule>
    <cfRule type="expression" dxfId="922" priority="410">
      <formula>IF(RIGHT(TEXT(Y190,"0.#"),1)=".",TRUE,FALSE)</formula>
    </cfRule>
  </conditionalFormatting>
  <conditionalFormatting sqref="AK236">
    <cfRule type="expression" dxfId="921" priority="331">
      <formula>IF(RIGHT(TEXT(AK236,"0.#"),1)=".",FALSE,TRUE)</formula>
    </cfRule>
    <cfRule type="expression" dxfId="920" priority="332">
      <formula>IF(RIGHT(TEXT(AK236,"0.#"),1)=".",TRUE,FALSE)</formula>
    </cfRule>
  </conditionalFormatting>
  <conditionalFormatting sqref="AE54:AI54">
    <cfRule type="expression" dxfId="919" priority="281">
      <formula>IF(RIGHT(TEXT(AE54,"0.#"),1)=".",FALSE,TRUE)</formula>
    </cfRule>
    <cfRule type="expression" dxfId="918" priority="282">
      <formula>IF(RIGHT(TEXT(AE54,"0.#"),1)=".",TRUE,FALSE)</formula>
    </cfRule>
  </conditionalFormatting>
  <conditionalFormatting sqref="P13:AX13 AR15:AX15 P15:AQ17">
    <cfRule type="expression" dxfId="917" priority="239">
      <formula>IF(RIGHT(TEXT(P13,"0.#"),1)=".",FALSE,TRUE)</formula>
    </cfRule>
    <cfRule type="expression" dxfId="916" priority="240">
      <formula>IF(RIGHT(TEXT(P13,"0.#"),1)=".",TRUE,FALSE)</formula>
    </cfRule>
  </conditionalFormatting>
  <conditionalFormatting sqref="P19:AJ19">
    <cfRule type="expression" dxfId="915" priority="237">
      <formula>IF(RIGHT(TEXT(P19,"0.#"),1)=".",FALSE,TRUE)</formula>
    </cfRule>
    <cfRule type="expression" dxfId="914" priority="238">
      <formula>IF(RIGHT(TEXT(P19,"0.#"),1)=".",TRUE,FALSE)</formula>
    </cfRule>
  </conditionalFormatting>
  <conditionalFormatting sqref="AE55:AX55 AJ54:AS54">
    <cfRule type="expression" dxfId="913" priority="233">
      <formula>IF(RIGHT(TEXT(AE54,"0.#"),1)=".",FALSE,TRUE)</formula>
    </cfRule>
    <cfRule type="expression" dxfId="912" priority="234">
      <formula>IF(RIGHT(TEXT(AE54,"0.#"),1)=".",TRUE,FALSE)</formula>
    </cfRule>
  </conditionalFormatting>
  <conditionalFormatting sqref="AE68:AS68">
    <cfRule type="expression" dxfId="911" priority="229">
      <formula>IF(RIGHT(TEXT(AE68,"0.#"),1)=".",FALSE,TRUE)</formula>
    </cfRule>
    <cfRule type="expression" dxfId="910" priority="230">
      <formula>IF(RIGHT(TEXT(AE68,"0.#"),1)=".",TRUE,FALSE)</formula>
    </cfRule>
  </conditionalFormatting>
  <conditionalFormatting sqref="AE95:AI95 AE92:AI92 AE89:AI89 AE86:AI86">
    <cfRule type="expression" dxfId="909" priority="227">
      <formula>IF(RIGHT(TEXT(AE86,"0.#"),1)=".",FALSE,TRUE)</formula>
    </cfRule>
    <cfRule type="expression" dxfId="908" priority="228">
      <formula>IF(RIGHT(TEXT(AE86,"0.#"),1)=".",TRUE,FALSE)</formula>
    </cfRule>
  </conditionalFormatting>
  <conditionalFormatting sqref="AJ95:AX95 AJ92:AX92 AJ89:AX89 AJ86:AX86">
    <cfRule type="expression" dxfId="907" priority="225">
      <formula>IF(RIGHT(TEXT(AJ86,"0.#"),1)=".",FALSE,TRUE)</formula>
    </cfRule>
    <cfRule type="expression" dxfId="906" priority="226">
      <formula>IF(RIGHT(TEXT(AJ86,"0.#"),1)=".",TRUE,FALSE)</formula>
    </cfRule>
  </conditionalFormatting>
  <conditionalFormatting sqref="L100:L103 L98">
    <cfRule type="expression" dxfId="905" priority="223">
      <formula>IF(RIGHT(TEXT(L98,"0.#"),1)=".",FALSE,TRUE)</formula>
    </cfRule>
    <cfRule type="expression" dxfId="904" priority="224">
      <formula>IF(RIGHT(TEXT(L98,"0.#"),1)=".",TRUE,FALSE)</formula>
    </cfRule>
  </conditionalFormatting>
  <conditionalFormatting sqref="R98">
    <cfRule type="expression" dxfId="903" priority="219">
      <formula>IF(RIGHT(TEXT(R98,"0.#"),1)=".",FALSE,TRUE)</formula>
    </cfRule>
    <cfRule type="expression" dxfId="902" priority="220">
      <formula>IF(RIGHT(TEXT(R98,"0.#"),1)=".",TRUE,FALSE)</formula>
    </cfRule>
  </conditionalFormatting>
  <conditionalFormatting sqref="R99:R103">
    <cfRule type="expression" dxfId="901" priority="217">
      <formula>IF(RIGHT(TEXT(R99,"0.#"),1)=".",FALSE,TRUE)</formula>
    </cfRule>
    <cfRule type="expression" dxfId="900" priority="218">
      <formula>IF(RIGHT(TEXT(R99,"0.#"),1)=".",TRUE,FALSE)</formula>
    </cfRule>
  </conditionalFormatting>
  <conditionalFormatting sqref="Y182:Y189 Y180">
    <cfRule type="expression" dxfId="899" priority="215">
      <formula>IF(RIGHT(TEXT(Y180,"0.#"),1)=".",FALSE,TRUE)</formula>
    </cfRule>
    <cfRule type="expression" dxfId="898" priority="216">
      <formula>IF(RIGHT(TEXT(Y180,"0.#"),1)=".",TRUE,FALSE)</formula>
    </cfRule>
  </conditionalFormatting>
  <conditionalFormatting sqref="AU181">
    <cfRule type="expression" dxfId="897" priority="213">
      <formula>IF(RIGHT(TEXT(AU181,"0.#"),1)=".",FALSE,TRUE)</formula>
    </cfRule>
    <cfRule type="expression" dxfId="896" priority="214">
      <formula>IF(RIGHT(TEXT(AU181,"0.#"),1)=".",TRUE,FALSE)</formula>
    </cfRule>
  </conditionalFormatting>
  <conditionalFormatting sqref="AU190">
    <cfRule type="expression" dxfId="895" priority="211">
      <formula>IF(RIGHT(TEXT(AU190,"0.#"),1)=".",FALSE,TRUE)</formula>
    </cfRule>
    <cfRule type="expression" dxfId="894" priority="212">
      <formula>IF(RIGHT(TEXT(AU190,"0.#"),1)=".",TRUE,FALSE)</formula>
    </cfRule>
  </conditionalFormatting>
  <conditionalFormatting sqref="AU182:AU189 AU180">
    <cfRule type="expression" dxfId="893" priority="209">
      <formula>IF(RIGHT(TEXT(AU180,"0.#"),1)=".",FALSE,TRUE)</formula>
    </cfRule>
    <cfRule type="expression" dxfId="892" priority="210">
      <formula>IF(RIGHT(TEXT(AU180,"0.#"),1)=".",TRUE,FALSE)</formula>
    </cfRule>
  </conditionalFormatting>
  <conditionalFormatting sqref="Y220 Y207 Y194">
    <cfRule type="expression" dxfId="891" priority="195">
      <formula>IF(RIGHT(TEXT(Y194,"0.#"),1)=".",FALSE,TRUE)</formula>
    </cfRule>
    <cfRule type="expression" dxfId="890" priority="196">
      <formula>IF(RIGHT(TEXT(Y194,"0.#"),1)=".",TRUE,FALSE)</formula>
    </cfRule>
  </conditionalFormatting>
  <conditionalFormatting sqref="Y229 Y216 Y203">
    <cfRule type="expression" dxfId="889" priority="193">
      <formula>IF(RIGHT(TEXT(Y203,"0.#"),1)=".",FALSE,TRUE)</formula>
    </cfRule>
    <cfRule type="expression" dxfId="888" priority="194">
      <formula>IF(RIGHT(TEXT(Y203,"0.#"),1)=".",TRUE,FALSE)</formula>
    </cfRule>
  </conditionalFormatting>
  <conditionalFormatting sqref="Y221:Y228 Y219 Y208:Y215 Y206 Y195:Y202 Y193">
    <cfRule type="expression" dxfId="887" priority="191">
      <formula>IF(RIGHT(TEXT(Y193,"0.#"),1)=".",FALSE,TRUE)</formula>
    </cfRule>
    <cfRule type="expression" dxfId="886" priority="192">
      <formula>IF(RIGHT(TEXT(Y193,"0.#"),1)=".",TRUE,FALSE)</formula>
    </cfRule>
  </conditionalFormatting>
  <conditionalFormatting sqref="AU220 AU207 AU194">
    <cfRule type="expression" dxfId="885" priority="189">
      <formula>IF(RIGHT(TEXT(AU194,"0.#"),1)=".",FALSE,TRUE)</formula>
    </cfRule>
    <cfRule type="expression" dxfId="884" priority="190">
      <formula>IF(RIGHT(TEXT(AU194,"0.#"),1)=".",TRUE,FALSE)</formula>
    </cfRule>
  </conditionalFormatting>
  <conditionalFormatting sqref="AU229 AU216 AU203">
    <cfRule type="expression" dxfId="883" priority="187">
      <formula>IF(RIGHT(TEXT(AU203,"0.#"),1)=".",FALSE,TRUE)</formula>
    </cfRule>
    <cfRule type="expression" dxfId="882" priority="188">
      <formula>IF(RIGHT(TEXT(AU203,"0.#"),1)=".",TRUE,FALSE)</formula>
    </cfRule>
  </conditionalFormatting>
  <conditionalFormatting sqref="AU221:AU228 AU219 AU208:AU215 AU206 AU195:AU202 AU193">
    <cfRule type="expression" dxfId="881" priority="185">
      <formula>IF(RIGHT(TEXT(AU193,"0.#"),1)=".",FALSE,TRUE)</formula>
    </cfRule>
    <cfRule type="expression" dxfId="880" priority="186">
      <formula>IF(RIGHT(TEXT(AU193,"0.#"),1)=".",TRUE,FALSE)</formula>
    </cfRule>
  </conditionalFormatting>
  <conditionalFormatting sqref="AE56:AI56">
    <cfRule type="expression" dxfId="879" priority="159">
      <formula>IF(AND(AE56&gt;=0, RIGHT(TEXT(AE56,"0.#"),1)&lt;&gt;"."),TRUE,FALSE)</formula>
    </cfRule>
    <cfRule type="expression" dxfId="878" priority="160">
      <formula>IF(AND(AE56&gt;=0, RIGHT(TEXT(AE56,"0.#"),1)="."),TRUE,FALSE)</formula>
    </cfRule>
    <cfRule type="expression" dxfId="877" priority="161">
      <formula>IF(AND(AE56&lt;0, RIGHT(TEXT(AE56,"0.#"),1)&lt;&gt;"."),TRUE,FALSE)</formula>
    </cfRule>
    <cfRule type="expression" dxfId="876" priority="162">
      <formula>IF(AND(AE56&lt;0, RIGHT(TEXT(AE56,"0.#"),1)="."),TRUE,FALSE)</formula>
    </cfRule>
  </conditionalFormatting>
  <conditionalFormatting sqref="AJ56:AS56">
    <cfRule type="expression" dxfId="875" priority="155">
      <formula>IF(AND(AJ56&gt;=0, RIGHT(TEXT(AJ56,"0.#"),1)&lt;&gt;"."),TRUE,FALSE)</formula>
    </cfRule>
    <cfRule type="expression" dxfId="874" priority="156">
      <formula>IF(AND(AJ56&gt;=0, RIGHT(TEXT(AJ56,"0.#"),1)="."),TRUE,FALSE)</formula>
    </cfRule>
    <cfRule type="expression" dxfId="873" priority="157">
      <formula>IF(AND(AJ56&lt;0, RIGHT(TEXT(AJ56,"0.#"),1)&lt;&gt;"."),TRUE,FALSE)</formula>
    </cfRule>
    <cfRule type="expression" dxfId="872" priority="158">
      <formula>IF(AND(AJ56&lt;0, RIGHT(TEXT(AJ56,"0.#"),1)="."),TRUE,FALSE)</formula>
    </cfRule>
  </conditionalFormatting>
  <conditionalFormatting sqref="AK237:AK265">
    <cfRule type="expression" dxfId="871" priority="143">
      <formula>IF(RIGHT(TEXT(AK237,"0.#"),1)=".",FALSE,TRUE)</formula>
    </cfRule>
    <cfRule type="expression" dxfId="870" priority="144">
      <formula>IF(RIGHT(TEXT(AK237,"0.#"),1)=".",TRUE,FALSE)</formula>
    </cfRule>
  </conditionalFormatting>
  <conditionalFormatting sqref="AU237:AX265">
    <cfRule type="expression" dxfId="869" priority="139">
      <formula>IF(AND(AU237&gt;=0, RIGHT(TEXT(AU237,"0.#"),1)&lt;&gt;"."),TRUE,FALSE)</formula>
    </cfRule>
    <cfRule type="expression" dxfId="868" priority="140">
      <formula>IF(AND(AU237&gt;=0, RIGHT(TEXT(AU237,"0.#"),1)="."),TRUE,FALSE)</formula>
    </cfRule>
    <cfRule type="expression" dxfId="867" priority="141">
      <formula>IF(AND(AU237&lt;0, RIGHT(TEXT(AU237,"0.#"),1)&lt;&gt;"."),TRUE,FALSE)</formula>
    </cfRule>
    <cfRule type="expression" dxfId="866" priority="142">
      <formula>IF(AND(AU237&lt;0, RIGHT(TEXT(AU237,"0.#"),1)="."),TRUE,FALSE)</formula>
    </cfRule>
  </conditionalFormatting>
  <conditionalFormatting sqref="AK269">
    <cfRule type="expression" dxfId="865" priority="137">
      <formula>IF(RIGHT(TEXT(AK269,"0.#"),1)=".",FALSE,TRUE)</formula>
    </cfRule>
    <cfRule type="expression" dxfId="864" priority="138">
      <formula>IF(RIGHT(TEXT(AK269,"0.#"),1)=".",TRUE,FALSE)</formula>
    </cfRule>
  </conditionalFormatting>
  <conditionalFormatting sqref="AU269:AX269">
    <cfRule type="expression" dxfId="863" priority="133">
      <formula>IF(AND(AU269&gt;=0, RIGHT(TEXT(AU269,"0.#"),1)&lt;&gt;"."),TRUE,FALSE)</formula>
    </cfRule>
    <cfRule type="expression" dxfId="862" priority="134">
      <formula>IF(AND(AU269&gt;=0, RIGHT(TEXT(AU269,"0.#"),1)="."),TRUE,FALSE)</formula>
    </cfRule>
    <cfRule type="expression" dxfId="861" priority="135">
      <formula>IF(AND(AU269&lt;0, RIGHT(TEXT(AU269,"0.#"),1)&lt;&gt;"."),TRUE,FALSE)</formula>
    </cfRule>
    <cfRule type="expression" dxfId="860" priority="136">
      <formula>IF(AND(AU269&lt;0, RIGHT(TEXT(AU269,"0.#"),1)="."),TRUE,FALSE)</formula>
    </cfRule>
  </conditionalFormatting>
  <conditionalFormatting sqref="AK270:AK298">
    <cfRule type="expression" dxfId="859" priority="131">
      <formula>IF(RIGHT(TEXT(AK270,"0.#"),1)=".",FALSE,TRUE)</formula>
    </cfRule>
    <cfRule type="expression" dxfId="858" priority="132">
      <formula>IF(RIGHT(TEXT(AK270,"0.#"),1)=".",TRUE,FALSE)</formula>
    </cfRule>
  </conditionalFormatting>
  <conditionalFormatting sqref="AU270:AX298">
    <cfRule type="expression" dxfId="857" priority="127">
      <formula>IF(AND(AU270&gt;=0, RIGHT(TEXT(AU270,"0.#"),1)&lt;&gt;"."),TRUE,FALSE)</formula>
    </cfRule>
    <cfRule type="expression" dxfId="856" priority="128">
      <formula>IF(AND(AU270&gt;=0, RIGHT(TEXT(AU270,"0.#"),1)="."),TRUE,FALSE)</formula>
    </cfRule>
    <cfRule type="expression" dxfId="855" priority="129">
      <formula>IF(AND(AU270&lt;0, RIGHT(TEXT(AU270,"0.#"),1)&lt;&gt;"."),TRUE,FALSE)</formula>
    </cfRule>
    <cfRule type="expression" dxfId="854" priority="130">
      <formula>IF(AND(AU270&lt;0, RIGHT(TEXT(AU270,"0.#"),1)="."),TRUE,FALSE)</formula>
    </cfRule>
  </conditionalFormatting>
  <conditionalFormatting sqref="AK302">
    <cfRule type="expression" dxfId="853" priority="125">
      <formula>IF(RIGHT(TEXT(AK302,"0.#"),1)=".",FALSE,TRUE)</formula>
    </cfRule>
    <cfRule type="expression" dxfId="852" priority="126">
      <formula>IF(RIGHT(TEXT(AK302,"0.#"),1)=".",TRUE,FALSE)</formula>
    </cfRule>
  </conditionalFormatting>
  <conditionalFormatting sqref="AU302:AX302">
    <cfRule type="expression" dxfId="851" priority="121">
      <formula>IF(AND(AU302&gt;=0, RIGHT(TEXT(AU302,"0.#"),1)&lt;&gt;"."),TRUE,FALSE)</formula>
    </cfRule>
    <cfRule type="expression" dxfId="850" priority="122">
      <formula>IF(AND(AU302&gt;=0, RIGHT(TEXT(AU302,"0.#"),1)="."),TRUE,FALSE)</formula>
    </cfRule>
    <cfRule type="expression" dxfId="849" priority="123">
      <formula>IF(AND(AU302&lt;0, RIGHT(TEXT(AU302,"0.#"),1)&lt;&gt;"."),TRUE,FALSE)</formula>
    </cfRule>
    <cfRule type="expression" dxfId="848" priority="124">
      <formula>IF(AND(AU302&lt;0, RIGHT(TEXT(AU302,"0.#"),1)="."),TRUE,FALSE)</formula>
    </cfRule>
  </conditionalFormatting>
  <conditionalFormatting sqref="AK303:AK331">
    <cfRule type="expression" dxfId="847" priority="119">
      <formula>IF(RIGHT(TEXT(AK303,"0.#"),1)=".",FALSE,TRUE)</formula>
    </cfRule>
    <cfRule type="expression" dxfId="846" priority="120">
      <formula>IF(RIGHT(TEXT(AK303,"0.#"),1)=".",TRUE,FALSE)</formula>
    </cfRule>
  </conditionalFormatting>
  <conditionalFormatting sqref="AU303:AX331">
    <cfRule type="expression" dxfId="845" priority="115">
      <formula>IF(AND(AU303&gt;=0, RIGHT(TEXT(AU303,"0.#"),1)&lt;&gt;"."),TRUE,FALSE)</formula>
    </cfRule>
    <cfRule type="expression" dxfId="844" priority="116">
      <formula>IF(AND(AU303&gt;=0, RIGHT(TEXT(AU303,"0.#"),1)="."),TRUE,FALSE)</formula>
    </cfRule>
    <cfRule type="expression" dxfId="843" priority="117">
      <formula>IF(AND(AU303&lt;0, RIGHT(TEXT(AU303,"0.#"),1)&lt;&gt;"."),TRUE,FALSE)</formula>
    </cfRule>
    <cfRule type="expression" dxfId="842" priority="118">
      <formula>IF(AND(AU303&lt;0, RIGHT(TEXT(AU303,"0.#"),1)="."),TRUE,FALSE)</formula>
    </cfRule>
  </conditionalFormatting>
  <conditionalFormatting sqref="AK335">
    <cfRule type="expression" dxfId="841" priority="113">
      <formula>IF(RIGHT(TEXT(AK335,"0.#"),1)=".",FALSE,TRUE)</formula>
    </cfRule>
    <cfRule type="expression" dxfId="840" priority="114">
      <formula>IF(RIGHT(TEXT(AK335,"0.#"),1)=".",TRUE,FALSE)</formula>
    </cfRule>
  </conditionalFormatting>
  <conditionalFormatting sqref="AU335:AX335">
    <cfRule type="expression" dxfId="839" priority="109">
      <formula>IF(AND(AU335&gt;=0, RIGHT(TEXT(AU335,"0.#"),1)&lt;&gt;"."),TRUE,FALSE)</formula>
    </cfRule>
    <cfRule type="expression" dxfId="838" priority="110">
      <formula>IF(AND(AU335&gt;=0, RIGHT(TEXT(AU335,"0.#"),1)="."),TRUE,FALSE)</formula>
    </cfRule>
    <cfRule type="expression" dxfId="837" priority="111">
      <formula>IF(AND(AU335&lt;0, RIGHT(TEXT(AU335,"0.#"),1)&lt;&gt;"."),TRUE,FALSE)</formula>
    </cfRule>
    <cfRule type="expression" dxfId="836" priority="112">
      <formula>IF(AND(AU335&lt;0, RIGHT(TEXT(AU335,"0.#"),1)="."),TRUE,FALSE)</formula>
    </cfRule>
  </conditionalFormatting>
  <conditionalFormatting sqref="AK336:AK364">
    <cfRule type="expression" dxfId="835" priority="107">
      <formula>IF(RIGHT(TEXT(AK336,"0.#"),1)=".",FALSE,TRUE)</formula>
    </cfRule>
    <cfRule type="expression" dxfId="834" priority="108">
      <formula>IF(RIGHT(TEXT(AK336,"0.#"),1)=".",TRUE,FALSE)</formula>
    </cfRule>
  </conditionalFormatting>
  <conditionalFormatting sqref="AU336:AX364">
    <cfRule type="expression" dxfId="833" priority="103">
      <formula>IF(AND(AU336&gt;=0, RIGHT(TEXT(AU336,"0.#"),1)&lt;&gt;"."),TRUE,FALSE)</formula>
    </cfRule>
    <cfRule type="expression" dxfId="832" priority="104">
      <formula>IF(AND(AU336&gt;=0, RIGHT(TEXT(AU336,"0.#"),1)="."),TRUE,FALSE)</formula>
    </cfRule>
    <cfRule type="expression" dxfId="831" priority="105">
      <formula>IF(AND(AU336&lt;0, RIGHT(TEXT(AU336,"0.#"),1)&lt;&gt;"."),TRUE,FALSE)</formula>
    </cfRule>
    <cfRule type="expression" dxfId="830" priority="106">
      <formula>IF(AND(AU336&lt;0, RIGHT(TEXT(AU336,"0.#"),1)="."),TRUE,FALSE)</formula>
    </cfRule>
  </conditionalFormatting>
  <conditionalFormatting sqref="AK368">
    <cfRule type="expression" dxfId="829" priority="101">
      <formula>IF(RIGHT(TEXT(AK368,"0.#"),1)=".",FALSE,TRUE)</formula>
    </cfRule>
    <cfRule type="expression" dxfId="828" priority="102">
      <formula>IF(RIGHT(TEXT(AK368,"0.#"),1)=".",TRUE,FALSE)</formula>
    </cfRule>
  </conditionalFormatting>
  <conditionalFormatting sqref="AU368:AX368">
    <cfRule type="expression" dxfId="827" priority="97">
      <formula>IF(AND(AU368&gt;=0, RIGHT(TEXT(AU368,"0.#"),1)&lt;&gt;"."),TRUE,FALSE)</formula>
    </cfRule>
    <cfRule type="expression" dxfId="826" priority="98">
      <formula>IF(AND(AU368&gt;=0, RIGHT(TEXT(AU368,"0.#"),1)="."),TRUE,FALSE)</formula>
    </cfRule>
    <cfRule type="expression" dxfId="825" priority="99">
      <formula>IF(AND(AU368&lt;0, RIGHT(TEXT(AU368,"0.#"),1)&lt;&gt;"."),TRUE,FALSE)</formula>
    </cfRule>
    <cfRule type="expression" dxfId="824" priority="100">
      <formula>IF(AND(AU368&lt;0, RIGHT(TEXT(AU368,"0.#"),1)="."),TRUE,FALSE)</formula>
    </cfRule>
  </conditionalFormatting>
  <conditionalFormatting sqref="AK369:AK397">
    <cfRule type="expression" dxfId="823" priority="95">
      <formula>IF(RIGHT(TEXT(AK369,"0.#"),1)=".",FALSE,TRUE)</formula>
    </cfRule>
    <cfRule type="expression" dxfId="822" priority="96">
      <formula>IF(RIGHT(TEXT(AK369,"0.#"),1)=".",TRUE,FALSE)</formula>
    </cfRule>
  </conditionalFormatting>
  <conditionalFormatting sqref="AU369:AX397">
    <cfRule type="expression" dxfId="821" priority="91">
      <formula>IF(AND(AU369&gt;=0, RIGHT(TEXT(AU369,"0.#"),1)&lt;&gt;"."),TRUE,FALSE)</formula>
    </cfRule>
    <cfRule type="expression" dxfId="820" priority="92">
      <formula>IF(AND(AU369&gt;=0, RIGHT(TEXT(AU369,"0.#"),1)="."),TRUE,FALSE)</formula>
    </cfRule>
    <cfRule type="expression" dxfId="819" priority="93">
      <formula>IF(AND(AU369&lt;0, RIGHT(TEXT(AU369,"0.#"),1)&lt;&gt;"."),TRUE,FALSE)</formula>
    </cfRule>
    <cfRule type="expression" dxfId="818" priority="94">
      <formula>IF(AND(AU369&lt;0, RIGHT(TEXT(AU369,"0.#"),1)="."),TRUE,FALSE)</formula>
    </cfRule>
  </conditionalFormatting>
  <conditionalFormatting sqref="AK401">
    <cfRule type="expression" dxfId="817" priority="89">
      <formula>IF(RIGHT(TEXT(AK401,"0.#"),1)=".",FALSE,TRUE)</formula>
    </cfRule>
    <cfRule type="expression" dxfId="816" priority="90">
      <formula>IF(RIGHT(TEXT(AK401,"0.#"),1)=".",TRUE,FALSE)</formula>
    </cfRule>
  </conditionalFormatting>
  <conditionalFormatting sqref="AU401:AX401">
    <cfRule type="expression" dxfId="815" priority="85">
      <formula>IF(AND(AU401&gt;=0, RIGHT(TEXT(AU401,"0.#"),1)&lt;&gt;"."),TRUE,FALSE)</formula>
    </cfRule>
    <cfRule type="expression" dxfId="814" priority="86">
      <formula>IF(AND(AU401&gt;=0, RIGHT(TEXT(AU401,"0.#"),1)="."),TRUE,FALSE)</formula>
    </cfRule>
    <cfRule type="expression" dxfId="813" priority="87">
      <formula>IF(AND(AU401&lt;0, RIGHT(TEXT(AU401,"0.#"),1)&lt;&gt;"."),TRUE,FALSE)</formula>
    </cfRule>
    <cfRule type="expression" dxfId="812" priority="88">
      <formula>IF(AND(AU401&lt;0, RIGHT(TEXT(AU401,"0.#"),1)="."),TRUE,FALSE)</formula>
    </cfRule>
  </conditionalFormatting>
  <conditionalFormatting sqref="AK402:AK430">
    <cfRule type="expression" dxfId="811" priority="83">
      <formula>IF(RIGHT(TEXT(AK402,"0.#"),1)=".",FALSE,TRUE)</formula>
    </cfRule>
    <cfRule type="expression" dxfId="810" priority="84">
      <formula>IF(RIGHT(TEXT(AK402,"0.#"),1)=".",TRUE,FALSE)</formula>
    </cfRule>
  </conditionalFormatting>
  <conditionalFormatting sqref="AU402:AX430">
    <cfRule type="expression" dxfId="809" priority="79">
      <formula>IF(AND(AU402&gt;=0, RIGHT(TEXT(AU402,"0.#"),1)&lt;&gt;"."),TRUE,FALSE)</formula>
    </cfRule>
    <cfRule type="expression" dxfId="808" priority="80">
      <formula>IF(AND(AU402&gt;=0, RIGHT(TEXT(AU402,"0.#"),1)="."),TRUE,FALSE)</formula>
    </cfRule>
    <cfRule type="expression" dxfId="807" priority="81">
      <formula>IF(AND(AU402&lt;0, RIGHT(TEXT(AU402,"0.#"),1)&lt;&gt;"."),TRUE,FALSE)</formula>
    </cfRule>
    <cfRule type="expression" dxfId="806" priority="82">
      <formula>IF(AND(AU402&lt;0, RIGHT(TEXT(AU402,"0.#"),1)="."),TRUE,FALSE)</formula>
    </cfRule>
  </conditionalFormatting>
  <conditionalFormatting sqref="AK434">
    <cfRule type="expression" dxfId="805" priority="77">
      <formula>IF(RIGHT(TEXT(AK434,"0.#"),1)=".",FALSE,TRUE)</formula>
    </cfRule>
    <cfRule type="expression" dxfId="804" priority="78">
      <formula>IF(RIGHT(TEXT(AK434,"0.#"),1)=".",TRUE,FALSE)</formula>
    </cfRule>
  </conditionalFormatting>
  <conditionalFormatting sqref="AU434:AX434">
    <cfRule type="expression" dxfId="803" priority="73">
      <formula>IF(AND(AU434&gt;=0, RIGHT(TEXT(AU434,"0.#"),1)&lt;&gt;"."),TRUE,FALSE)</formula>
    </cfRule>
    <cfRule type="expression" dxfId="802" priority="74">
      <formula>IF(AND(AU434&gt;=0, RIGHT(TEXT(AU434,"0.#"),1)="."),TRUE,FALSE)</formula>
    </cfRule>
    <cfRule type="expression" dxfId="801" priority="75">
      <formula>IF(AND(AU434&lt;0, RIGHT(TEXT(AU434,"0.#"),1)&lt;&gt;"."),TRUE,FALSE)</formula>
    </cfRule>
    <cfRule type="expression" dxfId="800" priority="76">
      <formula>IF(AND(AU434&lt;0, RIGHT(TEXT(AU434,"0.#"),1)="."),TRUE,FALSE)</formula>
    </cfRule>
  </conditionalFormatting>
  <conditionalFormatting sqref="AK435:AK463">
    <cfRule type="expression" dxfId="799" priority="71">
      <formula>IF(RIGHT(TEXT(AK435,"0.#"),1)=".",FALSE,TRUE)</formula>
    </cfRule>
    <cfRule type="expression" dxfId="798" priority="72">
      <formula>IF(RIGHT(TEXT(AK435,"0.#"),1)=".",TRUE,FALSE)</formula>
    </cfRule>
  </conditionalFormatting>
  <conditionalFormatting sqref="AU435:AX463">
    <cfRule type="expression" dxfId="797" priority="67">
      <formula>IF(AND(AU435&gt;=0, RIGHT(TEXT(AU435,"0.#"),1)&lt;&gt;"."),TRUE,FALSE)</formula>
    </cfRule>
    <cfRule type="expression" dxfId="796" priority="68">
      <formula>IF(AND(AU435&gt;=0, RIGHT(TEXT(AU435,"0.#"),1)="."),TRUE,FALSE)</formula>
    </cfRule>
    <cfRule type="expression" dxfId="795" priority="69">
      <formula>IF(AND(AU435&lt;0, RIGHT(TEXT(AU435,"0.#"),1)&lt;&gt;"."),TRUE,FALSE)</formula>
    </cfRule>
    <cfRule type="expression" dxfId="794" priority="70">
      <formula>IF(AND(AU435&lt;0, RIGHT(TEXT(AU435,"0.#"),1)="."),TRUE,FALSE)</formula>
    </cfRule>
  </conditionalFormatting>
  <conditionalFormatting sqref="AK467">
    <cfRule type="expression" dxfId="793" priority="65">
      <formula>IF(RIGHT(TEXT(AK467,"0.#"),1)=".",FALSE,TRUE)</formula>
    </cfRule>
    <cfRule type="expression" dxfId="792" priority="66">
      <formula>IF(RIGHT(TEXT(AK467,"0.#"),1)=".",TRUE,FALSE)</formula>
    </cfRule>
  </conditionalFormatting>
  <conditionalFormatting sqref="AU467:AX467">
    <cfRule type="expression" dxfId="791" priority="61">
      <formula>IF(AND(AU467&gt;=0, RIGHT(TEXT(AU467,"0.#"),1)&lt;&gt;"."),TRUE,FALSE)</formula>
    </cfRule>
    <cfRule type="expression" dxfId="790" priority="62">
      <formula>IF(AND(AU467&gt;=0, RIGHT(TEXT(AU467,"0.#"),1)="."),TRUE,FALSE)</formula>
    </cfRule>
    <cfRule type="expression" dxfId="789" priority="63">
      <formula>IF(AND(AU467&lt;0, RIGHT(TEXT(AU467,"0.#"),1)&lt;&gt;"."),TRUE,FALSE)</formula>
    </cfRule>
    <cfRule type="expression" dxfId="788" priority="64">
      <formula>IF(AND(AU467&lt;0, RIGHT(TEXT(AU467,"0.#"),1)="."),TRUE,FALSE)</formula>
    </cfRule>
  </conditionalFormatting>
  <conditionalFormatting sqref="AK468:AK496">
    <cfRule type="expression" dxfId="787" priority="59">
      <formula>IF(RIGHT(TEXT(AK468,"0.#"),1)=".",FALSE,TRUE)</formula>
    </cfRule>
    <cfRule type="expression" dxfId="786" priority="60">
      <formula>IF(RIGHT(TEXT(AK468,"0.#"),1)=".",TRUE,FALSE)</formula>
    </cfRule>
  </conditionalFormatting>
  <conditionalFormatting sqref="AU468:AX496">
    <cfRule type="expression" dxfId="785" priority="55">
      <formula>IF(AND(AU468&gt;=0, RIGHT(TEXT(AU468,"0.#"),1)&lt;&gt;"."),TRUE,FALSE)</formula>
    </cfRule>
    <cfRule type="expression" dxfId="784" priority="56">
      <formula>IF(AND(AU468&gt;=0, RIGHT(TEXT(AU468,"0.#"),1)="."),TRUE,FALSE)</formula>
    </cfRule>
    <cfRule type="expression" dxfId="783" priority="57">
      <formula>IF(AND(AU468&lt;0, RIGHT(TEXT(AU468,"0.#"),1)&lt;&gt;"."),TRUE,FALSE)</formula>
    </cfRule>
    <cfRule type="expression" dxfId="782" priority="58">
      <formula>IF(AND(AU468&lt;0, RIGHT(TEXT(AU468,"0.#"),1)="."),TRUE,FALSE)</formula>
    </cfRule>
  </conditionalFormatting>
  <conditionalFormatting sqref="AE24:AX24 AJ23:AS23">
    <cfRule type="expression" dxfId="781" priority="53">
      <formula>IF(RIGHT(TEXT(AE23,"0.#"),1)=".",FALSE,TRUE)</formula>
    </cfRule>
    <cfRule type="expression" dxfId="780" priority="54">
      <formula>IF(RIGHT(TEXT(AE23,"0.#"),1)=".",TRUE,FALSE)</formula>
    </cfRule>
  </conditionalFormatting>
  <conditionalFormatting sqref="AE25:AS25">
    <cfRule type="expression" dxfId="779" priority="45">
      <formula>IF(AND(AE25&gt;=0, RIGHT(TEXT(AE25,"0.#"),1)&lt;&gt;"."),TRUE,FALSE)</formula>
    </cfRule>
    <cfRule type="expression" dxfId="778" priority="46">
      <formula>IF(AND(AE25&gt;=0, RIGHT(TEXT(AE25,"0.#"),1)="."),TRUE,FALSE)</formula>
    </cfRule>
    <cfRule type="expression" dxfId="777" priority="47">
      <formula>IF(AND(AE25&lt;0, RIGHT(TEXT(AE25,"0.#"),1)&lt;&gt;"."),TRUE,FALSE)</formula>
    </cfRule>
    <cfRule type="expression" dxfId="776" priority="48">
      <formula>IF(AND(AE25&lt;0, RIGHT(TEXT(AE25,"0.#"),1)="."),TRUE,FALSE)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461</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8"/>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8"/>
      <c r="B6" s="669"/>
      <c r="C6" s="669"/>
      <c r="D6" s="669"/>
      <c r="E6" s="669"/>
      <c r="F6" s="670"/>
      <c r="G6" s="322"/>
      <c r="H6" s="323"/>
      <c r="I6" s="323"/>
      <c r="J6" s="323"/>
      <c r="K6" s="323"/>
      <c r="L6" s="323"/>
      <c r="M6" s="323"/>
      <c r="N6" s="323"/>
      <c r="O6" s="324"/>
      <c r="P6" s="197"/>
      <c r="Q6" s="197"/>
      <c r="R6" s="197"/>
      <c r="S6" s="197"/>
      <c r="T6" s="197"/>
      <c r="U6" s="197"/>
      <c r="V6" s="197"/>
      <c r="W6" s="197"/>
      <c r="X6" s="198"/>
      <c r="Y6" s="120" t="s">
        <v>15</v>
      </c>
      <c r="Z6" s="121"/>
      <c r="AA6" s="171"/>
      <c r="AB6" s="680" t="s">
        <v>462</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8"/>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20" t="s">
        <v>15</v>
      </c>
      <c r="Z11" s="121"/>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8"/>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8"/>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20" t="s">
        <v>15</v>
      </c>
      <c r="Z21" s="121"/>
      <c r="AA21" s="171"/>
      <c r="AB21" s="680" t="s">
        <v>463</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464</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8"/>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20" t="s">
        <v>15</v>
      </c>
      <c r="Z26" s="121"/>
      <c r="AA26" s="171"/>
      <c r="AB26" s="680" t="s">
        <v>463</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461</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8"/>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20" t="s">
        <v>15</v>
      </c>
      <c r="Z31" s="121"/>
      <c r="AA31" s="171"/>
      <c r="AB31" s="680" t="s">
        <v>462</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464</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8"/>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20" t="s">
        <v>15</v>
      </c>
      <c r="Z36" s="121"/>
      <c r="AA36" s="171"/>
      <c r="AB36" s="680" t="s">
        <v>463</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464</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8"/>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20" t="s">
        <v>15</v>
      </c>
      <c r="Z41" s="121"/>
      <c r="AA41" s="171"/>
      <c r="AB41" s="680" t="s">
        <v>463</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464</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8"/>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20" t="s">
        <v>15</v>
      </c>
      <c r="Z46" s="121"/>
      <c r="AA46" s="171"/>
      <c r="AB46" s="680" t="s">
        <v>463</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461</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8"/>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20" t="s">
        <v>15</v>
      </c>
      <c r="Z51" s="121"/>
      <c r="AA51" s="171"/>
      <c r="AB51" s="689" t="s">
        <v>462</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9" sqref="L9:X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87" t="s">
        <v>369</v>
      </c>
      <c r="H2" s="388"/>
      <c r="I2" s="388"/>
      <c r="J2" s="388"/>
      <c r="K2" s="388"/>
      <c r="L2" s="388"/>
      <c r="M2" s="388"/>
      <c r="N2" s="388"/>
      <c r="O2" s="388"/>
      <c r="P2" s="388"/>
      <c r="Q2" s="388"/>
      <c r="R2" s="388"/>
      <c r="S2" s="388"/>
      <c r="T2" s="388"/>
      <c r="U2" s="388"/>
      <c r="V2" s="388"/>
      <c r="W2" s="388"/>
      <c r="X2" s="388"/>
      <c r="Y2" s="388"/>
      <c r="Z2" s="388"/>
      <c r="AA2" s="388"/>
      <c r="AB2" s="389"/>
      <c r="AC2" s="387" t="s">
        <v>459</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4"/>
      <c r="B3" s="695"/>
      <c r="C3" s="695"/>
      <c r="D3" s="695"/>
      <c r="E3" s="695"/>
      <c r="F3" s="696"/>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4"/>
      <c r="B15" s="695"/>
      <c r="C15" s="695"/>
      <c r="D15" s="695"/>
      <c r="E15" s="695"/>
      <c r="F15" s="696"/>
      <c r="G15" s="387" t="s">
        <v>370</v>
      </c>
      <c r="H15" s="388"/>
      <c r="I15" s="388"/>
      <c r="J15" s="388"/>
      <c r="K15" s="388"/>
      <c r="L15" s="388"/>
      <c r="M15" s="388"/>
      <c r="N15" s="388"/>
      <c r="O15" s="388"/>
      <c r="P15" s="388"/>
      <c r="Q15" s="388"/>
      <c r="R15" s="388"/>
      <c r="S15" s="388"/>
      <c r="T15" s="388"/>
      <c r="U15" s="388"/>
      <c r="V15" s="388"/>
      <c r="W15" s="388"/>
      <c r="X15" s="388"/>
      <c r="Y15" s="388"/>
      <c r="Z15" s="388"/>
      <c r="AA15" s="388"/>
      <c r="AB15" s="389"/>
      <c r="AC15" s="387" t="s">
        <v>371</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4"/>
      <c r="B16" s="695"/>
      <c r="C16" s="695"/>
      <c r="D16" s="695"/>
      <c r="E16" s="695"/>
      <c r="F16" s="696"/>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4"/>
      <c r="B28" s="695"/>
      <c r="C28" s="695"/>
      <c r="D28" s="695"/>
      <c r="E28" s="695"/>
      <c r="F28" s="696"/>
      <c r="G28" s="387" t="s">
        <v>372</v>
      </c>
      <c r="H28" s="388"/>
      <c r="I28" s="388"/>
      <c r="J28" s="388"/>
      <c r="K28" s="388"/>
      <c r="L28" s="388"/>
      <c r="M28" s="388"/>
      <c r="N28" s="388"/>
      <c r="O28" s="388"/>
      <c r="P28" s="388"/>
      <c r="Q28" s="388"/>
      <c r="R28" s="388"/>
      <c r="S28" s="388"/>
      <c r="T28" s="388"/>
      <c r="U28" s="388"/>
      <c r="V28" s="388"/>
      <c r="W28" s="388"/>
      <c r="X28" s="388"/>
      <c r="Y28" s="388"/>
      <c r="Z28" s="388"/>
      <c r="AA28" s="388"/>
      <c r="AB28" s="389"/>
      <c r="AC28" s="387" t="s">
        <v>373</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4"/>
      <c r="B29" s="695"/>
      <c r="C29" s="695"/>
      <c r="D29" s="695"/>
      <c r="E29" s="695"/>
      <c r="F29" s="696"/>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4"/>
      <c r="B41" s="695"/>
      <c r="C41" s="695"/>
      <c r="D41" s="695"/>
      <c r="E41" s="695"/>
      <c r="F41" s="696"/>
      <c r="G41" s="387" t="s">
        <v>374</v>
      </c>
      <c r="H41" s="388"/>
      <c r="I41" s="388"/>
      <c r="J41" s="388"/>
      <c r="K41" s="388"/>
      <c r="L41" s="388"/>
      <c r="M41" s="388"/>
      <c r="N41" s="388"/>
      <c r="O41" s="388"/>
      <c r="P41" s="388"/>
      <c r="Q41" s="388"/>
      <c r="R41" s="388"/>
      <c r="S41" s="388"/>
      <c r="T41" s="388"/>
      <c r="U41" s="388"/>
      <c r="V41" s="388"/>
      <c r="W41" s="388"/>
      <c r="X41" s="388"/>
      <c r="Y41" s="388"/>
      <c r="Z41" s="388"/>
      <c r="AA41" s="388"/>
      <c r="AB41" s="389"/>
      <c r="AC41" s="387" t="s">
        <v>375</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4"/>
      <c r="B42" s="695"/>
      <c r="C42" s="695"/>
      <c r="D42" s="695"/>
      <c r="E42" s="695"/>
      <c r="F42" s="696"/>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87" t="s">
        <v>376</v>
      </c>
      <c r="H55" s="388"/>
      <c r="I55" s="388"/>
      <c r="J55" s="388"/>
      <c r="K55" s="388"/>
      <c r="L55" s="388"/>
      <c r="M55" s="388"/>
      <c r="N55" s="388"/>
      <c r="O55" s="388"/>
      <c r="P55" s="388"/>
      <c r="Q55" s="388"/>
      <c r="R55" s="388"/>
      <c r="S55" s="388"/>
      <c r="T55" s="388"/>
      <c r="U55" s="388"/>
      <c r="V55" s="388"/>
      <c r="W55" s="388"/>
      <c r="X55" s="388"/>
      <c r="Y55" s="388"/>
      <c r="Z55" s="388"/>
      <c r="AA55" s="388"/>
      <c r="AB55" s="389"/>
      <c r="AC55" s="387" t="s">
        <v>377</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4"/>
      <c r="B56" s="695"/>
      <c r="C56" s="695"/>
      <c r="D56" s="695"/>
      <c r="E56" s="695"/>
      <c r="F56" s="696"/>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4"/>
      <c r="B68" s="695"/>
      <c r="C68" s="695"/>
      <c r="D68" s="695"/>
      <c r="E68" s="695"/>
      <c r="F68" s="696"/>
      <c r="G68" s="387" t="s">
        <v>378</v>
      </c>
      <c r="H68" s="388"/>
      <c r="I68" s="388"/>
      <c r="J68" s="388"/>
      <c r="K68" s="388"/>
      <c r="L68" s="388"/>
      <c r="M68" s="388"/>
      <c r="N68" s="388"/>
      <c r="O68" s="388"/>
      <c r="P68" s="388"/>
      <c r="Q68" s="388"/>
      <c r="R68" s="388"/>
      <c r="S68" s="388"/>
      <c r="T68" s="388"/>
      <c r="U68" s="388"/>
      <c r="V68" s="388"/>
      <c r="W68" s="388"/>
      <c r="X68" s="388"/>
      <c r="Y68" s="388"/>
      <c r="Z68" s="388"/>
      <c r="AA68" s="388"/>
      <c r="AB68" s="389"/>
      <c r="AC68" s="387" t="s">
        <v>379</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4"/>
      <c r="B69" s="695"/>
      <c r="C69" s="695"/>
      <c r="D69" s="695"/>
      <c r="E69" s="695"/>
      <c r="F69" s="696"/>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4"/>
      <c r="B81" s="695"/>
      <c r="C81" s="695"/>
      <c r="D81" s="695"/>
      <c r="E81" s="695"/>
      <c r="F81" s="696"/>
      <c r="G81" s="387" t="s">
        <v>380</v>
      </c>
      <c r="H81" s="388"/>
      <c r="I81" s="388"/>
      <c r="J81" s="388"/>
      <c r="K81" s="388"/>
      <c r="L81" s="388"/>
      <c r="M81" s="388"/>
      <c r="N81" s="388"/>
      <c r="O81" s="388"/>
      <c r="P81" s="388"/>
      <c r="Q81" s="388"/>
      <c r="R81" s="388"/>
      <c r="S81" s="388"/>
      <c r="T81" s="388"/>
      <c r="U81" s="388"/>
      <c r="V81" s="388"/>
      <c r="W81" s="388"/>
      <c r="X81" s="388"/>
      <c r="Y81" s="388"/>
      <c r="Z81" s="388"/>
      <c r="AA81" s="388"/>
      <c r="AB81" s="389"/>
      <c r="AC81" s="387" t="s">
        <v>381</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4"/>
      <c r="B82" s="695"/>
      <c r="C82" s="695"/>
      <c r="D82" s="695"/>
      <c r="E82" s="695"/>
      <c r="F82" s="696"/>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4"/>
      <c r="B94" s="695"/>
      <c r="C94" s="695"/>
      <c r="D94" s="695"/>
      <c r="E94" s="695"/>
      <c r="F94" s="696"/>
      <c r="G94" s="387" t="s">
        <v>382</v>
      </c>
      <c r="H94" s="388"/>
      <c r="I94" s="388"/>
      <c r="J94" s="388"/>
      <c r="K94" s="388"/>
      <c r="L94" s="388"/>
      <c r="M94" s="388"/>
      <c r="N94" s="388"/>
      <c r="O94" s="388"/>
      <c r="P94" s="388"/>
      <c r="Q94" s="388"/>
      <c r="R94" s="388"/>
      <c r="S94" s="388"/>
      <c r="T94" s="388"/>
      <c r="U94" s="388"/>
      <c r="V94" s="388"/>
      <c r="W94" s="388"/>
      <c r="X94" s="388"/>
      <c r="Y94" s="388"/>
      <c r="Z94" s="388"/>
      <c r="AA94" s="388"/>
      <c r="AB94" s="389"/>
      <c r="AC94" s="387" t="s">
        <v>383</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4"/>
      <c r="B95" s="695"/>
      <c r="C95" s="695"/>
      <c r="D95" s="695"/>
      <c r="E95" s="695"/>
      <c r="F95" s="696"/>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87" t="s">
        <v>384</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385</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4"/>
      <c r="B109" s="695"/>
      <c r="C109" s="695"/>
      <c r="D109" s="695"/>
      <c r="E109" s="695"/>
      <c r="F109" s="696"/>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4"/>
      <c r="B121" s="695"/>
      <c r="C121" s="695"/>
      <c r="D121" s="695"/>
      <c r="E121" s="695"/>
      <c r="F121" s="696"/>
      <c r="G121" s="387" t="s">
        <v>406</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386</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4"/>
      <c r="B122" s="695"/>
      <c r="C122" s="695"/>
      <c r="D122" s="695"/>
      <c r="E122" s="695"/>
      <c r="F122" s="696"/>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4"/>
      <c r="B134" s="695"/>
      <c r="C134" s="695"/>
      <c r="D134" s="695"/>
      <c r="E134" s="695"/>
      <c r="F134" s="696"/>
      <c r="G134" s="387" t="s">
        <v>387</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388</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4"/>
      <c r="B135" s="695"/>
      <c r="C135" s="695"/>
      <c r="D135" s="695"/>
      <c r="E135" s="695"/>
      <c r="F135" s="696"/>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4"/>
      <c r="B147" s="695"/>
      <c r="C147" s="695"/>
      <c r="D147" s="695"/>
      <c r="E147" s="695"/>
      <c r="F147" s="696"/>
      <c r="G147" s="387" t="s">
        <v>389</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390</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4"/>
      <c r="B148" s="695"/>
      <c r="C148" s="695"/>
      <c r="D148" s="695"/>
      <c r="E148" s="695"/>
      <c r="F148" s="696"/>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87" t="s">
        <v>391</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392</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4"/>
      <c r="B162" s="695"/>
      <c r="C162" s="695"/>
      <c r="D162" s="695"/>
      <c r="E162" s="695"/>
      <c r="F162" s="696"/>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4"/>
      <c r="B174" s="695"/>
      <c r="C174" s="695"/>
      <c r="D174" s="695"/>
      <c r="E174" s="695"/>
      <c r="F174" s="696"/>
      <c r="G174" s="387" t="s">
        <v>393</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394</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4"/>
      <c r="B175" s="695"/>
      <c r="C175" s="695"/>
      <c r="D175" s="695"/>
      <c r="E175" s="695"/>
      <c r="F175" s="696"/>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4"/>
      <c r="B187" s="695"/>
      <c r="C187" s="695"/>
      <c r="D187" s="695"/>
      <c r="E187" s="695"/>
      <c r="F187" s="696"/>
      <c r="G187" s="387" t="s">
        <v>395</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396</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4"/>
      <c r="B188" s="695"/>
      <c r="C188" s="695"/>
      <c r="D188" s="695"/>
      <c r="E188" s="695"/>
      <c r="F188" s="696"/>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4"/>
      <c r="B200" s="695"/>
      <c r="C200" s="695"/>
      <c r="D200" s="695"/>
      <c r="E200" s="695"/>
      <c r="F200" s="696"/>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397</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4"/>
      <c r="B201" s="695"/>
      <c r="C201" s="695"/>
      <c r="D201" s="695"/>
      <c r="E201" s="695"/>
      <c r="F201" s="696"/>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7" t="s">
        <v>398</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399</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4"/>
      <c r="B215" s="695"/>
      <c r="C215" s="695"/>
      <c r="D215" s="695"/>
      <c r="E215" s="695"/>
      <c r="F215" s="696"/>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4"/>
      <c r="B227" s="695"/>
      <c r="C227" s="695"/>
      <c r="D227" s="695"/>
      <c r="E227" s="695"/>
      <c r="F227" s="696"/>
      <c r="G227" s="387" t="s">
        <v>400</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401</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4"/>
      <c r="B228" s="695"/>
      <c r="C228" s="695"/>
      <c r="D228" s="695"/>
      <c r="E228" s="695"/>
      <c r="F228" s="696"/>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4"/>
      <c r="B240" s="695"/>
      <c r="C240" s="695"/>
      <c r="D240" s="695"/>
      <c r="E240" s="695"/>
      <c r="F240" s="696"/>
      <c r="G240" s="387" t="s">
        <v>402</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403</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4"/>
      <c r="B241" s="695"/>
      <c r="C241" s="695"/>
      <c r="D241" s="695"/>
      <c r="E241" s="695"/>
      <c r="F241" s="696"/>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4"/>
      <c r="B253" s="695"/>
      <c r="C253" s="695"/>
      <c r="D253" s="695"/>
      <c r="E253" s="695"/>
      <c r="F253" s="696"/>
      <c r="G253" s="387" t="s">
        <v>404</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405</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4"/>
      <c r="B254" s="695"/>
      <c r="C254" s="695"/>
      <c r="D254" s="695"/>
      <c r="E254" s="695"/>
      <c r="F254" s="696"/>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408</v>
      </c>
      <c r="D135" s="118"/>
      <c r="E135" s="118"/>
      <c r="F135" s="118"/>
      <c r="G135" s="118"/>
      <c r="H135" s="118"/>
      <c r="I135" s="118"/>
      <c r="J135" s="118"/>
      <c r="K135" s="118"/>
      <c r="L135" s="118"/>
      <c r="M135" s="118" t="s">
        <v>409</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410</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408</v>
      </c>
      <c r="D168" s="118"/>
      <c r="E168" s="118"/>
      <c r="F168" s="118"/>
      <c r="G168" s="118"/>
      <c r="H168" s="118"/>
      <c r="I168" s="118"/>
      <c r="J168" s="118"/>
      <c r="K168" s="118"/>
      <c r="L168" s="118"/>
      <c r="M168" s="118" t="s">
        <v>409</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410</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408</v>
      </c>
      <c r="D201" s="118"/>
      <c r="E201" s="118"/>
      <c r="F201" s="118"/>
      <c r="G201" s="118"/>
      <c r="H201" s="118"/>
      <c r="I201" s="118"/>
      <c r="J201" s="118"/>
      <c r="K201" s="118"/>
      <c r="L201" s="118"/>
      <c r="M201" s="118" t="s">
        <v>409</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410</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423</v>
      </c>
      <c r="D234" s="118"/>
      <c r="E234" s="118"/>
      <c r="F234" s="118"/>
      <c r="G234" s="118"/>
      <c r="H234" s="118"/>
      <c r="I234" s="118"/>
      <c r="J234" s="118"/>
      <c r="K234" s="118"/>
      <c r="L234" s="118"/>
      <c r="M234" s="118" t="s">
        <v>424</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425</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408</v>
      </c>
      <c r="D267" s="118"/>
      <c r="E267" s="118"/>
      <c r="F267" s="118"/>
      <c r="G267" s="118"/>
      <c r="H267" s="118"/>
      <c r="I267" s="118"/>
      <c r="J267" s="118"/>
      <c r="K267" s="118"/>
      <c r="L267" s="118"/>
      <c r="M267" s="118" t="s">
        <v>409</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410</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408</v>
      </c>
      <c r="D333" s="118"/>
      <c r="E333" s="118"/>
      <c r="F333" s="118"/>
      <c r="G333" s="118"/>
      <c r="H333" s="118"/>
      <c r="I333" s="118"/>
      <c r="J333" s="118"/>
      <c r="K333" s="118"/>
      <c r="L333" s="118"/>
      <c r="M333" s="118" t="s">
        <v>409</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410</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408</v>
      </c>
      <c r="D399" s="118"/>
      <c r="E399" s="118"/>
      <c r="F399" s="118"/>
      <c r="G399" s="118"/>
      <c r="H399" s="118"/>
      <c r="I399" s="118"/>
      <c r="J399" s="118"/>
      <c r="K399" s="118"/>
      <c r="L399" s="118"/>
      <c r="M399" s="118" t="s">
        <v>409</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410</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408</v>
      </c>
      <c r="D531" s="118"/>
      <c r="E531" s="118"/>
      <c r="F531" s="118"/>
      <c r="G531" s="118"/>
      <c r="H531" s="118"/>
      <c r="I531" s="118"/>
      <c r="J531" s="118"/>
      <c r="K531" s="118"/>
      <c r="L531" s="118"/>
      <c r="M531" s="118" t="s">
        <v>409</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410</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408</v>
      </c>
      <c r="D597" s="118"/>
      <c r="E597" s="118"/>
      <c r="F597" s="118"/>
      <c r="G597" s="118"/>
      <c r="H597" s="118"/>
      <c r="I597" s="118"/>
      <c r="J597" s="118"/>
      <c r="K597" s="118"/>
      <c r="L597" s="118"/>
      <c r="M597" s="118" t="s">
        <v>409</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410</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408</v>
      </c>
      <c r="D663" s="118"/>
      <c r="E663" s="118"/>
      <c r="F663" s="118"/>
      <c r="G663" s="118"/>
      <c r="H663" s="118"/>
      <c r="I663" s="118"/>
      <c r="J663" s="118"/>
      <c r="K663" s="118"/>
      <c r="L663" s="118"/>
      <c r="M663" s="118" t="s">
        <v>409</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410</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408</v>
      </c>
      <c r="D696" s="118"/>
      <c r="E696" s="118"/>
      <c r="F696" s="118"/>
      <c r="G696" s="118"/>
      <c r="H696" s="118"/>
      <c r="I696" s="118"/>
      <c r="J696" s="118"/>
      <c r="K696" s="118"/>
      <c r="L696" s="118"/>
      <c r="M696" s="118" t="s">
        <v>409</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410</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408</v>
      </c>
      <c r="D762" s="118"/>
      <c r="E762" s="118"/>
      <c r="F762" s="118"/>
      <c r="G762" s="118"/>
      <c r="H762" s="118"/>
      <c r="I762" s="118"/>
      <c r="J762" s="118"/>
      <c r="K762" s="118"/>
      <c r="L762" s="118"/>
      <c r="M762" s="118" t="s">
        <v>409</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410</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408</v>
      </c>
      <c r="D861" s="118"/>
      <c r="E861" s="118"/>
      <c r="F861" s="118"/>
      <c r="G861" s="118"/>
      <c r="H861" s="118"/>
      <c r="I861" s="118"/>
      <c r="J861" s="118"/>
      <c r="K861" s="118"/>
      <c r="L861" s="118"/>
      <c r="M861" s="118" t="s">
        <v>409</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410</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408</v>
      </c>
      <c r="D894" s="118"/>
      <c r="E894" s="118"/>
      <c r="F894" s="118"/>
      <c r="G894" s="118"/>
      <c r="H894" s="118"/>
      <c r="I894" s="118"/>
      <c r="J894" s="118"/>
      <c r="K894" s="118"/>
      <c r="L894" s="118"/>
      <c r="M894" s="118" t="s">
        <v>409</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410</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448</v>
      </c>
      <c r="D1026" s="118"/>
      <c r="E1026" s="118"/>
      <c r="F1026" s="118"/>
      <c r="G1026" s="118"/>
      <c r="H1026" s="118"/>
      <c r="I1026" s="118"/>
      <c r="J1026" s="118"/>
      <c r="K1026" s="118"/>
      <c r="L1026" s="118"/>
      <c r="M1026" s="118" t="s">
        <v>449</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450</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408</v>
      </c>
      <c r="D1092" s="118"/>
      <c r="E1092" s="118"/>
      <c r="F1092" s="118"/>
      <c r="G1092" s="118"/>
      <c r="H1092" s="118"/>
      <c r="I1092" s="118"/>
      <c r="J1092" s="118"/>
      <c r="K1092" s="118"/>
      <c r="L1092" s="118"/>
      <c r="M1092" s="118" t="s">
        <v>409</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410</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408</v>
      </c>
      <c r="D1158" s="118"/>
      <c r="E1158" s="118"/>
      <c r="F1158" s="118"/>
      <c r="G1158" s="118"/>
      <c r="H1158" s="118"/>
      <c r="I1158" s="118"/>
      <c r="J1158" s="118"/>
      <c r="K1158" s="118"/>
      <c r="L1158" s="118"/>
      <c r="M1158" s="118" t="s">
        <v>409</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410</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地下水室</cp:lastModifiedBy>
  <cp:lastPrinted>2015-06-10T01:40:23Z</cp:lastPrinted>
  <dcterms:created xsi:type="dcterms:W3CDTF">2012-03-13T00:50:25Z</dcterms:created>
  <dcterms:modified xsi:type="dcterms:W3CDTF">2015-06-10T01:42:28Z</dcterms:modified>
</cp:coreProperties>
</file>