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845" yWindow="360" windowWidth="17385" windowHeight="11760"/>
  </bookViews>
  <sheets>
    <sheet name="H27シート様式（イメージ）" sheetId="3" r:id="rId1"/>
    <sheet name="入力規則等" sheetId="4" r:id="rId2"/>
  </sheets>
  <definedNames>
    <definedName name="_xlnm.Print_Area" localSheetId="0">'H27シート様式（イメージ）'!$A$1:$AX$478</definedName>
  </definedNames>
  <calcPr calcId="145621"/>
</workbook>
</file>

<file path=xl/calcChain.xml><?xml version="1.0" encoding="utf-8"?>
<calcChain xmlns="http://schemas.openxmlformats.org/spreadsheetml/2006/main">
  <c r="AU241" i="3" l="1"/>
  <c r="Y288" i="3"/>
  <c r="Y289" i="3"/>
  <c r="Y290" i="3"/>
  <c r="AU307" i="3"/>
  <c r="AU230" i="3" l="1"/>
  <c r="Y263" i="3"/>
  <c r="Y252" i="3"/>
  <c r="Y240" i="3"/>
  <c r="Y241" i="3" s="1"/>
  <c r="AU181" i="3" l="1"/>
  <c r="AU180" i="3"/>
  <c r="AU179" i="3"/>
  <c r="AU178" i="3"/>
  <c r="L67" i="3" l="1"/>
  <c r="AU177" i="3" l="1"/>
  <c r="AU182" i="3"/>
  <c r="AU183" i="3"/>
  <c r="Y185" i="3"/>
  <c r="AU196" i="3"/>
  <c r="AU185" i="3" l="1"/>
  <c r="AJ30" i="3" l="1"/>
  <c r="AO30" i="3"/>
  <c r="AE30" i="3"/>
  <c r="G8" i="3" l="1"/>
  <c r="G6" i="3"/>
  <c r="AK18" i="3" l="1"/>
  <c r="AD18" i="3"/>
  <c r="AD20" i="3" s="1"/>
  <c r="W18" i="3"/>
  <c r="W20" i="3" s="1"/>
  <c r="P18" i="3"/>
  <c r="P20" i="3" s="1"/>
  <c r="M10" i="4" l="1"/>
  <c r="G43" i="4"/>
  <c r="G42" i="4"/>
  <c r="G41" i="4"/>
  <c r="G40" i="4"/>
  <c r="G39" i="4"/>
  <c r="J13" i="4"/>
  <c r="AE8" i="3" s="1"/>
  <c r="D27" i="4"/>
  <c r="D28" i="4"/>
  <c r="D29" i="4"/>
  <c r="Y208" i="3"/>
  <c r="AU208" i="3"/>
  <c r="AU219" i="3"/>
</calcChain>
</file>

<file path=xl/comments1.xml><?xml version="1.0" encoding="utf-8"?>
<comments xmlns="http://schemas.openxmlformats.org/spreadsheetml/2006/main">
  <authors>
    <author>作成者</author>
  </authors>
  <commentList>
    <comment ref="G5" authorId="0">
      <text>
        <r>
          <rPr>
            <b/>
            <sz val="9"/>
            <color indexed="81"/>
            <rFont val="ＭＳ Ｐゴシック"/>
            <family val="3"/>
            <charset val="128"/>
          </rPr>
          <t>プルダウンリストから選択</t>
        </r>
      </text>
    </comment>
    <comment ref="S5" authorId="0">
      <text>
        <r>
          <rPr>
            <b/>
            <sz val="9"/>
            <color indexed="81"/>
            <rFont val="ＭＳ Ｐゴシック"/>
            <family val="3"/>
            <charset val="128"/>
          </rPr>
          <t>プルダウンリストから選択</t>
        </r>
      </text>
    </comment>
    <comment ref="G6" authorId="0">
      <text>
        <r>
          <rPr>
            <b/>
            <sz val="9"/>
            <color indexed="81"/>
            <rFont val="ＭＳ Ｐゴシック"/>
            <family val="3"/>
            <charset val="128"/>
          </rPr>
          <t xml:space="preserve">会計名を入力
※新様式ではプルダウンリストによって選択することになる予定
</t>
        </r>
      </text>
    </comment>
    <comment ref="G8" authorId="0">
      <text>
        <r>
          <rPr>
            <b/>
            <sz val="9"/>
            <color indexed="81"/>
            <rFont val="ＭＳ Ｐゴシック"/>
            <family val="3"/>
            <charset val="128"/>
          </rPr>
          <t>シート「入力規則等」のD列「主要施策」から該当する施策を入力
※新様式ではプルダウンリストによって選択することになる予定</t>
        </r>
      </text>
    </comment>
    <comment ref="AE8" authorId="0">
      <text>
        <r>
          <rPr>
            <b/>
            <sz val="9"/>
            <color indexed="81"/>
            <rFont val="ＭＳ Ｐゴシック"/>
            <family val="3"/>
            <charset val="128"/>
          </rPr>
          <t>シート「入力規則等」のJ列「主要経費名」から該当する経費を入力
※新様式ではプルダウンリストによって選択することになる予定</t>
        </r>
      </text>
    </comment>
    <comment ref="G11" authorId="0">
      <text>
        <r>
          <rPr>
            <b/>
            <sz val="9"/>
            <color indexed="81"/>
            <rFont val="ＭＳ Ｐゴシック"/>
            <family val="3"/>
            <charset val="128"/>
          </rPr>
          <t>「直接実施」「委託・請負」「補助」「負担」「交付」「貸付」「その他」のうち、該当するものを記載する。</t>
        </r>
      </text>
    </comment>
    <comment ref="AD13" authorId="0">
      <text>
        <r>
          <rPr>
            <b/>
            <sz val="9"/>
            <color indexed="81"/>
            <rFont val="ＭＳ Ｐゴシック"/>
            <family val="3"/>
            <charset val="128"/>
          </rPr>
          <t>尾嵜 哲也
2064(当初予算)＋160(オフセット分)＋50（協力室）としています。</t>
        </r>
      </text>
    </comment>
    <comment ref="I18" authorId="0">
      <text>
        <r>
          <rPr>
            <b/>
            <sz val="9"/>
            <color indexed="81"/>
            <rFont val="ＭＳ Ｐゴシック"/>
            <family val="3"/>
            <charset val="128"/>
          </rPr>
          <t>事業単位整理表上の執行可能額と一致させること。</t>
        </r>
      </text>
    </comment>
    <comment ref="G19" authorId="0">
      <text>
        <r>
          <rPr>
            <b/>
            <sz val="9"/>
            <color indexed="81"/>
            <rFont val="ＭＳ Ｐゴシック"/>
            <family val="3"/>
            <charset val="128"/>
          </rPr>
          <t>事業単位整理表上の執行額と一致させること。</t>
        </r>
      </text>
    </comment>
    <comment ref="G23" authorId="0">
      <text>
        <r>
          <rPr>
            <b/>
            <sz val="9"/>
            <color indexed="81"/>
            <rFont val="ＭＳ Ｐゴシック"/>
            <family val="3"/>
            <charset val="128"/>
          </rPr>
          <t>このような目標を立てられませんでしょうか。この事業全体の目標として、人材育成だけでは、</t>
        </r>
      </text>
    </comment>
    <comment ref="AE30" authorId="0">
      <text>
        <r>
          <rPr>
            <b/>
            <sz val="9"/>
            <color indexed="81"/>
            <rFont val="ＭＳ Ｐゴシック"/>
            <family val="3"/>
            <charset val="128"/>
          </rPr>
          <t>目標値に対する各年度の成果実績の比率を記載する（「各年度の成果実績」／「目標年度における成果目標の値（目標値）」で計算）</t>
        </r>
      </text>
    </comment>
    <comment ref="A31" authorId="0">
      <text>
        <r>
          <rPr>
            <b/>
            <sz val="9"/>
            <color indexed="81"/>
            <rFont val="ＭＳ Ｐゴシック"/>
            <family val="3"/>
            <charset val="128"/>
          </rPr>
          <t>定量的な指標が記載できない場合にのみ記載し、それ以外は当該欄は「非表示」にする。</t>
        </r>
      </text>
    </comment>
    <comment ref="AT43" authorId="0">
      <text>
        <r>
          <rPr>
            <sz val="9"/>
            <color indexed="81"/>
            <rFont val="ＭＳ Ｐゴシック"/>
            <family val="3"/>
            <charset val="128"/>
          </rPr>
          <t>予算要求（PS：6件、FS：10件）に合わせました。実態はPS：10、FS：８なので目標達成できるはず。
人材育成はH28はスクラップするので、減らしました。</t>
        </r>
      </text>
    </comment>
    <comment ref="AT46" authorId="0">
      <text>
        <r>
          <rPr>
            <sz val="9"/>
            <color indexed="81"/>
            <rFont val="ＭＳ Ｐゴシック"/>
            <family val="3"/>
            <charset val="128"/>
          </rPr>
          <t>予算要求（PS：6件、FS：10件）に合わせました。実態はPS：10、FS：８なので目標達成できるはず。
人材育成はH28はスクラップするので、減らしました。</t>
        </r>
      </text>
    </comment>
    <comment ref="G54" authorId="0">
      <text>
        <r>
          <rPr>
            <b/>
            <sz val="9"/>
            <color indexed="81"/>
            <rFont val="ＭＳ Ｐゴシック"/>
            <family val="3"/>
            <charset val="128"/>
          </rPr>
          <t>「単位当たりコスト＝X/Y」のXとYの説明および数値を記載する。</t>
        </r>
      </text>
    </comment>
    <comment ref="AB55" authorId="0">
      <text>
        <r>
          <rPr>
            <b/>
            <sz val="9"/>
            <color indexed="81"/>
            <rFont val="ＭＳ Ｐゴシック"/>
            <family val="3"/>
            <charset val="128"/>
          </rPr>
          <t>ＸとＹの数字を「Ｘ/Ｙ」と記載する。</t>
        </r>
      </text>
    </comment>
    <comment ref="G57" authorId="0">
      <text>
        <r>
          <rPr>
            <b/>
            <sz val="9"/>
            <color indexed="81"/>
            <rFont val="ＭＳ Ｐゴシック"/>
            <family val="3"/>
            <charset val="128"/>
          </rPr>
          <t>「単位当たりコスト＝X/Y」のXとYの説明および数値を記載する。</t>
        </r>
      </text>
    </comment>
    <comment ref="AB58" authorId="0">
      <text>
        <r>
          <rPr>
            <b/>
            <sz val="9"/>
            <color indexed="81"/>
            <rFont val="ＭＳ Ｐゴシック"/>
            <family val="3"/>
            <charset val="128"/>
          </rPr>
          <t>ＸとＹの数字を「Ｘ/Ｙ」と記載する。</t>
        </r>
      </text>
    </comment>
    <comment ref="G60" authorId="0">
      <text>
        <r>
          <rPr>
            <b/>
            <sz val="9"/>
            <color indexed="81"/>
            <rFont val="ＭＳ Ｐゴシック"/>
            <family val="3"/>
            <charset val="128"/>
          </rPr>
          <t>「単位当たりコスト＝X/Y」のXとYの説明および数値を記載する。</t>
        </r>
      </text>
    </comment>
    <comment ref="AB61" authorId="0">
      <text>
        <r>
          <rPr>
            <b/>
            <sz val="9"/>
            <color indexed="81"/>
            <rFont val="ＭＳ Ｐゴシック"/>
            <family val="3"/>
            <charset val="128"/>
          </rPr>
          <t>ＸとＹの数字を「Ｘ/Ｙ」と記載する。</t>
        </r>
      </text>
    </comment>
    <comment ref="AD70" authorId="0">
      <text>
        <r>
          <rPr>
            <b/>
            <sz val="9"/>
            <color indexed="81"/>
            <rFont val="ＭＳ Ｐゴシック"/>
            <family val="3"/>
            <charset val="128"/>
          </rPr>
          <t xml:space="preserve">26年度の状況について、以下の○△×－のいずれかを記載する。
「○」　十分できている
「△」　一部できている
「×」　できていない
「―」　事業に関連がない
</t>
        </r>
      </text>
    </comment>
    <comment ref="A94" authorId="0">
      <text>
        <r>
          <rPr>
            <b/>
            <sz val="9"/>
            <color indexed="81"/>
            <rFont val="ＭＳ Ｐゴシック"/>
            <family val="3"/>
            <charset val="128"/>
          </rPr>
          <t>記載不要</t>
        </r>
      </text>
    </comment>
    <comment ref="G102" authorId="0">
      <text>
        <r>
          <rPr>
            <b/>
            <sz val="9"/>
            <color indexed="81"/>
            <rFont val="ＭＳ Ｐゴシック"/>
            <family val="3"/>
            <charset val="128"/>
          </rPr>
          <t xml:space="preserve">※補助金や出資等により造成した基金を活用して行う事業や、地方自治体等へ資金を交付して行う事業については、国からの資金の直接の支出先である基金設置法人や地方自治体等への交付の状況だけではなく、基金設置法人や地方自治体等から先の資金の流れについて明記し、資金の最終的な受け取り手まで記載する。
※基金を設置して行う事業については、基金の状況も含めた事業の全体像が分かるよう、基金残高、国庫補助金等相当額、出資残高、貸付残高、債務保証残高等を明記する。
※補助事業等で各府省自らが支出間接経費が生じる場合には、その経費区分と執行額等を明確に記載する（記載例は「行政事業レビューシート作成要領」の（図１）参照）。
</t>
        </r>
      </text>
    </comment>
    <comment ref="G176" authorId="0">
      <text>
        <r>
          <rPr>
            <b/>
            <sz val="9"/>
            <color indexed="81"/>
            <rFont val="ＭＳ Ｐゴシック"/>
            <family val="3"/>
            <charset val="128"/>
          </rPr>
          <t xml:space="preserve">費目を支出額の多い
順に記載する
</t>
        </r>
      </text>
    </comment>
    <comment ref="L176" authorId="0">
      <text>
        <r>
          <rPr>
            <b/>
            <sz val="9"/>
            <color indexed="81"/>
            <rFont val="ＭＳ Ｐゴシック"/>
            <family val="3"/>
            <charset val="128"/>
          </rPr>
          <t>資金が何に使われたのかがわかるよう具体的に記載する。
例えば人件費はどのような業務に係る人件費か、物品購入費は何を購入したものか等その使途がわかるよう記載する</t>
        </r>
      </text>
    </comment>
    <comment ref="L182" authorId="0">
      <text>
        <r>
          <rPr>
            <b/>
            <sz val="9"/>
            <color indexed="81"/>
            <rFont val="ＭＳ Ｐゴシック"/>
            <family val="3"/>
            <charset val="128"/>
          </rPr>
          <t>分類できない費目が含まれている場合は、費目・使途欄へ「その他」として記載</t>
        </r>
      </text>
    </comment>
    <comment ref="L194" authorId="0">
      <text>
        <r>
          <rPr>
            <b/>
            <sz val="9"/>
            <color indexed="81"/>
            <rFont val="ＭＳ Ｐゴシック"/>
            <family val="3"/>
            <charset val="128"/>
          </rPr>
          <t>受注者へ確認を行った結果、分類できない費目が含まれている場合は、費目・使途欄へ「その他」として記載</t>
        </r>
      </text>
    </comment>
    <comment ref="Y196" authorId="0">
      <text>
        <r>
          <rPr>
            <b/>
            <sz val="9"/>
            <color indexed="81"/>
            <rFont val="ＭＳ Ｐゴシック"/>
            <family val="3"/>
            <charset val="128"/>
          </rPr>
          <t>合計金額は支出金額
と合致させる。</t>
        </r>
      </text>
    </comment>
    <comment ref="Y199" authorId="0">
      <text>
        <r>
          <rPr>
            <b/>
            <sz val="9"/>
            <color indexed="81"/>
            <rFont val="ＭＳ Ｐゴシック"/>
            <family val="3"/>
            <charset val="128"/>
          </rPr>
          <t>提出された内訳を転記</t>
        </r>
      </text>
    </comment>
    <comment ref="Y208" authorId="0">
      <text>
        <r>
          <rPr>
            <b/>
            <sz val="9"/>
            <color indexed="81"/>
            <rFont val="ＭＳ Ｐゴシック"/>
            <family val="3"/>
            <charset val="128"/>
          </rPr>
          <t>合計金額は支出金額と合致させる。</t>
        </r>
      </text>
    </comment>
    <comment ref="Y211" authorId="0">
      <text>
        <r>
          <rPr>
            <b/>
            <sz val="9"/>
            <color indexed="81"/>
            <rFont val="ＭＳ Ｐゴシック"/>
            <family val="3"/>
            <charset val="128"/>
          </rPr>
          <t>国支出金額については入力</t>
        </r>
      </text>
    </comment>
    <comment ref="G221" authorId="0">
      <text>
        <r>
          <rPr>
            <b/>
            <sz val="9"/>
            <color indexed="81"/>
            <rFont val="ＭＳ Ｐゴシック"/>
            <family val="3"/>
            <charset val="128"/>
          </rPr>
          <t xml:space="preserve">費目を支出額の多い
順に記載する
</t>
        </r>
      </text>
    </comment>
    <comment ref="L221" authorId="0">
      <text>
        <r>
          <rPr>
            <b/>
            <sz val="9"/>
            <color indexed="81"/>
            <rFont val="ＭＳ Ｐゴシック"/>
            <family val="3"/>
            <charset val="128"/>
          </rPr>
          <t>資金が何に使われたのかがわかるよう具体的に記載する。
例えば人件費はどのような業務に係る人件費か、物品購入費は何を購入したものか等その使途がわかるよう記載する</t>
        </r>
      </text>
    </comment>
    <comment ref="L227" authorId="0">
      <text>
        <r>
          <rPr>
            <b/>
            <sz val="9"/>
            <color indexed="81"/>
            <rFont val="ＭＳ Ｐゴシック"/>
            <family val="3"/>
            <charset val="128"/>
          </rPr>
          <t>分類できない費目が含まれている場合は、費目・使途欄へ「その他」として記載</t>
        </r>
      </text>
    </comment>
    <comment ref="AC276" authorId="0">
      <text>
        <r>
          <rPr>
            <b/>
            <sz val="9"/>
            <color indexed="81"/>
            <rFont val="ＭＳ Ｐゴシック"/>
            <family val="3"/>
            <charset val="128"/>
          </rPr>
          <t xml:space="preserve">費目を支出額の多い
順に記載する
</t>
        </r>
      </text>
    </comment>
    <comment ref="AH276" authorId="0">
      <text>
        <r>
          <rPr>
            <b/>
            <sz val="9"/>
            <color indexed="81"/>
            <rFont val="ＭＳ Ｐゴシック"/>
            <family val="3"/>
            <charset val="128"/>
          </rPr>
          <t>資金が何に使われたのかがわかるよう具体的に記載する。
例えば人件費はどのような業務に係る人件費か、物品購入費は何を購入したものか等その使途がわかるよう記載する</t>
        </r>
      </text>
    </comment>
    <comment ref="AH282" authorId="0">
      <text>
        <r>
          <rPr>
            <b/>
            <sz val="9"/>
            <color indexed="81"/>
            <rFont val="ＭＳ Ｐゴシック"/>
            <family val="3"/>
            <charset val="128"/>
          </rPr>
          <t>分類できない費目が含まれている場合は、費目・使途欄へ「その他」として記載</t>
        </r>
      </text>
    </comment>
  </commentList>
</comments>
</file>

<file path=xl/sharedStrings.xml><?xml version="1.0" encoding="utf-8"?>
<sst xmlns="http://schemas.openxmlformats.org/spreadsheetml/2006/main" count="1343" uniqueCount="746">
  <si>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</si>
  <si>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</si>
  <si>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</si>
  <si>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</si>
  <si>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</si>
  <si>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</si>
  <si>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</si>
  <si>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</si>
  <si>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</si>
  <si>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</si>
  <si>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</si>
  <si>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</si>
  <si>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</si>
  <si>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</si>
  <si>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</si>
  <si>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</si>
  <si>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</si>
  <si>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</si>
  <si>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</si>
  <si>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</si>
  <si>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</si>
  <si>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</si>
  <si>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</si>
  <si>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</si>
  <si>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</si>
  <si>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</si>
  <si>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</si>
  <si>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</si>
  <si>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</si>
  <si>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</si>
  <si>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</si>
  <si>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</si>
  <si>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</si>
  <si>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</si>
  <si>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</si>
  <si>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</si>
  <si>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</si>
  <si>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</si>
  <si>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</si>
  <si>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</si>
  <si>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</si>
  <si>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</si>
  <si>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</si>
  <si>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</si>
  <si>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</si>
  <si>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</si>
  <si>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</si>
  <si>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</si>
  <si>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</si>
  <si>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</si>
  <si>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</si>
  <si>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</si>
  <si>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</si>
  <si>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</si>
  <si>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</si>
  <si>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</si>
  <si>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</si>
  <si>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</si>
  <si>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</si>
  <si>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</si>
  <si>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</si>
  <si>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</si>
  <si>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</si>
  <si>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</si>
  <si>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</si>
  <si>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</si>
  <si>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</si>
  <si>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</si>
  <si>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</si>
  <si>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</si>
  <si>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</si>
  <si>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</si>
  <si>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</si>
  <si>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r>
      <t>24</t>
    </r>
    <r>
      <rPr>
        <sz val="11"/>
        <rFont val="ＭＳ Ｐゴシック"/>
        <family val="3"/>
        <charset val="128"/>
      </rPr>
      <t>年度</t>
    </r>
    <rPh sb="2" eb="4">
      <t>ネンド</t>
    </rPh>
    <phoneticPr fontId="3"/>
  </si>
  <si>
    <r>
      <t>25</t>
    </r>
    <r>
      <rPr>
        <sz val="11"/>
        <rFont val="ＭＳ Ｐゴシック"/>
        <family val="3"/>
        <charset val="128"/>
      </rPr>
      <t>年度</t>
    </r>
    <rPh sb="2" eb="4">
      <t>ネンド</t>
    </rPh>
    <phoneticPr fontId="3"/>
  </si>
  <si>
    <r>
      <t>26</t>
    </r>
    <r>
      <rPr>
        <sz val="11"/>
        <rFont val="ＭＳ Ｐゴシック"/>
        <family val="3"/>
        <charset val="128"/>
      </rPr>
      <t>年度</t>
    </r>
    <rPh sb="2" eb="4">
      <t>ネンド</t>
    </rPh>
    <phoneticPr fontId="3"/>
  </si>
  <si>
    <r>
      <t>27</t>
    </r>
    <r>
      <rPr>
        <sz val="11"/>
        <rFont val="ＭＳ Ｐゴシック"/>
        <family val="3"/>
        <charset val="128"/>
      </rPr>
      <t>年度</t>
    </r>
    <rPh sb="2" eb="4">
      <t>ネンド</t>
    </rPh>
    <phoneticPr fontId="3"/>
  </si>
  <si>
    <r>
      <t>28</t>
    </r>
    <r>
      <rPr>
        <sz val="11"/>
        <rFont val="ＭＳ Ｐゴシック"/>
        <family val="3"/>
        <charset val="128"/>
      </rPr>
      <t>年度要求</t>
    </r>
    <rPh sb="2" eb="4">
      <t>ネンド</t>
    </rPh>
    <rPh sb="4" eb="6">
      <t>ヨウキュウ</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</si>
  <si>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</si>
  <si>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</si>
  <si>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</si>
  <si>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</si>
  <si>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</si>
  <si>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</si>
  <si>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</si>
  <si>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</si>
  <si>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</si>
  <si>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</si>
  <si>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</si>
  <si>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</si>
  <si>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</si>
  <si>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</si>
  <si>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</si>
  <si>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</si>
  <si>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</si>
  <si>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</si>
  <si>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</si>
  <si>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</si>
  <si>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</si>
  <si>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</si>
  <si>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</si>
  <si>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</si>
  <si>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</si>
  <si>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</si>
  <si>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</si>
  <si>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</si>
  <si>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</si>
  <si>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</si>
  <si>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</si>
  <si>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</si>
  <si>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</si>
  <si>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</si>
  <si>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</si>
  <si>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</si>
  <si>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</si>
  <si>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</si>
  <si>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</si>
  <si>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</si>
  <si>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</si>
  <si>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</si>
  <si>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</si>
  <si>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</si>
  <si>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</si>
  <si>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</si>
  <si>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</si>
  <si>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</si>
  <si>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</si>
  <si>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</si>
  <si>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</si>
  <si>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</si>
  <si>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</si>
  <si>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</si>
  <si>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</si>
  <si>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</si>
  <si>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</si>
  <si>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</si>
  <si>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</si>
  <si>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</si>
  <si>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</si>
  <si>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</si>
  <si>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</si>
  <si>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</si>
  <si>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</si>
  <si>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</si>
  <si>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</si>
  <si>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</si>
  <si>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</si>
  <si>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</si>
  <si>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</si>
  <si>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</si>
  <si>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</si>
  <si>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</si>
  <si>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</si>
  <si>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</si>
  <si>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</si>
  <si>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</si>
  <si>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</si>
  <si>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</si>
  <si>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</si>
  <si>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</si>
  <si>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</si>
  <si>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</si>
  <si>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</si>
  <si>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</si>
  <si>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</si>
  <si>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</si>
  <si>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</si>
  <si>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</si>
  <si>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</si>
  <si>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</si>
  <si>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</si>
  <si>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</si>
  <si>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</si>
  <si>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</si>
  <si>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</si>
  <si>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</si>
  <si>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</si>
  <si>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</si>
  <si>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</si>
  <si>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</si>
  <si>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</si>
  <si>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</si>
  <si>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</si>
  <si>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</si>
  <si>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</si>
  <si>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</si>
  <si>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</si>
  <si>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</si>
  <si>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</si>
  <si>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</si>
  <si>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</si>
  <si>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</si>
  <si>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</si>
  <si>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</si>
  <si>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</si>
  <si>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</si>
  <si>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</si>
  <si>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</si>
  <si>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</si>
  <si>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</si>
  <si>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</si>
  <si>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</si>
  <si>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</si>
  <si>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</si>
  <si>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</si>
  <si>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</si>
  <si>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</si>
  <si>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</si>
  <si>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</si>
  <si>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</si>
  <si>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</si>
  <si>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</si>
  <si>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</si>
  <si>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</si>
  <si>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</si>
  <si>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</si>
  <si>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</si>
  <si>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</si>
  <si>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</si>
  <si>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</si>
  <si>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</si>
  <si>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</si>
  <si>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</si>
  <si>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</si>
  <si>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</si>
  <si>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</si>
  <si>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</si>
  <si>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</si>
  <si>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r>
      <t>平成22</t>
    </r>
    <r>
      <rPr>
        <sz val="11"/>
        <rFont val="ＭＳ Ｐゴシック"/>
        <family val="3"/>
        <charset val="128"/>
      </rPr>
      <t>年度</t>
    </r>
    <rPh sb="0" eb="2">
      <t>ヘイセイ</t>
    </rPh>
    <rPh sb="4" eb="5">
      <t>ネン</t>
    </rPh>
    <rPh sb="5" eb="6">
      <t>ド</t>
    </rPh>
    <phoneticPr fontId="3"/>
  </si>
  <si>
    <r>
      <t>平成23</t>
    </r>
    <r>
      <rPr>
        <sz val="11"/>
        <rFont val="ＭＳ Ｐゴシック"/>
        <family val="3"/>
        <charset val="128"/>
      </rPr>
      <t>年度</t>
    </r>
    <rPh sb="0" eb="2">
      <t>ヘイセイ</t>
    </rPh>
    <rPh sb="4" eb="5">
      <t>ネン</t>
    </rPh>
    <rPh sb="5" eb="6">
      <t>ド</t>
    </rPh>
    <phoneticPr fontId="3"/>
  </si>
  <si>
    <r>
      <t>平成24</t>
    </r>
    <r>
      <rPr>
        <sz val="11"/>
        <rFont val="ＭＳ Ｐゴシック"/>
        <family val="3"/>
        <charset val="128"/>
      </rPr>
      <t>年度</t>
    </r>
    <rPh sb="0" eb="2">
      <t>ヘイセイ</t>
    </rPh>
    <rPh sb="4" eb="5">
      <t>ネン</t>
    </rPh>
    <rPh sb="5" eb="6">
      <t>ド</t>
    </rPh>
    <phoneticPr fontId="3"/>
  </si>
  <si>
    <r>
      <t>平成25</t>
    </r>
    <r>
      <rPr>
        <sz val="11"/>
        <rFont val="ＭＳ Ｐゴシック"/>
        <family val="3"/>
        <charset val="128"/>
      </rPr>
      <t>年度</t>
    </r>
    <rPh sb="0" eb="2">
      <t>ヘイセイ</t>
    </rPh>
    <rPh sb="4" eb="5">
      <t>ネン</t>
    </rPh>
    <rPh sb="5" eb="6">
      <t>ド</t>
    </rPh>
    <phoneticPr fontId="3"/>
  </si>
  <si>
    <r>
      <t>平成26</t>
    </r>
    <r>
      <rPr>
        <sz val="11"/>
        <rFont val="ＭＳ Ｐゴシック"/>
        <family val="3"/>
        <charset val="128"/>
      </rPr>
      <t>年度</t>
    </r>
    <rPh sb="0" eb="2">
      <t>ヘイセイ</t>
    </rPh>
    <rPh sb="4" eb="5">
      <t>ネン</t>
    </rPh>
    <rPh sb="5" eb="6">
      <t>ド</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</si>
  <si>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</si>
  <si>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</si>
  <si>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</si>
  <si>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</si>
  <si>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</si>
  <si>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</si>
  <si>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</si>
  <si>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</si>
  <si>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</si>
  <si>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</si>
  <si>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</si>
  <si>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</si>
  <si>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</si>
  <si>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</si>
  <si>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</si>
  <si>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</si>
  <si>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</si>
  <si>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</si>
  <si>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</si>
  <si>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</si>
  <si>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</si>
  <si>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</si>
  <si>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</si>
  <si>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</si>
  <si>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</si>
  <si>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</si>
  <si>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</si>
  <si>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</si>
  <si>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</si>
  <si>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</si>
  <si>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</si>
  <si>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</si>
  <si>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</si>
  <si>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</si>
  <si>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</si>
  <si>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</si>
  <si>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</si>
  <si>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</si>
  <si>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</si>
  <si>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</si>
  <si>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</si>
  <si>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</si>
  <si>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</si>
  <si>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</si>
  <si>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</si>
  <si>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</si>
  <si>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</si>
  <si>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</si>
  <si>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</si>
  <si>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</si>
  <si>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</si>
  <si>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</si>
  <si>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</si>
  <si>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</si>
  <si>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</si>
  <si>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</si>
  <si>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</si>
  <si>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</si>
  <si>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</si>
  <si>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</si>
  <si>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</si>
  <si>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</si>
  <si>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</si>
  <si>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</si>
  <si>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</si>
  <si>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</si>
  <si>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</si>
  <si>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</si>
  <si>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</si>
  <si>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</si>
  <si>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</si>
  <si>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</si>
  <si>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</si>
  <si>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</si>
  <si>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</si>
  <si>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</si>
  <si>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　　　　　年度</t>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</si>
  <si>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</si>
  <si>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</si>
  <si>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</si>
  <si>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</si>
  <si>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</si>
  <si>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</si>
  <si>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</si>
  <si>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</si>
  <si>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</si>
  <si>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</si>
  <si>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</si>
  <si>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</si>
  <si>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</si>
  <si>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</si>
  <si>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</si>
  <si>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</si>
  <si>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環境省</t>
    <rPh sb="0" eb="3">
      <t>カンキョウショウショウ</t>
    </rPh>
    <phoneticPr fontId="3"/>
  </si>
  <si>
    <t>人</t>
    <rPh sb="0" eb="1">
      <t>ニン</t>
    </rPh>
    <phoneticPr fontId="3"/>
  </si>
  <si>
    <t>人件費</t>
    <phoneticPr fontId="3"/>
  </si>
  <si>
    <t>地球環境局</t>
    <rPh sb="0" eb="5">
      <t>チキュウカンキョウキョク</t>
    </rPh>
    <phoneticPr fontId="3"/>
  </si>
  <si>
    <t>1.地球温暖化対策の推進
1-4　市場メカニズムを活用した海外における地球温暖化対策の推進</t>
    <rPh sb="17" eb="19">
      <t>シジョウ</t>
    </rPh>
    <rPh sb="25" eb="27">
      <t>カツヨウ</t>
    </rPh>
    <rPh sb="29" eb="31">
      <t>カイガイ</t>
    </rPh>
    <rPh sb="35" eb="37">
      <t>チキュウ</t>
    </rPh>
    <rPh sb="37" eb="40">
      <t>オンダンカ</t>
    </rPh>
    <rPh sb="40" eb="42">
      <t>タイサク</t>
    </rPh>
    <rPh sb="43" eb="45">
      <t>スイシン</t>
    </rPh>
    <phoneticPr fontId="3"/>
  </si>
  <si>
    <t>人材育成や体制構築のため、成果実績の数値化が困難</t>
    <phoneticPr fontId="3"/>
  </si>
  <si>
    <t>－</t>
    <phoneticPr fontId="3"/>
  </si>
  <si>
    <t>国際交渉の動向、我が国の地球温暖化対策の状況の進捗を踏まえつつ、事業内容の改善・見直しを実施する。</t>
    <phoneticPr fontId="3"/>
  </si>
  <si>
    <t>引き続き、委託先を厳正な審査で選定するとともに、事業の進捗管理を適切に行うこと等により、効率的に執行する。</t>
    <rPh sb="5" eb="7">
      <t>イタク</t>
    </rPh>
    <phoneticPr fontId="3"/>
  </si>
  <si>
    <t>地球温暖化対策技術普及等推進事業</t>
    <phoneticPr fontId="3"/>
  </si>
  <si>
    <t>経済産業省産業技術環境局</t>
    <phoneticPr fontId="3"/>
  </si>
  <si>
    <t>061</t>
    <phoneticPr fontId="3"/>
  </si>
  <si>
    <t>A.パシフィックコンサルタンツ（株）</t>
    <rPh sb="15" eb="18">
      <t>カブ</t>
    </rPh>
    <phoneticPr fontId="3"/>
  </si>
  <si>
    <t>旅費</t>
    <rPh sb="0" eb="2">
      <t>リョヒ</t>
    </rPh>
    <phoneticPr fontId="3"/>
  </si>
  <si>
    <t>プロジェクト実現に向けた調査</t>
    <phoneticPr fontId="3"/>
  </si>
  <si>
    <t>外注費</t>
    <rPh sb="0" eb="3">
      <t>ガイチュウヒ</t>
    </rPh>
    <phoneticPr fontId="3"/>
  </si>
  <si>
    <t>共同調査</t>
    <rPh sb="0" eb="2">
      <t>キョウドウ</t>
    </rPh>
    <rPh sb="2" eb="4">
      <t>チョウサ</t>
    </rPh>
    <phoneticPr fontId="3"/>
  </si>
  <si>
    <t>プロジェクト実現に向けた調査、方法論開発等</t>
    <phoneticPr fontId="3"/>
  </si>
  <si>
    <t>人件費</t>
    <phoneticPr fontId="3"/>
  </si>
  <si>
    <t>外注費</t>
    <phoneticPr fontId="3"/>
  </si>
  <si>
    <t>共同調査、システム設計</t>
    <rPh sb="9" eb="11">
      <t>セッケイ</t>
    </rPh>
    <phoneticPr fontId="3"/>
  </si>
  <si>
    <t>一般管理費</t>
    <rPh sb="0" eb="2">
      <t>イッパン</t>
    </rPh>
    <rPh sb="2" eb="5">
      <t>カンリヒ</t>
    </rPh>
    <phoneticPr fontId="3"/>
  </si>
  <si>
    <t>C.（公財）地球環境センター</t>
    <phoneticPr fontId="3"/>
  </si>
  <si>
    <t>B.(公財)地球環境戦略研究機関</t>
    <phoneticPr fontId="3"/>
  </si>
  <si>
    <t>公募・審査、採択案件の進捗管理</t>
    <rPh sb="0" eb="2">
      <t>コウボ</t>
    </rPh>
    <rPh sb="3" eb="5">
      <t>シンサ</t>
    </rPh>
    <rPh sb="6" eb="8">
      <t>サイタク</t>
    </rPh>
    <rPh sb="8" eb="10">
      <t>アンケン</t>
    </rPh>
    <rPh sb="11" eb="13">
      <t>シンチョク</t>
    </rPh>
    <rPh sb="13" eb="15">
      <t>カンリ</t>
    </rPh>
    <phoneticPr fontId="3"/>
  </si>
  <si>
    <t>方法論開発、妥当性確認、モニタリング支援</t>
    <rPh sb="0" eb="3">
      <t>ホウホウロン</t>
    </rPh>
    <rPh sb="3" eb="5">
      <t>カイハツ</t>
    </rPh>
    <rPh sb="6" eb="8">
      <t>ダトウ</t>
    </rPh>
    <rPh sb="8" eb="9">
      <t>セイ</t>
    </rPh>
    <rPh sb="9" eb="11">
      <t>カクニン</t>
    </rPh>
    <rPh sb="18" eb="20">
      <t>シエン</t>
    </rPh>
    <phoneticPr fontId="3"/>
  </si>
  <si>
    <t>進捗管理、検査、国際会議出席</t>
    <rPh sb="0" eb="2">
      <t>シンチョク</t>
    </rPh>
    <rPh sb="2" eb="4">
      <t>カンリ</t>
    </rPh>
    <rPh sb="5" eb="7">
      <t>ケンサ</t>
    </rPh>
    <rPh sb="8" eb="10">
      <t>コクサイ</t>
    </rPh>
    <rPh sb="10" eb="12">
      <t>カイギ</t>
    </rPh>
    <rPh sb="12" eb="14">
      <t>シュッセキ</t>
    </rPh>
    <phoneticPr fontId="3"/>
  </si>
  <si>
    <t>借料損料</t>
    <rPh sb="0" eb="2">
      <t>シャクリョウ</t>
    </rPh>
    <rPh sb="2" eb="4">
      <t>ソンリョウ</t>
    </rPh>
    <phoneticPr fontId="3"/>
  </si>
  <si>
    <t>雑役務費</t>
    <rPh sb="0" eb="1">
      <t>ザツ</t>
    </rPh>
    <rPh sb="1" eb="3">
      <t>エキム</t>
    </rPh>
    <rPh sb="3" eb="4">
      <t>ヒ</t>
    </rPh>
    <phoneticPr fontId="3"/>
  </si>
  <si>
    <t>賃金</t>
    <rPh sb="0" eb="2">
      <t>チンギン</t>
    </rPh>
    <phoneticPr fontId="3"/>
  </si>
  <si>
    <t>事務補助</t>
    <rPh sb="0" eb="2">
      <t>ジム</t>
    </rPh>
    <rPh sb="2" eb="4">
      <t>ホジョ</t>
    </rPh>
    <phoneticPr fontId="3"/>
  </si>
  <si>
    <t>D.パシフィックコンサルタンツ（株）</t>
    <phoneticPr fontId="3"/>
  </si>
  <si>
    <t>E.三菱UFJリサーチ＆コンサルティング（株）</t>
    <phoneticPr fontId="3"/>
  </si>
  <si>
    <t>F.(一社)海外環境協力センター</t>
    <phoneticPr fontId="3"/>
  </si>
  <si>
    <t>G.（株）エヌ・ティ・ティ・データ</t>
    <phoneticPr fontId="3"/>
  </si>
  <si>
    <t>H.（株）野村総合研究所</t>
    <phoneticPr fontId="3"/>
  </si>
  <si>
    <t>人件費</t>
    <rPh sb="0" eb="3">
      <t>ジンケンヒ</t>
    </rPh>
    <phoneticPr fontId="3"/>
  </si>
  <si>
    <t>旅費</t>
    <rPh sb="0" eb="2">
      <t>リョヒ</t>
    </rPh>
    <phoneticPr fontId="3"/>
  </si>
  <si>
    <t>外注費</t>
    <rPh sb="0" eb="3">
      <t>ガイチュウヒ</t>
    </rPh>
    <phoneticPr fontId="3"/>
  </si>
  <si>
    <t>消耗品費</t>
    <rPh sb="0" eb="3">
      <t>ショウモウヒン</t>
    </rPh>
    <rPh sb="3" eb="4">
      <t>ヒ</t>
    </rPh>
    <phoneticPr fontId="3"/>
  </si>
  <si>
    <t>借料損料</t>
    <phoneticPr fontId="3"/>
  </si>
  <si>
    <t>雑益務費</t>
    <phoneticPr fontId="3"/>
  </si>
  <si>
    <t>情報購読料</t>
    <rPh sb="0" eb="2">
      <t>ジョウホウ</t>
    </rPh>
    <rPh sb="2" eb="5">
      <t>コウドクリョウ</t>
    </rPh>
    <phoneticPr fontId="3"/>
  </si>
  <si>
    <t>途上国における案件調査、ウエブサイト構築</t>
    <rPh sb="0" eb="3">
      <t>トジョウコク</t>
    </rPh>
    <rPh sb="7" eb="9">
      <t>アンケン</t>
    </rPh>
    <rPh sb="9" eb="11">
      <t>チョウサ</t>
    </rPh>
    <rPh sb="18" eb="20">
      <t>コウチク</t>
    </rPh>
    <phoneticPr fontId="3"/>
  </si>
  <si>
    <t>プロジェクト形成支援、国際会議出席</t>
    <rPh sb="6" eb="8">
      <t>ケイセイ</t>
    </rPh>
    <rPh sb="8" eb="10">
      <t>シエン</t>
    </rPh>
    <rPh sb="11" eb="13">
      <t>コクサイ</t>
    </rPh>
    <rPh sb="13" eb="15">
      <t>カイギ</t>
    </rPh>
    <rPh sb="15" eb="17">
      <t>シュッセキ</t>
    </rPh>
    <phoneticPr fontId="3"/>
  </si>
  <si>
    <t>共同調査、ウエブサイト構築</t>
    <rPh sb="0" eb="2">
      <t>キョウドウ</t>
    </rPh>
    <rPh sb="2" eb="4">
      <t>チョウサ</t>
    </rPh>
    <rPh sb="11" eb="13">
      <t>コウチク</t>
    </rPh>
    <phoneticPr fontId="3"/>
  </si>
  <si>
    <t>国際会議広報スペース賃料、備品レンタル</t>
    <rPh sb="0" eb="2">
      <t>コクサイ</t>
    </rPh>
    <rPh sb="2" eb="4">
      <t>カイギ</t>
    </rPh>
    <rPh sb="4" eb="6">
      <t>コウホウ</t>
    </rPh>
    <rPh sb="10" eb="12">
      <t>チンリョウ</t>
    </rPh>
    <rPh sb="13" eb="15">
      <t>ビヒン</t>
    </rPh>
    <phoneticPr fontId="3"/>
  </si>
  <si>
    <t>現地調査・会議通訳</t>
    <rPh sb="0" eb="2">
      <t>ゲンチ</t>
    </rPh>
    <rPh sb="2" eb="4">
      <t>チョウサ</t>
    </rPh>
    <rPh sb="5" eb="7">
      <t>カイギ</t>
    </rPh>
    <rPh sb="7" eb="9">
      <t>ツウヤク</t>
    </rPh>
    <phoneticPr fontId="3"/>
  </si>
  <si>
    <t>パシフィックコンサルタンツ(株)</t>
    <rPh sb="13" eb="16">
      <t>カブ</t>
    </rPh>
    <phoneticPr fontId="3"/>
  </si>
  <si>
    <t>JCM案件組成調査：エネルギー管理システム(EMS)を用いた太陽光発電・蓄電池利用システム</t>
    <phoneticPr fontId="3"/>
  </si>
  <si>
    <t>－</t>
    <phoneticPr fontId="3"/>
  </si>
  <si>
    <t>メタウオーター(株)</t>
    <rPh sb="7" eb="10">
      <t>カブ</t>
    </rPh>
    <phoneticPr fontId="3"/>
  </si>
  <si>
    <t>JCM案件組成調査：プノンペン水道公社における浄水場設備の高効率化によるエネルギー削減</t>
    <phoneticPr fontId="3"/>
  </si>
  <si>
    <t>富士電機(株)</t>
    <rPh sb="4" eb="7">
      <t>カブ</t>
    </rPh>
    <phoneticPr fontId="3"/>
  </si>
  <si>
    <t>JCM案件組成調査：ホテルにおけるコジェネレーションシステムの導入</t>
    <phoneticPr fontId="3"/>
  </si>
  <si>
    <t>(株)サイサン</t>
    <rPh sb="0" eb="3">
      <t>カブ</t>
    </rPh>
    <phoneticPr fontId="3"/>
  </si>
  <si>
    <t>日立造船(株)</t>
    <rPh sb="4" eb="7">
      <t>カブ</t>
    </rPh>
    <phoneticPr fontId="3"/>
  </si>
  <si>
    <t>日本エヌ・ユー・エス(株)</t>
    <rPh sb="10" eb="13">
      <t>カブ</t>
    </rPh>
    <phoneticPr fontId="3"/>
  </si>
  <si>
    <t>JCM案件組成調査：10MW級太陽光発電施設の導入によるエネルギー供給の安定化</t>
    <phoneticPr fontId="3"/>
  </si>
  <si>
    <t>JCM案件組成調査：ホーチミン市における統合型廃棄物発電</t>
    <phoneticPr fontId="3"/>
  </si>
  <si>
    <t>JCM実現可能性調査：製糖工場におけるバガス利用コジェネレーションの導入、他</t>
    <rPh sb="37" eb="38">
      <t>ホカ</t>
    </rPh>
    <phoneticPr fontId="3"/>
  </si>
  <si>
    <t>C.</t>
    <phoneticPr fontId="3"/>
  </si>
  <si>
    <t>D.</t>
    <phoneticPr fontId="3"/>
  </si>
  <si>
    <t>I.</t>
    <phoneticPr fontId="3"/>
  </si>
  <si>
    <t>(公財)地球環境戦略研究機関</t>
    <phoneticPr fontId="3"/>
  </si>
  <si>
    <t>(公財)地球環境戦略研究機関</t>
    <phoneticPr fontId="3"/>
  </si>
  <si>
    <t>（公財）地球環境センター</t>
    <phoneticPr fontId="3"/>
  </si>
  <si>
    <t>パシフィックコンサルタンツ（株）</t>
    <phoneticPr fontId="3"/>
  </si>
  <si>
    <t>三菱UFJリサーチ＆コンサルティング（株）</t>
    <phoneticPr fontId="3"/>
  </si>
  <si>
    <t>三菱UFJリサーチ＆コンサルティング（株）</t>
    <phoneticPr fontId="3"/>
  </si>
  <si>
    <t>(一社)海外環境協力センター</t>
    <phoneticPr fontId="3"/>
  </si>
  <si>
    <t>（株）エヌ・ティ・ティ・データ</t>
    <phoneticPr fontId="3"/>
  </si>
  <si>
    <t>（株）野村総合研究所</t>
    <phoneticPr fontId="3"/>
  </si>
  <si>
    <t>日本マイクロソフト（株）</t>
    <phoneticPr fontId="3"/>
  </si>
  <si>
    <t>JCM実現可能性調査等について、民間事業者等から案件を公募し、優良案件を採択し、進捗管理を行う事業を実施する。また、プロジェクト設備補助事業にあたり、進捗管理、方法論作成、妥当性確認などの運営支援を行う。</t>
    <phoneticPr fontId="3"/>
  </si>
  <si>
    <t>二国間クレジット制度に基づき優れた低炭素技術等を活用してCO2排出削減を行うプロジェクトを発掘・組成し、実施に向けて促進する</t>
    <phoneticPr fontId="3"/>
  </si>
  <si>
    <t>主要な途上国等の動向及び国際炭素市場等の状況について情報収集を行うとともに、日本政府の施策内容や国内民間事業者の取組において見られる優良事例等に関し、情報の国内外向け発信を行うほか、事業者向けに相談支援を行う。</t>
    <phoneticPr fontId="3"/>
  </si>
  <si>
    <t>(株)NTTデータ経営研究所</t>
    <rPh sb="0" eb="3">
      <t>カブ</t>
    </rPh>
    <rPh sb="9" eb="11">
      <t>ケイエイ</t>
    </rPh>
    <rPh sb="11" eb="14">
      <t>ケンキュウショ</t>
    </rPh>
    <phoneticPr fontId="3"/>
  </si>
  <si>
    <t>(株)EJビジネス・パートナーズ</t>
    <rPh sb="0" eb="3">
      <t>カブ</t>
    </rPh>
    <phoneticPr fontId="3"/>
  </si>
  <si>
    <t>有限責任監査法人トーマツ</t>
    <rPh sb="0" eb="2">
      <t>ユウゲン</t>
    </rPh>
    <rPh sb="2" eb="4">
      <t>セキニン</t>
    </rPh>
    <rPh sb="4" eb="6">
      <t>カンサ</t>
    </rPh>
    <rPh sb="6" eb="8">
      <t>ホウジン</t>
    </rPh>
    <phoneticPr fontId="3"/>
  </si>
  <si>
    <t>日本工営(株)</t>
    <phoneticPr fontId="3"/>
  </si>
  <si>
    <t>(株)東芝</t>
    <phoneticPr fontId="3"/>
  </si>
  <si>
    <t>(株)みずほ銀行</t>
    <phoneticPr fontId="3"/>
  </si>
  <si>
    <t>「JCM案件組成調査：ホテルにおけるコジェネレーションシステムの導入」における方法論開発、PDD作成支援</t>
    <rPh sb="39" eb="42">
      <t>ホウホウロン</t>
    </rPh>
    <rPh sb="42" eb="44">
      <t>カイハツ</t>
    </rPh>
    <rPh sb="48" eb="50">
      <t>サクセイ</t>
    </rPh>
    <rPh sb="50" eb="52">
      <t>シエン</t>
    </rPh>
    <phoneticPr fontId="3"/>
  </si>
  <si>
    <t>「JCM案件組成調査：ホーチミン市における統合型廃棄物発電」における資金計画、現地調査等支援</t>
    <rPh sb="34" eb="36">
      <t>シキン</t>
    </rPh>
    <rPh sb="36" eb="38">
      <t>ケイカク</t>
    </rPh>
    <rPh sb="39" eb="41">
      <t>ゲンチ</t>
    </rPh>
    <rPh sb="41" eb="43">
      <t>チョウサ</t>
    </rPh>
    <rPh sb="43" eb="44">
      <t>トウ</t>
    </rPh>
    <rPh sb="44" eb="46">
      <t>シエン</t>
    </rPh>
    <phoneticPr fontId="3"/>
  </si>
  <si>
    <t>「JCM案件組成調査：プノンペン水道公社における浄水場設備の高効率化によるエネルギー削減」における方法論開発支援</t>
    <rPh sb="54" eb="56">
      <t>シエン</t>
    </rPh>
    <phoneticPr fontId="3"/>
  </si>
  <si>
    <t>「JCM実現可能性調査：超々節水トイレ導入による省エネルギー」における方法論開発、事業化検討支援</t>
    <rPh sb="35" eb="38">
      <t>ホウホウロン</t>
    </rPh>
    <rPh sb="38" eb="40">
      <t>カイハツ</t>
    </rPh>
    <rPh sb="41" eb="44">
      <t>ジギョウカ</t>
    </rPh>
    <rPh sb="44" eb="46">
      <t>ケントウ</t>
    </rPh>
    <rPh sb="46" eb="48">
      <t>シエン</t>
    </rPh>
    <phoneticPr fontId="3"/>
  </si>
  <si>
    <t>「JCM実現可能性調査：20MW級地熱発電」における事業計画策定のための概略設計等支援他</t>
    <rPh sb="26" eb="28">
      <t>ジギョウ</t>
    </rPh>
    <rPh sb="28" eb="30">
      <t>ケイカク</t>
    </rPh>
    <rPh sb="30" eb="32">
      <t>サクテイ</t>
    </rPh>
    <rPh sb="36" eb="38">
      <t>ガイリャク</t>
    </rPh>
    <rPh sb="38" eb="40">
      <t>セッケイ</t>
    </rPh>
    <rPh sb="40" eb="41">
      <t>トウ</t>
    </rPh>
    <rPh sb="41" eb="43">
      <t>シエン</t>
    </rPh>
    <rPh sb="43" eb="44">
      <t>ホカ</t>
    </rPh>
    <phoneticPr fontId="3"/>
  </si>
  <si>
    <t>「JCM実現可能性調査：ラオカイ省における40MW級水力発電」における方法論開発支援</t>
    <rPh sb="4" eb="6">
      <t>ジツゲン</t>
    </rPh>
    <rPh sb="6" eb="9">
      <t>カノウセイ</t>
    </rPh>
    <rPh sb="9" eb="11">
      <t>チョウサ</t>
    </rPh>
    <rPh sb="16" eb="17">
      <t>ショウ</t>
    </rPh>
    <rPh sb="25" eb="26">
      <t>キュウ</t>
    </rPh>
    <rPh sb="26" eb="28">
      <t>スイリョク</t>
    </rPh>
    <rPh sb="28" eb="30">
      <t>ハツデン</t>
    </rPh>
    <rPh sb="35" eb="38">
      <t>ホウホウロン</t>
    </rPh>
    <rPh sb="38" eb="40">
      <t>カイハツ</t>
    </rPh>
    <rPh sb="40" eb="42">
      <t>シエン</t>
    </rPh>
    <phoneticPr fontId="3"/>
  </si>
  <si>
    <t>三菱UFJモルガン・スタンレー証券(株)</t>
    <phoneticPr fontId="3"/>
  </si>
  <si>
    <t>(株)エックス都市研究所</t>
    <phoneticPr fontId="3"/>
  </si>
  <si>
    <t>日本工営(株)</t>
    <phoneticPr fontId="3"/>
  </si>
  <si>
    <t>パシフィックコンサルタンツ(株)</t>
    <phoneticPr fontId="3"/>
  </si>
  <si>
    <t>(株)数理計画</t>
    <phoneticPr fontId="3"/>
  </si>
  <si>
    <t>マイクライメイトジャパン(株)</t>
    <phoneticPr fontId="3"/>
  </si>
  <si>
    <t>(株)サティスファクトリー・インターナショナル</t>
    <phoneticPr fontId="3"/>
  </si>
  <si>
    <t>みずほ情報総研(株)</t>
    <phoneticPr fontId="3"/>
  </si>
  <si>
    <t>(一社)日本能率協会</t>
    <phoneticPr fontId="3"/>
  </si>
  <si>
    <t>方法論開発支援業務</t>
    <phoneticPr fontId="3"/>
  </si>
  <si>
    <t>方法論・PDD作成</t>
    <phoneticPr fontId="3"/>
  </si>
  <si>
    <t>モニタリング支援、PDD作成</t>
    <phoneticPr fontId="3"/>
  </si>
  <si>
    <t>方法論・ＰＤＤ作成、モニタリング支援</t>
    <rPh sb="7" eb="9">
      <t>サクセイ</t>
    </rPh>
    <phoneticPr fontId="3"/>
  </si>
  <si>
    <t>ＰＤＤ作成、モニタリング支援</t>
    <phoneticPr fontId="3"/>
  </si>
  <si>
    <t>方法論開発</t>
    <phoneticPr fontId="3"/>
  </si>
  <si>
    <t>妥当性確認</t>
    <rPh sb="0" eb="3">
      <t>ダトウセイ</t>
    </rPh>
    <rPh sb="3" eb="5">
      <t>カクニン</t>
    </rPh>
    <phoneticPr fontId="3"/>
  </si>
  <si>
    <t>Ministry of Natural Resource and Environment, Lao PDR</t>
    <phoneticPr fontId="3"/>
  </si>
  <si>
    <t>Ministry of Environment and Green Development of Mongolia</t>
    <phoneticPr fontId="3"/>
  </si>
  <si>
    <t>The Vietnam Institute of Meteorology, Hydrology and Environment</t>
    <phoneticPr fontId="3"/>
  </si>
  <si>
    <t>Ministry of Environment, Cambodia</t>
    <phoneticPr fontId="3"/>
  </si>
  <si>
    <t>クライメート・コンサルティング（合）</t>
    <phoneticPr fontId="3"/>
  </si>
  <si>
    <t>（株）エックス都市研究所</t>
    <phoneticPr fontId="3"/>
  </si>
  <si>
    <t>東京電力（株）</t>
    <phoneticPr fontId="3"/>
  </si>
  <si>
    <t>Ministry of Environment and Forests,  Bangladesh</t>
    <phoneticPr fontId="3"/>
  </si>
  <si>
    <t>研究員等</t>
    <rPh sb="0" eb="3">
      <t>ケンキュウイン</t>
    </rPh>
    <rPh sb="3" eb="4">
      <t>トウ</t>
    </rPh>
    <phoneticPr fontId="3"/>
  </si>
  <si>
    <t>海外調査等</t>
    <rPh sb="0" eb="2">
      <t>カイガイ</t>
    </rPh>
    <rPh sb="2" eb="4">
      <t>チョウサ</t>
    </rPh>
    <rPh sb="4" eb="5">
      <t>トウ</t>
    </rPh>
    <phoneticPr fontId="3"/>
  </si>
  <si>
    <t>消費税</t>
    <rPh sb="0" eb="3">
      <t>ショウヒゼイ</t>
    </rPh>
    <phoneticPr fontId="3"/>
  </si>
  <si>
    <t>受託者負担分</t>
    <rPh sb="0" eb="3">
      <t>ジュタクシャ</t>
    </rPh>
    <rPh sb="3" eb="5">
      <t>フタン</t>
    </rPh>
    <rPh sb="5" eb="6">
      <t>ブン</t>
    </rPh>
    <phoneticPr fontId="3"/>
  </si>
  <si>
    <t>Center for European Policy Studies</t>
    <phoneticPr fontId="3"/>
  </si>
  <si>
    <t>海外における制度調査業務</t>
    <phoneticPr fontId="3"/>
  </si>
  <si>
    <t>－</t>
    <phoneticPr fontId="3"/>
  </si>
  <si>
    <t>Perspectives GmbH</t>
    <phoneticPr fontId="3"/>
  </si>
  <si>
    <t>海外における制度運用支援</t>
    <phoneticPr fontId="3"/>
  </si>
  <si>
    <t>コンサルタント等専門職</t>
    <rPh sb="7" eb="8">
      <t>トウ</t>
    </rPh>
    <rPh sb="8" eb="10">
      <t>センモン</t>
    </rPh>
    <rPh sb="10" eb="11">
      <t>ショク</t>
    </rPh>
    <phoneticPr fontId="3"/>
  </si>
  <si>
    <t>説明会（国内・海外）等</t>
    <rPh sb="0" eb="2">
      <t>セツメイ</t>
    </rPh>
    <rPh sb="2" eb="3">
      <t>カイ</t>
    </rPh>
    <rPh sb="4" eb="6">
      <t>コクナイ</t>
    </rPh>
    <rPh sb="7" eb="9">
      <t>カイガイ</t>
    </rPh>
    <rPh sb="10" eb="11">
      <t>トウ</t>
    </rPh>
    <phoneticPr fontId="3"/>
  </si>
  <si>
    <t>借損料及び損料、会議費等</t>
    <rPh sb="8" eb="10">
      <t>カイギ</t>
    </rPh>
    <rPh sb="10" eb="11">
      <t>ヒ</t>
    </rPh>
    <rPh sb="11" eb="12">
      <t>トウ</t>
    </rPh>
    <phoneticPr fontId="3"/>
  </si>
  <si>
    <t>海外研究機関等(5機関)</t>
    <rPh sb="0" eb="2">
      <t>カイガイ</t>
    </rPh>
    <rPh sb="2" eb="4">
      <t>ケンキュウ</t>
    </rPh>
    <rPh sb="4" eb="6">
      <t>キカン</t>
    </rPh>
    <rPh sb="6" eb="7">
      <t>トウ</t>
    </rPh>
    <rPh sb="9" eb="11">
      <t>キカン</t>
    </rPh>
    <phoneticPr fontId="3"/>
  </si>
  <si>
    <t>消耗品費、印刷製本等、通信運搬費、借損料及び損料、会議費、雑役務費等</t>
    <rPh sb="0" eb="2">
      <t>ショウモウ</t>
    </rPh>
    <rPh sb="2" eb="3">
      <t>ヒン</t>
    </rPh>
    <rPh sb="3" eb="4">
      <t>ヒ</t>
    </rPh>
    <rPh sb="5" eb="7">
      <t>インサツ</t>
    </rPh>
    <rPh sb="7" eb="9">
      <t>セイホン</t>
    </rPh>
    <rPh sb="29" eb="31">
      <t>ザツエキ</t>
    </rPh>
    <rPh sb="31" eb="32">
      <t>ム</t>
    </rPh>
    <rPh sb="32" eb="33">
      <t>ヒ</t>
    </rPh>
    <rPh sb="33" eb="34">
      <t>トウ</t>
    </rPh>
    <phoneticPr fontId="3"/>
  </si>
  <si>
    <t>National Climate Change Secretariat, Ministry of Environment, Water and Natural Resources, State Department of Environment and Natural Resources, Kenya</t>
    <phoneticPr fontId="3"/>
  </si>
  <si>
    <t>Compliance Monitoring and Control Deirectorate, Ministry of Environment and Forest, Ethiopia</t>
    <phoneticPr fontId="3"/>
  </si>
  <si>
    <t>株式会社三菱総合研究所</t>
    <rPh sb="0" eb="4">
      <t>カブシキガイシャ</t>
    </rPh>
    <rPh sb="4" eb="6">
      <t>ミツビシ</t>
    </rPh>
    <rPh sb="6" eb="8">
      <t>ソウゴウ</t>
    </rPh>
    <rPh sb="8" eb="11">
      <t>ケンキュウジョ</t>
    </rPh>
    <phoneticPr fontId="3"/>
  </si>
  <si>
    <t>JCMウェブサイト運用・保守・改修業務</t>
    <rPh sb="9" eb="11">
      <t>ウンヨウ</t>
    </rPh>
    <rPh sb="12" eb="14">
      <t>ホシュ</t>
    </rPh>
    <rPh sb="15" eb="17">
      <t>カイシュウ</t>
    </rPh>
    <rPh sb="17" eb="19">
      <t>ギョウム</t>
    </rPh>
    <phoneticPr fontId="3"/>
  </si>
  <si>
    <t>支出先上位１０者リスト</t>
    <phoneticPr fontId="3"/>
  </si>
  <si>
    <t>会議室借料</t>
    <rPh sb="0" eb="3">
      <t>カイギシツ</t>
    </rPh>
    <rPh sb="3" eb="5">
      <t>シャクリョウ</t>
    </rPh>
    <phoneticPr fontId="3"/>
  </si>
  <si>
    <t>通訳</t>
    <rPh sb="0" eb="2">
      <t>ツウヤク</t>
    </rPh>
    <phoneticPr fontId="3"/>
  </si>
  <si>
    <t>研究員 等</t>
    <rPh sb="0" eb="3">
      <t>ケンキュウイン</t>
    </rPh>
    <rPh sb="4" eb="5">
      <t>トウ</t>
    </rPh>
    <phoneticPr fontId="3"/>
  </si>
  <si>
    <t>海外研究機関等（２４機関）</t>
    <rPh sb="0" eb="2">
      <t>カイガイ</t>
    </rPh>
    <rPh sb="2" eb="4">
      <t>ケンキュウ</t>
    </rPh>
    <rPh sb="4" eb="6">
      <t>キカン</t>
    </rPh>
    <rPh sb="6" eb="7">
      <t>トウ</t>
    </rPh>
    <rPh sb="10" eb="12">
      <t>キカン</t>
    </rPh>
    <phoneticPr fontId="3"/>
  </si>
  <si>
    <t>途上国におけるセミナー実施等</t>
    <rPh sb="0" eb="3">
      <t>トジョウコク</t>
    </rPh>
    <rPh sb="11" eb="13">
      <t>ジッシ</t>
    </rPh>
    <rPh sb="13" eb="14">
      <t>トウ</t>
    </rPh>
    <phoneticPr fontId="3"/>
  </si>
  <si>
    <t>調査協力、翻訳等</t>
    <rPh sb="0" eb="2">
      <t>チョウサ</t>
    </rPh>
    <rPh sb="2" eb="4">
      <t>キョウリョク</t>
    </rPh>
    <rPh sb="5" eb="7">
      <t>ホンヤク</t>
    </rPh>
    <rPh sb="7" eb="8">
      <t>トウ</t>
    </rPh>
    <phoneticPr fontId="3"/>
  </si>
  <si>
    <t>会議費、印刷製本費、通信運搬費、借料及び損料、諸謝金等</t>
    <rPh sb="0" eb="3">
      <t>カイギヒ</t>
    </rPh>
    <rPh sb="4" eb="6">
      <t>インサツ</t>
    </rPh>
    <rPh sb="6" eb="8">
      <t>セイホン</t>
    </rPh>
    <rPh sb="8" eb="9">
      <t>ヒ</t>
    </rPh>
    <rPh sb="10" eb="12">
      <t>ツウシン</t>
    </rPh>
    <rPh sb="12" eb="15">
      <t>ウンパンヒ</t>
    </rPh>
    <rPh sb="16" eb="18">
      <t>シャクリョウ</t>
    </rPh>
    <rPh sb="18" eb="19">
      <t>オヨ</t>
    </rPh>
    <rPh sb="20" eb="22">
      <t>ソンリョウ</t>
    </rPh>
    <rPh sb="23" eb="24">
      <t>ショ</t>
    </rPh>
    <rPh sb="24" eb="26">
      <t>シャキン</t>
    </rPh>
    <rPh sb="26" eb="27">
      <t>トウ</t>
    </rPh>
    <phoneticPr fontId="3"/>
  </si>
  <si>
    <t>借料及び損料</t>
    <rPh sb="0" eb="2">
      <t>シャクリョウ</t>
    </rPh>
    <rPh sb="2" eb="3">
      <t>オヨ</t>
    </rPh>
    <rPh sb="4" eb="6">
      <t>ソンリョウ</t>
    </rPh>
    <phoneticPr fontId="3"/>
  </si>
  <si>
    <t>共同実施、現地協力機関等（１６機関）</t>
    <rPh sb="0" eb="2">
      <t>キョウドウ</t>
    </rPh>
    <rPh sb="2" eb="4">
      <t>ジッシ</t>
    </rPh>
    <rPh sb="5" eb="7">
      <t>ゲンチ</t>
    </rPh>
    <rPh sb="7" eb="9">
      <t>キョウリョク</t>
    </rPh>
    <rPh sb="9" eb="11">
      <t>キカン</t>
    </rPh>
    <rPh sb="11" eb="12">
      <t>トウ</t>
    </rPh>
    <rPh sb="15" eb="17">
      <t>キカン</t>
    </rPh>
    <phoneticPr fontId="3"/>
  </si>
  <si>
    <t>途上国におけるプロジェクト発掘支援</t>
    <rPh sb="0" eb="3">
      <t>トジョウコク</t>
    </rPh>
    <rPh sb="13" eb="15">
      <t>ハックツ</t>
    </rPh>
    <rPh sb="15" eb="17">
      <t>シエン</t>
    </rPh>
    <phoneticPr fontId="3"/>
  </si>
  <si>
    <t>会議費、印刷製本費、通信運搬費等</t>
    <rPh sb="0" eb="3">
      <t>カイギヒ</t>
    </rPh>
    <rPh sb="4" eb="6">
      <t>インサツ</t>
    </rPh>
    <rPh sb="6" eb="8">
      <t>セイホン</t>
    </rPh>
    <rPh sb="8" eb="9">
      <t>ヒ</t>
    </rPh>
    <rPh sb="10" eb="12">
      <t>ツウシン</t>
    </rPh>
    <rPh sb="12" eb="15">
      <t>ウンパンヒ</t>
    </rPh>
    <rPh sb="15" eb="16">
      <t>トウ</t>
    </rPh>
    <phoneticPr fontId="3"/>
  </si>
  <si>
    <t>現地調査、通訳等</t>
    <rPh sb="0" eb="2">
      <t>ゲンチ</t>
    </rPh>
    <rPh sb="2" eb="4">
      <t>チョウサ</t>
    </rPh>
    <rPh sb="5" eb="7">
      <t>ツウヤク</t>
    </rPh>
    <rPh sb="7" eb="8">
      <t>トウ</t>
    </rPh>
    <phoneticPr fontId="3"/>
  </si>
  <si>
    <t>事業費</t>
    <rPh sb="0" eb="3">
      <t>ジギョウヒ</t>
    </rPh>
    <phoneticPr fontId="3"/>
  </si>
  <si>
    <t>ハードウェア及びソフトウェアのライセンス費等</t>
    <rPh sb="6" eb="7">
      <t>オヨ</t>
    </rPh>
    <rPh sb="20" eb="21">
      <t>ヒ</t>
    </rPh>
    <rPh sb="21" eb="22">
      <t>トウ</t>
    </rPh>
    <phoneticPr fontId="3"/>
  </si>
  <si>
    <t>ハードウェア及びソフトウェア導入費用等</t>
    <rPh sb="6" eb="7">
      <t>オヨ</t>
    </rPh>
    <rPh sb="14" eb="16">
      <t>ドウニュウ</t>
    </rPh>
    <rPh sb="16" eb="18">
      <t>ヒヨウ</t>
    </rPh>
    <rPh sb="18" eb="19">
      <t>トウ</t>
    </rPh>
    <phoneticPr fontId="3"/>
  </si>
  <si>
    <t>システム構築作業支援（民間企業１社）</t>
    <rPh sb="4" eb="6">
      <t>コウチク</t>
    </rPh>
    <rPh sb="6" eb="8">
      <t>サギョウ</t>
    </rPh>
    <rPh sb="8" eb="10">
      <t>シエン</t>
    </rPh>
    <rPh sb="11" eb="13">
      <t>ミンカン</t>
    </rPh>
    <rPh sb="13" eb="15">
      <t>キギョウ</t>
    </rPh>
    <rPh sb="16" eb="17">
      <t>シャ</t>
    </rPh>
    <phoneticPr fontId="3"/>
  </si>
  <si>
    <t>Ｉ.日本マイクロソフト（株）</t>
    <rPh sb="2" eb="4">
      <t>ニホン</t>
    </rPh>
    <rPh sb="11" eb="14">
      <t>カブ</t>
    </rPh>
    <phoneticPr fontId="3"/>
  </si>
  <si>
    <t>プロジェクトマネージャー等</t>
    <rPh sb="12" eb="13">
      <t>トウ</t>
    </rPh>
    <phoneticPr fontId="3"/>
  </si>
  <si>
    <t>工程管理支援</t>
    <rPh sb="0" eb="2">
      <t>コウテイ</t>
    </rPh>
    <rPh sb="2" eb="4">
      <t>カンリ</t>
    </rPh>
    <rPh sb="4" eb="6">
      <t>シエン</t>
    </rPh>
    <phoneticPr fontId="3"/>
  </si>
  <si>
    <t>途上国における適切なMRV方法論の開発を行い、その方法論を運用するためのMRV体制構築支援を行う。</t>
    <phoneticPr fontId="3"/>
  </si>
  <si>
    <t>アジアの途上国において、二国間クレジット制度を実施するための体制整備に向けた人材育成人材育成支援を行う。</t>
    <phoneticPr fontId="3"/>
  </si>
  <si>
    <t>中南米、アフリカ、島しょ国の各国において、JCMプロジェクト候補案件の発掘、組成支援を行う。</t>
    <phoneticPr fontId="3"/>
  </si>
  <si>
    <t>二国間クレジット制度において発行されるクレジットの管理に必要な登録簿システムの設計・開発・構築を行う。</t>
    <phoneticPr fontId="3"/>
  </si>
  <si>
    <t>登録簿システム構築における工程管理支援を行う。</t>
    <rPh sb="20" eb="21">
      <t>オコナ</t>
    </rPh>
    <phoneticPr fontId="3"/>
  </si>
  <si>
    <t>イー・アール・エム日本株式会社</t>
    <rPh sb="9" eb="11">
      <t>ニホン</t>
    </rPh>
    <rPh sb="11" eb="15">
      <t>カブシキガイシャ</t>
    </rPh>
    <phoneticPr fontId="3"/>
  </si>
  <si>
    <t>The Energy Research Institute National Development and Reform Commission</t>
    <phoneticPr fontId="3"/>
  </si>
  <si>
    <t>中国における気候変動関連制度等調査業務</t>
    <rPh sb="0" eb="2">
      <t>チュウゴク</t>
    </rPh>
    <rPh sb="6" eb="8">
      <t>キコウ</t>
    </rPh>
    <rPh sb="8" eb="10">
      <t>ヘンドウ</t>
    </rPh>
    <rPh sb="10" eb="12">
      <t>カンレン</t>
    </rPh>
    <rPh sb="12" eb="14">
      <t>セイド</t>
    </rPh>
    <rPh sb="14" eb="15">
      <t>トウ</t>
    </rPh>
    <rPh sb="15" eb="17">
      <t>チョウサ</t>
    </rPh>
    <rPh sb="17" eb="19">
      <t>ギョウム</t>
    </rPh>
    <phoneticPr fontId="3"/>
  </si>
  <si>
    <t>The Department of Meteorology, Hydrology, and Climate Change, Ministry of Natural Resources and Environment</t>
    <phoneticPr fontId="3"/>
  </si>
  <si>
    <t>ベトナムにおける人材育成支援業務</t>
    <rPh sb="8" eb="10">
      <t>ジンザイ</t>
    </rPh>
    <rPh sb="10" eb="12">
      <t>イクセイ</t>
    </rPh>
    <rPh sb="12" eb="14">
      <t>シエン</t>
    </rPh>
    <rPh sb="14" eb="16">
      <t>ギョウム</t>
    </rPh>
    <phoneticPr fontId="3"/>
  </si>
  <si>
    <t>PT Asia Carbon Indonesia</t>
    <phoneticPr fontId="3"/>
  </si>
  <si>
    <t>インドネシアにおける人材育成支援業務</t>
    <rPh sb="10" eb="12">
      <t>ジンザイ</t>
    </rPh>
    <rPh sb="12" eb="14">
      <t>イクセイ</t>
    </rPh>
    <rPh sb="14" eb="16">
      <t>シエン</t>
    </rPh>
    <rPh sb="16" eb="18">
      <t>ギョウム</t>
    </rPh>
    <phoneticPr fontId="3"/>
  </si>
  <si>
    <t>Ministry of Natural Resources and Environment</t>
    <phoneticPr fontId="3"/>
  </si>
  <si>
    <t>ラオスにおける人材育成支援業務</t>
    <rPh sb="7" eb="9">
      <t>ジンザイ</t>
    </rPh>
    <rPh sb="9" eb="11">
      <t>イクセイ</t>
    </rPh>
    <rPh sb="11" eb="13">
      <t>シエン</t>
    </rPh>
    <rPh sb="13" eb="15">
      <t>ギョウム</t>
    </rPh>
    <phoneticPr fontId="3"/>
  </si>
  <si>
    <t>The Ministry of Environment of the Royal Government of Cambodia</t>
    <phoneticPr fontId="3"/>
  </si>
  <si>
    <t>カンボジアにおける人材育成支援業務</t>
    <rPh sb="9" eb="11">
      <t>ジンザイ</t>
    </rPh>
    <rPh sb="11" eb="13">
      <t>イクセイ</t>
    </rPh>
    <rPh sb="13" eb="15">
      <t>シエン</t>
    </rPh>
    <rPh sb="15" eb="17">
      <t>ギョウム</t>
    </rPh>
    <phoneticPr fontId="3"/>
  </si>
  <si>
    <t>The Energy and Resources Institute</t>
    <phoneticPr fontId="3"/>
  </si>
  <si>
    <t>インドにおける人材育成支援業務</t>
    <rPh sb="7" eb="9">
      <t>ジンザイ</t>
    </rPh>
    <rPh sb="9" eb="11">
      <t>イクセイ</t>
    </rPh>
    <rPh sb="11" eb="13">
      <t>シエン</t>
    </rPh>
    <rPh sb="13" eb="15">
      <t>ギョウム</t>
    </rPh>
    <phoneticPr fontId="3"/>
  </si>
  <si>
    <t>Ministry of Environment and Green Development</t>
    <phoneticPr fontId="3"/>
  </si>
  <si>
    <t>モンゴルにおける人材育成支援業務</t>
    <rPh sb="8" eb="10">
      <t>ジンザイ</t>
    </rPh>
    <rPh sb="10" eb="12">
      <t>イクセイ</t>
    </rPh>
    <rPh sb="12" eb="14">
      <t>シエン</t>
    </rPh>
    <rPh sb="14" eb="16">
      <t>ギョウム</t>
    </rPh>
    <phoneticPr fontId="3"/>
  </si>
  <si>
    <t>Yayasan Bina Usaha Lingkungan</t>
    <phoneticPr fontId="3"/>
  </si>
  <si>
    <t>Department of Environment</t>
    <phoneticPr fontId="3"/>
  </si>
  <si>
    <t>バングラデシュにおける人材育成支援業務</t>
    <rPh sb="11" eb="13">
      <t>ジンザイ</t>
    </rPh>
    <rPh sb="13" eb="15">
      <t>イクセイ</t>
    </rPh>
    <rPh sb="15" eb="17">
      <t>シエン</t>
    </rPh>
    <rPh sb="17" eb="19">
      <t>ギョウム</t>
    </rPh>
    <phoneticPr fontId="3"/>
  </si>
  <si>
    <t>（株）InterAct</t>
    <phoneticPr fontId="3"/>
  </si>
  <si>
    <t>（一社）日本能率協会</t>
    <phoneticPr fontId="3"/>
  </si>
  <si>
    <t>（有）クライメート・エキスパーツ</t>
    <phoneticPr fontId="3"/>
  </si>
  <si>
    <t>クライメート・コンサルティング合同会社</t>
    <phoneticPr fontId="3"/>
  </si>
  <si>
    <t>Maricel Gibbs Robles</t>
    <phoneticPr fontId="3"/>
  </si>
  <si>
    <t>OPTIM Consult S.A.S</t>
    <phoneticPr fontId="3"/>
  </si>
  <si>
    <t>Melekau Environmental Consulting</t>
    <phoneticPr fontId="3"/>
  </si>
  <si>
    <t>Energy Consultancy Pvt.Ltd.</t>
    <phoneticPr fontId="3"/>
  </si>
  <si>
    <t>アフリカ地域におけるプロジェクト発掘・組成支援</t>
    <rPh sb="4" eb="6">
      <t>チイキ</t>
    </rPh>
    <rPh sb="16" eb="18">
      <t>ハックツ</t>
    </rPh>
    <rPh sb="19" eb="21">
      <t>ソセイ</t>
    </rPh>
    <rPh sb="21" eb="23">
      <t>シエン</t>
    </rPh>
    <phoneticPr fontId="3"/>
  </si>
  <si>
    <t>ＭＲＶ体制構築支援</t>
    <rPh sb="3" eb="5">
      <t>タイセイ</t>
    </rPh>
    <rPh sb="5" eb="7">
      <t>コウチク</t>
    </rPh>
    <rPh sb="7" eb="9">
      <t>シエン</t>
    </rPh>
    <phoneticPr fontId="3"/>
  </si>
  <si>
    <t>パラオにおけるプロジェクト発掘支援及びＭＲＶ体制構築支援</t>
    <rPh sb="13" eb="15">
      <t>ハックツ</t>
    </rPh>
    <rPh sb="15" eb="17">
      <t>シエン</t>
    </rPh>
    <rPh sb="17" eb="18">
      <t>オヨ</t>
    </rPh>
    <rPh sb="22" eb="24">
      <t>タイセイ</t>
    </rPh>
    <rPh sb="24" eb="26">
      <t>コウチク</t>
    </rPh>
    <rPh sb="26" eb="28">
      <t>シエン</t>
    </rPh>
    <phoneticPr fontId="3"/>
  </si>
  <si>
    <t>モルディブにおけるプロジェクト発掘支援及びＭＲＶ体制構築支援</t>
    <rPh sb="15" eb="17">
      <t>ハックツ</t>
    </rPh>
    <rPh sb="17" eb="19">
      <t>シエン</t>
    </rPh>
    <rPh sb="19" eb="20">
      <t>オヨ</t>
    </rPh>
    <rPh sb="24" eb="26">
      <t>タイセイ</t>
    </rPh>
    <rPh sb="26" eb="28">
      <t>コウチク</t>
    </rPh>
    <rPh sb="28" eb="30">
      <t>シエン</t>
    </rPh>
    <phoneticPr fontId="3"/>
  </si>
  <si>
    <t>チリにおけるプロジェクト発掘支援及びＭＲＶ体制構築支援</t>
    <rPh sb="12" eb="14">
      <t>ハックツ</t>
    </rPh>
    <rPh sb="14" eb="16">
      <t>シエン</t>
    </rPh>
    <rPh sb="16" eb="17">
      <t>オヨ</t>
    </rPh>
    <rPh sb="21" eb="23">
      <t>タイセイ</t>
    </rPh>
    <rPh sb="23" eb="25">
      <t>コウチク</t>
    </rPh>
    <rPh sb="25" eb="27">
      <t>シエン</t>
    </rPh>
    <phoneticPr fontId="3"/>
  </si>
  <si>
    <t>コスタリカ、メキシコにおけるプロジェクト発掘支援及びＭＲＶ体制構築支援</t>
    <rPh sb="20" eb="22">
      <t>ハックツ</t>
    </rPh>
    <rPh sb="22" eb="24">
      <t>シエン</t>
    </rPh>
    <rPh sb="24" eb="25">
      <t>オヨ</t>
    </rPh>
    <rPh sb="29" eb="31">
      <t>タイセイ</t>
    </rPh>
    <rPh sb="31" eb="33">
      <t>コウチク</t>
    </rPh>
    <rPh sb="33" eb="35">
      <t>シエン</t>
    </rPh>
    <phoneticPr fontId="3"/>
  </si>
  <si>
    <t>ＭＲＶ体制構築及び人材育成支援</t>
    <rPh sb="3" eb="5">
      <t>タイセイ</t>
    </rPh>
    <rPh sb="5" eb="7">
      <t>コウチク</t>
    </rPh>
    <rPh sb="7" eb="8">
      <t>オヨ</t>
    </rPh>
    <rPh sb="9" eb="11">
      <t>ジンザイ</t>
    </rPh>
    <rPh sb="11" eb="13">
      <t>イクセイ</t>
    </rPh>
    <rPh sb="13" eb="15">
      <t>シエン</t>
    </rPh>
    <phoneticPr fontId="3"/>
  </si>
  <si>
    <t>（株）ＮＴＴデータ・アイ</t>
    <rPh sb="1" eb="2">
      <t>カブ</t>
    </rPh>
    <phoneticPr fontId="3"/>
  </si>
  <si>
    <t>システム構築作業支援
運用保守作業支援</t>
    <rPh sb="4" eb="6">
      <t>コウチク</t>
    </rPh>
    <rPh sb="6" eb="8">
      <t>サギョウ</t>
    </rPh>
    <rPh sb="8" eb="10">
      <t>シエン</t>
    </rPh>
    <rPh sb="11" eb="13">
      <t>ウンヨウ</t>
    </rPh>
    <rPh sb="13" eb="15">
      <t>ホシュ</t>
    </rPh>
    <rPh sb="15" eb="17">
      <t>サギョウ</t>
    </rPh>
    <rPh sb="17" eb="19">
      <t>シエン</t>
    </rPh>
    <phoneticPr fontId="3"/>
  </si>
  <si>
    <t>（株）ベンハー</t>
    <rPh sb="1" eb="2">
      <t>カブ</t>
    </rPh>
    <phoneticPr fontId="3"/>
  </si>
  <si>
    <t>二国間クレジット制度を通じた海外での排出削減活動への民間事業者等の参画を一層促進するため、JCMの普及・啓発に資する各種資料の作成や業種単位等による説明会等の企画・運営等や有望企業に対する個別の支援取組等を行う。</t>
    <phoneticPr fontId="3"/>
  </si>
  <si>
    <t>二国間クレジット制度に活用可能な方法論の作成・整備、専門家の意見等の聴取・取りまとめ、市場メカニズムを活用した気候変動対策の比較調査並びに制度の効果的な在り方について検討等を行う。</t>
    <phoneticPr fontId="3"/>
  </si>
  <si>
    <t>二国間クレジット制度の円滑な実施のため、制度運用支援、業務フローの分析・検討及び運用マニュアルの作成、JCMウェブサイトの保守・運用等を行う。</t>
    <phoneticPr fontId="3"/>
  </si>
  <si>
    <t>途上国への優れた低炭素技術等の普及を通じ、地球規模での温暖化対策に貢献するとともに、日本からの温室効果ガス排出削減等への貢献を適切に評価し、我が国の削減目標の達成に活用する二国間クレジット制度の構築及び実施。</t>
    <phoneticPr fontId="3"/>
  </si>
  <si>
    <t>二国間クレジット制度を効率的に運用するための事務局運営、各ホスト国との調整、制度の詳細検討及び構築、MRV（測定・報告・検証）方法論構築、実現可能性調査及び有望案件の発掘調査、民間事業者等向け情報収集・発信及び個別相談対応、途上国等における人材育成支援及び審査・MRV体制の構築支援、クレジットの記録管理のための登録簿の構築整備等を行う。</t>
    <phoneticPr fontId="3"/>
  </si>
  <si>
    <t>(株)クボタ</t>
    <phoneticPr fontId="3"/>
  </si>
  <si>
    <t>JCM実現可能性調査：生ごみと腐敗槽汚泥の混合処理によるバイオガス回収利用</t>
    <phoneticPr fontId="3"/>
  </si>
  <si>
    <t>九州電力(株)</t>
    <rPh sb="0" eb="2">
      <t>キュウシュウ</t>
    </rPh>
    <rPh sb="2" eb="4">
      <t>デンリョク</t>
    </rPh>
    <rPh sb="4" eb="7">
      <t>カブ</t>
    </rPh>
    <phoneticPr fontId="3"/>
  </si>
  <si>
    <t>JCM実現可能性調査：ラオカイ省における40MW級水力発電</t>
    <phoneticPr fontId="3"/>
  </si>
  <si>
    <t>関電プラント(株)</t>
    <phoneticPr fontId="3"/>
  </si>
  <si>
    <t>JCM実現可能性調査：保温施工による石炭火力発電所の効率改善</t>
    <phoneticPr fontId="3"/>
  </si>
  <si>
    <t>日本工営(株)</t>
    <rPh sb="0" eb="2">
      <t>ニホン</t>
    </rPh>
    <rPh sb="2" eb="4">
      <t>コウエイ</t>
    </rPh>
    <rPh sb="4" eb="7">
      <t>カブ</t>
    </rPh>
    <phoneticPr fontId="3"/>
  </si>
  <si>
    <t>灌漑用高効率ポンプ導入による省エネルギー、他</t>
    <rPh sb="21" eb="22">
      <t>ホカ</t>
    </rPh>
    <phoneticPr fontId="3"/>
  </si>
  <si>
    <t>－</t>
    <phoneticPr fontId="3"/>
  </si>
  <si>
    <t>Conservation International Foundation</t>
    <phoneticPr fontId="3"/>
  </si>
  <si>
    <t>Grand Power LLC</t>
    <phoneticPr fontId="3"/>
  </si>
  <si>
    <t>ネクストエナジー・アンド・リソース(株)</t>
    <phoneticPr fontId="3"/>
  </si>
  <si>
    <t>「REDD+実証調査：プレイロング地域及びセイマ地域におけるREDD+」における現地調査、方法論開発支援</t>
    <phoneticPr fontId="3"/>
  </si>
  <si>
    <t>「JCM案件組成調査：10MW級太陽光発電施設の導入によるエネルギー供給の安定化」におけるホスト国対応支援</t>
    <phoneticPr fontId="3"/>
  </si>
  <si>
    <t>「JCM案件組成調査：10MW級太陽光発電施設の導入によるエネルギー供給の安定化」における詳細設計支援</t>
    <phoneticPr fontId="3"/>
  </si>
  <si>
    <t>三菱UFJモルガン・スタンレー証券(株)</t>
    <phoneticPr fontId="3"/>
  </si>
  <si>
    <t>「JCM案件組成調査：織布分野における高効率エアジェット織機導入による省エネルギー」における方法論予備調査、MRV体制構築支援</t>
    <rPh sb="4" eb="6">
      <t>アンケン</t>
    </rPh>
    <rPh sb="6" eb="8">
      <t>ソセイ</t>
    </rPh>
    <rPh sb="8" eb="10">
      <t>チョウサ</t>
    </rPh>
    <rPh sb="46" eb="49">
      <t>ホウホウロン</t>
    </rPh>
    <rPh sb="49" eb="51">
      <t>ヨビ</t>
    </rPh>
    <rPh sb="51" eb="53">
      <t>チョウサ</t>
    </rPh>
    <rPh sb="57" eb="59">
      <t>タイセイ</t>
    </rPh>
    <rPh sb="59" eb="61">
      <t>コウチク</t>
    </rPh>
    <rPh sb="61" eb="63">
      <t>シエン</t>
    </rPh>
    <phoneticPr fontId="3"/>
  </si>
  <si>
    <t>平成３２年度</t>
    <rPh sb="0" eb="2">
      <t>ヘイセイ</t>
    </rPh>
    <phoneticPr fontId="3"/>
  </si>
  <si>
    <t>人件費</t>
    <phoneticPr fontId="3"/>
  </si>
  <si>
    <t>一般管理費</t>
    <phoneticPr fontId="3"/>
  </si>
  <si>
    <t>システム設計、開発</t>
    <phoneticPr fontId="3"/>
  </si>
  <si>
    <t>-</t>
    <phoneticPr fontId="3"/>
  </si>
  <si>
    <t>-</t>
    <phoneticPr fontId="3"/>
  </si>
  <si>
    <t>-</t>
    <phoneticPr fontId="3"/>
  </si>
  <si>
    <t>環境保全調査等委託費</t>
    <rPh sb="0" eb="2">
      <t>カンキョウ</t>
    </rPh>
    <rPh sb="2" eb="4">
      <t>ホゼン</t>
    </rPh>
    <rPh sb="4" eb="6">
      <t>チョウサ</t>
    </rPh>
    <rPh sb="6" eb="7">
      <t>トウ</t>
    </rPh>
    <rPh sb="7" eb="10">
      <t>イタクヒ</t>
    </rPh>
    <phoneticPr fontId="3"/>
  </si>
  <si>
    <t>地球温暖化対策推進事業費補助金</t>
    <rPh sb="0" eb="2">
      <t>チキュウ</t>
    </rPh>
    <rPh sb="2" eb="5">
      <t>オンダンカ</t>
    </rPh>
    <rPh sb="5" eb="7">
      <t>タイサク</t>
    </rPh>
    <rPh sb="7" eb="9">
      <t>スイシン</t>
    </rPh>
    <rPh sb="9" eb="11">
      <t>ジギョウ</t>
    </rPh>
    <rPh sb="11" eb="12">
      <t>ヒ</t>
    </rPh>
    <rPh sb="12" eb="15">
      <t>ホジョキン</t>
    </rPh>
    <phoneticPr fontId="3"/>
  </si>
  <si>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3"/>
  </si>
  <si>
    <t>実現可能性調査（FS）実施件数</t>
    <phoneticPr fontId="3"/>
  </si>
  <si>
    <t>人材育成支援実施国数</t>
    <phoneticPr fontId="3"/>
  </si>
  <si>
    <t>ＨＰアクセス回数</t>
    <phoneticPr fontId="3"/>
  </si>
  <si>
    <t>件</t>
    <rPh sb="0" eb="1">
      <t>ケン</t>
    </rPh>
    <phoneticPr fontId="3"/>
  </si>
  <si>
    <t>か国</t>
    <rPh sb="1" eb="2">
      <t>コク</t>
    </rPh>
    <phoneticPr fontId="3"/>
  </si>
  <si>
    <t>百万円/件</t>
    <rPh sb="0" eb="2">
      <t>ヒャクマン</t>
    </rPh>
    <rPh sb="2" eb="3">
      <t>エン</t>
    </rPh>
    <rPh sb="4" eb="5">
      <t>ケン</t>
    </rPh>
    <phoneticPr fontId="3"/>
  </si>
  <si>
    <t>百万円/件</t>
    <rPh sb="0" eb="2">
      <t>ヒャクマン</t>
    </rPh>
    <phoneticPr fontId="3"/>
  </si>
  <si>
    <t>1,593/29</t>
    <phoneticPr fontId="3"/>
  </si>
  <si>
    <t>956/26</t>
    <phoneticPr fontId="3"/>
  </si>
  <si>
    <t>963/27</t>
    <phoneticPr fontId="3"/>
  </si>
  <si>
    <t>557/16</t>
    <phoneticPr fontId="3"/>
  </si>
  <si>
    <t>927/22</t>
    <phoneticPr fontId="3"/>
  </si>
  <si>
    <t>719/17</t>
    <phoneticPr fontId="3"/>
  </si>
  <si>
    <t>回</t>
    <rPh sb="0" eb="1">
      <t>カイ</t>
    </rPh>
    <phoneticPr fontId="3"/>
  </si>
  <si>
    <t>百万円/か国</t>
    <rPh sb="0" eb="2">
      <t>ヒャクマン</t>
    </rPh>
    <rPh sb="2" eb="3">
      <t>エン</t>
    </rPh>
    <rPh sb="5" eb="6">
      <t>コク</t>
    </rPh>
    <phoneticPr fontId="3"/>
  </si>
  <si>
    <t>百万円/回</t>
    <rPh sb="0" eb="2">
      <t>ヒャクマン</t>
    </rPh>
    <rPh sb="2" eb="3">
      <t>エン</t>
    </rPh>
    <rPh sb="4" eb="5">
      <t>カイ</t>
    </rPh>
    <phoneticPr fontId="3"/>
  </si>
  <si>
    <t>60/181,036</t>
    <phoneticPr fontId="3"/>
  </si>
  <si>
    <t>円/回</t>
    <rPh sb="0" eb="1">
      <t>エン</t>
    </rPh>
    <rPh sb="2" eb="3">
      <t>カイ</t>
    </rPh>
    <phoneticPr fontId="3"/>
  </si>
  <si>
    <t>151/159,583</t>
    <phoneticPr fontId="3"/>
  </si>
  <si>
    <t>633/18</t>
    <phoneticPr fontId="3"/>
  </si>
  <si>
    <t>649/13</t>
    <phoneticPr fontId="3"/>
  </si>
  <si>
    <t>54/205,000</t>
    <phoneticPr fontId="3"/>
  </si>
  <si>
    <r>
      <t xml:space="preserve">・経産省、外務省、その他関係機関とJCMに関する協議会を開催し、役割分担の調整等を行っている。
</t>
    </r>
    <r>
      <rPr>
        <sz val="11"/>
        <rFont val="ＭＳ Ｐゴシック"/>
        <family val="3"/>
        <charset val="128"/>
      </rPr>
      <t>・FSについて、環境省はJCMプロジェクトの資金計画や方法論の作成等を行い、事業者による具体的なJCMプロジェクトの円滑な実施に重点を置いている。他方、経済産業省は相手国政府・企業関係者に対する低炭素技術の有効性のアピールやJCMプロジェクトに関する政策提言を行うことに重点を置いている。</t>
    </r>
    <phoneticPr fontId="3"/>
  </si>
  <si>
    <t>010、328</t>
    <phoneticPr fontId="3"/>
  </si>
  <si>
    <t>平成○○年度までにプロジェクト補助又は登録につながる案件の組成を○件実施する。</t>
    <rPh sb="0" eb="2">
      <t>ヘイセイ</t>
    </rPh>
    <rPh sb="4" eb="6">
      <t>ネンド</t>
    </rPh>
    <rPh sb="15" eb="17">
      <t>ホジョ</t>
    </rPh>
    <rPh sb="17" eb="18">
      <t>マタ</t>
    </rPh>
    <rPh sb="19" eb="21">
      <t>トウロク</t>
    </rPh>
    <rPh sb="26" eb="28">
      <t>アンケン</t>
    </rPh>
    <rPh sb="29" eb="31">
      <t>ソセイ</t>
    </rPh>
    <rPh sb="33" eb="34">
      <t>ケン</t>
    </rPh>
    <rPh sb="34" eb="36">
      <t>ジッシ</t>
    </rPh>
    <phoneticPr fontId="3"/>
  </si>
  <si>
    <t>プロジェクト補助又は登録につながるFS等の実施件数</t>
    <rPh sb="19" eb="20">
      <t>トウ</t>
    </rPh>
    <rPh sb="21" eb="23">
      <t>ジッシ</t>
    </rPh>
    <rPh sb="23" eb="25">
      <t>ケンスウ</t>
    </rPh>
    <phoneticPr fontId="3"/>
  </si>
  <si>
    <t>件</t>
    <rPh sb="0" eb="1">
      <t>ケン</t>
    </rPh>
    <phoneticPr fontId="3"/>
  </si>
  <si>
    <t>％</t>
    <phoneticPr fontId="3"/>
  </si>
  <si>
    <t>新たな制度構築には政府との交渉が不可欠で国の関与が必要。</t>
    <phoneticPr fontId="3"/>
  </si>
  <si>
    <t>約束草案はJCMを活用した国際的な削減を明示しており、優先度の高い事業である。</t>
    <rPh sb="27" eb="30">
      <t>ユウセンド</t>
    </rPh>
    <rPh sb="31" eb="32">
      <t>タカ</t>
    </rPh>
    <rPh sb="33" eb="35">
      <t>ジギョウ</t>
    </rPh>
    <phoneticPr fontId="3"/>
  </si>
  <si>
    <t>‐</t>
  </si>
  <si>
    <t>人材育成事業の予算縮小や、アウトリーチ活動によるHPアクセス回数増大等、単位あたりコスト削減に努めている。</t>
    <phoneticPr fontId="3"/>
  </si>
  <si>
    <t>資金の流れ
（資金の受け取り先が何を行っているかについて補足する）（単位：百万円）</t>
    <phoneticPr fontId="3"/>
  </si>
  <si>
    <t>二酸化炭素排出抑制対策事業費等補助金</t>
    <phoneticPr fontId="3"/>
  </si>
  <si>
    <t xml:space="preserve">費目・使途
（「資金の流れ」においてブロックごとに最大の金額が支出されている者について記載する。費目と使途の双方で実情が分かるように記載）
</t>
    <phoneticPr fontId="3"/>
  </si>
  <si>
    <t>三菱UFJリサーチ＆コンサルティング(株)</t>
    <phoneticPr fontId="3"/>
  </si>
  <si>
    <t>Ministry of Natural Resource and Environment, Vietnam</t>
    <phoneticPr fontId="3"/>
  </si>
  <si>
    <t>（株）アンジェロセック</t>
    <phoneticPr fontId="3"/>
  </si>
  <si>
    <t>195/188,224</t>
    <phoneticPr fontId="3"/>
  </si>
  <si>
    <t>方法論開発進捗管理、データ確認</t>
    <rPh sb="0" eb="3">
      <t>ホウホウロン</t>
    </rPh>
    <rPh sb="3" eb="5">
      <t>カイハツ</t>
    </rPh>
    <rPh sb="5" eb="7">
      <t>シンチョク</t>
    </rPh>
    <rPh sb="7" eb="9">
      <t>カンリ</t>
    </rPh>
    <rPh sb="13" eb="15">
      <t>カクニン</t>
    </rPh>
    <phoneticPr fontId="3"/>
  </si>
  <si>
    <t>方法論・PDD作成、MRV計画策定</t>
    <rPh sb="0" eb="3">
      <t>ホウホウロン</t>
    </rPh>
    <rPh sb="7" eb="9">
      <t>サクセイ</t>
    </rPh>
    <rPh sb="13" eb="15">
      <t>ケイカク</t>
    </rPh>
    <rPh sb="15" eb="17">
      <t>サクテイ</t>
    </rPh>
    <phoneticPr fontId="3"/>
  </si>
  <si>
    <t>人件費、旅費等</t>
    <rPh sb="0" eb="3">
      <t>ジンケンヒ</t>
    </rPh>
    <rPh sb="4" eb="6">
      <t>リョヒ</t>
    </rPh>
    <rPh sb="6" eb="7">
      <t>トウ</t>
    </rPh>
    <phoneticPr fontId="3"/>
  </si>
  <si>
    <t>ワークショップ開催、マニュアル作成</t>
    <rPh sb="7" eb="9">
      <t>カイサイ</t>
    </rPh>
    <rPh sb="15" eb="17">
      <t>サクセイ</t>
    </rPh>
    <phoneticPr fontId="3"/>
  </si>
  <si>
    <t>Ｊ.（公財）地球環境戦略研究機関</t>
    <rPh sb="3" eb="4">
      <t>コウ</t>
    </rPh>
    <rPh sb="4" eb="5">
      <t>ザイ</t>
    </rPh>
    <rPh sb="6" eb="8">
      <t>チキュウ</t>
    </rPh>
    <rPh sb="8" eb="10">
      <t>カンキョウ</t>
    </rPh>
    <rPh sb="10" eb="12">
      <t>センリャク</t>
    </rPh>
    <rPh sb="12" eb="14">
      <t>ケンキュウ</t>
    </rPh>
    <rPh sb="14" eb="16">
      <t>キカン</t>
    </rPh>
    <phoneticPr fontId="3"/>
  </si>
  <si>
    <t>・専門分野に関する調査委託等</t>
    <rPh sb="1" eb="3">
      <t>センモン</t>
    </rPh>
    <rPh sb="3" eb="5">
      <t>ブンヤ</t>
    </rPh>
    <rPh sb="6" eb="7">
      <t>カン</t>
    </rPh>
    <rPh sb="9" eb="11">
      <t>チョウサ</t>
    </rPh>
    <rPh sb="11" eb="13">
      <t>イタク</t>
    </rPh>
    <rPh sb="13" eb="14">
      <t>トウ</t>
    </rPh>
    <phoneticPr fontId="3"/>
  </si>
  <si>
    <t>共同実施費</t>
    <rPh sb="0" eb="2">
      <t>キョウドウ</t>
    </rPh>
    <rPh sb="2" eb="4">
      <t>ジッシ</t>
    </rPh>
    <rPh sb="4" eb="5">
      <t>ヒ</t>
    </rPh>
    <phoneticPr fontId="3"/>
  </si>
  <si>
    <t>・JCM実現可能性調査共同実施者への支払い</t>
    <rPh sb="4" eb="6">
      <t>ジツゲン</t>
    </rPh>
    <rPh sb="6" eb="9">
      <t>カノウセイ</t>
    </rPh>
    <rPh sb="9" eb="11">
      <t>チョウサ</t>
    </rPh>
    <rPh sb="11" eb="13">
      <t>キョウドウ</t>
    </rPh>
    <rPh sb="13" eb="15">
      <t>ジッシ</t>
    </rPh>
    <rPh sb="15" eb="16">
      <t>シャ</t>
    </rPh>
    <rPh sb="18" eb="20">
      <t>シハラ</t>
    </rPh>
    <phoneticPr fontId="3"/>
  </si>
  <si>
    <t>・調査事業・企画検討等</t>
    <rPh sb="1" eb="3">
      <t>チョウサ</t>
    </rPh>
    <rPh sb="3" eb="5">
      <t>ジギョウ</t>
    </rPh>
    <rPh sb="6" eb="8">
      <t>キカク</t>
    </rPh>
    <rPh sb="8" eb="10">
      <t>ケントウ</t>
    </rPh>
    <rPh sb="10" eb="11">
      <t>トウ</t>
    </rPh>
    <phoneticPr fontId="3"/>
  </si>
  <si>
    <t>・現地調査/関係者招聘等</t>
    <rPh sb="1" eb="3">
      <t>ゲンチ</t>
    </rPh>
    <rPh sb="3" eb="5">
      <t>チョウサ</t>
    </rPh>
    <rPh sb="6" eb="9">
      <t>カンケイシャ</t>
    </rPh>
    <rPh sb="9" eb="11">
      <t>ショウヘイ</t>
    </rPh>
    <rPh sb="11" eb="12">
      <t>トウ</t>
    </rPh>
    <phoneticPr fontId="3"/>
  </si>
  <si>
    <t>・翻訳・通訳等</t>
    <rPh sb="1" eb="3">
      <t>ホンヤク</t>
    </rPh>
    <rPh sb="4" eb="6">
      <t>ツウヤク</t>
    </rPh>
    <rPh sb="6" eb="7">
      <t>トウ</t>
    </rPh>
    <phoneticPr fontId="3"/>
  </si>
  <si>
    <t>・業務補助の為の賃金職員への支払い</t>
    <rPh sb="1" eb="3">
      <t>ギョウム</t>
    </rPh>
    <rPh sb="3" eb="5">
      <t>ホジョ</t>
    </rPh>
    <rPh sb="6" eb="7">
      <t>タメ</t>
    </rPh>
    <rPh sb="8" eb="10">
      <t>チンギン</t>
    </rPh>
    <rPh sb="10" eb="12">
      <t>ショクイン</t>
    </rPh>
    <rPh sb="14" eb="16">
      <t>シハラ</t>
    </rPh>
    <phoneticPr fontId="3"/>
  </si>
  <si>
    <t>印刷製本</t>
    <rPh sb="0" eb="2">
      <t>インサツ</t>
    </rPh>
    <rPh sb="2" eb="4">
      <t>セイホン</t>
    </rPh>
    <phoneticPr fontId="3"/>
  </si>
  <si>
    <t>・報告書/ワークショップ資料作成等</t>
    <rPh sb="1" eb="4">
      <t>ホウコクショ</t>
    </rPh>
    <rPh sb="12" eb="14">
      <t>シリョウ</t>
    </rPh>
    <rPh sb="14" eb="16">
      <t>サクセイ</t>
    </rPh>
    <rPh sb="16" eb="17">
      <t>トウ</t>
    </rPh>
    <phoneticPr fontId="3"/>
  </si>
  <si>
    <t>一般管理費・消費税等</t>
    <rPh sb="0" eb="2">
      <t>イッパン</t>
    </rPh>
    <rPh sb="2" eb="5">
      <t>カンリヒ</t>
    </rPh>
    <rPh sb="6" eb="9">
      <t>ショウヒゼイ</t>
    </rPh>
    <rPh sb="9" eb="10">
      <t>ナド</t>
    </rPh>
    <phoneticPr fontId="3"/>
  </si>
  <si>
    <t>Ｋ.（公財）地球環境戦略研究機関</t>
    <phoneticPr fontId="3"/>
  </si>
  <si>
    <t>・会議運営・参加/支援ツール作成等</t>
    <rPh sb="1" eb="3">
      <t>カイギ</t>
    </rPh>
    <rPh sb="3" eb="5">
      <t>ウンエイ</t>
    </rPh>
    <rPh sb="6" eb="8">
      <t>サンカ</t>
    </rPh>
    <rPh sb="9" eb="11">
      <t>シエン</t>
    </rPh>
    <rPh sb="14" eb="16">
      <t>サクセイ</t>
    </rPh>
    <rPh sb="16" eb="17">
      <t>トウ</t>
    </rPh>
    <phoneticPr fontId="3"/>
  </si>
  <si>
    <t>雑役務</t>
    <rPh sb="0" eb="3">
      <t>ザツエキム</t>
    </rPh>
    <phoneticPr fontId="3"/>
  </si>
  <si>
    <t>・会議通訳・資料翻訳等</t>
    <rPh sb="1" eb="3">
      <t>カイギ</t>
    </rPh>
    <rPh sb="3" eb="5">
      <t>ツウヤク</t>
    </rPh>
    <rPh sb="6" eb="8">
      <t>シリョウ</t>
    </rPh>
    <rPh sb="8" eb="10">
      <t>ホンヤク</t>
    </rPh>
    <rPh sb="10" eb="11">
      <t>トウ</t>
    </rPh>
    <phoneticPr fontId="3"/>
  </si>
  <si>
    <t>・会議運営支援等</t>
    <rPh sb="1" eb="3">
      <t>カイギ</t>
    </rPh>
    <rPh sb="3" eb="5">
      <t>ウンエイ</t>
    </rPh>
    <rPh sb="5" eb="7">
      <t>シエン</t>
    </rPh>
    <rPh sb="7" eb="8">
      <t>トウ</t>
    </rPh>
    <phoneticPr fontId="3"/>
  </si>
  <si>
    <t>会議費</t>
    <rPh sb="0" eb="3">
      <t>カイギヒ</t>
    </rPh>
    <phoneticPr fontId="3"/>
  </si>
  <si>
    <t>・関連会議開催</t>
    <rPh sb="1" eb="3">
      <t>カンレン</t>
    </rPh>
    <rPh sb="3" eb="5">
      <t>カイギ</t>
    </rPh>
    <rPh sb="5" eb="7">
      <t>カイサイ</t>
    </rPh>
    <phoneticPr fontId="3"/>
  </si>
  <si>
    <t>Ｌ.みずほ情報総研株式会社</t>
    <phoneticPr fontId="3"/>
  </si>
  <si>
    <t>・低炭素シナリオ作成・ツール検討等</t>
    <rPh sb="1" eb="4">
      <t>テイタンソ</t>
    </rPh>
    <rPh sb="8" eb="10">
      <t>サクセイ</t>
    </rPh>
    <rPh sb="14" eb="16">
      <t>ケントウ</t>
    </rPh>
    <rPh sb="16" eb="17">
      <t>トウ</t>
    </rPh>
    <phoneticPr fontId="3"/>
  </si>
  <si>
    <t>共同実施</t>
    <rPh sb="0" eb="2">
      <t>キョウドウ</t>
    </rPh>
    <rPh sb="2" eb="4">
      <t>ジッシ</t>
    </rPh>
    <phoneticPr fontId="3"/>
  </si>
  <si>
    <t>Ｍ.株式会社日本能率協会総合研究所</t>
    <rPh sb="2" eb="6">
      <t>カブシキガイシャ</t>
    </rPh>
    <rPh sb="6" eb="8">
      <t>ニホン</t>
    </rPh>
    <rPh sb="8" eb="10">
      <t>ノウリツ</t>
    </rPh>
    <rPh sb="10" eb="12">
      <t>キョウカイ</t>
    </rPh>
    <rPh sb="12" eb="14">
      <t>ソウゴウ</t>
    </rPh>
    <rPh sb="14" eb="17">
      <t>ケンキュウジョ</t>
    </rPh>
    <phoneticPr fontId="3"/>
  </si>
  <si>
    <t>情報収集・整理と課題検討</t>
    <rPh sb="0" eb="2">
      <t>ジョウホウ</t>
    </rPh>
    <rPh sb="2" eb="4">
      <t>シュウシュウ</t>
    </rPh>
    <rPh sb="5" eb="7">
      <t>セイリ</t>
    </rPh>
    <rPh sb="8" eb="10">
      <t>カダイ</t>
    </rPh>
    <rPh sb="10" eb="12">
      <t>ケントウ</t>
    </rPh>
    <phoneticPr fontId="3"/>
  </si>
  <si>
    <t>Ｎ.</t>
    <phoneticPr fontId="3"/>
  </si>
  <si>
    <t>Ｏ.</t>
    <phoneticPr fontId="3"/>
  </si>
  <si>
    <t>Ｑ.</t>
    <phoneticPr fontId="3"/>
  </si>
  <si>
    <t>Ｒ.</t>
    <phoneticPr fontId="3"/>
  </si>
  <si>
    <t>Ｓ.</t>
    <phoneticPr fontId="3"/>
  </si>
  <si>
    <t>Ｔ.</t>
    <phoneticPr fontId="3"/>
  </si>
  <si>
    <t>Ｕ.</t>
    <phoneticPr fontId="3"/>
  </si>
  <si>
    <t>－</t>
  </si>
  <si>
    <t>・フロン類の回収・破壊処理の戦略的推進事業の実現可能性調査</t>
    <rPh sb="22" eb="24">
      <t>ジツゲン</t>
    </rPh>
    <rPh sb="24" eb="27">
      <t>カノウセイ</t>
    </rPh>
    <rPh sb="27" eb="29">
      <t>チョウサ</t>
    </rPh>
    <phoneticPr fontId="3"/>
  </si>
  <si>
    <t>みずほ情報総研株式会社</t>
    <rPh sb="3" eb="5">
      <t>ジョウホウ</t>
    </rPh>
    <rPh sb="5" eb="7">
      <t>ソウケン</t>
    </rPh>
    <rPh sb="7" eb="11">
      <t>カブシキガイシャ</t>
    </rPh>
    <phoneticPr fontId="3"/>
  </si>
  <si>
    <r>
      <t>J</t>
    </r>
    <r>
      <rPr>
        <sz val="11"/>
        <rFont val="ＭＳ Ｐゴシック"/>
        <family val="3"/>
        <charset val="128"/>
      </rPr>
      <t>.</t>
    </r>
    <phoneticPr fontId="3"/>
  </si>
  <si>
    <t>支　出　先</t>
    <phoneticPr fontId="3"/>
  </si>
  <si>
    <t>業　務　概　要</t>
    <phoneticPr fontId="3"/>
  </si>
  <si>
    <t>支　出　額
（百万円）</t>
    <phoneticPr fontId="3"/>
  </si>
  <si>
    <t>(公財）地球環境戦略研究機関</t>
    <phoneticPr fontId="3"/>
  </si>
  <si>
    <t>・インドネシア国スラバヤ市低炭素都市計画策定支援事業
・キエンザン省・神戸市連携によるエコアイランド実現可能性調査
・北九州市との連携によるハイフォン市グリーン成長計画策定支援事業
・バンドン市・川崎市の都市間連携による低炭素都市形成支援事業
・インドにおける低炭素技術の適用促進のための実現可能性調査
・タイ国、スワンナプーム国際空港地域冷房プラント及びコージェネプラント
　に対するJCM大規模エネルギー起源二酸化炭素削減技術導入調査</t>
    <phoneticPr fontId="3"/>
  </si>
  <si>
    <t>(一社）海外環境協力センター</t>
    <phoneticPr fontId="3"/>
  </si>
  <si>
    <t>・アンコール遺跡地域におけるＪＣＭを活用した環境文化都市形成支援調査
・モンゴル国ウランバートルの発電送配電における案件組成及び
　他都市電力系統に対する水平展開可能性調査
・モンゴルにおけるプログラム型JCM支援スキームの実現可能性調査
・ＪＣＭを活用したタイ王国バンコク都の気候変動マスタープラン実施支援調査</t>
    <phoneticPr fontId="3"/>
  </si>
  <si>
    <t>（公財）地球環境センター</t>
    <phoneticPr fontId="3"/>
  </si>
  <si>
    <t>・ホーチミン市・大阪市連携による低炭素都市形成支援調査
・ビエンチャン特別市・京都市連携による低炭素歴史都市形成に資する
　JCM事業調査</t>
    <phoneticPr fontId="3"/>
  </si>
  <si>
    <t>（株）三菱総合研究所</t>
    <phoneticPr fontId="3"/>
  </si>
  <si>
    <t>・インドネシアにおける省エネ推進ファイナンススキーム構築実施可能性調査
・ミャンマー・エーヤワディ地域における低炭素型コミュニティのための
　籾殻発電システムの可能性調査</t>
    <phoneticPr fontId="3"/>
  </si>
  <si>
    <t>(株)日本総合研究所</t>
    <phoneticPr fontId="3"/>
  </si>
  <si>
    <t>・マレーシア・イスカンダル開発地域における温室効果ガス排出削減プロジェクト
　大規模形成可能性調査事業</t>
    <phoneticPr fontId="3"/>
  </si>
  <si>
    <t>あらた監査法人</t>
    <phoneticPr fontId="3"/>
  </si>
  <si>
    <t>・ＪＣＭ拡大のための低炭素車両等向けのエコリース・スキームの可能性調査</t>
    <phoneticPr fontId="3"/>
  </si>
  <si>
    <t>パシフィックコンサルタンツ(株)</t>
    <phoneticPr fontId="3"/>
  </si>
  <si>
    <t>・「島嶼国低炭素化／適応モデル」としての再生可能エネルギー利用型
　避難施設導入検証プロジェクトの実現可能性調査</t>
    <phoneticPr fontId="3"/>
  </si>
  <si>
    <t>会宝産業（株）</t>
    <phoneticPr fontId="3"/>
  </si>
  <si>
    <t>・タイにおける自動車排出CO2を削減する為の
　日本製中古エンジン導入促進事業の実現可能性調査</t>
    <phoneticPr fontId="3"/>
  </si>
  <si>
    <t>(株)アミタ持続可能経済研究所</t>
    <phoneticPr fontId="3"/>
  </si>
  <si>
    <t>・パラオ共和国における低炭素社会実現のための
　包括的資源循環システム事業化可能性調査事業</t>
    <phoneticPr fontId="3"/>
  </si>
  <si>
    <t>イー・アンド・イー・ソリューションズ(株)</t>
    <phoneticPr fontId="3"/>
  </si>
  <si>
    <r>
      <t>K</t>
    </r>
    <r>
      <rPr>
        <sz val="11"/>
        <rFont val="ＭＳ Ｐゴシック"/>
        <family val="3"/>
        <charset val="128"/>
      </rPr>
      <t>.</t>
    </r>
    <phoneticPr fontId="3"/>
  </si>
  <si>
    <t>・低炭素アジア研究ネットワーク（LoCARNet)事業委託業務
・研究プラットフォームの形成・運営委託業務</t>
    <phoneticPr fontId="3"/>
  </si>
  <si>
    <t>国立大学法人東京大学</t>
    <phoneticPr fontId="3"/>
  </si>
  <si>
    <t>・人的ネットワーク形成事業委託業務</t>
    <phoneticPr fontId="3"/>
  </si>
  <si>
    <t>みずほ情報総研株式会社</t>
    <phoneticPr fontId="3"/>
  </si>
  <si>
    <t>・企業・自治体プラットフォーム形成・運営委託業務</t>
    <phoneticPr fontId="3"/>
  </si>
  <si>
    <t>（株）NTTデータ経営研究所</t>
    <phoneticPr fontId="3"/>
  </si>
  <si>
    <t>・低炭素節水型給排水システムの普及可能性調査事業委託業務</t>
    <phoneticPr fontId="3"/>
  </si>
  <si>
    <t>L.</t>
    <phoneticPr fontId="3"/>
  </si>
  <si>
    <t>・アジア低炭素社会研究プロジェクト委託業務</t>
    <phoneticPr fontId="3"/>
  </si>
  <si>
    <t>有限責任あずさ監査法人</t>
    <phoneticPr fontId="3"/>
  </si>
  <si>
    <t>・東南アジアの中堅・中小企業等による環境経営の普及可能性調査委託業務</t>
    <phoneticPr fontId="3"/>
  </si>
  <si>
    <t>M.</t>
    <phoneticPr fontId="3"/>
  </si>
  <si>
    <t>株式会社日本能率協会総合研究所</t>
    <phoneticPr fontId="3"/>
  </si>
  <si>
    <t>・平成２６年度アジアの低炭素社会実現のための成果と課題の
　取りまとめ業務委託業務</t>
    <phoneticPr fontId="3"/>
  </si>
  <si>
    <t>日本エヌ・ユー・エス株式会社</t>
    <phoneticPr fontId="3"/>
  </si>
  <si>
    <t>・平成２６年度アジアの低炭素社会実現のための低炭素技術普及のための
　基盤情報調査業務委託業務</t>
    <phoneticPr fontId="3"/>
  </si>
  <si>
    <t>（公財）地球環境戦略研究機関</t>
    <phoneticPr fontId="3"/>
  </si>
  <si>
    <t>・JCM事業対象都市自治体セミナー運営委託業務</t>
    <phoneticPr fontId="3"/>
  </si>
  <si>
    <t>間接費</t>
    <rPh sb="0" eb="3">
      <t>カンセツヒ</t>
    </rPh>
    <phoneticPr fontId="5"/>
  </si>
  <si>
    <t>業務費</t>
    <rPh sb="0" eb="3">
      <t>ギョウムヒ</t>
    </rPh>
    <phoneticPr fontId="5"/>
  </si>
  <si>
    <t>人件費</t>
    <rPh sb="0" eb="3">
      <t>ジンケンヒ</t>
    </rPh>
    <phoneticPr fontId="5"/>
  </si>
  <si>
    <t>消費税</t>
    <rPh sb="0" eb="3">
      <t>ショウヒゼイ</t>
    </rPh>
    <phoneticPr fontId="5"/>
  </si>
  <si>
    <t>旅費、調査費等</t>
    <rPh sb="0" eb="2">
      <t>リョヒ</t>
    </rPh>
    <rPh sb="3" eb="5">
      <t>チョウサ</t>
    </rPh>
    <rPh sb="5" eb="6">
      <t>ヒ</t>
    </rPh>
    <rPh sb="6" eb="7">
      <t>トウ</t>
    </rPh>
    <phoneticPr fontId="5"/>
  </si>
  <si>
    <t>研究員等</t>
    <rPh sb="0" eb="3">
      <t>ケンキュウイン</t>
    </rPh>
    <rPh sb="3" eb="4">
      <t>トウ</t>
    </rPh>
    <phoneticPr fontId="5"/>
  </si>
  <si>
    <t>現地協力等</t>
    <rPh sb="0" eb="2">
      <t>ゲンチ</t>
    </rPh>
    <rPh sb="2" eb="4">
      <t>キョウリョク</t>
    </rPh>
    <rPh sb="4" eb="5">
      <t>トウ</t>
    </rPh>
    <phoneticPr fontId="3"/>
  </si>
  <si>
    <t>業務費</t>
    <rPh sb="0" eb="3">
      <t>ギョウムヒ</t>
    </rPh>
    <phoneticPr fontId="3"/>
  </si>
  <si>
    <t>バリデーション・ベリフィケーション実務ハンドブック作成支援業務等</t>
    <rPh sb="31" eb="32">
      <t>トウ</t>
    </rPh>
    <phoneticPr fontId="3"/>
  </si>
  <si>
    <t>運用保守作業支援等</t>
    <rPh sb="8" eb="9">
      <t>トウ</t>
    </rPh>
    <phoneticPr fontId="3"/>
  </si>
  <si>
    <t>　</t>
    <phoneticPr fontId="3"/>
  </si>
  <si>
    <t>人件費</t>
    <phoneticPr fontId="3"/>
  </si>
  <si>
    <t>ウェブサイトの運用・保守・改修等</t>
    <rPh sb="15" eb="16">
      <t>トウ</t>
    </rPh>
    <phoneticPr fontId="3"/>
  </si>
  <si>
    <t>業務費</t>
    <rPh sb="0" eb="2">
      <t>ギョウム</t>
    </rPh>
    <rPh sb="2" eb="3">
      <t>ヒ</t>
    </rPh>
    <phoneticPr fontId="3"/>
  </si>
  <si>
    <t>レンタルサーバー・改ざん検知サービス等</t>
    <rPh sb="9" eb="10">
      <t>カイ</t>
    </rPh>
    <rPh sb="12" eb="14">
      <t>ケンチ</t>
    </rPh>
    <rPh sb="18" eb="19">
      <t>トウ</t>
    </rPh>
    <phoneticPr fontId="3"/>
  </si>
  <si>
    <t>二国間クレジット制度（ＪＣＭ）基盤整備事業
（制度構築・案件形成支援）</t>
    <rPh sb="0" eb="1">
      <t>ニ</t>
    </rPh>
    <rPh sb="1" eb="3">
      <t>コクカン</t>
    </rPh>
    <rPh sb="8" eb="10">
      <t>セイド</t>
    </rPh>
    <rPh sb="15" eb="17">
      <t>キバン</t>
    </rPh>
    <rPh sb="17" eb="19">
      <t>セイビ</t>
    </rPh>
    <rPh sb="19" eb="21">
      <t>ジギョウ</t>
    </rPh>
    <rPh sb="23" eb="25">
      <t>セイド</t>
    </rPh>
    <rPh sb="25" eb="27">
      <t>コウチク</t>
    </rPh>
    <rPh sb="28" eb="30">
      <t>アンケン</t>
    </rPh>
    <rPh sb="30" eb="32">
      <t>ケイセイ</t>
    </rPh>
    <rPh sb="32" eb="34">
      <t>シエン</t>
    </rPh>
    <phoneticPr fontId="3"/>
  </si>
  <si>
    <t>委託・請負、補助</t>
    <phoneticPr fontId="3"/>
  </si>
  <si>
    <r>
      <t>我が国の支援により、途上国において人材が育成され</t>
    </r>
    <r>
      <rPr>
        <sz val="11"/>
        <rFont val="ＭＳ Ｐゴシック"/>
        <family val="3"/>
        <charset val="128"/>
      </rPr>
      <t>た人数</t>
    </r>
    <rPh sb="0" eb="1">
      <t>ワ</t>
    </rPh>
    <rPh sb="2" eb="3">
      <t>クニ</t>
    </rPh>
    <rPh sb="4" eb="6">
      <t>シエン</t>
    </rPh>
    <rPh sb="10" eb="13">
      <t>トジョウコク</t>
    </rPh>
    <rPh sb="17" eb="19">
      <t>ジンザイ</t>
    </rPh>
    <rPh sb="20" eb="22">
      <t>イクセイ</t>
    </rPh>
    <rPh sb="25" eb="27">
      <t>ニンズウ</t>
    </rPh>
    <phoneticPr fontId="3"/>
  </si>
  <si>
    <r>
      <t>24</t>
    </r>
    <r>
      <rPr>
        <sz val="11"/>
        <rFont val="ＭＳ Ｐゴシック"/>
        <family val="3"/>
        <charset val="128"/>
      </rPr>
      <t>年度</t>
    </r>
    <rPh sb="2" eb="4">
      <t>ネンド</t>
    </rPh>
    <phoneticPr fontId="3"/>
  </si>
  <si>
    <r>
      <t>25</t>
    </r>
    <r>
      <rPr>
        <sz val="11"/>
        <rFont val="ＭＳ Ｐゴシック"/>
        <family val="3"/>
        <charset val="128"/>
      </rPr>
      <t>年度</t>
    </r>
    <rPh sb="2" eb="4">
      <t>ネンド</t>
    </rPh>
    <phoneticPr fontId="3"/>
  </si>
  <si>
    <r>
      <t>26</t>
    </r>
    <r>
      <rPr>
        <sz val="11"/>
        <rFont val="ＭＳ Ｐゴシック"/>
        <family val="3"/>
        <charset val="128"/>
      </rPr>
      <t>年度</t>
    </r>
    <rPh sb="2" eb="4">
      <t>ネンド</t>
    </rPh>
    <phoneticPr fontId="3"/>
  </si>
  <si>
    <t>約束草案はJCMを活用した国際的な削減を明示しており、取組を進めて行く必要がある。</t>
    <rPh sb="27" eb="29">
      <t>トリクミ</t>
    </rPh>
    <rPh sb="30" eb="31">
      <t>スス</t>
    </rPh>
    <rPh sb="33" eb="34">
      <t>イ</t>
    </rPh>
    <rPh sb="35" eb="37">
      <t>ヒツヨウ</t>
    </rPh>
    <phoneticPr fontId="3"/>
  </si>
  <si>
    <r>
      <rPr>
        <sz val="11"/>
        <rFont val="ＭＳ Ｐゴシック"/>
        <family val="3"/>
        <charset val="128"/>
      </rPr>
      <t>一般競争入札または企画競争を行っており、支出先選定について、競争性を確保している。</t>
    </r>
    <rPh sb="0" eb="2">
      <t>イッパン</t>
    </rPh>
    <rPh sb="2" eb="4">
      <t>キョウソウ</t>
    </rPh>
    <phoneticPr fontId="3"/>
  </si>
  <si>
    <t>平成26年「秋のレビュー」における「二国間オフセット・クレジット制度の構築等事業」に関するとりまとめコメント
「地球温暖化対策全体の中での事業の位置づけの明確化等を図りながら、各事業が達成すべき定量的なＣＯ２削減目標等を設定すべきではないか。仮に、個別単位で目標を設定することが困難な事業であるとしても、分野別に複数の事業を大括り化し、分野ごとの目標を設定すべきではないか。」
「また、ＣＯ２を１トン削減するため、これまでに実施した対策のコスト分析を進めること等により、いくらまでの費用を許容するのかの基準を可能な限り定め、費用対効果の意識をもって、それぞれの事業を進めるべきではないか。限られた予算を効果的に活用するには、１円当たりのＣＯ２削減量が一番大きい事業から実施していくことを基本とすることが最も適切であり、どの事業がＣＯ２削減に最も効果的なのかを正確に把握することが必要ではないか。」</t>
    <rPh sb="0" eb="2">
      <t>ヘイセイ</t>
    </rPh>
    <rPh sb="4" eb="5">
      <t>ネン</t>
    </rPh>
    <rPh sb="6" eb="7">
      <t>アキ</t>
    </rPh>
    <rPh sb="42" eb="43">
      <t>カン</t>
    </rPh>
    <phoneticPr fontId="3"/>
  </si>
  <si>
    <t>資金の流れ
（資金の受け取り先が何を行っているかについて補足する）（単位：百万円）</t>
    <phoneticPr fontId="3"/>
  </si>
  <si>
    <t>平成27年度より、案件組成調査は委託から補助金に移行しており、より低コストで効果的な方法として実施している。</t>
    <rPh sb="0" eb="2">
      <t>ヘイセイ</t>
    </rPh>
    <rPh sb="4" eb="6">
      <t>ネンド</t>
    </rPh>
    <rPh sb="9" eb="11">
      <t>アンケン</t>
    </rPh>
    <rPh sb="11" eb="13">
      <t>ソセイ</t>
    </rPh>
    <rPh sb="13" eb="15">
      <t>チョウサ</t>
    </rPh>
    <rPh sb="16" eb="18">
      <t>イタク</t>
    </rPh>
    <rPh sb="20" eb="23">
      <t>ホジョキン</t>
    </rPh>
    <rPh sb="24" eb="26">
      <t>イコウ</t>
    </rPh>
    <rPh sb="33" eb="34">
      <t>テイ</t>
    </rPh>
    <rPh sb="38" eb="41">
      <t>コウカテキ</t>
    </rPh>
    <rPh sb="42" eb="44">
      <t>ホウホウ</t>
    </rPh>
    <rPh sb="47" eb="49">
      <t>ジッシ</t>
    </rPh>
    <phoneticPr fontId="3"/>
  </si>
  <si>
    <t>活動実績・成果は制度構築、推進において活用している。また、国際会議、政府交渉等でも利用をしている。</t>
    <phoneticPr fontId="3"/>
  </si>
  <si>
    <r>
      <t>地球温暖化対策課市場メカニズム室</t>
    </r>
    <r>
      <rPr>
        <sz val="11"/>
        <rFont val="ＭＳ Ｐゴシック"/>
        <family val="3"/>
        <charset val="128"/>
      </rPr>
      <t xml:space="preserve">
国際連携課国際協力室</t>
    </r>
    <rPh sb="0" eb="2">
      <t>チキュウ</t>
    </rPh>
    <rPh sb="2" eb="5">
      <t>オンダンカ</t>
    </rPh>
    <rPh sb="5" eb="7">
      <t>タイサク</t>
    </rPh>
    <rPh sb="7" eb="8">
      <t>カ</t>
    </rPh>
    <rPh sb="8" eb="10">
      <t>シジョウ</t>
    </rPh>
    <rPh sb="15" eb="16">
      <t>シツ</t>
    </rPh>
    <rPh sb="17" eb="19">
      <t>コクサイ</t>
    </rPh>
    <rPh sb="19" eb="22">
      <t>レンケイカ</t>
    </rPh>
    <rPh sb="22" eb="24">
      <t>コクサイ</t>
    </rPh>
    <rPh sb="24" eb="26">
      <t>キョウリョク</t>
    </rPh>
    <rPh sb="26" eb="27">
      <t>シツ</t>
    </rPh>
    <phoneticPr fontId="3"/>
  </si>
  <si>
    <t>市場メカニズム室長　川上毅
国際協力室長　木野修宏</t>
    <phoneticPr fontId="3"/>
  </si>
  <si>
    <r>
      <rPr>
        <sz val="11"/>
        <rFont val="ＭＳ Ｐゴシック"/>
        <family val="3"/>
        <charset val="128"/>
      </rPr>
      <t>エネルギー基本計画（平成26年4月閣議決定）
攻めの地球温暖化外交戦略（平成25年11月）
日本再興戦略-JAPAN is BACK-（平成25年6月）
当面の地球温暖化対策に関する方針（平成25年3月）</t>
    </r>
    <phoneticPr fontId="3"/>
  </si>
  <si>
    <t>人材育成はほぼ目標どおり実施できており、それらによる制度の理解促進、体制構築及び情報普及を通じJCMプロジェクトにつながる案件発掘・組成の取組が進められている。</t>
    <rPh sb="0" eb="2">
      <t>ジンザイ</t>
    </rPh>
    <rPh sb="2" eb="4">
      <t>イクセイ</t>
    </rPh>
    <rPh sb="7" eb="9">
      <t>モクヒョウ</t>
    </rPh>
    <rPh sb="12" eb="14">
      <t>ジッシ</t>
    </rPh>
    <rPh sb="26" eb="28">
      <t>セイド</t>
    </rPh>
    <rPh sb="29" eb="31">
      <t>リカイ</t>
    </rPh>
    <rPh sb="31" eb="33">
      <t>ソクシン</t>
    </rPh>
    <rPh sb="34" eb="36">
      <t>タイセイ</t>
    </rPh>
    <rPh sb="36" eb="38">
      <t>コウチク</t>
    </rPh>
    <rPh sb="38" eb="39">
      <t>オヨ</t>
    </rPh>
    <rPh sb="40" eb="42">
      <t>ジョウホウ</t>
    </rPh>
    <rPh sb="42" eb="44">
      <t>フキュウ</t>
    </rPh>
    <rPh sb="45" eb="46">
      <t>ツウ</t>
    </rPh>
    <rPh sb="61" eb="63">
      <t>アンケン</t>
    </rPh>
    <rPh sb="63" eb="65">
      <t>ハックツ</t>
    </rPh>
    <rPh sb="66" eb="68">
      <t>ソセイ</t>
    </rPh>
    <rPh sb="69" eb="71">
      <t>トリクミ</t>
    </rPh>
    <rPh sb="72" eb="73">
      <t>スス</t>
    </rPh>
    <phoneticPr fontId="3"/>
  </si>
  <si>
    <t>JCM推進のために、途上国において、毎年平均1,600人の人材育成を行う。</t>
    <rPh sb="10" eb="13">
      <t>トジョウコク</t>
    </rPh>
    <rPh sb="18" eb="20">
      <t>マイトシ</t>
    </rPh>
    <rPh sb="20" eb="22">
      <t>ヘイキン</t>
    </rPh>
    <rPh sb="27" eb="28">
      <t>ニン</t>
    </rPh>
    <rPh sb="29" eb="31">
      <t>ジンザイ</t>
    </rPh>
    <rPh sb="31" eb="33">
      <t>イクセイ</t>
    </rPh>
    <rPh sb="34" eb="35">
      <t>オコナ</t>
    </rPh>
    <phoneticPr fontId="3"/>
  </si>
  <si>
    <r>
      <t>平成</t>
    </r>
    <r>
      <rPr>
        <sz val="11"/>
        <rFont val="ＭＳ Ｐゴシック"/>
        <family val="3"/>
        <charset val="128"/>
      </rPr>
      <t>27年度</t>
    </r>
    <rPh sb="0" eb="2">
      <t>ヘイセイ</t>
    </rPh>
    <phoneticPr fontId="3"/>
  </si>
  <si>
    <t>○</t>
    <phoneticPr fontId="3"/>
  </si>
  <si>
    <t>随意契約</t>
    <rPh sb="0" eb="2">
      <t>ズイイ</t>
    </rPh>
    <rPh sb="2" eb="4">
      <t>ケイヤク</t>
    </rPh>
    <phoneticPr fontId="3"/>
  </si>
  <si>
    <t>・バリデーション・ベリフィケーション実務ハンドブック作成支援業務
・ベトナム、モンゴル、インドネシアにおける第三者審査機関候補人材育成支援業務</t>
    <rPh sb="18" eb="20">
      <t>ジツム</t>
    </rPh>
    <rPh sb="26" eb="28">
      <t>サクセイ</t>
    </rPh>
    <rPh sb="28" eb="30">
      <t>シエン</t>
    </rPh>
    <rPh sb="30" eb="32">
      <t>ギョウム</t>
    </rPh>
    <rPh sb="54" eb="57">
      <t>ダイサンシャ</t>
    </rPh>
    <rPh sb="57" eb="59">
      <t>シンサ</t>
    </rPh>
    <rPh sb="59" eb="61">
      <t>キカン</t>
    </rPh>
    <rPh sb="61" eb="63">
      <t>コウホ</t>
    </rPh>
    <rPh sb="63" eb="65">
      <t>ジンザイ</t>
    </rPh>
    <rPh sb="65" eb="67">
      <t>イクセイ</t>
    </rPh>
    <rPh sb="67" eb="69">
      <t>シエン</t>
    </rPh>
    <rPh sb="69" eb="71">
      <t>ギョウム</t>
    </rPh>
    <phoneticPr fontId="3"/>
  </si>
  <si>
    <t>合同委員会（JC）の開催回数</t>
    <rPh sb="0" eb="2">
      <t>ゴウドウ</t>
    </rPh>
    <rPh sb="2" eb="5">
      <t>イインカイ</t>
    </rPh>
    <rPh sb="10" eb="12">
      <t>カイサイ</t>
    </rPh>
    <rPh sb="12" eb="14">
      <t>カイスウ</t>
    </rPh>
    <phoneticPr fontId="3"/>
  </si>
  <si>
    <t>-</t>
    <phoneticPr fontId="3"/>
  </si>
  <si>
    <t>事業費（A,C事業）/ＦＳ実施件数</t>
    <rPh sb="7" eb="9">
      <t>ジギョウ</t>
    </rPh>
    <phoneticPr fontId="3"/>
  </si>
  <si>
    <t>事業費（B,D事業）/人材育成支援実施国数</t>
    <rPh sb="7" eb="9">
      <t>ジギョウ</t>
    </rPh>
    <phoneticPr fontId="3"/>
  </si>
  <si>
    <r>
      <t>事業費（F事業）/HPページビュー数</t>
    </r>
    <r>
      <rPr>
        <strike/>
        <sz val="11"/>
        <color rgb="FFFF0000"/>
        <rFont val="ＭＳ Ｐゴシック"/>
        <family val="3"/>
        <charset val="128"/>
      </rPr>
      <t/>
    </r>
    <rPh sb="5" eb="7">
      <t>ジギョウ</t>
    </rPh>
    <phoneticPr fontId="3"/>
  </si>
  <si>
    <t>当初見込みを上回って実施できているなど、ほぼ見込みどおり実施できている。</t>
    <rPh sb="0" eb="2">
      <t>トウショ</t>
    </rPh>
    <rPh sb="2" eb="4">
      <t>ミコ</t>
    </rPh>
    <rPh sb="6" eb="8">
      <t>ウワマワ</t>
    </rPh>
    <rPh sb="10" eb="12">
      <t>ジッシ</t>
    </rPh>
    <rPh sb="22" eb="24">
      <t>ミコ</t>
    </rPh>
    <rPh sb="28" eb="30">
      <t>ジッシ</t>
    </rPh>
    <phoneticPr fontId="3"/>
  </si>
  <si>
    <t>066、068</t>
    <phoneticPr fontId="3"/>
  </si>
  <si>
    <t>企画競争</t>
    <rPh sb="0" eb="2">
      <t>キカク</t>
    </rPh>
    <rPh sb="2" eb="4">
      <t>キョウソウ</t>
    </rPh>
    <phoneticPr fontId="3"/>
  </si>
  <si>
    <t>再委託費</t>
    <rPh sb="0" eb="3">
      <t>サイイタク</t>
    </rPh>
    <rPh sb="3" eb="4">
      <t>ヒ</t>
    </rPh>
    <phoneticPr fontId="3"/>
  </si>
  <si>
    <t>調査業務</t>
    <rPh sb="0" eb="2">
      <t>チョウサ</t>
    </rPh>
    <rPh sb="2" eb="4">
      <t>ギョウム</t>
    </rPh>
    <phoneticPr fontId="3"/>
  </si>
  <si>
    <t>日本-中国渡航費</t>
    <rPh sb="0" eb="2">
      <t>ニホン</t>
    </rPh>
    <rPh sb="3" eb="5">
      <t>チュウゴク</t>
    </rPh>
    <rPh sb="5" eb="8">
      <t>トコウヒ</t>
    </rPh>
    <phoneticPr fontId="3"/>
  </si>
  <si>
    <t>翻訳、印刷製本費等</t>
    <rPh sb="0" eb="2">
      <t>ホンヤク</t>
    </rPh>
    <rPh sb="3" eb="5">
      <t>インサツ</t>
    </rPh>
    <rPh sb="5" eb="7">
      <t>セイホン</t>
    </rPh>
    <rPh sb="7" eb="8">
      <t>ヒ</t>
    </rPh>
    <rPh sb="8" eb="9">
      <t>トウ</t>
    </rPh>
    <phoneticPr fontId="3"/>
  </si>
  <si>
    <t>中国側専門家との連絡調整業務、シンポジウム等準備業務等</t>
    <rPh sb="0" eb="2">
      <t>チュウゴク</t>
    </rPh>
    <rPh sb="2" eb="3">
      <t>ガワ</t>
    </rPh>
    <rPh sb="3" eb="6">
      <t>センモンカ</t>
    </rPh>
    <rPh sb="8" eb="10">
      <t>レンラク</t>
    </rPh>
    <rPh sb="10" eb="12">
      <t>チョウセイ</t>
    </rPh>
    <rPh sb="12" eb="14">
      <t>ギョウム</t>
    </rPh>
    <rPh sb="21" eb="22">
      <t>ナド</t>
    </rPh>
    <rPh sb="22" eb="24">
      <t>ジュンビ</t>
    </rPh>
    <rPh sb="24" eb="26">
      <t>ギョウム</t>
    </rPh>
    <rPh sb="26" eb="27">
      <t>トウ</t>
    </rPh>
    <phoneticPr fontId="3"/>
  </si>
  <si>
    <t>Ｏ.(株)NTTデータ経営研究所</t>
    <phoneticPr fontId="3"/>
  </si>
  <si>
    <t>Ｐ.イー・アール・エム日本株式会社</t>
    <phoneticPr fontId="3"/>
  </si>
  <si>
    <t>Ｑ.三菱UFJリサーチ＆コンサルティング(株)</t>
    <phoneticPr fontId="3"/>
  </si>
  <si>
    <t>Ｒ.（株）アンジェロセック</t>
    <phoneticPr fontId="3"/>
  </si>
  <si>
    <t>Ｓ.株式会社三菱総合研究所</t>
    <phoneticPr fontId="3"/>
  </si>
  <si>
    <t>Ｔ.Ministry of Natural Resource and Environment, Vietnam</t>
    <phoneticPr fontId="3"/>
  </si>
  <si>
    <t>Ｕ.（株）ＮＴＴデータ・アイ</t>
    <phoneticPr fontId="3"/>
  </si>
  <si>
    <t>Ｖ.（株）ベンハー</t>
    <phoneticPr fontId="3"/>
  </si>
  <si>
    <t>Ｗ．雲河ジャパン（株）</t>
    <rPh sb="2" eb="3">
      <t>クモ</t>
    </rPh>
    <rPh sb="3" eb="4">
      <t>カワ</t>
    </rPh>
    <rPh sb="9" eb="10">
      <t>カブ</t>
    </rPh>
    <phoneticPr fontId="3"/>
  </si>
  <si>
    <t>人件費</t>
  </si>
  <si>
    <t>環境保全と都市化にかかる協力メカニズム形成等基礎調査及び関連セミナーの開催</t>
    <rPh sb="26" eb="27">
      <t>オヨ</t>
    </rPh>
    <phoneticPr fontId="3"/>
  </si>
  <si>
    <t>Ｐ.</t>
    <phoneticPr fontId="3"/>
  </si>
  <si>
    <t>Ｖ.</t>
    <phoneticPr fontId="3"/>
  </si>
  <si>
    <t>Ｗ.</t>
    <phoneticPr fontId="3"/>
  </si>
  <si>
    <t>雲河ジャパン（株）</t>
    <phoneticPr fontId="3"/>
  </si>
  <si>
    <t>中国側専門家との連絡調整等業務、シンポジウム等準備業務等</t>
    <rPh sb="0" eb="2">
      <t>チュウゴク</t>
    </rPh>
    <rPh sb="2" eb="3">
      <t>ガワ</t>
    </rPh>
    <rPh sb="3" eb="6">
      <t>センモンカ</t>
    </rPh>
    <rPh sb="8" eb="10">
      <t>レンラク</t>
    </rPh>
    <rPh sb="10" eb="13">
      <t>チョウセイトウ</t>
    </rPh>
    <rPh sb="13" eb="15">
      <t>ギョウム</t>
    </rPh>
    <rPh sb="22" eb="23">
      <t>トウ</t>
    </rPh>
    <rPh sb="23" eb="25">
      <t>ジュンビ</t>
    </rPh>
    <rPh sb="25" eb="28">
      <t>ギョウムトウ</t>
    </rPh>
    <phoneticPr fontId="3"/>
  </si>
  <si>
    <t>-</t>
    <phoneticPr fontId="3"/>
  </si>
  <si>
    <t>-</t>
    <phoneticPr fontId="3"/>
  </si>
  <si>
    <t>民間企業へのヒアリングを踏まえ、インセンティブが働く補助金額を決定している。</t>
    <rPh sb="0" eb="2">
      <t>ミンカン</t>
    </rPh>
    <rPh sb="2" eb="4">
      <t>キギョウ</t>
    </rPh>
    <rPh sb="12" eb="13">
      <t>フ</t>
    </rPh>
    <rPh sb="24" eb="25">
      <t>ハタラ</t>
    </rPh>
    <rPh sb="26" eb="29">
      <t>ホジョキン</t>
    </rPh>
    <rPh sb="29" eb="30">
      <t>ガク</t>
    </rPh>
    <rPh sb="31" eb="33">
      <t>ケッテイ</t>
    </rPh>
    <phoneticPr fontId="3"/>
  </si>
  <si>
    <t>仕様の見直しなど無駄な経費がないかを検討している。</t>
    <rPh sb="0" eb="2">
      <t>シヨウ</t>
    </rPh>
    <rPh sb="3" eb="5">
      <t>ミナオ</t>
    </rPh>
    <rPh sb="8" eb="10">
      <t>ムダ</t>
    </rPh>
    <rPh sb="11" eb="13">
      <t>ケイヒ</t>
    </rPh>
    <rPh sb="18" eb="20">
      <t>ケントウ</t>
    </rPh>
    <phoneticPr fontId="3"/>
  </si>
  <si>
    <t>随意契約</t>
    <phoneticPr fontId="3"/>
  </si>
  <si>
    <t>費目・使途は事業目的に真に必要なものになっており、資金の流れも合理的である。</t>
    <rPh sb="0" eb="2">
      <t>ヒモク</t>
    </rPh>
    <rPh sb="3" eb="5">
      <t>シト</t>
    </rPh>
    <rPh sb="6" eb="8">
      <t>ジギョウ</t>
    </rPh>
    <rPh sb="8" eb="10">
      <t>モクテキ</t>
    </rPh>
    <rPh sb="11" eb="12">
      <t>シン</t>
    </rPh>
    <rPh sb="13" eb="15">
      <t>ヒツヨウ</t>
    </rPh>
    <rPh sb="25" eb="27">
      <t>シキン</t>
    </rPh>
    <rPh sb="28" eb="29">
      <t>ナガ</t>
    </rPh>
    <rPh sb="31" eb="34">
      <t>ゴウリテキ</t>
    </rPh>
    <phoneticPr fontId="3"/>
  </si>
  <si>
    <t>特別会計に関する法律第85条第3項第1号ホ、
特別会計に関する法律施行令第50条第7項第10、11号
地球温暖化対策の推進に関する法律第3条第2項</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33" eb="36">
      <t>セコウレイ</t>
    </rPh>
    <rPh sb="36" eb="37">
      <t>ダイ</t>
    </rPh>
    <rPh sb="39" eb="40">
      <t>ジョウ</t>
    </rPh>
    <rPh sb="40" eb="41">
      <t>ダイ</t>
    </rPh>
    <rPh sb="42" eb="43">
      <t>コウ</t>
    </rPh>
    <rPh sb="43" eb="44">
      <t>ダイ</t>
    </rPh>
    <rPh sb="49" eb="50">
      <t>ゴウ</t>
    </rPh>
    <rPh sb="51" eb="53">
      <t>チキュウ</t>
    </rPh>
    <rPh sb="53" eb="56">
      <t>オンダンカ</t>
    </rPh>
    <rPh sb="56" eb="58">
      <t>タイサク</t>
    </rPh>
    <rPh sb="59" eb="61">
      <t>スイシン</t>
    </rPh>
    <rPh sb="62" eb="63">
      <t>カン</t>
    </rPh>
    <rPh sb="65" eb="67">
      <t>ホウリツ</t>
    </rPh>
    <rPh sb="67" eb="68">
      <t>ダイ</t>
    </rPh>
    <rPh sb="69" eb="70">
      <t>ジョウ</t>
    </rPh>
    <rPh sb="70" eb="71">
      <t>ダイ</t>
    </rPh>
    <rPh sb="72" eb="73">
      <t>コウ</t>
    </rPh>
    <phoneticPr fontId="3"/>
  </si>
  <si>
    <t>Ｎ.(株)国際開発センター</t>
    <phoneticPr fontId="3"/>
  </si>
  <si>
    <t>中国側との連絡調整、セミナー準備</t>
    <rPh sb="0" eb="2">
      <t>チュウゴク</t>
    </rPh>
    <rPh sb="2" eb="3">
      <t>ガワ</t>
    </rPh>
    <rPh sb="5" eb="7">
      <t>レンラク</t>
    </rPh>
    <rPh sb="7" eb="9">
      <t>チョウセイ</t>
    </rPh>
    <rPh sb="14" eb="16">
      <t>ジュンビ</t>
    </rPh>
    <phoneticPr fontId="3"/>
  </si>
  <si>
    <t>旅費、諸謝金、セミナー開催経費</t>
    <rPh sb="0" eb="2">
      <t>リョヒ</t>
    </rPh>
    <rPh sb="3" eb="6">
      <t>ショシャキン</t>
    </rPh>
    <rPh sb="11" eb="13">
      <t>カイサイ</t>
    </rPh>
    <rPh sb="13" eb="15">
      <t>ケイヒ</t>
    </rPh>
    <phoneticPr fontId="3"/>
  </si>
  <si>
    <t>一般管理費・消費税等</t>
    <phoneticPr fontId="3"/>
  </si>
  <si>
    <t>（株）国際開発センター</t>
    <rPh sb="0" eb="3">
      <t>カブ</t>
    </rPh>
    <rPh sb="3" eb="5">
      <t>コクサイ</t>
    </rPh>
    <rPh sb="5" eb="7">
      <t>カイハツ</t>
    </rPh>
    <phoneticPr fontId="3"/>
  </si>
  <si>
    <t>075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</si>
</sst>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0%"/>
  </numFmts>
  <fonts count="3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FF0000"/>
      <name val="ＭＳ Ｐゴシック"/>
      <family val="3"/>
      <charset val="128"/>
    </font>
    <font>
      <b/>
      <sz val="9"/>
      <color indexed="81"/>
      <name val="ＭＳ Ｐゴシック"/>
      <family val="3"/>
      <charset val="128"/>
    </font>
    <font>
      <sz val="8"/>
      <name val="ＭＳ ゴシック"/>
      <family val="3"/>
      <charset val="128"/>
    </font>
    <font>
      <sz val="11"/>
      <color theme="8"/>
      <name val="ＭＳ Ｐゴシック"/>
      <family val="3"/>
      <charset val="128"/>
    </font>
    <font>
      <sz val="10"/>
      <color theme="8"/>
      <name val="ＭＳ Ｐゴシック"/>
      <family val="3"/>
      <charset val="128"/>
    </font>
    <font>
      <sz val="9"/>
      <color indexed="81"/>
      <name val="ＭＳ Ｐゴシック"/>
      <family val="3"/>
      <charset val="128"/>
    </font>
    <font>
      <strike/>
      <sz val="11"/>
      <color rgb="FFFF0000"/>
      <name val="ＭＳ Ｐゴシック"/>
      <family val="3"/>
      <charset val="128"/>
    </font>
    <font>
      <b/>
      <strike/>
      <sz val="11"/>
      <color rgb="FFFF0000"/>
      <name val="ＭＳ Ｐゴシック"/>
      <family val="3"/>
      <charset val="128"/>
    </font>
    <font>
      <sz val="11"/>
      <color theme="1"/>
      <name val="ＭＳ Ｐゴシック"/>
      <family val="3"/>
      <charset val="128"/>
    </font>
    <font>
      <sz val="14"/>
      <color rgb="FFFF0000"/>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diagonalUp="1">
      <left/>
      <right/>
      <top style="thin">
        <color indexed="64"/>
      </top>
      <bottom style="thick">
        <color indexed="64"/>
      </bottom>
      <diagonal style="thin">
        <color indexed="64"/>
      </diagonal>
    </border>
    <border diagonalUp="1">
      <left/>
      <right style="medium">
        <color indexed="64"/>
      </right>
      <top style="thin">
        <color indexed="64"/>
      </top>
      <bottom style="thick">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thin">
        <color indexed="64"/>
      </right>
      <top style="hair">
        <color indexed="64"/>
      </top>
      <bottom/>
      <diagonal/>
    </border>
    <border>
      <left/>
      <right style="medium">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76">
    <xf numFmtId="0" fontId="0" fillId="0" borderId="0" xfId="0">
      <alignment vertical="center"/>
    </xf>
    <xf numFmtId="0" fontId="9" fillId="0" borderId="1" xfId="1" applyFont="1" applyFill="1" applyBorder="1" applyAlignment="1" applyProtection="1">
      <alignment vertical="top"/>
    </xf>
    <xf numFmtId="0" fontId="9" fillId="0" borderId="0" xfId="1" applyFont="1" applyFill="1" applyBorder="1" applyAlignment="1" applyProtection="1">
      <alignment vertical="top"/>
    </xf>
    <xf numFmtId="0" fontId="9" fillId="0" borderId="2"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 fillId="0" borderId="0"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Font="1" applyFill="1" applyBorder="1" applyAlignment="1">
      <alignment horizontal="center" vertical="center"/>
    </xf>
    <xf numFmtId="0" fontId="11" fillId="2" borderId="4"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0" fillId="0" borderId="3" xfId="0" applyBorder="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4"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9" fillId="0" borderId="13" xfId="1" applyFont="1" applyFill="1" applyBorder="1" applyAlignment="1" applyProtection="1">
      <alignment vertical="top"/>
    </xf>
    <xf numFmtId="0" fontId="9" fillId="0" borderId="14" xfId="1" applyFont="1" applyFill="1" applyBorder="1" applyAlignment="1" applyProtection="1">
      <alignment vertical="top"/>
    </xf>
    <xf numFmtId="0" fontId="9" fillId="0" borderId="15" xfId="1" applyFont="1" applyFill="1" applyBorder="1" applyAlignment="1" applyProtection="1">
      <alignment vertical="top"/>
    </xf>
    <xf numFmtId="0" fontId="1" fillId="0" borderId="16" xfId="0" applyFont="1" applyBorder="1" applyAlignment="1">
      <alignment vertical="center"/>
    </xf>
    <xf numFmtId="0" fontId="1" fillId="0" borderId="17" xfId="0" applyFont="1" applyBorder="1" applyAlignment="1">
      <alignment vertical="center"/>
    </xf>
    <xf numFmtId="0" fontId="3" fillId="0" borderId="10" xfId="0" applyFont="1" applyBorder="1">
      <alignment vertical="center"/>
    </xf>
    <xf numFmtId="0" fontId="3" fillId="0" borderId="0" xfId="0" applyFont="1">
      <alignment vertical="center"/>
    </xf>
    <xf numFmtId="0" fontId="21" fillId="0" borderId="10" xfId="0" applyFont="1" applyBorder="1">
      <alignment vertical="center"/>
    </xf>
    <xf numFmtId="0" fontId="21" fillId="0" borderId="0" xfId="0" applyFont="1">
      <alignment vertical="center"/>
    </xf>
    <xf numFmtId="0" fontId="22" fillId="0" borderId="10" xfId="0" applyFont="1" applyBorder="1" applyAlignment="1">
      <alignment horizontal="center" vertical="center"/>
    </xf>
    <xf numFmtId="0" fontId="24" fillId="0" borderId="10" xfId="0" applyFont="1" applyBorder="1" applyAlignment="1">
      <alignment horizontal="justify" vertical="center" wrapText="1"/>
    </xf>
    <xf numFmtId="0" fontId="22" fillId="0" borderId="10" xfId="0" applyFont="1" applyBorder="1" applyAlignment="1" applyProtection="1">
      <alignment horizontal="center" vertical="center"/>
      <protection locked="0"/>
    </xf>
    <xf numFmtId="0" fontId="0" fillId="0" borderId="0" xfId="0"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pplyProtection="1">
      <alignment horizontal="center" vertical="center"/>
      <protection locked="0"/>
    </xf>
    <xf numFmtId="0" fontId="21" fillId="0" borderId="10"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24" fillId="0" borderId="10" xfId="0" applyFont="1" applyBorder="1" applyAlignment="1">
      <alignment horizontal="center" vertical="center" wrapText="1"/>
    </xf>
    <xf numFmtId="0" fontId="3" fillId="0" borderId="0" xfId="0" applyFont="1" applyAlignment="1">
      <alignment vertical="center" wrapText="1"/>
    </xf>
    <xf numFmtId="0" fontId="27" fillId="0" borderId="0" xfId="0" applyFont="1">
      <alignment vertical="center"/>
    </xf>
    <xf numFmtId="0" fontId="0" fillId="0" borderId="3" xfId="0" applyBorder="1" applyAlignment="1">
      <alignment vertical="center"/>
    </xf>
    <xf numFmtId="0" fontId="0" fillId="0" borderId="0" xfId="0" applyAlignment="1">
      <alignment vertical="center"/>
    </xf>
    <xf numFmtId="0" fontId="0" fillId="0" borderId="0" xfId="0" applyFont="1">
      <alignment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177" fontId="1" fillId="0" borderId="0" xfId="0" applyNumberFormat="1" applyFont="1" applyBorder="1" applyAlignment="1">
      <alignment vertical="center" wrapText="1"/>
    </xf>
    <xf numFmtId="177" fontId="1" fillId="0" borderId="0" xfId="0" applyNumberFormat="1" applyFont="1" applyBorder="1" applyAlignment="1">
      <alignment vertical="center"/>
    </xf>
    <xf numFmtId="0" fontId="1" fillId="0" borderId="0" xfId="0" applyFont="1" applyBorder="1" applyAlignment="1">
      <alignment vertical="center"/>
    </xf>
    <xf numFmtId="9" fontId="1" fillId="0" borderId="0" xfId="0" applyNumberFormat="1" applyFont="1" applyBorder="1" applyAlignment="1">
      <alignment vertical="center"/>
    </xf>
    <xf numFmtId="0" fontId="1" fillId="0" borderId="0" xfId="0" applyFont="1" applyFill="1" applyBorder="1" applyAlignment="1">
      <alignment vertical="center"/>
    </xf>
    <xf numFmtId="0" fontId="0" fillId="0" borderId="0" xfId="0" applyBorder="1" applyAlignment="1">
      <alignment vertical="center"/>
    </xf>
    <xf numFmtId="0" fontId="1" fillId="0" borderId="0" xfId="0" applyFont="1" applyBorder="1">
      <alignment vertical="center"/>
    </xf>
    <xf numFmtId="0" fontId="27" fillId="0" borderId="67" xfId="0" applyFont="1" applyFill="1" applyBorder="1" applyAlignment="1">
      <alignment horizontal="left" vertical="top"/>
    </xf>
    <xf numFmtId="0" fontId="27" fillId="0" borderId="0" xfId="0" applyFont="1" applyFill="1" applyBorder="1" applyAlignment="1">
      <alignment horizontal="left" vertical="top"/>
    </xf>
    <xf numFmtId="0" fontId="27" fillId="0" borderId="2" xfId="0" applyFont="1" applyFill="1" applyBorder="1" applyAlignment="1">
      <alignment horizontal="left" vertical="top"/>
    </xf>
    <xf numFmtId="0" fontId="9" fillId="0" borderId="153" xfId="1" applyFont="1" applyFill="1" applyBorder="1" applyAlignment="1" applyProtection="1">
      <alignment vertical="top"/>
    </xf>
    <xf numFmtId="0" fontId="9" fillId="0" borderId="6" xfId="1" applyFont="1" applyFill="1" applyBorder="1" applyAlignment="1" applyProtection="1">
      <alignment vertical="top"/>
    </xf>
    <xf numFmtId="0" fontId="9" fillId="0" borderId="7" xfId="1" applyFont="1" applyFill="1" applyBorder="1" applyAlignment="1" applyProtection="1">
      <alignment vertical="top"/>
    </xf>
    <xf numFmtId="0" fontId="9" fillId="0" borderId="154" xfId="1" applyFont="1" applyFill="1" applyBorder="1" applyAlignment="1" applyProtection="1">
      <alignment vertical="top"/>
    </xf>
    <xf numFmtId="0" fontId="9" fillId="0" borderId="87" xfId="1" applyFont="1" applyFill="1" applyBorder="1" applyAlignment="1" applyProtection="1">
      <alignment vertical="top"/>
    </xf>
    <xf numFmtId="0" fontId="9" fillId="0" borderId="155" xfId="1" applyFont="1" applyFill="1" applyBorder="1" applyAlignment="1" applyProtection="1">
      <alignment vertical="top"/>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1"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0" fillId="0" borderId="84" xfId="0" applyFont="1" applyFill="1" applyBorder="1" applyAlignment="1">
      <alignment horizontal="left" vertical="center"/>
    </xf>
    <xf numFmtId="0" fontId="0" fillId="0" borderId="25" xfId="0" applyFont="1" applyFill="1" applyBorder="1" applyAlignment="1">
      <alignment horizontal="left" vertical="center"/>
    </xf>
    <xf numFmtId="0" fontId="0" fillId="0" borderId="71" xfId="0" applyFont="1" applyFill="1" applyBorder="1" applyAlignment="1">
      <alignment horizontal="left" vertical="center"/>
    </xf>
    <xf numFmtId="0" fontId="0" fillId="0" borderId="37" xfId="0" applyFont="1" applyFill="1" applyBorder="1" applyAlignment="1">
      <alignment horizontal="center" vertical="center"/>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11" fillId="3" borderId="48"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52" xfId="0" applyFont="1" applyFill="1" applyBorder="1" applyAlignment="1">
      <alignment horizontal="center" vertical="center" wrapText="1"/>
    </xf>
    <xf numFmtId="38" fontId="1" fillId="0" borderId="10" xfId="6" applyFont="1" applyBorder="1" applyAlignment="1">
      <alignment vertical="center" wrapText="1"/>
    </xf>
    <xf numFmtId="38" fontId="1" fillId="0" borderId="10" xfId="6" applyFont="1" applyBorder="1" applyAlignment="1">
      <alignment vertical="center"/>
    </xf>
    <xf numFmtId="0" fontId="0"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9" xfId="0" applyFont="1" applyFill="1" applyBorder="1" applyAlignment="1">
      <alignment horizontal="center" vertical="center"/>
    </xf>
    <xf numFmtId="0" fontId="9" fillId="2" borderId="29"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14" fillId="2" borderId="44" xfId="0" applyFont="1" applyFill="1" applyBorder="1" applyAlignment="1">
      <alignment horizontal="center" vertical="center" wrapText="1"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4" xfId="0" applyFont="1" applyBorder="1" applyAlignment="1">
      <alignment horizontal="center" vertical="center" shrinkToFit="1"/>
    </xf>
    <xf numFmtId="0" fontId="35" fillId="0" borderId="29" xfId="0" applyFont="1" applyFill="1" applyBorder="1" applyAlignment="1">
      <alignment horizontal="center" vertical="center" wrapText="1"/>
    </xf>
    <xf numFmtId="0" fontId="35" fillId="0" borderId="30" xfId="0" applyFont="1" applyFill="1" applyBorder="1" applyAlignment="1">
      <alignment horizontal="center" vertical="center"/>
    </xf>
    <xf numFmtId="0" fontId="35" fillId="0" borderId="31"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5" xfId="0" applyFont="1" applyFill="1" applyBorder="1" applyAlignment="1">
      <alignment horizontal="center" vertical="center"/>
    </xf>
    <xf numFmtId="0" fontId="14" fillId="2"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9" xfId="0" applyFont="1" applyBorder="1" applyAlignment="1">
      <alignment horizontal="center" vertical="center" shrinkToFit="1"/>
    </xf>
    <xf numFmtId="0" fontId="0" fillId="0" borderId="38" xfId="0" applyFont="1"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2" borderId="10" xfId="0" applyFont="1" applyFill="1" applyBorder="1" applyAlignment="1">
      <alignment vertical="center"/>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18" fillId="0" borderId="10" xfId="0" applyFont="1" applyBorder="1" applyAlignment="1">
      <alignment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38" fontId="1" fillId="0" borderId="29" xfId="6" applyFont="1" applyBorder="1" applyAlignment="1">
      <alignment vertical="center" wrapText="1"/>
    </xf>
    <xf numFmtId="38" fontId="1" fillId="0" borderId="30" xfId="6" applyFont="1" applyBorder="1" applyAlignment="1">
      <alignment vertical="center" wrapText="1"/>
    </xf>
    <xf numFmtId="38" fontId="1" fillId="0" borderId="31" xfId="6" applyFont="1" applyBorder="1" applyAlignment="1">
      <alignment vertical="center" wrapText="1"/>
    </xf>
    <xf numFmtId="0" fontId="0"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0" fillId="0" borderId="10" xfId="0" applyFont="1" applyBorder="1" applyAlignment="1">
      <alignment vertical="center" wrapText="1"/>
    </xf>
    <xf numFmtId="0" fontId="1" fillId="0" borderId="10" xfId="0" applyFont="1" applyBorder="1" applyAlignment="1">
      <alignment vertical="center"/>
    </xf>
    <xf numFmtId="0" fontId="0" fillId="0" borderId="29" xfId="0" applyFont="1" applyBorder="1" applyAlignment="1">
      <alignment horizontal="center" vertical="center"/>
    </xf>
    <xf numFmtId="0" fontId="1" fillId="2" borderId="10"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0" borderId="10" xfId="0" applyFont="1" applyBorder="1" applyAlignment="1">
      <alignment vertical="center" wrapText="1"/>
    </xf>
    <xf numFmtId="0" fontId="9" fillId="0" borderId="29"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1" fillId="2" borderId="29" xfId="0" applyFont="1" applyFill="1" applyBorder="1" applyAlignment="1">
      <alignment vertical="center"/>
    </xf>
    <xf numFmtId="0" fontId="1" fillId="2" borderId="31" xfId="0" applyFont="1" applyFill="1" applyBorder="1" applyAlignment="1">
      <alignment vertical="center"/>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Fill="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177" fontId="1" fillId="0" borderId="29" xfId="0" applyNumberFormat="1" applyFont="1" applyBorder="1" applyAlignment="1">
      <alignment vertical="center" wrapText="1"/>
    </xf>
    <xf numFmtId="177" fontId="1" fillId="0" borderId="30" xfId="0" applyNumberFormat="1" applyFont="1" applyBorder="1" applyAlignment="1">
      <alignment vertical="center" wrapText="1"/>
    </xf>
    <xf numFmtId="177" fontId="1" fillId="0" borderId="31" xfId="0" applyNumberFormat="1" applyFont="1" applyBorder="1" applyAlignment="1">
      <alignment vertical="center" wrapTex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31" xfId="0" applyFont="1" applyBorder="1" applyAlignment="1">
      <alignment horizontal="left" vertical="center" shrinkToFit="1"/>
    </xf>
    <xf numFmtId="0" fontId="1" fillId="2" borderId="31"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177" fontId="0" fillId="0" borderId="24" xfId="0" applyNumberFormat="1" applyFont="1" applyFill="1" applyBorder="1" applyAlignment="1">
      <alignment horizontal="right" vertical="center"/>
    </xf>
    <xf numFmtId="177" fontId="0" fillId="0" borderId="25"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0" fillId="0" borderId="84" xfId="0" applyFont="1" applyFill="1" applyBorder="1" applyAlignment="1">
      <alignment horizontal="left" vertical="center"/>
    </xf>
    <xf numFmtId="0" fontId="0" fillId="0" borderId="25" xfId="0" applyFont="1" applyFill="1" applyBorder="1" applyAlignment="1">
      <alignment horizontal="left" vertical="center"/>
    </xf>
    <xf numFmtId="0" fontId="0" fillId="0" borderId="71" xfId="0" applyFont="1" applyFill="1" applyBorder="1" applyAlignment="1">
      <alignment horizontal="left" vertical="center"/>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71" xfId="0" applyFont="1" applyFill="1" applyBorder="1" applyAlignment="1">
      <alignment horizontal="left" vertical="center" wrapText="1"/>
    </xf>
    <xf numFmtId="177" fontId="0" fillId="0" borderId="26" xfId="0" applyNumberFormat="1" applyFont="1" applyFill="1" applyBorder="1" applyAlignment="1">
      <alignment horizontal="right" vertical="center"/>
    </xf>
    <xf numFmtId="0" fontId="9"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109"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0" fillId="0" borderId="10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10" xfId="0" applyFont="1" applyFill="1" applyBorder="1" applyAlignment="1">
      <alignment horizontal="center" vertical="center"/>
    </xf>
    <xf numFmtId="0" fontId="9" fillId="0" borderId="107" xfId="0" applyFont="1" applyFill="1" applyBorder="1" applyAlignment="1">
      <alignment horizontal="center" vertical="center" wrapText="1"/>
    </xf>
    <xf numFmtId="0" fontId="9" fillId="0" borderId="108" xfId="0"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7" fontId="0" fillId="6" borderId="18" xfId="0" applyNumberFormat="1" applyFont="1" applyFill="1" applyBorder="1" applyAlignment="1">
      <alignment horizontal="right" vertical="center"/>
    </xf>
    <xf numFmtId="177" fontId="0" fillId="6" borderId="19" xfId="0" applyNumberFormat="1" applyFont="1" applyFill="1" applyBorder="1" applyAlignment="1">
      <alignment horizontal="right" vertical="center"/>
    </xf>
    <xf numFmtId="177" fontId="0" fillId="6" borderId="34"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0" fillId="0" borderId="77"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177" fontId="0" fillId="0" borderId="34" xfId="0" applyNumberFormat="1" applyFont="1" applyFill="1" applyBorder="1" applyAlignment="1">
      <alignment horizontal="right" vertical="center"/>
    </xf>
    <xf numFmtId="9" fontId="0" fillId="0" borderId="29" xfId="5" applyFont="1" applyBorder="1" applyAlignment="1">
      <alignment horizontal="center" vertical="center"/>
    </xf>
    <xf numFmtId="9" fontId="0" fillId="0" borderId="30" xfId="5" applyFont="1" applyBorder="1" applyAlignment="1">
      <alignment horizontal="center" vertical="center"/>
    </xf>
    <xf numFmtId="9" fontId="0" fillId="0" borderId="31" xfId="5" applyFont="1" applyBorder="1" applyAlignment="1">
      <alignment horizontal="center" vertical="center"/>
    </xf>
    <xf numFmtId="0" fontId="27" fillId="0" borderId="68" xfId="0" applyFont="1" applyBorder="1" applyAlignment="1">
      <alignment horizontal="center" vertical="center"/>
    </xf>
    <xf numFmtId="0" fontId="27" fillId="0" borderId="65" xfId="0" applyFont="1" applyBorder="1" applyAlignment="1">
      <alignment horizontal="center" vertical="center"/>
    </xf>
    <xf numFmtId="0" fontId="27" fillId="0" borderId="69" xfId="0" applyFont="1" applyBorder="1" applyAlignment="1">
      <alignment horizontal="center" vertical="center"/>
    </xf>
    <xf numFmtId="0" fontId="37" fillId="0" borderId="64" xfId="0" applyFont="1" applyBorder="1" applyAlignment="1">
      <alignment horizontal="left" vertical="center" wrapText="1"/>
    </xf>
    <xf numFmtId="0" fontId="27" fillId="0" borderId="65" xfId="0" applyFont="1" applyBorder="1" applyAlignment="1">
      <alignment horizontal="left" vertical="center"/>
    </xf>
    <xf numFmtId="0" fontId="27" fillId="0" borderId="69" xfId="0" applyFont="1" applyBorder="1" applyAlignment="1">
      <alignment horizontal="left" vertical="center"/>
    </xf>
    <xf numFmtId="176" fontId="27" fillId="0" borderId="64" xfId="0" applyNumberFormat="1" applyFont="1" applyBorder="1" applyAlignment="1">
      <alignment horizontal="right" vertical="center"/>
    </xf>
    <xf numFmtId="176" fontId="27" fillId="0" borderId="65" xfId="0" applyNumberFormat="1" applyFont="1" applyBorder="1" applyAlignment="1">
      <alignment horizontal="right" vertical="center"/>
    </xf>
    <xf numFmtId="176" fontId="27" fillId="0" borderId="159" xfId="0" applyNumberFormat="1" applyFont="1" applyBorder="1" applyAlignment="1">
      <alignment horizontal="right" vertical="center"/>
    </xf>
    <xf numFmtId="0" fontId="27" fillId="0" borderId="77"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37" fillId="0" borderId="18" xfId="0" applyFont="1" applyBorder="1" applyAlignment="1">
      <alignment horizontal="left" vertical="center" wrapText="1"/>
    </xf>
    <xf numFmtId="0" fontId="37" fillId="0" borderId="19" xfId="0" applyFont="1" applyBorder="1" applyAlignment="1">
      <alignment horizontal="left" vertical="center" wrapText="1"/>
    </xf>
    <xf numFmtId="0" fontId="37" fillId="0" borderId="20" xfId="0" applyFont="1" applyBorder="1" applyAlignment="1">
      <alignment horizontal="left" vertical="center" wrapText="1"/>
    </xf>
    <xf numFmtId="176" fontId="27" fillId="0" borderId="18" xfId="0" applyNumberFormat="1" applyFont="1" applyBorder="1" applyAlignment="1">
      <alignment horizontal="right" vertical="center"/>
    </xf>
    <xf numFmtId="176" fontId="27" fillId="0" borderId="19" xfId="0" applyNumberFormat="1" applyFont="1" applyBorder="1" applyAlignment="1">
      <alignment horizontal="right" vertical="center"/>
    </xf>
    <xf numFmtId="176" fontId="27" fillId="0" borderId="34" xfId="0" applyNumberFormat="1" applyFont="1" applyBorder="1" applyAlignment="1">
      <alignment horizontal="right" vertical="center"/>
    </xf>
    <xf numFmtId="0" fontId="27" fillId="0" borderId="77"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37" fillId="0" borderId="18"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0" fillId="0" borderId="7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37"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17" fillId="0" borderId="37"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38" xfId="0"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9" xfId="0" applyFont="1" applyFill="1" applyBorder="1" applyAlignment="1">
      <alignment horizontal="center" vertical="center"/>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9" fillId="0" borderId="99" xfId="0" applyFont="1" applyFill="1" applyBorder="1" applyAlignment="1">
      <alignment horizontal="left" vertical="center"/>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9"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99" xfId="0" applyFont="1" applyFill="1" applyBorder="1" applyAlignment="1">
      <alignment horizontal="left" vertical="center" wrapText="1"/>
    </xf>
    <xf numFmtId="0" fontId="27" fillId="0" borderId="85" xfId="0" applyFont="1" applyBorder="1" applyAlignment="1">
      <alignment horizontal="center" vertical="center"/>
    </xf>
    <xf numFmtId="0" fontId="27" fillId="0" borderId="76" xfId="0" applyFont="1" applyBorder="1" applyAlignment="1">
      <alignment horizontal="center" vertical="center"/>
    </xf>
    <xf numFmtId="0" fontId="27" fillId="0" borderId="99" xfId="0" applyFont="1" applyBorder="1" applyAlignment="1">
      <alignment horizontal="center" vertical="center"/>
    </xf>
    <xf numFmtId="0" fontId="37" fillId="0" borderId="75" xfId="0" applyFont="1" applyBorder="1" applyAlignment="1">
      <alignment horizontal="left" vertical="center" wrapText="1"/>
    </xf>
    <xf numFmtId="0" fontId="27" fillId="0" borderId="76" xfId="0" applyFont="1" applyBorder="1" applyAlignment="1">
      <alignment horizontal="left" vertical="center"/>
    </xf>
    <xf numFmtId="0" fontId="27" fillId="0" borderId="99" xfId="0" applyFont="1" applyBorder="1" applyAlignment="1">
      <alignment horizontal="left" vertical="center"/>
    </xf>
    <xf numFmtId="176" fontId="27" fillId="0" borderId="75" xfId="0" applyNumberFormat="1" applyFont="1" applyBorder="1" applyAlignment="1">
      <alignment horizontal="right" vertical="center"/>
    </xf>
    <xf numFmtId="176" fontId="27" fillId="0" borderId="76" xfId="0" applyNumberFormat="1" applyFont="1" applyBorder="1" applyAlignment="1">
      <alignment horizontal="right" vertical="center"/>
    </xf>
    <xf numFmtId="176" fontId="27" fillId="0" borderId="104"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36" fillId="0" borderId="37"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8" xfId="0" applyFont="1" applyFill="1" applyBorder="1" applyAlignment="1">
      <alignment horizontal="center" vertical="center"/>
    </xf>
    <xf numFmtId="0" fontId="9" fillId="0" borderId="38" xfId="0" applyFont="1" applyFill="1" applyBorder="1" applyAlignment="1">
      <alignment horizontal="center" vertical="center" wrapText="1"/>
    </xf>
    <xf numFmtId="0" fontId="9"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9"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10" xfId="0" applyFont="1" applyBorder="1" applyAlignment="1">
      <alignment horizontal="center" vertical="center"/>
    </xf>
    <xf numFmtId="0" fontId="1" fillId="0" borderId="10" xfId="0" applyFont="1" applyBorder="1" applyAlignment="1">
      <alignment horizontal="center" vertical="center"/>
    </xf>
    <xf numFmtId="9" fontId="0" fillId="0" borderId="29" xfId="0" applyNumberFormat="1" applyFont="1" applyBorder="1" applyAlignment="1">
      <alignment horizontal="center" vertical="center"/>
    </xf>
    <xf numFmtId="9" fontId="1" fillId="0" borderId="30" xfId="0" applyNumberFormat="1" applyFont="1" applyBorder="1" applyAlignment="1">
      <alignment horizontal="center" vertical="center"/>
    </xf>
    <xf numFmtId="9" fontId="1" fillId="0" borderId="31" xfId="0" applyNumberFormat="1" applyFont="1" applyBorder="1" applyAlignment="1">
      <alignment horizontal="center" vertical="center"/>
    </xf>
    <xf numFmtId="0" fontId="0" fillId="0" borderId="10" xfId="0" applyFont="1" applyBorder="1" applyAlignment="1">
      <alignment horizontal="left" vertical="center"/>
    </xf>
    <xf numFmtId="0" fontId="1" fillId="0" borderId="10" xfId="0" applyFont="1" applyBorder="1" applyAlignment="1">
      <alignment horizontal="left"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177" fontId="1" fillId="0" borderId="10" xfId="0" applyNumberFormat="1" applyFont="1" applyBorder="1" applyAlignment="1">
      <alignment vertical="center" wrapText="1"/>
    </xf>
    <xf numFmtId="177" fontId="1" fillId="0" borderId="10" xfId="0" applyNumberFormat="1" applyFont="1" applyBorder="1" applyAlignment="1">
      <alignment vertical="center"/>
    </xf>
    <xf numFmtId="0" fontId="0" fillId="0" borderId="10" xfId="0" applyFont="1" applyBorder="1" applyAlignment="1">
      <alignment vertical="center"/>
    </xf>
    <xf numFmtId="9" fontId="0" fillId="0" borderId="29" xfId="0" applyNumberFormat="1" applyFont="1" applyBorder="1" applyAlignment="1">
      <alignment vertical="center"/>
    </xf>
    <xf numFmtId="9" fontId="1" fillId="0" borderId="29" xfId="0" applyNumberFormat="1" applyFont="1" applyBorder="1" applyAlignment="1">
      <alignment vertical="center"/>
    </xf>
    <xf numFmtId="0" fontId="0"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0" fillId="0" borderId="10" xfId="0" applyFont="1" applyBorder="1" applyAlignment="1">
      <alignment horizontal="left" vertical="center"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178" fontId="0" fillId="0" borderId="29" xfId="0" applyNumberFormat="1" applyFont="1" applyBorder="1" applyAlignment="1">
      <alignment vertical="center"/>
    </xf>
    <xf numFmtId="178" fontId="0" fillId="0" borderId="30" xfId="0" applyNumberFormat="1" applyFont="1" applyBorder="1" applyAlignment="1">
      <alignment vertical="center"/>
    </xf>
    <xf numFmtId="178" fontId="0" fillId="0" borderId="31" xfId="0" applyNumberFormat="1" applyFont="1" applyBorder="1" applyAlignment="1">
      <alignment vertical="center"/>
    </xf>
    <xf numFmtId="0" fontId="0" fillId="0" borderId="7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1" fillId="0" borderId="29" xfId="1" applyFont="1" applyFill="1" applyBorder="1" applyAlignment="1">
      <alignment horizontal="left" vertical="center" wrapText="1"/>
    </xf>
    <xf numFmtId="0" fontId="1" fillId="0" borderId="38" xfId="0" applyFont="1" applyBorder="1" applyAlignment="1">
      <alignment horizontal="left" vertical="center" wrapText="1"/>
    </xf>
    <xf numFmtId="0" fontId="1" fillId="0" borderId="37" xfId="3" applyFont="1" applyFill="1" applyBorder="1" applyAlignment="1" applyProtection="1">
      <alignment horizontal="center" vertical="center" wrapText="1" shrinkToFit="1"/>
    </xf>
    <xf numFmtId="0" fontId="1" fillId="0" borderId="30" xfId="3" applyFont="1" applyFill="1" applyBorder="1" applyAlignment="1" applyProtection="1">
      <alignment horizontal="center" vertical="center" wrapText="1" shrinkToFi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1" fillId="2" borderId="48" xfId="3" applyFont="1" applyFill="1" applyBorder="1" applyAlignment="1" applyProtection="1">
      <alignment horizontal="center" vertical="center" wrapText="1" shrinkToFit="1"/>
    </xf>
    <xf numFmtId="0" fontId="11" fillId="2" borderId="45" xfId="3" applyFont="1" applyFill="1" applyBorder="1" applyAlignment="1" applyProtection="1">
      <alignment horizontal="center" vertical="center" wrapText="1" shrinkToFit="1"/>
    </xf>
    <xf numFmtId="0" fontId="7" fillId="2" borderId="36" xfId="3"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9" fillId="0" borderId="37" xfId="1" applyFont="1" applyFill="1" applyBorder="1" applyAlignment="1" applyProtection="1">
      <alignment horizontal="left" vertical="top" wrapText="1"/>
    </xf>
    <xf numFmtId="0" fontId="9" fillId="0" borderId="30" xfId="1" applyFont="1" applyFill="1" applyBorder="1" applyAlignment="1" applyProtection="1">
      <alignment horizontal="left" vertical="top" wrapText="1"/>
    </xf>
    <xf numFmtId="0" fontId="9" fillId="0" borderId="22" xfId="1" applyFont="1" applyFill="1" applyBorder="1" applyAlignment="1" applyProtection="1">
      <alignment horizontal="left" vertical="top" wrapText="1"/>
    </xf>
    <xf numFmtId="0" fontId="9" fillId="0" borderId="38" xfId="1" applyFont="1" applyFill="1" applyBorder="1" applyAlignment="1" applyProtection="1">
      <alignment horizontal="left" vertical="top" wrapText="1"/>
    </xf>
    <xf numFmtId="0" fontId="10" fillId="2" borderId="18" xfId="3"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77" fontId="0" fillId="0" borderId="18" xfId="0" applyNumberFormat="1" applyFont="1" applyFill="1" applyBorder="1" applyAlignment="1">
      <alignment horizontal="center" vertical="center"/>
    </xf>
    <xf numFmtId="177" fontId="0" fillId="0" borderId="19" xfId="0" applyNumberFormat="1" applyFill="1" applyBorder="1" applyAlignment="1">
      <alignment horizontal="center" vertical="center"/>
    </xf>
    <xf numFmtId="177" fontId="0" fillId="0" borderId="20" xfId="0" applyNumberFormat="1" applyFill="1" applyBorder="1" applyAlignment="1">
      <alignment horizontal="center" vertical="center"/>
    </xf>
    <xf numFmtId="177" fontId="0" fillId="0" borderId="19"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10" fillId="2" borderId="19" xfId="3" applyFont="1" applyFill="1" applyBorder="1" applyAlignment="1" applyProtection="1">
      <alignment horizontal="center" vertical="center" wrapText="1"/>
    </xf>
    <xf numFmtId="0" fontId="10" fillId="2" borderId="20" xfId="3" applyFont="1" applyFill="1" applyBorder="1" applyAlignment="1" applyProtection="1">
      <alignment horizontal="center" vertical="center" wrapText="1"/>
    </xf>
    <xf numFmtId="177" fontId="0" fillId="0" borderId="130" xfId="0" applyNumberFormat="1" applyFont="1" applyFill="1" applyBorder="1" applyAlignment="1">
      <alignment horizontal="center" vertical="center"/>
    </xf>
    <xf numFmtId="177" fontId="0" fillId="0" borderId="131"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38" fontId="0" fillId="0" borderId="10" xfId="6" applyFont="1" applyBorder="1" applyAlignment="1">
      <alignment horizontal="center" vertical="center"/>
    </xf>
    <xf numFmtId="0" fontId="0" fillId="0" borderId="92" xfId="0" applyFont="1" applyBorder="1" applyAlignment="1">
      <alignment horizontal="center" vertical="center"/>
    </xf>
    <xf numFmtId="0" fontId="0" fillId="0" borderId="95" xfId="0" applyFont="1" applyBorder="1" applyAlignment="1">
      <alignment horizontal="center" vertical="center"/>
    </xf>
    <xf numFmtId="0" fontId="0" fillId="7" borderId="42" xfId="0" applyFont="1" applyFill="1" applyBorder="1" applyAlignment="1">
      <alignment horizontal="center" vertical="center" wrapText="1"/>
    </xf>
    <xf numFmtId="0" fontId="1" fillId="7" borderId="42" xfId="0" applyFont="1" applyFill="1" applyBorder="1" applyAlignment="1">
      <alignment horizontal="center" vertical="center"/>
    </xf>
    <xf numFmtId="0" fontId="1" fillId="7" borderId="137" xfId="0" applyFont="1" applyFill="1" applyBorder="1" applyAlignment="1">
      <alignment horizontal="center" vertical="center"/>
    </xf>
    <xf numFmtId="38" fontId="0" fillId="0" borderId="42" xfId="6" applyFont="1" applyBorder="1" applyAlignment="1">
      <alignment horizontal="center" vertical="center"/>
    </xf>
    <xf numFmtId="177" fontId="0" fillId="0" borderId="101" xfId="0" applyNumberFormat="1" applyFont="1" applyFill="1" applyBorder="1" applyAlignment="1">
      <alignment horizontal="center" vertical="center"/>
    </xf>
    <xf numFmtId="177" fontId="1" fillId="0" borderId="101" xfId="0" applyNumberFormat="1" applyFont="1" applyFill="1" applyBorder="1" applyAlignment="1">
      <alignment horizontal="center" vertical="center"/>
    </xf>
    <xf numFmtId="0" fontId="7" fillId="2" borderId="4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50" xfId="3" applyFont="1" applyFill="1" applyBorder="1" applyAlignment="1" applyProtection="1">
      <alignment horizontal="center" vertical="center" wrapText="1"/>
    </xf>
    <xf numFmtId="0" fontId="7" fillId="2" borderId="51" xfId="3" applyFont="1" applyFill="1" applyBorder="1" applyAlignment="1" applyProtection="1">
      <alignment horizontal="center" vertical="center" wrapText="1"/>
    </xf>
    <xf numFmtId="0" fontId="7" fillId="2" borderId="22"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xf>
    <xf numFmtId="0" fontId="7" fillId="0" borderId="91" xfId="3" applyFont="1" applyFill="1" applyBorder="1" applyAlignment="1" applyProtection="1">
      <alignment horizontal="center" vertical="center" wrapText="1"/>
    </xf>
    <xf numFmtId="0" fontId="7" fillId="0" borderId="92" xfId="3" applyFont="1" applyFill="1" applyBorder="1" applyAlignment="1" applyProtection="1">
      <alignment horizontal="center" vertical="center" wrapText="1"/>
    </xf>
    <xf numFmtId="0" fontId="9" fillId="0" borderId="30" xfId="0" applyFont="1" applyFill="1" applyBorder="1" applyAlignment="1">
      <alignment horizontal="center" vertical="center"/>
    </xf>
    <xf numFmtId="0" fontId="9" fillId="0" borderId="38" xfId="0" applyFont="1" applyFill="1" applyBorder="1" applyAlignment="1">
      <alignment horizontal="center" vertical="center"/>
    </xf>
    <xf numFmtId="177" fontId="0" fillId="0" borderId="104" xfId="0" applyNumberFormat="1" applyFont="1" applyFill="1" applyBorder="1" applyAlignment="1">
      <alignment horizontal="right" vertical="center"/>
    </xf>
    <xf numFmtId="0" fontId="0" fillId="0" borderId="8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76" xfId="0" applyFont="1" applyFill="1" applyBorder="1" applyAlignment="1">
      <alignment horizontal="left" vertical="center"/>
    </xf>
    <xf numFmtId="0" fontId="0" fillId="0" borderId="99"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38" fontId="1" fillId="0" borderId="42" xfId="6" applyFont="1" applyFill="1" applyBorder="1" applyAlignment="1">
      <alignment horizontal="center" vertical="center"/>
    </xf>
    <xf numFmtId="0" fontId="11" fillId="7" borderId="39" xfId="0" applyFont="1" applyFill="1" applyBorder="1" applyAlignment="1">
      <alignment horizontal="center" vertical="center" wrapText="1"/>
    </xf>
    <xf numFmtId="0" fontId="11" fillId="7" borderId="10" xfId="0" applyFont="1" applyFill="1" applyBorder="1" applyAlignment="1">
      <alignment horizontal="center" vertical="center"/>
    </xf>
    <xf numFmtId="0" fontId="11" fillId="7" borderId="40"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41" xfId="0" applyFont="1" applyFill="1" applyBorder="1" applyAlignment="1">
      <alignment horizontal="center" vertical="center"/>
    </xf>
    <xf numFmtId="0" fontId="11" fillId="7" borderId="42" xfId="0" applyFont="1" applyFill="1" applyBorder="1" applyAlignment="1">
      <alignment horizontal="center" vertical="center"/>
    </xf>
    <xf numFmtId="0" fontId="11" fillId="7" borderId="43" xfId="0" applyFont="1" applyFill="1" applyBorder="1" applyAlignment="1">
      <alignment horizontal="center" vertical="center"/>
    </xf>
    <xf numFmtId="0" fontId="11" fillId="7" borderId="141" xfId="0" applyFont="1" applyFill="1" applyBorder="1" applyAlignment="1">
      <alignment horizontal="center" vertical="center"/>
    </xf>
    <xf numFmtId="0" fontId="11" fillId="7" borderId="100" xfId="0" applyFont="1" applyFill="1" applyBorder="1" applyAlignment="1">
      <alignment horizontal="center" vertical="center"/>
    </xf>
    <xf numFmtId="0" fontId="11" fillId="7" borderId="142"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0" fillId="7" borderId="78" xfId="0" applyFont="1" applyFill="1" applyBorder="1" applyAlignment="1">
      <alignment horizontal="center" vertical="center"/>
    </xf>
    <xf numFmtId="0" fontId="0" fillId="7" borderId="45" xfId="0" applyFont="1" applyFill="1" applyBorder="1" applyAlignment="1">
      <alignment horizontal="center" vertical="center"/>
    </xf>
    <xf numFmtId="0" fontId="0" fillId="7" borderId="46" xfId="0" applyFont="1" applyFill="1" applyBorder="1" applyAlignment="1">
      <alignment horizontal="center" vertical="center"/>
    </xf>
    <xf numFmtId="0" fontId="0" fillId="7" borderId="70"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1" xfId="0" applyFont="1" applyFill="1" applyBorder="1" applyAlignment="1">
      <alignment horizontal="center" vertical="center"/>
    </xf>
    <xf numFmtId="0" fontId="1" fillId="0" borderId="77" xfId="0" applyFont="1" applyFill="1" applyBorder="1" applyAlignment="1">
      <alignment vertical="center"/>
    </xf>
    <xf numFmtId="0" fontId="1" fillId="0" borderId="19" xfId="0" applyFont="1" applyFill="1" applyBorder="1" applyAlignment="1">
      <alignment vertical="center"/>
    </xf>
    <xf numFmtId="0" fontId="1" fillId="0" borderId="58" xfId="0" applyFont="1" applyBorder="1" applyAlignment="1">
      <alignment horizontal="center" vertical="center"/>
    </xf>
    <xf numFmtId="0" fontId="1" fillId="0" borderId="115" xfId="0" applyFont="1" applyFill="1" applyBorder="1" applyAlignment="1">
      <alignment horizontal="center" vertical="center"/>
    </xf>
    <xf numFmtId="0" fontId="1" fillId="0" borderId="116" xfId="0" applyFont="1" applyBorder="1" applyAlignment="1">
      <alignment horizontal="center" vertical="center"/>
    </xf>
    <xf numFmtId="0" fontId="0" fillId="0" borderId="18"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9" xfId="0" applyFont="1" applyBorder="1" applyAlignment="1">
      <alignment horizontal="center" vertical="center"/>
    </xf>
    <xf numFmtId="38" fontId="1" fillId="0" borderId="10" xfId="6" applyFont="1" applyFill="1" applyBorder="1" applyAlignment="1">
      <alignment horizontal="center" vertical="center"/>
    </xf>
    <xf numFmtId="38" fontId="1" fillId="0" borderId="53" xfId="6" applyFont="1" applyFill="1" applyBorder="1" applyAlignment="1">
      <alignment horizontal="center" vertical="center"/>
    </xf>
    <xf numFmtId="0" fontId="0" fillId="0" borderId="42" xfId="0" applyFont="1" applyFill="1" applyBorder="1" applyAlignment="1">
      <alignment horizontal="center" vertical="center"/>
    </xf>
    <xf numFmtId="0" fontId="0" fillId="4" borderId="78" xfId="0" applyFont="1" applyFill="1" applyBorder="1" applyAlignment="1">
      <alignment horizontal="center" vertical="center" wrapText="1" shrinkToFit="1"/>
    </xf>
    <xf numFmtId="0" fontId="0" fillId="4" borderId="45" xfId="0" applyFont="1" applyFill="1" applyBorder="1" applyAlignment="1">
      <alignment horizontal="center" vertical="center" wrapText="1" shrinkToFit="1"/>
    </xf>
    <xf numFmtId="0" fontId="0" fillId="4" borderId="1" xfId="0" applyFont="1" applyFill="1" applyBorder="1" applyAlignment="1">
      <alignment horizontal="center" vertical="center" wrapText="1" shrinkToFit="1"/>
    </xf>
    <xf numFmtId="0" fontId="0" fillId="4" borderId="0" xfId="0" applyFont="1" applyFill="1" applyBorder="1" applyAlignment="1">
      <alignment horizontal="center" vertical="center" wrapText="1" shrinkToFit="1"/>
    </xf>
    <xf numFmtId="0" fontId="0" fillId="4" borderId="70" xfId="0" applyFont="1" applyFill="1" applyBorder="1" applyAlignment="1">
      <alignment horizontal="center" vertical="center" wrapText="1" shrinkToFit="1"/>
    </xf>
    <xf numFmtId="0" fontId="0" fillId="4" borderId="22" xfId="0" applyFont="1" applyFill="1" applyBorder="1" applyAlignment="1">
      <alignment horizontal="center" vertical="center" wrapText="1" shrinkToFit="1"/>
    </xf>
    <xf numFmtId="0" fontId="0" fillId="4" borderId="78"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45" xfId="0" applyFont="1" applyFill="1" applyBorder="1" applyAlignment="1">
      <alignment horizontal="left" vertical="center" wrapText="1"/>
    </xf>
    <xf numFmtId="0" fontId="1" fillId="4" borderId="45" xfId="0" applyFont="1" applyFill="1" applyBorder="1" applyAlignment="1">
      <alignment horizontal="left" vertical="center"/>
    </xf>
    <xf numFmtId="0" fontId="1" fillId="4" borderId="46" xfId="0" applyFont="1" applyFill="1" applyBorder="1" applyAlignment="1">
      <alignment horizontal="left" vertical="center"/>
    </xf>
    <xf numFmtId="0" fontId="1" fillId="4" borderId="0" xfId="0" applyFont="1" applyFill="1" applyBorder="1" applyAlignment="1">
      <alignment horizontal="left" vertical="center"/>
    </xf>
    <xf numFmtId="0" fontId="1" fillId="4" borderId="93" xfId="0" applyFont="1" applyFill="1" applyBorder="1" applyAlignment="1">
      <alignment horizontal="left" vertical="center"/>
    </xf>
    <xf numFmtId="0" fontId="1" fillId="4" borderId="22" xfId="0" applyFont="1" applyFill="1" applyBorder="1" applyAlignment="1">
      <alignment horizontal="left" vertical="center"/>
    </xf>
    <xf numFmtId="0" fontId="1" fillId="4" borderId="23" xfId="0" applyFont="1" applyFill="1" applyBorder="1" applyAlignment="1">
      <alignment horizontal="left" vertical="center"/>
    </xf>
    <xf numFmtId="0" fontId="1" fillId="4" borderId="42" xfId="0" applyFont="1" applyFill="1" applyBorder="1" applyAlignment="1">
      <alignment horizontal="center" vertical="center"/>
    </xf>
    <xf numFmtId="0" fontId="0" fillId="4" borderId="10" xfId="0" applyFont="1" applyFill="1" applyBorder="1" applyAlignment="1">
      <alignment horizontal="center" vertical="center" wrapText="1" shrinkToFit="1"/>
    </xf>
    <xf numFmtId="0" fontId="0" fillId="4" borderId="53" xfId="0" applyFont="1" applyFill="1" applyBorder="1" applyAlignment="1">
      <alignment horizontal="center" vertical="center" wrapText="1" shrinkToFit="1"/>
    </xf>
    <xf numFmtId="0" fontId="0" fillId="4" borderId="66" xfId="0" applyFont="1" applyFill="1" applyBorder="1" applyAlignment="1">
      <alignment horizontal="center" vertical="center"/>
    </xf>
    <xf numFmtId="0" fontId="0" fillId="4" borderId="35" xfId="0" applyFont="1" applyFill="1" applyBorder="1" applyAlignment="1">
      <alignment horizontal="center" vertical="center"/>
    </xf>
    <xf numFmtId="0" fontId="0" fillId="0" borderId="42"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 fillId="4" borderId="96" xfId="0" applyFont="1" applyFill="1" applyBorder="1" applyAlignment="1">
      <alignment horizontal="center" vertical="center"/>
    </xf>
    <xf numFmtId="0" fontId="1" fillId="4" borderId="97" xfId="0" applyFont="1" applyFill="1" applyBorder="1" applyAlignment="1">
      <alignment horizontal="center" vertical="center"/>
    </xf>
    <xf numFmtId="0" fontId="9" fillId="5" borderId="10" xfId="0" applyFont="1" applyFill="1" applyBorder="1" applyAlignment="1">
      <alignment horizontal="center" vertical="center"/>
    </xf>
    <xf numFmtId="0" fontId="0" fillId="5" borderId="10" xfId="0" applyFont="1" applyFill="1" applyBorder="1" applyAlignment="1">
      <alignment horizontal="center" vertical="center"/>
    </xf>
    <xf numFmtId="0" fontId="1" fillId="5" borderId="10" xfId="0" applyFont="1" applyFill="1" applyBorder="1" applyAlignment="1">
      <alignment horizontal="center" vertical="center"/>
    </xf>
    <xf numFmtId="0" fontId="0"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5" fillId="5" borderId="54" xfId="0" applyFont="1" applyFill="1" applyBorder="1" applyAlignment="1">
      <alignment horizontal="center" vertical="center"/>
    </xf>
    <xf numFmtId="0" fontId="15" fillId="5" borderId="55" xfId="0" applyFont="1" applyFill="1" applyBorder="1" applyAlignment="1">
      <alignment horizontal="center" vertical="center"/>
    </xf>
    <xf numFmtId="0" fontId="15" fillId="5" borderId="56"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66" xfId="0" applyFont="1" applyFill="1" applyBorder="1" applyAlignment="1">
      <alignment horizontal="left" vertical="center"/>
    </xf>
    <xf numFmtId="0" fontId="0" fillId="0" borderId="122"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0" fontId="0" fillId="0" borderId="123" xfId="0" quotePrefix="1" applyFont="1" applyBorder="1" applyAlignment="1">
      <alignment horizontal="left" vertical="center"/>
    </xf>
    <xf numFmtId="0" fontId="1" fillId="0" borderId="124" xfId="0" applyFont="1" applyBorder="1" applyAlignment="1">
      <alignment horizontal="left" vertical="center"/>
    </xf>
    <xf numFmtId="0" fontId="1" fillId="0" borderId="125" xfId="0" applyFont="1" applyBorder="1" applyAlignment="1">
      <alignment horizontal="left" vertical="center"/>
    </xf>
    <xf numFmtId="0" fontId="0" fillId="5" borderId="30"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6" xfId="0" applyFont="1" applyFill="1" applyBorder="1" applyAlignment="1">
      <alignment horizontal="center" vertical="center"/>
    </xf>
    <xf numFmtId="0" fontId="1" fillId="0" borderId="126"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27" xfId="0" applyFont="1" applyFill="1" applyBorder="1" applyAlignment="1">
      <alignment horizontal="center" vertical="center"/>
    </xf>
    <xf numFmtId="0" fontId="1" fillId="0" borderId="85" xfId="0" applyFont="1" applyFill="1" applyBorder="1" applyAlignment="1">
      <alignment vertical="center"/>
    </xf>
    <xf numFmtId="0" fontId="1" fillId="0" borderId="76" xfId="0" applyFont="1" applyFill="1" applyBorder="1" applyAlignment="1">
      <alignment vertical="center"/>
    </xf>
    <xf numFmtId="0" fontId="9" fillId="6" borderId="48" xfId="0" applyFont="1" applyFill="1" applyBorder="1" applyAlignment="1">
      <alignment horizontal="left" vertical="center" wrapText="1"/>
    </xf>
    <xf numFmtId="0" fontId="9" fillId="6" borderId="45" xfId="0" applyFont="1" applyFill="1" applyBorder="1" applyAlignment="1">
      <alignment horizontal="left" vertical="center"/>
    </xf>
    <xf numFmtId="0" fontId="9" fillId="6" borderId="66"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177" fontId="0" fillId="0" borderId="101" xfId="0" applyNumberFormat="1" applyFont="1" applyFill="1" applyBorder="1" applyAlignment="1">
      <alignment horizontal="center" vertical="top"/>
    </xf>
    <xf numFmtId="0" fontId="27" fillId="0" borderId="67" xfId="0" applyFont="1" applyFill="1" applyBorder="1" applyAlignment="1">
      <alignment horizontal="left" vertical="top"/>
    </xf>
    <xf numFmtId="0" fontId="27" fillId="0" borderId="0" xfId="0" applyFont="1" applyFill="1" applyBorder="1" applyAlignment="1">
      <alignment horizontal="left" vertical="top"/>
    </xf>
    <xf numFmtId="0" fontId="27" fillId="0" borderId="2" xfId="0" applyFont="1" applyFill="1" applyBorder="1" applyAlignment="1">
      <alignment horizontal="left" vertical="top"/>
    </xf>
    <xf numFmtId="0" fontId="0" fillId="0" borderId="102" xfId="0" applyFont="1" applyFill="1" applyBorder="1" applyAlignment="1">
      <alignment horizontal="center" vertical="top" shrinkToFit="1"/>
    </xf>
    <xf numFmtId="0" fontId="0" fillId="0" borderId="19" xfId="0" applyFont="1" applyFill="1" applyBorder="1" applyAlignment="1">
      <alignment horizontal="center" vertical="top" shrinkToFit="1"/>
    </xf>
    <xf numFmtId="0" fontId="0" fillId="0" borderId="20" xfId="0" applyFont="1" applyFill="1" applyBorder="1" applyAlignment="1">
      <alignment horizontal="center" vertical="top" shrinkToFit="1"/>
    </xf>
    <xf numFmtId="0" fontId="1" fillId="0" borderId="68" xfId="0" applyFont="1" applyFill="1" applyBorder="1" applyAlignment="1">
      <alignment vertical="center" wrapText="1"/>
    </xf>
    <xf numFmtId="0" fontId="1" fillId="0" borderId="65" xfId="0" applyFont="1" applyFill="1" applyBorder="1" applyAlignment="1">
      <alignment vertical="center" wrapText="1"/>
    </xf>
    <xf numFmtId="0" fontId="1" fillId="0" borderId="69" xfId="0" applyFont="1" applyFill="1" applyBorder="1" applyAlignment="1">
      <alignment vertical="center" wrapText="1"/>
    </xf>
    <xf numFmtId="0" fontId="18" fillId="0" borderId="77"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103" xfId="0" applyFont="1" applyFill="1" applyBorder="1" applyAlignment="1">
      <alignment horizontal="left" vertical="center"/>
    </xf>
    <xf numFmtId="0" fontId="18" fillId="0" borderId="84"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121" xfId="0" applyFont="1" applyFill="1" applyBorder="1" applyAlignment="1">
      <alignment horizontal="left" vertical="center"/>
    </xf>
    <xf numFmtId="0" fontId="0" fillId="0" borderId="12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33" fillId="0" borderId="19" xfId="0" quotePrefix="1" applyFont="1" applyBorder="1" applyAlignment="1">
      <alignment horizontal="left" vertical="center"/>
    </xf>
    <xf numFmtId="0" fontId="33" fillId="0" borderId="19" xfId="0" applyFont="1" applyBorder="1" applyAlignment="1">
      <alignment horizontal="left" vertical="center"/>
    </xf>
    <xf numFmtId="0" fontId="33" fillId="0" borderId="103" xfId="0" applyFont="1" applyBorder="1" applyAlignment="1">
      <alignment horizontal="left" vertical="center"/>
    </xf>
    <xf numFmtId="0" fontId="1" fillId="0" borderId="25" xfId="0" applyFont="1" applyBorder="1" applyAlignment="1">
      <alignment horizontal="left" vertical="center"/>
    </xf>
    <xf numFmtId="0" fontId="1" fillId="0" borderId="121" xfId="0" applyFont="1" applyBorder="1" applyAlignment="1">
      <alignment horizontal="left" vertical="center"/>
    </xf>
    <xf numFmtId="0" fontId="0" fillId="0"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1"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3" xfId="0" applyFont="1" applyFill="1" applyBorder="1" applyAlignment="1">
      <alignment horizontal="left"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35" xfId="0" applyFont="1" applyBorder="1" applyAlignment="1">
      <alignment horizontal="left" vertical="center" wrapText="1"/>
    </xf>
    <xf numFmtId="0" fontId="15" fillId="2" borderId="54"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1" fillId="2" borderId="48" xfId="0" applyFont="1" applyFill="1" applyBorder="1" applyAlignment="1">
      <alignment horizontal="center" vertical="center" textRotation="255" wrapText="1"/>
    </xf>
    <xf numFmtId="0" fontId="11" fillId="2" borderId="49"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50" xfId="0" applyFont="1" applyFill="1" applyBorder="1" applyAlignment="1">
      <alignment horizontal="center" vertical="center" textRotation="255" wrapText="1"/>
    </xf>
    <xf numFmtId="0" fontId="11" fillId="2" borderId="51" xfId="0" applyFont="1" applyFill="1" applyBorder="1" applyAlignment="1">
      <alignment horizontal="center" vertical="center" textRotation="255" wrapText="1"/>
    </xf>
    <xf numFmtId="0" fontId="11" fillId="2" borderId="52" xfId="0" applyFont="1" applyFill="1" applyBorder="1" applyAlignment="1">
      <alignment horizontal="center" vertical="center" textRotation="255" wrapText="1"/>
    </xf>
    <xf numFmtId="0" fontId="0" fillId="0" borderId="70"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5" fillId="0" borderId="6" xfId="0" applyFont="1" applyBorder="1" applyAlignment="1">
      <alignment horizontal="center" vertical="center"/>
    </xf>
    <xf numFmtId="49" fontId="5" fillId="0" borderId="6" xfId="0" applyNumberFormat="1" applyFont="1" applyBorder="1" applyAlignment="1">
      <alignment horizontal="center" vertical="center"/>
    </xf>
    <xf numFmtId="0" fontId="1" fillId="0" borderId="20" xfId="0" applyFont="1" applyFill="1" applyBorder="1" applyAlignment="1">
      <alignment vertical="center"/>
    </xf>
    <xf numFmtId="0" fontId="12" fillId="0" borderId="88" xfId="1" applyFont="1" applyFill="1" applyBorder="1" applyAlignment="1" applyProtection="1">
      <alignment horizontal="center" vertical="center" wrapText="1" shrinkToFit="1"/>
    </xf>
    <xf numFmtId="0" fontId="1" fillId="0" borderId="55" xfId="0" applyFont="1" applyFill="1" applyBorder="1" applyAlignment="1">
      <alignment horizontal="center" vertical="center"/>
    </xf>
    <xf numFmtId="0" fontId="1" fillId="0" borderId="89" xfId="0" applyFont="1" applyFill="1" applyBorder="1" applyAlignment="1">
      <alignment horizontal="center" vertical="center"/>
    </xf>
    <xf numFmtId="0" fontId="7" fillId="2" borderId="90" xfId="1" applyFont="1" applyFill="1" applyBorder="1" applyAlignment="1" applyProtection="1">
      <alignment horizontal="center" vertical="center" wrapText="1" shrinkToFit="1"/>
    </xf>
    <xf numFmtId="0" fontId="1" fillId="0" borderId="55"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7" fillId="2" borderId="90" xfId="1" applyFont="1" applyFill="1" applyBorder="1" applyAlignment="1" applyProtection="1">
      <alignment horizontal="center" vertical="center"/>
    </xf>
    <xf numFmtId="0" fontId="1" fillId="0" borderId="56" xfId="0" applyFont="1" applyBorder="1" applyAlignment="1">
      <alignment horizontal="center" vertical="center"/>
    </xf>
    <xf numFmtId="0" fontId="8" fillId="7" borderId="36" xfId="3" applyFont="1" applyFill="1" applyBorder="1" applyAlignment="1" applyProtection="1">
      <alignment horizontal="center" vertical="center" wrapText="1" shrinkToFit="1"/>
    </xf>
    <xf numFmtId="0" fontId="8" fillId="7" borderId="30" xfId="3" applyFont="1" applyFill="1" applyBorder="1" applyAlignment="1" applyProtection="1">
      <alignment horizontal="center" vertical="center" wrapText="1" shrinkToFit="1"/>
    </xf>
    <xf numFmtId="0" fontId="8" fillId="7" borderId="47" xfId="3" applyFont="1" applyFill="1" applyBorder="1" applyAlignment="1" applyProtection="1">
      <alignment horizontal="center" vertical="center" wrapText="1" shrinkToFit="1"/>
    </xf>
    <xf numFmtId="0" fontId="0" fillId="0" borderId="77" xfId="0" applyFont="1" applyFill="1" applyBorder="1" applyAlignment="1">
      <alignment vertical="center"/>
    </xf>
    <xf numFmtId="0" fontId="1" fillId="0" borderId="37" xfId="1" applyFont="1" applyFill="1" applyBorder="1" applyAlignment="1" applyProtection="1">
      <alignment horizontal="left" vertical="center" wrapText="1"/>
    </xf>
    <xf numFmtId="0" fontId="1" fillId="0" borderId="30" xfId="1" applyFont="1" applyFill="1" applyBorder="1" applyAlignment="1" applyProtection="1">
      <alignment horizontal="left" vertical="center" wrapText="1"/>
    </xf>
    <xf numFmtId="0" fontId="1" fillId="0" borderId="38" xfId="1" applyFont="1" applyFill="1" applyBorder="1" applyAlignment="1" applyProtection="1">
      <alignment horizontal="left" vertical="center" wrapText="1"/>
    </xf>
    <xf numFmtId="0" fontId="7" fillId="2" borderId="29" xfId="1" applyFont="1" applyFill="1" applyBorder="1" applyAlignment="1" applyProtection="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0" fillId="0" borderId="29" xfId="0" applyFont="1" applyBorder="1" applyAlignment="1">
      <alignment horizontal="center" vertical="center" wrapText="1"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29" fillId="0" borderId="29" xfId="2" applyFont="1" applyFill="1" applyBorder="1" applyAlignment="1" applyProtection="1">
      <alignment horizontal="center" vertical="center" wrapText="1" shrinkToFit="1"/>
    </xf>
    <xf numFmtId="0" fontId="29" fillId="0" borderId="30" xfId="2" applyFont="1" applyFill="1" applyBorder="1" applyAlignment="1" applyProtection="1">
      <alignment horizontal="center" vertical="center" wrapText="1" shrinkToFit="1"/>
    </xf>
    <xf numFmtId="0" fontId="29" fillId="0" borderId="38" xfId="2" applyFont="1" applyFill="1" applyBorder="1" applyAlignment="1" applyProtection="1">
      <alignment horizontal="center" vertical="center" wrapText="1" shrinkToFit="1"/>
    </xf>
    <xf numFmtId="0" fontId="7" fillId="2" borderId="54" xfId="3" applyFont="1" applyFill="1" applyBorder="1" applyAlignment="1" applyProtection="1">
      <alignment horizontal="center" vertical="center"/>
    </xf>
    <xf numFmtId="0" fontId="7" fillId="2" borderId="55" xfId="3" applyFont="1" applyFill="1" applyBorder="1" applyAlignment="1" applyProtection="1">
      <alignment horizontal="center" vertical="center"/>
    </xf>
    <xf numFmtId="0" fontId="11" fillId="2" borderId="36" xfId="3" applyFont="1" applyFill="1" applyBorder="1" applyAlignment="1" applyProtection="1">
      <alignment horizontal="center" vertical="center"/>
    </xf>
    <xf numFmtId="0" fontId="11" fillId="2" borderId="30" xfId="3" applyFont="1" applyFill="1" applyBorder="1" applyAlignment="1" applyProtection="1">
      <alignment horizontal="center" vertical="center"/>
    </xf>
    <xf numFmtId="0" fontId="0" fillId="0" borderId="29" xfId="0" applyFont="1" applyFill="1" applyBorder="1" applyAlignment="1">
      <alignment vertical="center" shrinkToFit="1"/>
    </xf>
    <xf numFmtId="0" fontId="0" fillId="0" borderId="30" xfId="0" applyFont="1" applyFill="1" applyBorder="1" applyAlignment="1">
      <alignment vertical="center" shrinkToFit="1"/>
    </xf>
    <xf numFmtId="0" fontId="0" fillId="0" borderId="31" xfId="0" applyFont="1" applyFill="1" applyBorder="1" applyAlignment="1">
      <alignment vertical="center" shrinkToFit="1"/>
    </xf>
    <xf numFmtId="0" fontId="0" fillId="0" borderId="78"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7" borderId="21" xfId="0" applyFont="1" applyFill="1" applyBorder="1" applyAlignment="1">
      <alignment horizontal="center" vertical="center"/>
    </xf>
    <xf numFmtId="0" fontId="0" fillId="7" borderId="35"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53" xfId="0" applyFont="1" applyFill="1" applyBorder="1" applyAlignment="1">
      <alignment horizontal="center" vertical="center"/>
    </xf>
    <xf numFmtId="0" fontId="10" fillId="0" borderId="37" xfId="1" applyFont="1" applyFill="1" applyBorder="1" applyAlignment="1" applyProtection="1">
      <alignment horizontal="center" vertical="center" wrapText="1" shrinkToFit="1"/>
    </xf>
    <xf numFmtId="0" fontId="7" fillId="2" borderId="29" xfId="3" applyFont="1" applyFill="1" applyBorder="1" applyAlignment="1" applyProtection="1">
      <alignment horizontal="center" vertical="center"/>
    </xf>
    <xf numFmtId="0" fontId="7" fillId="2" borderId="30" xfId="3" applyFont="1" applyFill="1" applyBorder="1" applyAlignment="1" applyProtection="1">
      <alignment horizontal="center" vertical="center"/>
    </xf>
    <xf numFmtId="0" fontId="7" fillId="2" borderId="31" xfId="3" applyFont="1" applyFill="1" applyBorder="1" applyAlignment="1" applyProtection="1">
      <alignment horizontal="center" vertical="center"/>
    </xf>
    <xf numFmtId="0" fontId="29" fillId="0" borderId="30" xfId="2" applyFont="1" applyFill="1" applyBorder="1" applyAlignment="1" applyProtection="1">
      <alignment horizontal="left" vertical="center" wrapText="1"/>
    </xf>
    <xf numFmtId="0" fontId="21" fillId="0" borderId="30" xfId="0" applyFont="1" applyBorder="1" applyAlignment="1">
      <alignment horizontal="left" vertical="center"/>
    </xf>
    <xf numFmtId="0" fontId="21" fillId="0" borderId="38" xfId="0" applyFont="1" applyBorder="1" applyAlignment="1">
      <alignment horizontal="left" vertical="center"/>
    </xf>
    <xf numFmtId="0" fontId="7" fillId="2" borderId="29" xfId="1" applyNumberFormat="1" applyFont="1" applyFill="1" applyBorder="1" applyAlignment="1" applyProtection="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7" fillId="2" borderId="44" xfId="1" applyNumberFormat="1" applyFont="1" applyFill="1" applyBorder="1" applyAlignment="1" applyProtection="1">
      <alignment horizontal="center"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0" fillId="0" borderId="45" xfId="1" applyFont="1" applyFill="1" applyBorder="1" applyAlignment="1">
      <alignment horizontal="left" vertical="center" wrapText="1" shrinkToFit="1"/>
    </xf>
    <xf numFmtId="0" fontId="0" fillId="0" borderId="45" xfId="0" applyFont="1" applyBorder="1" applyAlignment="1">
      <alignment horizontal="left" vertical="center" shrinkToFit="1"/>
    </xf>
    <xf numFmtId="0" fontId="0" fillId="0" borderId="66" xfId="0" applyFont="1" applyBorder="1" applyAlignment="1">
      <alignment horizontal="left" vertical="center" shrinkToFit="1"/>
    </xf>
    <xf numFmtId="0" fontId="7" fillId="2" borderId="47" xfId="3" applyFont="1" applyFill="1" applyBorder="1" applyAlignment="1" applyProtection="1">
      <alignment horizontal="center" vertical="center" wrapText="1"/>
    </xf>
    <xf numFmtId="177" fontId="0" fillId="0" borderId="135" xfId="0" applyNumberFormat="1" applyFont="1" applyFill="1" applyBorder="1" applyAlignment="1">
      <alignment horizontal="center" vertical="center"/>
    </xf>
    <xf numFmtId="177" fontId="0" fillId="0" borderId="136" xfId="0" applyNumberFormat="1" applyFont="1" applyFill="1" applyBorder="1" applyAlignment="1">
      <alignment horizontal="center" vertical="center"/>
    </xf>
    <xf numFmtId="177" fontId="0" fillId="0" borderId="92" xfId="0" applyNumberFormat="1" applyFont="1" applyFill="1" applyBorder="1" applyAlignment="1">
      <alignment horizontal="center" vertical="center"/>
    </xf>
    <xf numFmtId="177" fontId="0" fillId="0" borderId="95"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0" fontId="10" fillId="2" borderId="94" xfId="3" applyFont="1" applyFill="1" applyBorder="1" applyAlignment="1" applyProtection="1">
      <alignment horizontal="center" vertical="center" wrapText="1"/>
    </xf>
    <xf numFmtId="0" fontId="10" fillId="2" borderId="10" xfId="3" applyFont="1" applyFill="1" applyBorder="1" applyAlignment="1" applyProtection="1">
      <alignment horizontal="center" vertical="center" wrapText="1"/>
    </xf>
    <xf numFmtId="9" fontId="1" fillId="0" borderId="10" xfId="5" applyFont="1" applyFill="1" applyBorder="1" applyAlignment="1">
      <alignment horizontal="center" vertical="center"/>
    </xf>
    <xf numFmtId="177" fontId="1" fillId="0" borderId="92" xfId="0" applyNumberFormat="1" applyFont="1" applyFill="1" applyBorder="1" applyAlignment="1">
      <alignment horizontal="center" vertical="center"/>
    </xf>
    <xf numFmtId="0" fontId="10" fillId="2" borderId="21" xfId="3" applyFont="1" applyFill="1" applyBorder="1" applyAlignment="1" applyProtection="1">
      <alignment horizontal="center" vertical="center" wrapText="1"/>
    </xf>
    <xf numFmtId="0" fontId="10" fillId="2" borderId="22"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 fillId="2" borderId="29" xfId="0" applyFont="1" applyFill="1" applyBorder="1" applyAlignment="1">
      <alignment horizontal="center" vertical="center" shrinkToFit="1"/>
    </xf>
    <xf numFmtId="0" fontId="1" fillId="2" borderId="30" xfId="0"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0" fillId="0" borderId="83"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77" xfId="0" applyFont="1" applyFill="1" applyBorder="1" applyAlignment="1">
      <alignment vertical="center" wrapText="1"/>
    </xf>
    <xf numFmtId="0" fontId="1" fillId="0" borderId="19" xfId="0" applyFont="1" applyFill="1" applyBorder="1" applyAlignment="1">
      <alignment vertical="center" wrapText="1"/>
    </xf>
    <xf numFmtId="0" fontId="0" fillId="0" borderId="84" xfId="0" applyFont="1" applyFill="1" applyBorder="1" applyAlignment="1">
      <alignment vertical="center" wrapText="1"/>
    </xf>
    <xf numFmtId="0" fontId="1" fillId="0" borderId="25" xfId="0" applyFont="1" applyFill="1" applyBorder="1" applyAlignment="1">
      <alignment vertical="center" wrapText="1"/>
    </xf>
    <xf numFmtId="0" fontId="1" fillId="0" borderId="71" xfId="0" applyFont="1" applyFill="1" applyBorder="1" applyAlignment="1">
      <alignment vertical="center" wrapText="1"/>
    </xf>
    <xf numFmtId="0" fontId="1" fillId="2" borderId="38" xfId="0" applyFont="1" applyFill="1" applyBorder="1" applyAlignment="1">
      <alignment horizontal="center" vertical="center"/>
    </xf>
    <xf numFmtId="0" fontId="10" fillId="2" borderId="78" xfId="3" applyFont="1" applyFill="1" applyBorder="1" applyAlignment="1" applyProtection="1">
      <alignment horizontal="center" vertical="center" wrapText="1"/>
    </xf>
    <xf numFmtId="0" fontId="1" fillId="2" borderId="4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3"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177" fontId="1" fillId="0" borderId="100" xfId="0" applyNumberFormat="1" applyFont="1" applyFill="1" applyBorder="1" applyAlignment="1">
      <alignment horizontal="center" vertical="center"/>
    </xf>
    <xf numFmtId="177" fontId="0" fillId="0" borderId="100" xfId="0" applyNumberFormat="1" applyFont="1" applyFill="1" applyBorder="1" applyAlignment="1">
      <alignment horizontal="center" vertical="center"/>
    </xf>
    <xf numFmtId="177" fontId="0" fillId="0" borderId="129" xfId="0" applyNumberFormat="1" applyFont="1" applyFill="1" applyBorder="1" applyAlignment="1">
      <alignment horizontal="center" vertical="center"/>
    </xf>
    <xf numFmtId="177" fontId="0" fillId="0" borderId="132" xfId="0" applyNumberFormat="1" applyFont="1" applyFill="1" applyBorder="1" applyAlignment="1">
      <alignment horizontal="center" vertical="center"/>
    </xf>
    <xf numFmtId="177" fontId="0" fillId="0" borderId="133" xfId="0" applyNumberFormat="1" applyFont="1" applyFill="1" applyBorder="1" applyAlignment="1">
      <alignment horizontal="center" vertical="center"/>
    </xf>
    <xf numFmtId="177" fontId="0" fillId="0" borderId="134" xfId="0" applyNumberFormat="1" applyFont="1" applyFill="1" applyBorder="1" applyAlignment="1">
      <alignment horizontal="center" vertical="center"/>
    </xf>
    <xf numFmtId="177" fontId="1" fillId="0" borderId="95" xfId="0" applyNumberFormat="1" applyFont="1" applyFill="1" applyBorder="1" applyAlignment="1">
      <alignment horizontal="center" vertical="center"/>
    </xf>
    <xf numFmtId="177" fontId="1" fillId="0" borderId="13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4" borderId="44" xfId="0" applyFont="1" applyFill="1" applyBorder="1" applyAlignment="1">
      <alignment horizontal="center" vertical="center"/>
    </xf>
    <xf numFmtId="0" fontId="1" fillId="4" borderId="45"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38" fontId="0" fillId="0" borderId="29" xfId="6" applyFont="1" applyFill="1" applyBorder="1" applyAlignment="1">
      <alignment horizontal="center" vertical="center" wrapText="1"/>
    </xf>
    <xf numFmtId="38" fontId="0" fillId="0" borderId="30" xfId="6" applyFont="1" applyFill="1" applyBorder="1" applyAlignment="1">
      <alignment horizontal="center" vertical="center"/>
    </xf>
    <xf numFmtId="38" fontId="0" fillId="0" borderId="31" xfId="6" applyFont="1" applyFill="1" applyBorder="1" applyAlignment="1">
      <alignment horizontal="center" vertical="center"/>
    </xf>
    <xf numFmtId="38" fontId="0" fillId="0" borderId="92" xfId="6" applyFont="1" applyFill="1" applyBorder="1" applyAlignment="1">
      <alignment horizontal="center" vertical="center"/>
    </xf>
    <xf numFmtId="38" fontId="0" fillId="0" borderId="95" xfId="6" applyFont="1" applyFill="1" applyBorder="1" applyAlignment="1">
      <alignment horizontal="center" vertical="center"/>
    </xf>
    <xf numFmtId="38" fontId="0" fillId="0" borderId="38" xfId="6" applyFont="1" applyFill="1" applyBorder="1" applyAlignment="1">
      <alignment horizontal="center" vertical="center"/>
    </xf>
    <xf numFmtId="0" fontId="0" fillId="7" borderId="30" xfId="0" applyFont="1" applyFill="1" applyBorder="1" applyAlignment="1">
      <alignment horizontal="center" vertical="center"/>
    </xf>
    <xf numFmtId="0" fontId="0" fillId="7" borderId="31" xfId="0" applyFont="1" applyFill="1" applyBorder="1" applyAlignment="1">
      <alignment horizontal="center" vertical="center"/>
    </xf>
    <xf numFmtId="0" fontId="1" fillId="0" borderId="11"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5" fillId="2" borderId="5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 fillId="0" borderId="79" xfId="0" applyFont="1" applyBorder="1" applyAlignment="1">
      <alignment horizontal="left" vertical="center"/>
    </xf>
    <xf numFmtId="0" fontId="1" fillId="0" borderId="71" xfId="0" applyFont="1" applyBorder="1" applyAlignment="1">
      <alignment horizontal="left" vertical="center"/>
    </xf>
    <xf numFmtId="0" fontId="11" fillId="2" borderId="49"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4" xfId="0" applyBorder="1" applyAlignment="1">
      <alignment horizontal="center" vertical="center" textRotation="255"/>
    </xf>
    <xf numFmtId="0" fontId="0" fillId="0" borderId="98" xfId="0" applyFont="1" applyFill="1" applyBorder="1" applyAlignment="1">
      <alignment horizontal="center" vertical="top"/>
    </xf>
    <xf numFmtId="0" fontId="0" fillId="0" borderId="76" xfId="0" applyFont="1" applyFill="1" applyBorder="1" applyAlignment="1">
      <alignment horizontal="center" vertical="top"/>
    </xf>
    <xf numFmtId="0" fontId="0" fillId="0" borderId="99" xfId="0" applyFont="1" applyFill="1" applyBorder="1" applyAlignment="1">
      <alignment horizontal="center" vertical="top"/>
    </xf>
    <xf numFmtId="177" fontId="0" fillId="0" borderId="100" xfId="0" applyNumberFormat="1" applyFont="1" applyFill="1" applyBorder="1" applyAlignment="1">
      <alignment horizontal="center" vertical="top"/>
    </xf>
    <xf numFmtId="0" fontId="27" fillId="0" borderId="44" xfId="0" applyFont="1" applyFill="1" applyBorder="1" applyAlignment="1">
      <alignment horizontal="left" vertical="top"/>
    </xf>
    <xf numFmtId="0" fontId="27" fillId="0" borderId="45" xfId="0" applyFont="1" applyFill="1" applyBorder="1" applyAlignment="1">
      <alignment horizontal="left" vertical="top"/>
    </xf>
    <xf numFmtId="0" fontId="27" fillId="0" borderId="66" xfId="0" applyFont="1" applyFill="1" applyBorder="1" applyAlignment="1">
      <alignment horizontal="left" vertical="top"/>
    </xf>
    <xf numFmtId="0" fontId="19" fillId="2" borderId="29" xfId="0" applyFont="1" applyFill="1" applyBorder="1" applyAlignment="1">
      <alignment horizontal="center" vertical="center" wrapText="1" shrinkToFit="1"/>
    </xf>
    <xf numFmtId="0" fontId="19" fillId="2" borderId="30" xfId="0" applyFont="1" applyFill="1" applyBorder="1" applyAlignment="1">
      <alignment horizontal="center" vertical="center" shrinkToFit="1"/>
    </xf>
    <xf numFmtId="0" fontId="19" fillId="2" borderId="31" xfId="0" applyFont="1" applyFill="1" applyBorder="1" applyAlignment="1">
      <alignment horizontal="center" vertical="center" shrinkToFit="1"/>
    </xf>
    <xf numFmtId="177" fontId="0" fillId="0" borderId="38" xfId="0" applyNumberFormat="1" applyFont="1" applyFill="1" applyBorder="1" applyAlignment="1">
      <alignment horizontal="center" vertical="center"/>
    </xf>
    <xf numFmtId="0" fontId="14" fillId="0" borderId="11"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1" fillId="5" borderId="44" xfId="0" applyFont="1" applyFill="1" applyBorder="1" applyAlignment="1">
      <alignment horizontal="center" vertical="center"/>
    </xf>
    <xf numFmtId="0" fontId="1" fillId="5" borderId="45" xfId="0" applyFont="1" applyFill="1" applyBorder="1" applyAlignment="1">
      <alignment horizontal="center" vertical="center"/>
    </xf>
    <xf numFmtId="0" fontId="1" fillId="5" borderId="66" xfId="0" applyFont="1" applyFill="1" applyBorder="1" applyAlignment="1">
      <alignment horizontal="center" vertical="center"/>
    </xf>
    <xf numFmtId="0" fontId="15" fillId="5" borderId="54" xfId="0" applyFont="1" applyFill="1" applyBorder="1" applyAlignment="1">
      <alignment horizontal="center" vertical="center" wrapText="1"/>
    </xf>
    <xf numFmtId="0" fontId="15" fillId="5" borderId="55" xfId="0" applyFont="1" applyFill="1" applyBorder="1" applyAlignment="1">
      <alignment horizontal="center" vertical="center" wrapText="1"/>
    </xf>
    <xf numFmtId="0" fontId="15" fillId="5" borderId="56" xfId="0" applyFont="1" applyFill="1" applyBorder="1" applyAlignment="1">
      <alignment horizontal="center" vertical="center" wrapText="1"/>
    </xf>
    <xf numFmtId="176" fontId="0" fillId="0" borderId="18" xfId="0" applyNumberFormat="1" applyFont="1" applyBorder="1" applyAlignment="1">
      <alignment vertical="center"/>
    </xf>
    <xf numFmtId="176" fontId="0" fillId="0" borderId="19" xfId="0" applyNumberFormat="1" applyFont="1" applyBorder="1" applyAlignment="1">
      <alignment vertical="center"/>
    </xf>
    <xf numFmtId="176" fontId="0" fillId="0" borderId="34" xfId="0" applyNumberFormat="1" applyFont="1" applyBorder="1" applyAlignment="1">
      <alignment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177" fontId="0" fillId="0" borderId="18" xfId="0" applyNumberFormat="1" applyFont="1" applyBorder="1" applyAlignment="1">
      <alignment horizontal="right" vertical="center"/>
    </xf>
    <xf numFmtId="177" fontId="0" fillId="0" borderId="19" xfId="0" applyNumberFormat="1" applyFont="1" applyBorder="1" applyAlignment="1">
      <alignment horizontal="right" vertical="center"/>
    </xf>
    <xf numFmtId="177" fontId="0" fillId="0" borderId="149" xfId="0" applyNumberFormat="1" applyFont="1" applyBorder="1" applyAlignment="1">
      <alignment horizontal="right" vertical="center"/>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0" fontId="9" fillId="0" borderId="99" xfId="0" applyFont="1" applyBorder="1" applyAlignment="1">
      <alignment horizontal="left" vertical="center" wrapText="1"/>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7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34" fillId="0" borderId="112" xfId="0" applyFont="1" applyFill="1" applyBorder="1" applyAlignment="1">
      <alignment horizontal="left" vertical="center" wrapText="1"/>
    </xf>
    <xf numFmtId="0" fontId="33" fillId="0" borderId="81" xfId="0" applyFont="1" applyBorder="1" applyAlignment="1">
      <alignment horizontal="left" vertical="center" wrapText="1"/>
    </xf>
    <xf numFmtId="0" fontId="33" fillId="0" borderId="111" xfId="0" applyFont="1" applyBorder="1" applyAlignment="1">
      <alignment horizontal="left" vertical="center" wrapText="1"/>
    </xf>
    <xf numFmtId="0" fontId="33" fillId="0" borderId="112" xfId="0" applyFont="1" applyBorder="1" applyAlignment="1">
      <alignment horizontal="left" vertical="center"/>
    </xf>
    <xf numFmtId="0" fontId="33" fillId="0" borderId="81" xfId="0" applyFont="1" applyBorder="1" applyAlignment="1">
      <alignment horizontal="left" vertical="center"/>
    </xf>
    <xf numFmtId="0" fontId="33" fillId="0" borderId="111" xfId="0" applyFont="1" applyBorder="1" applyAlignment="1">
      <alignment horizontal="left" vertical="center"/>
    </xf>
    <xf numFmtId="0" fontId="0" fillId="5" borderId="36"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24" xfId="0" applyFont="1" applyFill="1" applyBorder="1" applyAlignment="1">
      <alignment horizontal="center" vertical="center"/>
    </xf>
    <xf numFmtId="177" fontId="0" fillId="0" borderId="75" xfId="0" applyNumberFormat="1" applyFont="1" applyBorder="1" applyAlignment="1">
      <alignment horizontal="right" vertical="center"/>
    </xf>
    <xf numFmtId="177" fontId="0" fillId="0" borderId="76" xfId="0" applyNumberFormat="1" applyFont="1" applyBorder="1" applyAlignment="1">
      <alignment horizontal="right" vertical="center"/>
    </xf>
    <xf numFmtId="177" fontId="0" fillId="0" borderId="151" xfId="0" applyNumberFormat="1" applyFont="1" applyBorder="1" applyAlignment="1">
      <alignment horizontal="right" vertical="center"/>
    </xf>
    <xf numFmtId="0" fontId="0" fillId="0" borderId="85"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99" xfId="0" applyFont="1" applyBorder="1" applyAlignment="1">
      <alignment horizontal="center" vertical="center" shrinkToFit="1"/>
    </xf>
    <xf numFmtId="0" fontId="15"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17" fillId="0" borderId="88" xfId="0" applyFont="1" applyFill="1" applyBorder="1" applyAlignment="1">
      <alignment horizontal="center" vertical="center" shrinkToFit="1"/>
    </xf>
    <xf numFmtId="0" fontId="17" fillId="0" borderId="55" xfId="0" applyFont="1" applyFill="1" applyBorder="1" applyAlignment="1">
      <alignment horizontal="center" vertical="center" shrinkToFit="1"/>
    </xf>
    <xf numFmtId="0" fontId="17" fillId="0" borderId="148" xfId="0" applyFont="1" applyFill="1" applyBorder="1" applyAlignment="1">
      <alignment horizontal="center" vertical="center" shrinkToFit="1"/>
    </xf>
    <xf numFmtId="0" fontId="17" fillId="0" borderId="88"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7" fillId="2" borderId="86" xfId="3" applyFont="1" applyFill="1" applyBorder="1" applyAlignment="1" applyProtection="1">
      <alignment horizontal="center" vertical="center" wrapText="1"/>
    </xf>
    <xf numFmtId="0" fontId="7" fillId="2" borderId="87" xfId="3" applyFont="1" applyFill="1" applyBorder="1" applyAlignment="1" applyProtection="1">
      <alignment horizontal="center" vertical="center" wrapText="1"/>
    </xf>
    <xf numFmtId="0" fontId="7" fillId="2" borderId="73"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72"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176" fontId="1" fillId="0" borderId="29" xfId="0" applyNumberFormat="1" applyFont="1" applyBorder="1" applyAlignment="1">
      <alignment horizontal="right" vertical="center"/>
    </xf>
    <xf numFmtId="176" fontId="1" fillId="0" borderId="30" xfId="0" applyNumberFormat="1" applyFont="1" applyBorder="1" applyAlignment="1">
      <alignment horizontal="right" vertical="center"/>
    </xf>
    <xf numFmtId="176" fontId="1" fillId="0" borderId="38" xfId="0" applyNumberFormat="1" applyFont="1" applyBorder="1" applyAlignment="1">
      <alignment horizontal="right" vertical="center"/>
    </xf>
    <xf numFmtId="0" fontId="0" fillId="0" borderId="78"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7" borderId="48" xfId="0" applyFont="1" applyFill="1" applyBorder="1" applyAlignment="1">
      <alignment horizontal="center" vertical="center" textRotation="255" wrapText="1"/>
    </xf>
    <xf numFmtId="0" fontId="1" fillId="7" borderId="49" xfId="0" applyFont="1" applyFill="1" applyBorder="1" applyAlignment="1">
      <alignment horizontal="center" vertical="center" textRotation="255" wrapText="1"/>
    </xf>
    <xf numFmtId="0" fontId="1" fillId="7" borderId="3" xfId="0" applyFont="1" applyFill="1" applyBorder="1" applyAlignment="1">
      <alignment horizontal="center" vertical="center" textRotation="255" wrapText="1"/>
    </xf>
    <xf numFmtId="0" fontId="1" fillId="7" borderId="50" xfId="0" applyFont="1" applyFill="1" applyBorder="1" applyAlignment="1">
      <alignment horizontal="center" vertical="center" textRotation="255" wrapText="1"/>
    </xf>
    <xf numFmtId="0" fontId="1" fillId="7" borderId="51" xfId="0" applyFont="1" applyFill="1" applyBorder="1" applyAlignment="1">
      <alignment horizontal="center" vertical="center" textRotation="255" wrapText="1"/>
    </xf>
    <xf numFmtId="0" fontId="1" fillId="7" borderId="52" xfId="0" applyFont="1" applyFill="1" applyBorder="1" applyAlignment="1">
      <alignment horizontal="center" vertical="center" textRotation="255"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75"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7" xfId="0" applyFont="1" applyBorder="1" applyAlignment="1">
      <alignment horizontal="center" vertical="center" wrapText="1"/>
    </xf>
    <xf numFmtId="0" fontId="1" fillId="0" borderId="3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85" xfId="0" applyFont="1" applyBorder="1" applyAlignment="1">
      <alignment horizontal="center" vertical="center"/>
    </xf>
    <xf numFmtId="0" fontId="0" fillId="0" borderId="76" xfId="0" applyFont="1" applyBorder="1" applyAlignment="1">
      <alignment horizontal="center" vertical="center"/>
    </xf>
    <xf numFmtId="0" fontId="0" fillId="0" borderId="99" xfId="0" applyFont="1" applyBorder="1" applyAlignment="1">
      <alignment horizontal="center" vertical="center"/>
    </xf>
    <xf numFmtId="0" fontId="18" fillId="0" borderId="7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0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33" fillId="0" borderId="80" xfId="0" applyFont="1" applyFill="1" applyBorder="1" applyAlignment="1">
      <alignment vertical="center" textRotation="255"/>
    </xf>
    <xf numFmtId="0" fontId="33" fillId="0" borderId="81" xfId="0" applyFont="1" applyBorder="1" applyAlignment="1">
      <alignment vertical="center" textRotation="255"/>
    </xf>
    <xf numFmtId="0" fontId="33" fillId="0" borderId="82" xfId="0" applyFont="1" applyBorder="1" applyAlignment="1">
      <alignment vertical="center" textRotation="255"/>
    </xf>
    <xf numFmtId="3" fontId="0" fillId="0" borderId="29" xfId="0" quotePrefix="1" applyNumberFormat="1"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1" fillId="0" borderId="29" xfId="0" applyFont="1" applyFill="1" applyBorder="1" applyAlignment="1">
      <alignment horizontal="center" vertical="center"/>
    </xf>
    <xf numFmtId="0" fontId="9" fillId="0" borderId="38" xfId="0" applyFont="1" applyBorder="1" applyAlignment="1">
      <alignment horizontal="center" vertical="center" wrapText="1"/>
    </xf>
    <xf numFmtId="0" fontId="11" fillId="2" borderId="86" xfId="0" applyFont="1" applyFill="1" applyBorder="1" applyAlignment="1">
      <alignment horizontal="center" vertical="center" wrapText="1"/>
    </xf>
    <xf numFmtId="0" fontId="11" fillId="2" borderId="8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0" fillId="0" borderId="84" xfId="0" applyFont="1" applyBorder="1" applyAlignment="1">
      <alignment horizontal="left" vertical="center"/>
    </xf>
    <xf numFmtId="0" fontId="0" fillId="0" borderId="25" xfId="0" applyFont="1" applyBorder="1" applyAlignment="1">
      <alignment horizontal="left" vertical="center"/>
    </xf>
    <xf numFmtId="0" fontId="0" fillId="0" borderId="71" xfId="0" applyFont="1" applyBorder="1" applyAlignment="1">
      <alignment horizontal="left" vertical="center"/>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71" xfId="0" applyFont="1" applyBorder="1" applyAlignment="1">
      <alignment horizontal="left" vertical="center" wrapText="1"/>
    </xf>
    <xf numFmtId="177" fontId="0" fillId="0" borderId="24"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150" xfId="0" applyNumberFormat="1" applyFont="1" applyBorder="1" applyAlignment="1">
      <alignment horizontal="right" vertical="center"/>
    </xf>
    <xf numFmtId="177" fontId="0" fillId="0" borderId="26" xfId="0" applyNumberFormat="1" applyFont="1" applyBorder="1" applyAlignment="1">
      <alignment horizontal="right" vertical="center"/>
    </xf>
    <xf numFmtId="0" fontId="0" fillId="0" borderId="37" xfId="0" applyFont="1" applyBorder="1" applyAlignment="1">
      <alignment horizontal="center" vertical="center"/>
    </xf>
    <xf numFmtId="0" fontId="9" fillId="0" borderId="1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 fillId="0" borderId="37" xfId="0" applyFont="1" applyBorder="1" applyAlignment="1">
      <alignment horizontal="center" vertical="center"/>
    </xf>
    <xf numFmtId="0" fontId="0" fillId="0" borderId="85" xfId="0" applyFont="1" applyBorder="1" applyAlignment="1">
      <alignment horizontal="left" vertical="center"/>
    </xf>
    <xf numFmtId="0" fontId="0" fillId="0" borderId="76" xfId="0" applyFont="1" applyBorder="1" applyAlignment="1">
      <alignment horizontal="left" vertical="center"/>
    </xf>
    <xf numFmtId="0" fontId="0" fillId="0" borderId="99" xfId="0" applyFont="1" applyBorder="1" applyAlignment="1">
      <alignment horizontal="left" vertical="center"/>
    </xf>
    <xf numFmtId="177" fontId="1" fillId="0" borderId="75" xfId="0" applyNumberFormat="1" applyFont="1" applyBorder="1" applyAlignment="1">
      <alignment horizontal="right" vertical="center"/>
    </xf>
    <xf numFmtId="177" fontId="1" fillId="0" borderId="76" xfId="0" applyNumberFormat="1" applyFont="1" applyBorder="1" applyAlignment="1">
      <alignment horizontal="right" vertical="center"/>
    </xf>
    <xf numFmtId="177" fontId="1" fillId="0" borderId="104" xfId="0" applyNumberFormat="1" applyFont="1" applyBorder="1" applyAlignment="1">
      <alignment horizontal="right" vertical="center"/>
    </xf>
    <xf numFmtId="0" fontId="0" fillId="0" borderId="77" xfId="0" applyFont="1" applyBorder="1" applyAlignment="1">
      <alignment horizontal="left" vertical="center"/>
    </xf>
    <xf numFmtId="177" fontId="1" fillId="0" borderId="18" xfId="0" applyNumberFormat="1" applyFont="1" applyBorder="1" applyAlignment="1">
      <alignment horizontal="right" vertical="center"/>
    </xf>
    <xf numFmtId="177" fontId="1" fillId="0" borderId="19" xfId="0" applyNumberFormat="1" applyFont="1" applyBorder="1" applyAlignment="1">
      <alignment horizontal="right" vertical="center"/>
    </xf>
    <xf numFmtId="177" fontId="1" fillId="0" borderId="34" xfId="0" applyNumberFormat="1" applyFont="1" applyBorder="1" applyAlignment="1">
      <alignment horizontal="right" vertical="center"/>
    </xf>
    <xf numFmtId="177" fontId="1" fillId="0" borderId="24" xfId="0" applyNumberFormat="1" applyFont="1" applyBorder="1" applyAlignment="1">
      <alignment horizontal="right" vertical="center"/>
    </xf>
    <xf numFmtId="177" fontId="1" fillId="0" borderId="25" xfId="0" applyNumberFormat="1" applyFont="1" applyBorder="1" applyAlignment="1">
      <alignment horizontal="right" vertical="center"/>
    </xf>
    <xf numFmtId="177" fontId="1" fillId="0" borderId="26" xfId="0" applyNumberFormat="1" applyFont="1" applyBorder="1" applyAlignment="1">
      <alignment horizontal="right" vertical="center"/>
    </xf>
    <xf numFmtId="0" fontId="0" fillId="0" borderId="157" xfId="0" applyFont="1" applyBorder="1" applyAlignment="1">
      <alignment horizontal="center" vertical="center"/>
    </xf>
    <xf numFmtId="0" fontId="0" fillId="0" borderId="118" xfId="0" applyFont="1" applyBorder="1" applyAlignment="1">
      <alignment horizontal="center" vertical="center"/>
    </xf>
    <xf numFmtId="0" fontId="0" fillId="0" borderId="158" xfId="0" applyFont="1" applyBorder="1" applyAlignment="1">
      <alignment horizontal="center" vertical="center"/>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9" fillId="0" borderId="158" xfId="0" applyFont="1" applyBorder="1" applyAlignment="1">
      <alignment horizontal="left" vertical="center" wrapText="1"/>
    </xf>
    <xf numFmtId="177" fontId="0" fillId="0" borderId="117" xfId="0" applyNumberFormat="1" applyFont="1" applyBorder="1" applyAlignment="1">
      <alignment horizontal="right" vertical="center"/>
    </xf>
    <xf numFmtId="177" fontId="0" fillId="0" borderId="118" xfId="0" applyNumberFormat="1" applyFont="1" applyBorder="1" applyAlignment="1">
      <alignment horizontal="right" vertical="center"/>
    </xf>
    <xf numFmtId="177" fontId="0" fillId="0" borderId="146" xfId="0" applyNumberFormat="1" applyFont="1" applyBorder="1" applyAlignment="1">
      <alignment horizontal="right" vertical="center"/>
    </xf>
    <xf numFmtId="0" fontId="0" fillId="0" borderId="45" xfId="0" applyFont="1" applyBorder="1" applyAlignment="1">
      <alignment horizontal="center" vertical="center"/>
    </xf>
    <xf numFmtId="0" fontId="9" fillId="0" borderId="30" xfId="0" applyFont="1" applyBorder="1" applyAlignment="1">
      <alignment horizontal="center" vertical="center"/>
    </xf>
    <xf numFmtId="0" fontId="9" fillId="0" borderId="47" xfId="0" applyFont="1" applyBorder="1" applyAlignment="1">
      <alignment horizontal="center" vertical="center"/>
    </xf>
    <xf numFmtId="0" fontId="1" fillId="0" borderId="78" xfId="0" applyFont="1" applyFill="1" applyBorder="1" applyAlignment="1">
      <alignment horizontal="center" vertical="center"/>
    </xf>
    <xf numFmtId="0" fontId="9" fillId="0" borderId="38" xfId="0" applyFont="1" applyBorder="1" applyAlignment="1">
      <alignment horizontal="center" vertical="center"/>
    </xf>
    <xf numFmtId="0" fontId="1" fillId="0" borderId="76" xfId="0" applyFont="1" applyBorder="1" applyAlignment="1">
      <alignment horizontal="left" vertical="center"/>
    </xf>
    <xf numFmtId="0" fontId="1" fillId="0" borderId="99" xfId="0" applyFont="1" applyBorder="1" applyAlignment="1">
      <alignment horizontal="left" vertical="center"/>
    </xf>
    <xf numFmtId="0" fontId="0" fillId="0" borderId="84" xfId="0" applyFont="1" applyBorder="1" applyAlignment="1">
      <alignment horizontal="center" vertical="center"/>
    </xf>
    <xf numFmtId="0" fontId="0" fillId="0" borderId="25" xfId="0" applyFont="1" applyBorder="1" applyAlignment="1">
      <alignment horizontal="center" vertical="center"/>
    </xf>
    <xf numFmtId="0" fontId="0" fillId="0" borderId="71" xfId="0" applyFont="1" applyBorder="1" applyAlignment="1">
      <alignment horizontal="center" vertical="center"/>
    </xf>
    <xf numFmtId="0" fontId="1" fillId="0" borderId="84" xfId="0" applyFont="1" applyBorder="1" applyAlignment="1">
      <alignment horizontal="left" vertical="center"/>
    </xf>
    <xf numFmtId="176" fontId="1" fillId="0" borderId="47" xfId="0" applyNumberFormat="1" applyFont="1" applyBorder="1" applyAlignment="1">
      <alignment horizontal="right" vertical="center"/>
    </xf>
    <xf numFmtId="0" fontId="17" fillId="0" borderId="30" xfId="0" applyFont="1" applyBorder="1" applyAlignment="1">
      <alignment horizontal="center" vertical="center"/>
    </xf>
    <xf numFmtId="0" fontId="17" fillId="0" borderId="47" xfId="0" applyFont="1" applyBorder="1" applyAlignment="1">
      <alignment horizontal="center" vertical="center"/>
    </xf>
    <xf numFmtId="0" fontId="17" fillId="0" borderId="38" xfId="0" applyFont="1" applyBorder="1" applyAlignment="1">
      <alignment horizontal="center" vertical="center"/>
    </xf>
    <xf numFmtId="0" fontId="17" fillId="0" borderId="56" xfId="0" applyFont="1" applyFill="1" applyBorder="1" applyAlignment="1">
      <alignment horizontal="center" vertical="center" shrinkToFit="1"/>
    </xf>
    <xf numFmtId="177" fontId="1" fillId="0" borderId="149" xfId="0" applyNumberFormat="1" applyFont="1" applyBorder="1" applyAlignment="1">
      <alignment horizontal="right" vertical="center"/>
    </xf>
    <xf numFmtId="177" fontId="1" fillId="0" borderId="18" xfId="0" applyNumberFormat="1" applyFont="1" applyBorder="1" applyAlignment="1">
      <alignment vertical="center"/>
    </xf>
    <xf numFmtId="177" fontId="1" fillId="0" borderId="19" xfId="0" applyNumberFormat="1" applyFont="1" applyBorder="1" applyAlignment="1">
      <alignment vertical="center"/>
    </xf>
    <xf numFmtId="177" fontId="1" fillId="0" borderId="149" xfId="0" applyNumberFormat="1" applyFont="1" applyBorder="1" applyAlignment="1">
      <alignment vertical="center"/>
    </xf>
    <xf numFmtId="0" fontId="30" fillId="0" borderId="77"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1" fillId="0" borderId="18" xfId="0" applyFont="1" applyBorder="1" applyAlignment="1">
      <alignment horizontal="left" vertical="center" wrapText="1"/>
    </xf>
    <xf numFmtId="0" fontId="30" fillId="0" borderId="19" xfId="0" applyFont="1" applyBorder="1" applyAlignment="1">
      <alignment horizontal="left" vertical="center"/>
    </xf>
    <xf numFmtId="0" fontId="30" fillId="0" borderId="20" xfId="0" applyFont="1" applyBorder="1" applyAlignment="1">
      <alignment horizontal="left" vertical="center"/>
    </xf>
    <xf numFmtId="176" fontId="30" fillId="0" borderId="18" xfId="0" applyNumberFormat="1" applyFont="1" applyBorder="1" applyAlignment="1">
      <alignment horizontal="right" vertical="center"/>
    </xf>
    <xf numFmtId="176" fontId="30" fillId="0" borderId="19" xfId="0" applyNumberFormat="1" applyFont="1" applyBorder="1" applyAlignment="1">
      <alignment horizontal="right" vertical="center"/>
    </xf>
    <xf numFmtId="176" fontId="30" fillId="0" borderId="34" xfId="0" applyNumberFormat="1" applyFont="1" applyBorder="1" applyAlignment="1">
      <alignment horizontal="righ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84" xfId="0" applyFont="1" applyBorder="1" applyAlignment="1">
      <alignment horizontal="center" vertical="center"/>
    </xf>
    <xf numFmtId="0" fontId="1" fillId="0" borderId="25" xfId="0" applyFont="1" applyBorder="1" applyAlignment="1">
      <alignment horizontal="center" vertical="center"/>
    </xf>
    <xf numFmtId="0" fontId="1" fillId="0" borderId="71" xfId="0" applyFont="1" applyBorder="1" applyAlignment="1">
      <alignment horizontal="center" vertical="center"/>
    </xf>
    <xf numFmtId="177" fontId="1" fillId="0" borderId="150" xfId="0" applyNumberFormat="1" applyFont="1" applyBorder="1" applyAlignment="1">
      <alignment horizontal="right" vertical="center"/>
    </xf>
    <xf numFmtId="0" fontId="0" fillId="0" borderId="45" xfId="0" applyFont="1" applyFill="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 fillId="0" borderId="105" xfId="0" applyFont="1" applyBorder="1" applyAlignment="1">
      <alignment horizontal="center" vertical="center"/>
    </xf>
    <xf numFmtId="0" fontId="1" fillId="0" borderId="81" xfId="0" applyFont="1" applyBorder="1" applyAlignment="1">
      <alignment horizontal="center" vertical="center"/>
    </xf>
    <xf numFmtId="0" fontId="9" fillId="0" borderId="106" xfId="0" applyFont="1" applyBorder="1" applyAlignment="1">
      <alignment horizontal="center" vertical="center" wrapText="1"/>
    </xf>
    <xf numFmtId="0" fontId="1" fillId="0" borderId="107" xfId="0" applyFont="1" applyBorder="1" applyAlignment="1">
      <alignment horizontal="center" vertical="center"/>
    </xf>
    <xf numFmtId="0" fontId="1" fillId="0" borderId="108"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56" xfId="0" applyNumberFormat="1" applyFont="1" applyBorder="1" applyAlignment="1">
      <alignment horizontal="right" vertical="center"/>
    </xf>
    <xf numFmtId="176" fontId="1" fillId="0" borderId="109" xfId="0" applyNumberFormat="1" applyFont="1" applyBorder="1" applyAlignment="1">
      <alignment horizontal="right" vertical="center"/>
    </xf>
    <xf numFmtId="176" fontId="1" fillId="0" borderId="81" xfId="0" applyNumberFormat="1" applyFont="1" applyBorder="1" applyAlignment="1">
      <alignment horizontal="right" vertical="center"/>
    </xf>
    <xf numFmtId="176" fontId="1" fillId="0" borderId="111" xfId="0" applyNumberFormat="1" applyFont="1" applyBorder="1" applyAlignment="1">
      <alignment horizontal="right" vertical="center"/>
    </xf>
    <xf numFmtId="0" fontId="11" fillId="2" borderId="113" xfId="0" applyFont="1" applyFill="1" applyBorder="1" applyAlignment="1">
      <alignment horizontal="center" vertical="center" textRotation="255" wrapText="1"/>
    </xf>
    <xf numFmtId="0" fontId="1" fillId="0" borderId="114"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50"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34" fillId="0" borderId="80" xfId="0" applyFont="1" applyFill="1" applyBorder="1" applyAlignment="1">
      <alignment horizontal="left" vertical="center"/>
    </xf>
    <xf numFmtId="0" fontId="0" fillId="0" borderId="85" xfId="0" applyFont="1" applyFill="1" applyBorder="1" applyAlignment="1">
      <alignment horizontal="left" vertical="center" wrapText="1"/>
    </xf>
    <xf numFmtId="0" fontId="1" fillId="0" borderId="76" xfId="0" applyFont="1" applyFill="1" applyBorder="1" applyAlignment="1">
      <alignment horizontal="left" vertical="center" wrapText="1"/>
    </xf>
    <xf numFmtId="0" fontId="0" fillId="0" borderId="85" xfId="0" applyFont="1" applyFill="1" applyBorder="1" applyAlignment="1">
      <alignment horizontal="left" vertical="center"/>
    </xf>
    <xf numFmtId="0" fontId="1" fillId="0" borderId="76" xfId="0" applyFont="1" applyFill="1" applyBorder="1" applyAlignment="1">
      <alignment horizontal="left" vertical="center"/>
    </xf>
    <xf numFmtId="0" fontId="1" fillId="0" borderId="99" xfId="0" applyFont="1" applyFill="1" applyBorder="1" applyAlignment="1">
      <alignment horizontal="left" vertical="center"/>
    </xf>
    <xf numFmtId="0" fontId="1" fillId="0" borderId="99" xfId="0" applyFont="1" applyFill="1" applyBorder="1" applyAlignment="1">
      <alignment horizontal="center" vertical="center"/>
    </xf>
    <xf numFmtId="0" fontId="13" fillId="2" borderId="48" xfId="0" applyFont="1" applyFill="1" applyBorder="1" applyAlignment="1">
      <alignment horizontal="center" vertical="center" textRotation="255" wrapText="1"/>
    </xf>
    <xf numFmtId="0" fontId="13" fillId="2" borderId="6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2" xfId="0" applyFont="1" applyFill="1" applyBorder="1" applyAlignment="1">
      <alignment horizontal="center" vertical="center" textRotation="255" wrapText="1"/>
    </xf>
    <xf numFmtId="0" fontId="13" fillId="2" borderId="73" xfId="0" applyFont="1" applyFill="1" applyBorder="1" applyAlignment="1">
      <alignment horizontal="center" vertical="center" textRotation="255" wrapText="1"/>
    </xf>
    <xf numFmtId="0" fontId="13" fillId="2" borderId="7" xfId="0" applyFont="1" applyFill="1" applyBorder="1" applyAlignment="1">
      <alignment horizontal="center" vertical="center" textRotation="255" wrapText="1"/>
    </xf>
    <xf numFmtId="0" fontId="1" fillId="0" borderId="119" xfId="0" applyFont="1" applyFill="1" applyBorder="1" applyAlignment="1">
      <alignment horizontal="left" vertical="top"/>
    </xf>
    <xf numFmtId="0" fontId="1" fillId="0" borderId="6" xfId="0" applyFont="1" applyFill="1" applyBorder="1" applyAlignment="1">
      <alignment horizontal="left" vertical="top"/>
    </xf>
    <xf numFmtId="0" fontId="1" fillId="0" borderId="7" xfId="0" applyFont="1" applyFill="1" applyBorder="1" applyAlignment="1">
      <alignment horizontal="left" vertical="top"/>
    </xf>
    <xf numFmtId="0" fontId="1" fillId="5" borderId="48" xfId="0" applyFont="1" applyFill="1" applyBorder="1" applyAlignment="1">
      <alignment horizontal="center" vertical="center"/>
    </xf>
    <xf numFmtId="0" fontId="1" fillId="5" borderId="46" xfId="0" applyFont="1" applyFill="1" applyBorder="1" applyAlignment="1">
      <alignment horizontal="center" vertical="center"/>
    </xf>
    <xf numFmtId="0" fontId="6" fillId="2" borderId="120" xfId="3" applyFont="1" applyFill="1" applyBorder="1" applyAlignment="1" applyProtection="1">
      <alignment horizontal="right" vertical="center"/>
    </xf>
    <xf numFmtId="0" fontId="6" fillId="2" borderId="8" xfId="3" applyFont="1" applyFill="1" applyBorder="1" applyAlignment="1" applyProtection="1">
      <alignment horizontal="right" vertical="center"/>
    </xf>
    <xf numFmtId="0" fontId="16" fillId="3" borderId="8" xfId="0" applyFont="1" applyFill="1" applyBorder="1" applyAlignment="1">
      <alignment horizontal="center" vertical="center"/>
    </xf>
    <xf numFmtId="0" fontId="0" fillId="4" borderId="42" xfId="0" applyFont="1" applyFill="1" applyBorder="1" applyAlignment="1">
      <alignment horizontal="center" vertical="center" wrapText="1"/>
    </xf>
    <xf numFmtId="0" fontId="1" fillId="4" borderId="137" xfId="0" applyFont="1" applyFill="1" applyBorder="1" applyAlignment="1">
      <alignment horizontal="center" vertical="center"/>
    </xf>
    <xf numFmtId="0" fontId="0" fillId="4" borderId="78"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93" xfId="0" applyFont="1" applyFill="1" applyBorder="1" applyAlignment="1">
      <alignment horizontal="left" vertical="center" wrapText="1"/>
    </xf>
    <xf numFmtId="0" fontId="1" fillId="4" borderId="70"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0" fillId="4" borderId="29" xfId="0" applyFont="1" applyFill="1" applyBorder="1" applyAlignment="1">
      <alignment horizontal="center" vertical="center" shrinkToFit="1"/>
    </xf>
    <xf numFmtId="0" fontId="1" fillId="4" borderId="30" xfId="0" applyFont="1" applyFill="1" applyBorder="1" applyAlignment="1">
      <alignment horizontal="center" vertical="center" shrinkToFit="1"/>
    </xf>
    <xf numFmtId="0" fontId="1" fillId="4" borderId="31"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0" fillId="0" borderId="37" xfId="3" applyFont="1" applyFill="1" applyBorder="1" applyAlignment="1" applyProtection="1">
      <alignment horizontal="center" vertical="center"/>
    </xf>
    <xf numFmtId="0" fontId="10" fillId="0" borderId="30" xfId="3" applyFont="1" applyFill="1" applyBorder="1" applyAlignment="1" applyProtection="1">
      <alignment horizontal="center" vertical="center"/>
    </xf>
    <xf numFmtId="0" fontId="8" fillId="7" borderId="29" xfId="3" applyFont="1" applyFill="1" applyBorder="1" applyAlignment="1" applyProtection="1">
      <alignment horizontal="center" vertical="center" wrapText="1"/>
    </xf>
    <xf numFmtId="0" fontId="8" fillId="7" borderId="30" xfId="3" applyFont="1" applyFill="1" applyBorder="1" applyAlignment="1" applyProtection="1">
      <alignment horizontal="center" vertical="center" wrapText="1"/>
    </xf>
    <xf numFmtId="0" fontId="8" fillId="7" borderId="31" xfId="3" applyFont="1" applyFill="1" applyBorder="1" applyAlignment="1" applyProtection="1">
      <alignment horizontal="center" vertical="center" wrapText="1"/>
    </xf>
    <xf numFmtId="0" fontId="10" fillId="0" borderId="29" xfId="3" applyFont="1" applyFill="1" applyBorder="1" applyAlignment="1" applyProtection="1">
      <alignment horizontal="center" vertical="center"/>
    </xf>
    <xf numFmtId="0" fontId="10" fillId="0" borderId="31" xfId="3" applyFont="1" applyFill="1" applyBorder="1" applyAlignment="1" applyProtection="1">
      <alignment horizontal="center" vertical="center"/>
    </xf>
    <xf numFmtId="0" fontId="1" fillId="4" borderId="92" xfId="0" applyFont="1" applyFill="1" applyBorder="1" applyAlignment="1">
      <alignment horizontal="center" vertical="center"/>
    </xf>
    <xf numFmtId="0" fontId="1" fillId="4" borderId="95" xfId="0" applyFont="1" applyFill="1" applyBorder="1" applyAlignment="1">
      <alignment horizontal="center" vertical="center"/>
    </xf>
    <xf numFmtId="0" fontId="26" fillId="4" borderId="143" xfId="0" applyFont="1" applyFill="1" applyBorder="1" applyAlignment="1">
      <alignment horizontal="center" vertical="center" wrapText="1"/>
    </xf>
    <xf numFmtId="0" fontId="26" fillId="4" borderId="144" xfId="0" applyFont="1" applyFill="1" applyBorder="1" applyAlignment="1">
      <alignment horizontal="center" vertical="center" wrapText="1"/>
    </xf>
    <xf numFmtId="0" fontId="26" fillId="4" borderId="145" xfId="0" applyFont="1" applyFill="1" applyBorder="1" applyAlignment="1">
      <alignment horizontal="center" vertical="center" wrapText="1"/>
    </xf>
    <xf numFmtId="0" fontId="11" fillId="4" borderId="138" xfId="0" applyFont="1" applyFill="1" applyBorder="1" applyAlignment="1">
      <alignment horizontal="center" vertical="center" wrapText="1"/>
    </xf>
    <xf numFmtId="0" fontId="11" fillId="4" borderId="118"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11" fillId="4" borderId="139"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140"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27" fillId="4" borderId="10" xfId="0" applyFont="1" applyFill="1" applyBorder="1" applyAlignment="1">
      <alignment horizontal="center" vertical="center" shrinkToFit="1"/>
    </xf>
    <xf numFmtId="38" fontId="27" fillId="4" borderId="10" xfId="6" applyFont="1" applyFill="1" applyBorder="1" applyAlignment="1">
      <alignment horizontal="center" vertical="center"/>
    </xf>
    <xf numFmtId="0" fontId="27" fillId="4" borderId="92" xfId="0" applyFont="1" applyFill="1" applyBorder="1" applyAlignment="1">
      <alignment horizontal="center" vertical="center"/>
    </xf>
    <xf numFmtId="0" fontId="27" fillId="4" borderId="95" xfId="0" applyFont="1" applyFill="1" applyBorder="1" applyAlignment="1">
      <alignment horizontal="center" vertical="center"/>
    </xf>
    <xf numFmtId="0" fontId="27" fillId="4" borderId="42" xfId="0" applyFont="1" applyFill="1" applyBorder="1" applyAlignment="1">
      <alignment horizontal="center" vertical="center"/>
    </xf>
    <xf numFmtId="38" fontId="27" fillId="4" borderId="42" xfId="6" applyFont="1" applyFill="1" applyBorder="1" applyAlignment="1">
      <alignment horizontal="center" vertical="center"/>
    </xf>
    <xf numFmtId="38" fontId="27" fillId="4" borderId="53" xfId="6" applyFont="1" applyFill="1" applyBorder="1" applyAlignment="1">
      <alignment horizontal="center" vertical="center"/>
    </xf>
    <xf numFmtId="0" fontId="27" fillId="4" borderId="96" xfId="0" applyFont="1" applyFill="1" applyBorder="1" applyAlignment="1">
      <alignment horizontal="center" vertical="center"/>
    </xf>
    <xf numFmtId="0" fontId="27" fillId="4" borderId="97"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0" xfId="0" applyFont="1" applyBorder="1" applyAlignment="1">
      <alignment horizontal="center" vertical="center" shrinkToFit="1"/>
    </xf>
    <xf numFmtId="0" fontId="0" fillId="7" borderId="44"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0" fillId="2" borderId="29" xfId="0" applyFont="1" applyFill="1" applyBorder="1" applyAlignment="1">
      <alignment horizontal="center" vertical="center" shrinkToFit="1"/>
    </xf>
    <xf numFmtId="0" fontId="11" fillId="2" borderId="48"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2" xfId="0" applyFont="1" applyFill="1" applyBorder="1" applyAlignment="1">
      <alignment horizontal="center" vertical="center" wrapText="1"/>
    </xf>
    <xf numFmtId="177" fontId="0" fillId="0" borderId="18" xfId="0" applyNumberFormat="1" applyFont="1" applyFill="1" applyBorder="1" applyAlignment="1">
      <alignment horizontal="center" vertical="top"/>
    </xf>
    <xf numFmtId="177" fontId="0" fillId="0" borderId="19" xfId="0" applyNumberFormat="1" applyFont="1" applyFill="1" applyBorder="1" applyAlignment="1">
      <alignment horizontal="center" vertical="top"/>
    </xf>
    <xf numFmtId="177" fontId="0" fillId="0" borderId="20" xfId="0" applyNumberFormat="1" applyFont="1" applyFill="1" applyBorder="1" applyAlignment="1">
      <alignment horizontal="center" vertical="top"/>
    </xf>
    <xf numFmtId="0" fontId="0" fillId="0" borderId="80" xfId="0" applyFont="1" applyFill="1" applyBorder="1" applyAlignment="1">
      <alignment horizontal="center" vertical="center"/>
    </xf>
    <xf numFmtId="177" fontId="0" fillId="0" borderId="109" xfId="0" applyNumberFormat="1" applyFont="1" applyFill="1" applyBorder="1" applyAlignment="1">
      <alignment horizontal="center" vertical="top"/>
    </xf>
    <xf numFmtId="177" fontId="0" fillId="0" borderId="81" xfId="0" applyNumberFormat="1" applyFont="1" applyFill="1" applyBorder="1" applyAlignment="1">
      <alignment horizontal="center" vertical="top"/>
    </xf>
    <xf numFmtId="177" fontId="0" fillId="0" borderId="110" xfId="0" applyNumberFormat="1" applyFont="1" applyFill="1" applyBorder="1" applyAlignment="1">
      <alignment horizontal="center" vertical="top"/>
    </xf>
    <xf numFmtId="3" fontId="0" fillId="0" borderId="29" xfId="0" applyNumberFormat="1" applyFont="1" applyFill="1" applyBorder="1" applyAlignment="1">
      <alignment horizontal="center" vertical="center"/>
    </xf>
    <xf numFmtId="176" fontId="0" fillId="0" borderId="151"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27" fillId="4" borderId="78" xfId="0" applyFont="1" applyFill="1" applyBorder="1" applyAlignment="1">
      <alignment horizontal="left" vertical="center" wrapText="1"/>
    </xf>
    <xf numFmtId="0" fontId="0" fillId="4" borderId="46"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93" xfId="0" applyFont="1" applyFill="1" applyBorder="1" applyAlignment="1">
      <alignment horizontal="left" vertical="center" wrapText="1"/>
    </xf>
    <xf numFmtId="0" fontId="0" fillId="4" borderId="70" xfId="0" applyFont="1" applyFill="1" applyBorder="1" applyAlignment="1">
      <alignment horizontal="left" vertical="center" wrapText="1"/>
    </xf>
    <xf numFmtId="0" fontId="0" fillId="4" borderId="22"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27" fillId="4" borderId="45" xfId="0" applyFont="1" applyFill="1" applyBorder="1" applyAlignment="1">
      <alignment horizontal="left" vertical="center" wrapText="1"/>
    </xf>
    <xf numFmtId="0" fontId="27" fillId="4" borderId="46"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7" fillId="4" borderId="93" xfId="0" applyFont="1" applyFill="1" applyBorder="1" applyAlignment="1">
      <alignment horizontal="left" vertical="center" wrapText="1"/>
    </xf>
    <xf numFmtId="0" fontId="27" fillId="4" borderId="22"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37" fillId="0" borderId="64" xfId="0" applyFont="1" applyFill="1" applyBorder="1" applyAlignment="1">
      <alignment horizontal="left" vertical="center" wrapText="1"/>
    </xf>
    <xf numFmtId="0" fontId="27" fillId="0" borderId="65" xfId="0" applyFont="1" applyFill="1" applyBorder="1" applyAlignment="1">
      <alignment horizontal="left" vertical="center"/>
    </xf>
    <xf numFmtId="0" fontId="27" fillId="0" borderId="69" xfId="0" applyFont="1" applyFill="1" applyBorder="1" applyAlignment="1">
      <alignment horizontal="left" vertical="center"/>
    </xf>
    <xf numFmtId="176" fontId="27" fillId="0" borderId="64" xfId="0" applyNumberFormat="1" applyFont="1" applyFill="1" applyBorder="1" applyAlignment="1">
      <alignment horizontal="right" vertical="center"/>
    </xf>
    <xf numFmtId="176" fontId="27" fillId="0" borderId="65" xfId="0" applyNumberFormat="1" applyFont="1" applyFill="1" applyBorder="1" applyAlignment="1">
      <alignment horizontal="right" vertical="center"/>
    </xf>
    <xf numFmtId="176" fontId="27" fillId="0" borderId="159" xfId="0" applyNumberFormat="1" applyFont="1" applyFill="1" applyBorder="1" applyAlignment="1">
      <alignment horizontal="right" vertical="center"/>
    </xf>
    <xf numFmtId="0" fontId="0" fillId="0" borderId="84"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0" fontId="17" fillId="0" borderId="55" xfId="0" applyFont="1" applyBorder="1" applyAlignment="1">
      <alignment horizontal="center" vertical="center" shrinkToFit="1"/>
    </xf>
    <xf numFmtId="0" fontId="17" fillId="0" borderId="148" xfId="0" applyFont="1" applyBorder="1" applyAlignment="1">
      <alignment horizontal="center" vertical="center" shrinkToFit="1"/>
    </xf>
    <xf numFmtId="0" fontId="9" fillId="0" borderId="31" xfId="0" applyFont="1" applyBorder="1" applyAlignment="1">
      <alignment horizontal="center" vertical="center"/>
    </xf>
    <xf numFmtId="177" fontId="0" fillId="0" borderId="99" xfId="0" applyNumberFormat="1" applyFont="1" applyBorder="1" applyAlignment="1">
      <alignment horizontal="right" vertical="center"/>
    </xf>
    <xf numFmtId="176" fontId="1" fillId="0" borderId="75" xfId="0" applyNumberFormat="1" applyFont="1" applyBorder="1" applyAlignment="1">
      <alignment horizontal="right" vertical="center"/>
    </xf>
    <xf numFmtId="176" fontId="1" fillId="0" borderId="76" xfId="0" applyNumberFormat="1" applyFont="1" applyBorder="1" applyAlignment="1">
      <alignment horizontal="right" vertical="center"/>
    </xf>
    <xf numFmtId="176" fontId="1" fillId="0" borderId="104" xfId="0" applyNumberFormat="1" applyFont="1" applyBorder="1" applyAlignment="1">
      <alignment horizontal="right" vertical="center"/>
    </xf>
    <xf numFmtId="177" fontId="0" fillId="0" borderId="20"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19" xfId="0" applyNumberFormat="1" applyFont="1" applyBorder="1" applyAlignment="1">
      <alignment horizontal="right" vertical="center"/>
    </xf>
    <xf numFmtId="176" fontId="1" fillId="0" borderId="34" xfId="0" applyNumberFormat="1" applyFont="1" applyBorder="1" applyAlignment="1">
      <alignment horizontal="right" vertical="center"/>
    </xf>
    <xf numFmtId="0" fontId="1" fillId="0" borderId="77" xfId="0" applyFont="1" applyBorder="1" applyAlignment="1">
      <alignment horizontal="center" vertical="center"/>
    </xf>
    <xf numFmtId="176" fontId="1" fillId="0" borderId="24"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0" fillId="0" borderId="31" xfId="0" applyNumberFormat="1" applyFont="1" applyFill="1" applyBorder="1" applyAlignment="1">
      <alignment horizontal="right" vertical="center"/>
    </xf>
    <xf numFmtId="0" fontId="17" fillId="0" borderId="70"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52" xfId="0" applyFont="1" applyFill="1" applyBorder="1" applyAlignment="1">
      <alignment horizontal="center" vertical="center"/>
    </xf>
    <xf numFmtId="0" fontId="0" fillId="0" borderId="68" xfId="0" applyFont="1" applyBorder="1" applyAlignment="1">
      <alignment horizontal="center" vertical="center"/>
    </xf>
    <xf numFmtId="0" fontId="0" fillId="0" borderId="65" xfId="0" applyFont="1" applyBorder="1" applyAlignment="1">
      <alignment horizontal="center" vertical="center"/>
    </xf>
    <xf numFmtId="0" fontId="0" fillId="0" borderId="69" xfId="0" applyFont="1" applyBorder="1" applyAlignment="1">
      <alignment horizontal="center" vertical="center"/>
    </xf>
    <xf numFmtId="0" fontId="9"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9"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59" xfId="0" applyNumberFormat="1" applyFont="1" applyBorder="1" applyAlignment="1">
      <alignment horizontal="right" vertical="center"/>
    </xf>
    <xf numFmtId="0" fontId="0" fillId="0" borderId="46" xfId="0" applyFont="1" applyFill="1" applyBorder="1" applyAlignment="1">
      <alignment horizontal="center" vertical="center"/>
    </xf>
    <xf numFmtId="0" fontId="9" fillId="0" borderId="160" xfId="0" applyFont="1" applyFill="1" applyBorder="1" applyAlignment="1">
      <alignment horizontal="center" vertical="center" wrapText="1"/>
    </xf>
    <xf numFmtId="0" fontId="9" fillId="0" borderId="161" xfId="0" applyFont="1" applyFill="1" applyBorder="1" applyAlignment="1">
      <alignment horizontal="center" vertical="center" wrapText="1"/>
    </xf>
    <xf numFmtId="0" fontId="9" fillId="0" borderId="162" xfId="0" applyFont="1" applyFill="1" applyBorder="1" applyAlignment="1">
      <alignment horizontal="center" vertical="center" wrapText="1"/>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7" fontId="1" fillId="0" borderId="34" xfId="0" applyNumberFormat="1" applyFont="1" applyBorder="1" applyAlignment="1">
      <alignment vertical="center"/>
    </xf>
    <xf numFmtId="9" fontId="0" fillId="0" borderId="29" xfId="0" applyNumberFormat="1" applyFont="1" applyFill="1" applyBorder="1" applyAlignment="1">
      <alignment horizontal="center" vertical="center"/>
    </xf>
  </cellXfs>
  <cellStyles count="7">
    <cellStyle name="パーセント" xfId="5" builtinId="5"/>
    <cellStyle name="桁区切り" xfId="6" builtinId="6"/>
    <cellStyle name="標準" xfId="0" builtinId="0"/>
    <cellStyle name="標準 2" xfId="4"/>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82550</xdr:colOff>
      <xdr:row>113</xdr:row>
      <xdr:rowOff>251883</xdr:rowOff>
    </xdr:from>
    <xdr:to>
      <xdr:col>15</xdr:col>
      <xdr:colOff>17991</xdr:colOff>
      <xdr:row>113</xdr:row>
      <xdr:rowOff>557134</xdr:rowOff>
    </xdr:to>
    <xdr:sp macro="" textlink="">
      <xdr:nvSpPr>
        <xdr:cNvPr id="300" name="フレーム 299"/>
        <xdr:cNvSpPr/>
      </xdr:nvSpPr>
      <xdr:spPr bwMode="auto">
        <a:xfrm>
          <a:off x="1482725" y="35942058"/>
          <a:ext cx="1535641" cy="30525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公募・委託</a:t>
          </a:r>
          <a:endParaRPr kumimoji="1" lang="en-US" altLang="ja-JP" sz="900">
            <a:solidFill>
              <a:schemeClr val="tx1"/>
            </a:solidFill>
          </a:endParaRPr>
        </a:p>
      </xdr:txBody>
    </xdr:sp>
    <xdr:clientData/>
  </xdr:twoCellAnchor>
  <xdr:twoCellAnchor>
    <xdr:from>
      <xdr:col>7</xdr:col>
      <xdr:colOff>69850</xdr:colOff>
      <xdr:row>115</xdr:row>
      <xdr:rowOff>343458</xdr:rowOff>
    </xdr:from>
    <xdr:to>
      <xdr:col>15</xdr:col>
      <xdr:colOff>38835</xdr:colOff>
      <xdr:row>121</xdr:row>
      <xdr:rowOff>148014</xdr:rowOff>
    </xdr:to>
    <xdr:sp macro="" textlink="">
      <xdr:nvSpPr>
        <xdr:cNvPr id="301" name="大かっこ 300"/>
        <xdr:cNvSpPr/>
      </xdr:nvSpPr>
      <xdr:spPr bwMode="auto">
        <a:xfrm>
          <a:off x="1470025" y="37367133"/>
          <a:ext cx="1569185" cy="3671706"/>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・二国間クレジット制度に基づくクレジットの獲得を目指して、途上国において優れた技術等を活用して</a:t>
          </a:r>
          <a:r>
            <a:rPr kumimoji="1" lang="en-US" altLang="ja-JP" sz="1100">
              <a:solidFill>
                <a:sysClr val="windowText" lastClr="000000"/>
              </a:solidFill>
            </a:rPr>
            <a:t>CO2</a:t>
          </a:r>
          <a:r>
            <a:rPr kumimoji="1" lang="ja-JP" altLang="en-US" sz="1100">
              <a:solidFill>
                <a:sysClr val="windowText" lastClr="000000"/>
              </a:solidFill>
            </a:rPr>
            <a:t>排出削減を目指すプロジェクトが、</a:t>
          </a:r>
          <a:r>
            <a:rPr lang="ja-JP" altLang="ja-JP" sz="1100">
              <a:solidFill>
                <a:schemeClr val="tx1"/>
              </a:solidFill>
              <a:effectLst/>
              <a:latin typeface="+mn-lt"/>
              <a:ea typeface="+mn-ea"/>
              <a:cs typeface="+mn-cs"/>
            </a:rPr>
            <a:t>実際にホスト国において実施可能かどうかを判断</a:t>
          </a:r>
          <a:r>
            <a:rPr lang="ja-JP" altLang="en-US" sz="1100">
              <a:solidFill>
                <a:schemeClr val="tx1"/>
              </a:solidFill>
              <a:effectLst/>
              <a:latin typeface="+mn-lt"/>
              <a:ea typeface="+mn-ea"/>
              <a:cs typeface="+mn-cs"/>
            </a:rPr>
            <a:t>しプロジェクトを実現するため、案件組成調査、実現可能性調査、ＲＥＤＤ＋実証調査を実施する。</a:t>
          </a:r>
          <a:endParaRPr kumimoji="1" lang="ja-JP" altLang="en-US" sz="1100">
            <a:solidFill>
              <a:sysClr val="windowText" lastClr="000000"/>
            </a:solidFill>
          </a:endParaRPr>
        </a:p>
      </xdr:txBody>
    </xdr:sp>
    <xdr:clientData/>
  </xdr:twoCellAnchor>
  <xdr:twoCellAnchor>
    <xdr:from>
      <xdr:col>16</xdr:col>
      <xdr:colOff>83608</xdr:colOff>
      <xdr:row>113</xdr:row>
      <xdr:rowOff>236008</xdr:rowOff>
    </xdr:from>
    <xdr:to>
      <xdr:col>25</xdr:col>
      <xdr:colOff>87530</xdr:colOff>
      <xdr:row>113</xdr:row>
      <xdr:rowOff>569009</xdr:rowOff>
    </xdr:to>
    <xdr:sp macro="" textlink="">
      <xdr:nvSpPr>
        <xdr:cNvPr id="302" name="フレーム 301"/>
        <xdr:cNvSpPr/>
      </xdr:nvSpPr>
      <xdr:spPr bwMode="auto">
        <a:xfrm>
          <a:off x="3284008" y="35926183"/>
          <a:ext cx="1804147" cy="33300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16</xdr:col>
      <xdr:colOff>161925</xdr:colOff>
      <xdr:row>115</xdr:row>
      <xdr:rowOff>364172</xdr:rowOff>
    </xdr:from>
    <xdr:to>
      <xdr:col>25</xdr:col>
      <xdr:colOff>48683</xdr:colOff>
      <xdr:row>121</xdr:row>
      <xdr:rowOff>188837</xdr:rowOff>
    </xdr:to>
    <xdr:sp macro="" textlink="">
      <xdr:nvSpPr>
        <xdr:cNvPr id="303" name="大かっこ 302"/>
        <xdr:cNvSpPr/>
      </xdr:nvSpPr>
      <xdr:spPr bwMode="auto">
        <a:xfrm>
          <a:off x="3362325" y="37387847"/>
          <a:ext cx="1686983" cy="3691815"/>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・アジアの途上国において、二国間クレジット制度を実施するための体制整備に向けた人材育成人材育成支援を行う。</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・途上国における適切な</a:t>
          </a:r>
          <a:r>
            <a:rPr kumimoji="1" lang="en-US" altLang="ja-JP" sz="1100">
              <a:solidFill>
                <a:sysClr val="windowText" lastClr="000000"/>
              </a:solidFill>
            </a:rPr>
            <a:t>MRV</a:t>
          </a:r>
          <a:r>
            <a:rPr kumimoji="1" lang="ja-JP" altLang="en-US" sz="1100">
              <a:solidFill>
                <a:sysClr val="windowText" lastClr="000000"/>
              </a:solidFill>
            </a:rPr>
            <a:t>方法論の開発を行い、その方法論を運用するための</a:t>
          </a:r>
          <a:r>
            <a:rPr kumimoji="1" lang="en-US" altLang="ja-JP" sz="1100">
              <a:solidFill>
                <a:sysClr val="windowText" lastClr="000000"/>
              </a:solidFill>
            </a:rPr>
            <a:t>MRV</a:t>
          </a:r>
          <a:r>
            <a:rPr kumimoji="1" lang="ja-JP" altLang="en-US" sz="1100">
              <a:solidFill>
                <a:sysClr val="windowText" lastClr="000000"/>
              </a:solidFill>
            </a:rPr>
            <a:t>体制構築支援を行う。</a:t>
          </a:r>
          <a:endParaRPr kumimoji="1" lang="ja-JP" altLang="en-US" sz="1100"/>
        </a:p>
      </xdr:txBody>
    </xdr:sp>
    <xdr:clientData/>
  </xdr:twoCellAnchor>
  <xdr:twoCellAnchor>
    <xdr:from>
      <xdr:col>16</xdr:col>
      <xdr:colOff>112059</xdr:colOff>
      <xdr:row>123</xdr:row>
      <xdr:rowOff>81508</xdr:rowOff>
    </xdr:from>
    <xdr:to>
      <xdr:col>24</xdr:col>
      <xdr:colOff>33617</xdr:colOff>
      <xdr:row>123</xdr:row>
      <xdr:rowOff>437981</xdr:rowOff>
    </xdr:to>
    <xdr:sp macro="" textlink="">
      <xdr:nvSpPr>
        <xdr:cNvPr id="305" name="フレーム 304"/>
        <xdr:cNvSpPr/>
      </xdr:nvSpPr>
      <xdr:spPr bwMode="auto">
        <a:xfrm>
          <a:off x="3339353" y="39839979"/>
          <a:ext cx="1535205" cy="3564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en-US" sz="900">
              <a:solidFill>
                <a:sysClr val="windowText" lastClr="000000"/>
              </a:solidFill>
            </a:rPr>
            <a:t>外注・随意契約</a:t>
          </a:r>
          <a:endParaRPr lang="ja-JP" altLang="ja-JP" sz="900">
            <a:effectLst/>
          </a:endParaRPr>
        </a:p>
      </xdr:txBody>
    </xdr:sp>
    <xdr:clientData/>
  </xdr:twoCellAnchor>
  <xdr:twoCellAnchor>
    <xdr:from>
      <xdr:col>16</xdr:col>
      <xdr:colOff>58760</xdr:colOff>
      <xdr:row>125</xdr:row>
      <xdr:rowOff>214456</xdr:rowOff>
    </xdr:from>
    <xdr:to>
      <xdr:col>24</xdr:col>
      <xdr:colOff>119591</xdr:colOff>
      <xdr:row>128</xdr:row>
      <xdr:rowOff>156882</xdr:rowOff>
    </xdr:to>
    <xdr:sp macro="" textlink="">
      <xdr:nvSpPr>
        <xdr:cNvPr id="306" name="大かっこ 305"/>
        <xdr:cNvSpPr/>
      </xdr:nvSpPr>
      <xdr:spPr bwMode="auto">
        <a:xfrm>
          <a:off x="3286054" y="41272809"/>
          <a:ext cx="1674478" cy="195948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rPr>
            <a:t>・ベトナムにおける</a:t>
          </a:r>
          <a:r>
            <a:rPr kumimoji="1" lang="en-US" altLang="ja-JP" sz="1000">
              <a:solidFill>
                <a:sysClr val="windowText" lastClr="000000"/>
              </a:solidFill>
            </a:rPr>
            <a:t>MRV</a:t>
          </a:r>
          <a:r>
            <a:rPr kumimoji="1" lang="ja-JP" altLang="en-US" sz="1000">
              <a:solidFill>
                <a:sysClr val="windowText" lastClr="000000"/>
              </a:solidFill>
            </a:rPr>
            <a:t>体制構築に係る現地調査支援　他</a:t>
          </a:r>
          <a:endParaRPr kumimoji="1" lang="en-US" altLang="ja-JP" sz="1000">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en-US" altLang="ja-JP" sz="1100"/>
        </a:p>
        <a:p>
          <a:pPr algn="l">
            <a:lnSpc>
              <a:spcPts val="1000"/>
            </a:lnSpc>
          </a:pPr>
          <a:endParaRPr kumimoji="1" lang="ja-JP" altLang="en-US" sz="1100"/>
        </a:p>
      </xdr:txBody>
    </xdr:sp>
    <xdr:clientData/>
  </xdr:twoCellAnchor>
  <xdr:twoCellAnchor>
    <xdr:from>
      <xdr:col>26</xdr:col>
      <xdr:colOff>123825</xdr:colOff>
      <xdr:row>113</xdr:row>
      <xdr:rowOff>228160</xdr:rowOff>
    </xdr:from>
    <xdr:to>
      <xdr:col>35</xdr:col>
      <xdr:colOff>138184</xdr:colOff>
      <xdr:row>113</xdr:row>
      <xdr:rowOff>550617</xdr:rowOff>
    </xdr:to>
    <xdr:sp macro="" textlink="">
      <xdr:nvSpPr>
        <xdr:cNvPr id="308" name="フレーム 307"/>
        <xdr:cNvSpPr/>
      </xdr:nvSpPr>
      <xdr:spPr bwMode="auto">
        <a:xfrm>
          <a:off x="5324475" y="35918335"/>
          <a:ext cx="1814584" cy="32245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7</xdr:col>
      <xdr:colOff>81644</xdr:colOff>
      <xdr:row>123</xdr:row>
      <xdr:rowOff>101075</xdr:rowOff>
    </xdr:from>
    <xdr:to>
      <xdr:col>14</xdr:col>
      <xdr:colOff>136072</xdr:colOff>
      <xdr:row>123</xdr:row>
      <xdr:rowOff>381000</xdr:rowOff>
    </xdr:to>
    <xdr:sp macro="" textlink="">
      <xdr:nvSpPr>
        <xdr:cNvPr id="309" name="フレーム 308"/>
        <xdr:cNvSpPr/>
      </xdr:nvSpPr>
      <xdr:spPr bwMode="auto">
        <a:xfrm>
          <a:off x="1510394" y="39970004"/>
          <a:ext cx="1483178" cy="2799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27</xdr:col>
      <xdr:colOff>56028</xdr:colOff>
      <xdr:row>123</xdr:row>
      <xdr:rowOff>99538</xdr:rowOff>
    </xdr:from>
    <xdr:to>
      <xdr:col>35</xdr:col>
      <xdr:colOff>78440</xdr:colOff>
      <xdr:row>123</xdr:row>
      <xdr:rowOff>419979</xdr:rowOff>
    </xdr:to>
    <xdr:sp macro="" textlink="">
      <xdr:nvSpPr>
        <xdr:cNvPr id="310" name="フレーム 309"/>
        <xdr:cNvSpPr/>
      </xdr:nvSpPr>
      <xdr:spPr bwMode="auto">
        <a:xfrm>
          <a:off x="5502087" y="39858009"/>
          <a:ext cx="1636059" cy="32044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外注・随意契約</a:t>
          </a:r>
          <a:endParaRPr kumimoji="1" lang="en-US" altLang="ja-JP" sz="900">
            <a:solidFill>
              <a:schemeClr val="tx1"/>
            </a:solidFill>
          </a:endParaRPr>
        </a:p>
      </xdr:txBody>
    </xdr:sp>
    <xdr:clientData/>
  </xdr:twoCellAnchor>
  <xdr:twoCellAnchor>
    <xdr:from>
      <xdr:col>7</xdr:col>
      <xdr:colOff>0</xdr:colOff>
      <xdr:row>125</xdr:row>
      <xdr:rowOff>248401</xdr:rowOff>
    </xdr:from>
    <xdr:to>
      <xdr:col>14</xdr:col>
      <xdr:colOff>151341</xdr:colOff>
      <xdr:row>128</xdr:row>
      <xdr:rowOff>201706</xdr:rowOff>
    </xdr:to>
    <xdr:sp macro="" textlink="">
      <xdr:nvSpPr>
        <xdr:cNvPr id="311" name="大かっこ 310"/>
        <xdr:cNvSpPr/>
      </xdr:nvSpPr>
      <xdr:spPr bwMode="auto">
        <a:xfrm>
          <a:off x="1411941" y="41306754"/>
          <a:ext cx="1563282" cy="1970364"/>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ja-JP" altLang="en-US" sz="1100"/>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t>・インドネシア国においてコジェネレーションを導入するにあたり、方法論、ＰＤＤを開発する。</a:t>
          </a:r>
          <a:endParaRPr kumimoji="1" lang="en-US" altLang="ja-JP" sz="1000"/>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t>・ベトナム国において廃棄物発電導入にあたっての投資計画書・環境影響評価等を実施する</a:t>
          </a:r>
          <a:endParaRPr kumimoji="1" lang="en-US" altLang="ja-JP" sz="1000"/>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t>　　　　　　　　　　　　　　他</a:t>
          </a:r>
        </a:p>
      </xdr:txBody>
    </xdr:sp>
    <xdr:clientData/>
  </xdr:twoCellAnchor>
  <xdr:twoCellAnchor>
    <xdr:from>
      <xdr:col>8</xdr:col>
      <xdr:colOff>39309</xdr:colOff>
      <xdr:row>112</xdr:row>
      <xdr:rowOff>636811</xdr:rowOff>
    </xdr:from>
    <xdr:to>
      <xdr:col>49</xdr:col>
      <xdr:colOff>11206</xdr:colOff>
      <xdr:row>112</xdr:row>
      <xdr:rowOff>636811</xdr:rowOff>
    </xdr:to>
    <xdr:cxnSp macro="">
      <xdr:nvCxnSpPr>
        <xdr:cNvPr id="312" name="直線コネクタ 311"/>
        <xdr:cNvCxnSpPr/>
      </xdr:nvCxnSpPr>
      <xdr:spPr bwMode="auto">
        <a:xfrm>
          <a:off x="1652956" y="32506340"/>
          <a:ext cx="824183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39309</xdr:colOff>
      <xdr:row>110</xdr:row>
      <xdr:rowOff>111578</xdr:rowOff>
    </xdr:from>
    <xdr:to>
      <xdr:col>8</xdr:col>
      <xdr:colOff>52916</xdr:colOff>
      <xdr:row>113</xdr:row>
      <xdr:rowOff>274077</xdr:rowOff>
    </xdr:to>
    <xdr:cxnSp macro="">
      <xdr:nvCxnSpPr>
        <xdr:cNvPr id="313" name="直線矢印コネクタ 312"/>
        <xdr:cNvCxnSpPr/>
      </xdr:nvCxnSpPr>
      <xdr:spPr bwMode="auto">
        <a:xfrm>
          <a:off x="1639509" y="33944378"/>
          <a:ext cx="13607" cy="20198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123</xdr:row>
      <xdr:rowOff>410946</xdr:rowOff>
    </xdr:from>
    <xdr:to>
      <xdr:col>14</xdr:col>
      <xdr:colOff>144760</xdr:colOff>
      <xdr:row>125</xdr:row>
      <xdr:rowOff>91339</xdr:rowOff>
    </xdr:to>
    <xdr:sp macro="" textlink="">
      <xdr:nvSpPr>
        <xdr:cNvPr id="314" name="正方形/長方形 313"/>
        <xdr:cNvSpPr/>
      </xdr:nvSpPr>
      <xdr:spPr bwMode="auto">
        <a:xfrm>
          <a:off x="1400175" y="42635271"/>
          <a:ext cx="1544935" cy="101389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ja-JP" sz="1100">
              <a:solidFill>
                <a:sysClr val="windowText" lastClr="000000"/>
              </a:solidFill>
              <a:effectLst/>
              <a:latin typeface="+mn-lt"/>
              <a:ea typeface="+mn-ea"/>
              <a:cs typeface="+mn-cs"/>
            </a:rPr>
            <a:t>Ｏ</a:t>
          </a:r>
          <a:r>
            <a:rPr kumimoji="1" lang="ja-JP" altLang="en-US" sz="1100">
              <a:solidFill>
                <a:sysClr val="windowText" lastClr="000000"/>
              </a:solidFill>
            </a:rPr>
            <a:t>．　民間企業等</a:t>
          </a:r>
          <a:endParaRPr kumimoji="1" lang="en-US" altLang="ja-JP" sz="1100">
            <a:solidFill>
              <a:sysClr val="windowText" lastClr="000000"/>
            </a:solidFill>
          </a:endParaRPr>
        </a:p>
        <a:p>
          <a:pPr algn="ctr">
            <a:lnSpc>
              <a:spcPts val="1100"/>
            </a:lnSpc>
          </a:pPr>
          <a:r>
            <a:rPr kumimoji="1" lang="ja-JP" altLang="en-US" sz="1100">
              <a:solidFill>
                <a:sysClr val="windowText" lastClr="000000"/>
              </a:solidFill>
            </a:rPr>
            <a:t>（５２機関）</a:t>
          </a:r>
          <a:endParaRPr kumimoji="1" lang="en-US" altLang="ja-JP" sz="1100">
            <a:solidFill>
              <a:sysClr val="windowText" lastClr="000000"/>
            </a:solidFill>
          </a:endParaRPr>
        </a:p>
        <a:p>
          <a:pPr algn="ctr"/>
          <a:r>
            <a:rPr kumimoji="1" lang="ja-JP" altLang="en-US" sz="1100" b="0">
              <a:solidFill>
                <a:sysClr val="windowText" lastClr="000000"/>
              </a:solidFill>
            </a:rPr>
            <a:t>１８４</a:t>
          </a:r>
          <a:r>
            <a:rPr kumimoji="1" lang="ja-JP" altLang="en-US" sz="1100">
              <a:solidFill>
                <a:sysClr val="windowText" lastClr="000000"/>
              </a:solidFill>
            </a:rPr>
            <a:t>百万円</a:t>
          </a:r>
        </a:p>
      </xdr:txBody>
    </xdr:sp>
    <xdr:clientData/>
  </xdr:twoCellAnchor>
  <xdr:twoCellAnchor>
    <xdr:from>
      <xdr:col>16</xdr:col>
      <xdr:colOff>36917</xdr:colOff>
      <xdr:row>123</xdr:row>
      <xdr:rowOff>430252</xdr:rowOff>
    </xdr:from>
    <xdr:to>
      <xdr:col>24</xdr:col>
      <xdr:colOff>92324</xdr:colOff>
      <xdr:row>125</xdr:row>
      <xdr:rowOff>75460</xdr:rowOff>
    </xdr:to>
    <xdr:sp macro="" textlink="">
      <xdr:nvSpPr>
        <xdr:cNvPr id="315" name="正方形/長方形 314"/>
        <xdr:cNvSpPr/>
      </xdr:nvSpPr>
      <xdr:spPr bwMode="auto">
        <a:xfrm>
          <a:off x="3237317" y="42654577"/>
          <a:ext cx="1655607" cy="97870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Ｐ</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ysClr val="windowText" lastClr="000000"/>
              </a:solidFill>
            </a:rPr>
            <a:t>（２２機関）</a:t>
          </a:r>
          <a:endParaRPr kumimoji="1" lang="en-US" altLang="ja-JP" sz="1100">
            <a:solidFill>
              <a:sysClr val="windowText" lastClr="000000"/>
            </a:solidFill>
          </a:endParaRPr>
        </a:p>
        <a:p>
          <a:pPr algn="ctr"/>
          <a:r>
            <a:rPr kumimoji="1" lang="ja-JP" altLang="en-US" sz="1100">
              <a:solidFill>
                <a:sysClr val="windowText" lastClr="000000"/>
              </a:solidFill>
            </a:rPr>
            <a:t>５３百万円</a:t>
          </a:r>
        </a:p>
      </xdr:txBody>
    </xdr:sp>
    <xdr:clientData/>
  </xdr:twoCellAnchor>
  <xdr:twoCellAnchor>
    <xdr:from>
      <xdr:col>26</xdr:col>
      <xdr:colOff>148852</xdr:colOff>
      <xdr:row>123</xdr:row>
      <xdr:rowOff>405039</xdr:rowOff>
    </xdr:from>
    <xdr:to>
      <xdr:col>35</xdr:col>
      <xdr:colOff>129802</xdr:colOff>
      <xdr:row>125</xdr:row>
      <xdr:rowOff>54699</xdr:rowOff>
    </xdr:to>
    <xdr:sp macro="" textlink="">
      <xdr:nvSpPr>
        <xdr:cNvPr id="316" name="正方形/長方形 315"/>
        <xdr:cNvSpPr/>
      </xdr:nvSpPr>
      <xdr:spPr bwMode="auto">
        <a:xfrm>
          <a:off x="5349502" y="42629364"/>
          <a:ext cx="1781175" cy="9831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Ｑ</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chemeClr val="tx1"/>
              </a:solidFill>
            </a:rPr>
            <a:t>（１５機関）　　　</a:t>
          </a:r>
          <a:endParaRPr kumimoji="1" lang="en-US" altLang="ja-JP" sz="1100">
            <a:solidFill>
              <a:schemeClr val="tx1"/>
            </a:solidFill>
          </a:endParaRPr>
        </a:p>
        <a:p>
          <a:pPr algn="ctr"/>
          <a:r>
            <a:rPr kumimoji="1" lang="ja-JP" altLang="en-US" sz="1100">
              <a:solidFill>
                <a:schemeClr val="tx1"/>
              </a:solidFill>
            </a:rPr>
            <a:t>１１０百万円</a:t>
          </a:r>
        </a:p>
      </xdr:txBody>
    </xdr:sp>
    <xdr:clientData/>
  </xdr:twoCellAnchor>
  <xdr:twoCellAnchor>
    <xdr:from>
      <xdr:col>41</xdr:col>
      <xdr:colOff>116265</xdr:colOff>
      <xdr:row>112</xdr:row>
      <xdr:rowOff>636364</xdr:rowOff>
    </xdr:from>
    <xdr:to>
      <xdr:col>41</xdr:col>
      <xdr:colOff>123976</xdr:colOff>
      <xdr:row>113</xdr:row>
      <xdr:rowOff>235555</xdr:rowOff>
    </xdr:to>
    <xdr:cxnSp macro="">
      <xdr:nvCxnSpPr>
        <xdr:cNvPr id="317" name="直線矢印コネクタ 316"/>
        <xdr:cNvCxnSpPr/>
      </xdr:nvCxnSpPr>
      <xdr:spPr bwMode="auto">
        <a:xfrm>
          <a:off x="8317290" y="35659789"/>
          <a:ext cx="7711" cy="2659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5214</xdr:colOff>
      <xdr:row>112</xdr:row>
      <xdr:rowOff>640443</xdr:rowOff>
    </xdr:from>
    <xdr:to>
      <xdr:col>31</xdr:col>
      <xdr:colOff>10281</xdr:colOff>
      <xdr:row>113</xdr:row>
      <xdr:rowOff>208953</xdr:rowOff>
    </xdr:to>
    <xdr:cxnSp macro="">
      <xdr:nvCxnSpPr>
        <xdr:cNvPr id="318" name="直線矢印コネクタ 317"/>
        <xdr:cNvCxnSpPr/>
      </xdr:nvCxnSpPr>
      <xdr:spPr bwMode="auto">
        <a:xfrm flipH="1">
          <a:off x="6205989" y="35663868"/>
          <a:ext cx="5067" cy="235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191254</xdr:colOff>
      <xdr:row>112</xdr:row>
      <xdr:rowOff>640446</xdr:rowOff>
    </xdr:from>
    <xdr:to>
      <xdr:col>20</xdr:col>
      <xdr:colOff>191255</xdr:colOff>
      <xdr:row>113</xdr:row>
      <xdr:rowOff>213725</xdr:rowOff>
    </xdr:to>
    <xdr:cxnSp macro="">
      <xdr:nvCxnSpPr>
        <xdr:cNvPr id="319" name="直線矢印コネクタ 318"/>
        <xdr:cNvCxnSpPr/>
      </xdr:nvCxnSpPr>
      <xdr:spPr bwMode="auto">
        <a:xfrm flipH="1">
          <a:off x="4191754" y="35663871"/>
          <a:ext cx="1" cy="240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102</xdr:row>
      <xdr:rowOff>470647</xdr:rowOff>
    </xdr:from>
    <xdr:to>
      <xdr:col>8</xdr:col>
      <xdr:colOff>50648</xdr:colOff>
      <xdr:row>113</xdr:row>
      <xdr:rowOff>273624</xdr:rowOff>
    </xdr:to>
    <xdr:cxnSp macro="">
      <xdr:nvCxnSpPr>
        <xdr:cNvPr id="320" name="直線矢印コネクタ 319"/>
        <xdr:cNvCxnSpPr/>
      </xdr:nvCxnSpPr>
      <xdr:spPr bwMode="auto">
        <a:xfrm>
          <a:off x="1658471" y="31847118"/>
          <a:ext cx="5824" cy="2156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127001</xdr:colOff>
      <xdr:row>122</xdr:row>
      <xdr:rowOff>82480</xdr:rowOff>
    </xdr:from>
    <xdr:to>
      <xdr:col>10</xdr:col>
      <xdr:colOff>127794</xdr:colOff>
      <xdr:row>123</xdr:row>
      <xdr:rowOff>10400</xdr:rowOff>
    </xdr:to>
    <xdr:cxnSp macro="">
      <xdr:nvCxnSpPr>
        <xdr:cNvPr id="321" name="直線矢印コネクタ 320"/>
        <xdr:cNvCxnSpPr/>
      </xdr:nvCxnSpPr>
      <xdr:spPr bwMode="auto">
        <a:xfrm rot="5400000">
          <a:off x="1844320" y="39468338"/>
          <a:ext cx="600273"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57944</xdr:colOff>
      <xdr:row>122</xdr:row>
      <xdr:rowOff>76501</xdr:rowOff>
    </xdr:from>
    <xdr:to>
      <xdr:col>20</xdr:col>
      <xdr:colOff>58737</xdr:colOff>
      <xdr:row>123</xdr:row>
      <xdr:rowOff>23471</xdr:rowOff>
    </xdr:to>
    <xdr:cxnSp macro="">
      <xdr:nvCxnSpPr>
        <xdr:cNvPr id="322" name="直線矢印コネクタ 321"/>
        <xdr:cNvCxnSpPr/>
      </xdr:nvCxnSpPr>
      <xdr:spPr bwMode="auto">
        <a:xfrm rot="5400000">
          <a:off x="3751981" y="41940539"/>
          <a:ext cx="613720"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151342</xdr:colOff>
      <xdr:row>122</xdr:row>
      <xdr:rowOff>73330</xdr:rowOff>
    </xdr:from>
    <xdr:to>
      <xdr:col>30</xdr:col>
      <xdr:colOff>152135</xdr:colOff>
      <xdr:row>123</xdr:row>
      <xdr:rowOff>20300</xdr:rowOff>
    </xdr:to>
    <xdr:cxnSp macro="">
      <xdr:nvCxnSpPr>
        <xdr:cNvPr id="323" name="直線矢印コネクタ 322"/>
        <xdr:cNvCxnSpPr/>
      </xdr:nvCxnSpPr>
      <xdr:spPr bwMode="auto">
        <a:xfrm rot="5400000">
          <a:off x="5845629" y="41937368"/>
          <a:ext cx="613720"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113</xdr:row>
      <xdr:rowOff>553639</xdr:rowOff>
    </xdr:from>
    <xdr:to>
      <xdr:col>15</xdr:col>
      <xdr:colOff>49740</xdr:colOff>
      <xdr:row>115</xdr:row>
      <xdr:rowOff>38231</xdr:rowOff>
    </xdr:to>
    <xdr:sp macro="" textlink="">
      <xdr:nvSpPr>
        <xdr:cNvPr id="324" name="正方形/長方形 323"/>
        <xdr:cNvSpPr/>
      </xdr:nvSpPr>
      <xdr:spPr bwMode="auto">
        <a:xfrm>
          <a:off x="1400175" y="36243814"/>
          <a:ext cx="1649940" cy="8180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Ａ　民間企業等</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a:t>
          </a:r>
          <a:r>
            <a:rPr kumimoji="1" lang="en-US" altLang="ja-JP" sz="1100">
              <a:solidFill>
                <a:sysClr val="windowText" lastClr="000000"/>
              </a:solidFill>
            </a:rPr>
            <a:t>25</a:t>
          </a:r>
          <a:r>
            <a:rPr kumimoji="1" lang="ja-JP" altLang="en-US" sz="1100">
              <a:solidFill>
                <a:sysClr val="windowText" lastClr="000000"/>
              </a:solidFill>
            </a:rPr>
            <a:t>者）</a:t>
          </a:r>
          <a:endParaRPr kumimoji="1" lang="en-US" altLang="ja-JP" sz="1100">
            <a:solidFill>
              <a:sysClr val="windowText" lastClr="000000"/>
            </a:solidFill>
          </a:endParaRPr>
        </a:p>
        <a:p>
          <a:pPr algn="ctr">
            <a:lnSpc>
              <a:spcPts val="1000"/>
            </a:lnSpc>
          </a:pP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６５２百万円</a:t>
          </a:r>
        </a:p>
      </xdr:txBody>
    </xdr:sp>
    <xdr:clientData/>
  </xdr:twoCellAnchor>
  <xdr:twoCellAnchor>
    <xdr:from>
      <xdr:col>16</xdr:col>
      <xdr:colOff>51857</xdr:colOff>
      <xdr:row>113</xdr:row>
      <xdr:rowOff>550464</xdr:rowOff>
    </xdr:from>
    <xdr:to>
      <xdr:col>25</xdr:col>
      <xdr:colOff>105832</xdr:colOff>
      <xdr:row>115</xdr:row>
      <xdr:rowOff>22433</xdr:rowOff>
    </xdr:to>
    <xdr:sp macro="" textlink="">
      <xdr:nvSpPr>
        <xdr:cNvPr id="325" name="正方形/長方形 324"/>
        <xdr:cNvSpPr/>
      </xdr:nvSpPr>
      <xdr:spPr bwMode="auto">
        <a:xfrm>
          <a:off x="3252257" y="36240639"/>
          <a:ext cx="1854200" cy="80546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Ｂ．（公財）地球環境戦略研究機関</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３４１百万円</a:t>
          </a:r>
        </a:p>
      </xdr:txBody>
    </xdr:sp>
    <xdr:clientData/>
  </xdr:twoCellAnchor>
  <xdr:twoCellAnchor>
    <xdr:from>
      <xdr:col>26</xdr:col>
      <xdr:colOff>69849</xdr:colOff>
      <xdr:row>113</xdr:row>
      <xdr:rowOff>534458</xdr:rowOff>
    </xdr:from>
    <xdr:to>
      <xdr:col>35</xdr:col>
      <xdr:colOff>196848</xdr:colOff>
      <xdr:row>115</xdr:row>
      <xdr:rowOff>34984</xdr:rowOff>
    </xdr:to>
    <xdr:sp macro="" textlink="">
      <xdr:nvSpPr>
        <xdr:cNvPr id="326" name="正方形/長方形 325"/>
        <xdr:cNvSpPr/>
      </xdr:nvSpPr>
      <xdr:spPr bwMode="auto">
        <a:xfrm>
          <a:off x="5270499" y="36224633"/>
          <a:ext cx="1927224" cy="8340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Ｃ．（公財）地球環境センター</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３１０百万円</a:t>
          </a:r>
        </a:p>
      </xdr:txBody>
    </xdr:sp>
    <xdr:clientData/>
  </xdr:twoCellAnchor>
  <xdr:twoCellAnchor>
    <xdr:from>
      <xdr:col>7</xdr:col>
      <xdr:colOff>100854</xdr:colOff>
      <xdr:row>101</xdr:row>
      <xdr:rowOff>209661</xdr:rowOff>
    </xdr:from>
    <xdr:to>
      <xdr:col>16</xdr:col>
      <xdr:colOff>145677</xdr:colOff>
      <xdr:row>102</xdr:row>
      <xdr:rowOff>414617</xdr:rowOff>
    </xdr:to>
    <xdr:sp macro="" textlink="">
      <xdr:nvSpPr>
        <xdr:cNvPr id="327" name="テキスト ボックス 326"/>
        <xdr:cNvSpPr txBox="1"/>
      </xdr:nvSpPr>
      <xdr:spPr>
        <a:xfrm>
          <a:off x="1512795" y="31294779"/>
          <a:ext cx="1860176" cy="4963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環境省</a:t>
          </a:r>
          <a:endParaRPr lang="ja-JP" altLang="ja-JP">
            <a:effectLst/>
          </a:endParaRPr>
        </a:p>
        <a:p>
          <a:pPr algn="ctr"/>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３，４９２</a:t>
          </a:r>
          <a:r>
            <a:rPr kumimoji="1" lang="ja-JP" altLang="ja-JP" sz="1100">
              <a:solidFill>
                <a:sysClr val="windowText" lastClr="000000"/>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solidFill>
              <a:srgbClr val="FF0000"/>
            </a:solidFill>
            <a:effectLst/>
          </a:endParaRPr>
        </a:p>
        <a:p>
          <a:pPr algn="ctr"/>
          <a:endParaRPr kumimoji="1" lang="ja-JP" altLang="en-US" sz="1100"/>
        </a:p>
      </xdr:txBody>
    </xdr:sp>
    <xdr:clientData/>
  </xdr:twoCellAnchor>
  <xdr:twoCellAnchor>
    <xdr:from>
      <xdr:col>38</xdr:col>
      <xdr:colOff>6350</xdr:colOff>
      <xdr:row>125</xdr:row>
      <xdr:rowOff>292853</xdr:rowOff>
    </xdr:from>
    <xdr:to>
      <xdr:col>47</xdr:col>
      <xdr:colOff>41275</xdr:colOff>
      <xdr:row>128</xdr:row>
      <xdr:rowOff>224117</xdr:rowOff>
    </xdr:to>
    <xdr:sp macro="" textlink="">
      <xdr:nvSpPr>
        <xdr:cNvPr id="328" name="大かっこ 327"/>
        <xdr:cNvSpPr/>
      </xdr:nvSpPr>
      <xdr:spPr bwMode="auto">
        <a:xfrm>
          <a:off x="7671174" y="41351206"/>
          <a:ext cx="1850277" cy="19483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・アフリカ地域における案件発掘、組成のための現地調査等の支援を行う</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・メキシコ、コスタリカにおける</a:t>
          </a:r>
          <a:r>
            <a:rPr kumimoji="1" lang="ja-JP" altLang="ja-JP" sz="1100">
              <a:solidFill>
                <a:schemeClr val="tx1"/>
              </a:solidFill>
              <a:effectLst/>
              <a:latin typeface="+mn-lt"/>
              <a:ea typeface="+mn-ea"/>
              <a:cs typeface="+mn-cs"/>
            </a:rPr>
            <a:t>案件発掘、組成</a:t>
          </a:r>
          <a:r>
            <a:rPr kumimoji="1" lang="ja-JP" altLang="en-US" sz="1100">
              <a:solidFill>
                <a:schemeClr val="tx1"/>
              </a:solidFill>
              <a:effectLst/>
              <a:latin typeface="+mn-lt"/>
              <a:ea typeface="+mn-ea"/>
              <a:cs typeface="+mn-cs"/>
            </a:rPr>
            <a:t>のための現地調査等の</a:t>
          </a:r>
          <a:r>
            <a:rPr kumimoji="1" lang="ja-JP" altLang="ja-JP" sz="1100">
              <a:solidFill>
                <a:schemeClr val="tx1"/>
              </a:solidFill>
              <a:effectLst/>
              <a:latin typeface="+mn-lt"/>
              <a:ea typeface="+mn-ea"/>
              <a:cs typeface="+mn-cs"/>
            </a:rPr>
            <a:t>支援</a:t>
          </a:r>
          <a:r>
            <a:rPr kumimoji="1" lang="ja-JP" altLang="en-US" sz="1100">
              <a:solidFill>
                <a:schemeClr val="tx1"/>
              </a:solidFill>
              <a:effectLst/>
              <a:latin typeface="+mn-lt"/>
              <a:ea typeface="+mn-ea"/>
              <a:cs typeface="+mn-cs"/>
            </a:rPr>
            <a:t>を行う</a:t>
          </a:r>
          <a:r>
            <a:rPr kumimoji="1" lang="ja-JP" altLang="en-US" sz="1100">
              <a:solidFill>
                <a:sysClr val="windowText" lastClr="000000"/>
              </a:solidFill>
            </a:rPr>
            <a:t>　他</a:t>
          </a:r>
          <a:endParaRPr kumimoji="1" lang="en-US" altLang="ja-JP" sz="1100"/>
        </a:p>
        <a:p>
          <a:pPr algn="l">
            <a:lnSpc>
              <a:spcPts val="1200"/>
            </a:lnSpc>
          </a:pPr>
          <a:endParaRPr kumimoji="1" lang="ja-JP" altLang="en-US" sz="1100"/>
        </a:p>
      </xdr:txBody>
    </xdr:sp>
    <xdr:clientData/>
  </xdr:twoCellAnchor>
  <xdr:twoCellAnchor>
    <xdr:from>
      <xdr:col>37</xdr:col>
      <xdr:colOff>459</xdr:colOff>
      <xdr:row>113</xdr:row>
      <xdr:rowOff>540429</xdr:rowOff>
    </xdr:from>
    <xdr:to>
      <xdr:col>46</xdr:col>
      <xdr:colOff>130083</xdr:colOff>
      <xdr:row>115</xdr:row>
      <xdr:rowOff>24295</xdr:rowOff>
    </xdr:to>
    <xdr:sp macro="" textlink="">
      <xdr:nvSpPr>
        <xdr:cNvPr id="329" name="正方形/長方形 328"/>
        <xdr:cNvSpPr/>
      </xdr:nvSpPr>
      <xdr:spPr bwMode="auto">
        <a:xfrm>
          <a:off x="7401384" y="36230604"/>
          <a:ext cx="1929849" cy="81736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72000" bIns="0" rtlCol="0" anchor="ctr"/>
        <a:lstStyle/>
        <a:p>
          <a:pPr algn="ctr"/>
          <a:r>
            <a:rPr kumimoji="1" lang="ja-JP" altLang="en-US" sz="1000">
              <a:solidFill>
                <a:sysClr val="windowText" lastClr="000000"/>
              </a:solidFill>
            </a:rPr>
            <a:t>Ｄ．</a:t>
          </a:r>
          <a:r>
            <a:rPr kumimoji="1" lang="ja-JP" altLang="ja-JP" sz="1100">
              <a:solidFill>
                <a:sysClr val="windowText" lastClr="000000"/>
              </a:solidFill>
              <a:effectLst/>
              <a:latin typeface="+mn-lt"/>
              <a:ea typeface="+mn-ea"/>
              <a:cs typeface="+mn-cs"/>
            </a:rPr>
            <a:t>パシフィックコンサルタンツ（株）</a:t>
          </a:r>
          <a:endParaRPr lang="ja-JP" altLang="ja-JP" sz="1000">
            <a:solidFill>
              <a:sysClr val="windowText" lastClr="000000"/>
            </a:solidFill>
            <a:effectLst/>
          </a:endParaRPr>
        </a:p>
        <a:p>
          <a:pPr algn="ctr"/>
          <a:r>
            <a:rPr kumimoji="1" lang="ja-JP" altLang="en-US" sz="1100">
              <a:solidFill>
                <a:sysClr val="windowText" lastClr="000000"/>
              </a:solidFill>
            </a:rPr>
            <a:t>２９２百万円</a:t>
          </a:r>
        </a:p>
      </xdr:txBody>
    </xdr:sp>
    <xdr:clientData/>
  </xdr:twoCellAnchor>
  <xdr:twoCellAnchor>
    <xdr:from>
      <xdr:col>38</xdr:col>
      <xdr:colOff>89646</xdr:colOff>
      <xdr:row>123</xdr:row>
      <xdr:rowOff>85236</xdr:rowOff>
    </xdr:from>
    <xdr:to>
      <xdr:col>46</xdr:col>
      <xdr:colOff>33616</xdr:colOff>
      <xdr:row>123</xdr:row>
      <xdr:rowOff>391234</xdr:rowOff>
    </xdr:to>
    <xdr:sp macro="" textlink="">
      <xdr:nvSpPr>
        <xdr:cNvPr id="331" name="フレーム 330"/>
        <xdr:cNvSpPr/>
      </xdr:nvSpPr>
      <xdr:spPr bwMode="auto">
        <a:xfrm>
          <a:off x="7754470" y="39843707"/>
          <a:ext cx="1557617" cy="305998"/>
        </a:xfrm>
        <a:prstGeom prst="frame">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37</xdr:col>
      <xdr:colOff>187615</xdr:colOff>
      <xdr:row>123</xdr:row>
      <xdr:rowOff>418593</xdr:rowOff>
    </xdr:from>
    <xdr:to>
      <xdr:col>46</xdr:col>
      <xdr:colOff>122345</xdr:colOff>
      <xdr:row>124</xdr:row>
      <xdr:rowOff>587487</xdr:rowOff>
    </xdr:to>
    <xdr:sp macro="" textlink="">
      <xdr:nvSpPr>
        <xdr:cNvPr id="332" name="正方形/長方形 331"/>
        <xdr:cNvSpPr/>
      </xdr:nvSpPr>
      <xdr:spPr bwMode="auto">
        <a:xfrm>
          <a:off x="7588540" y="42642918"/>
          <a:ext cx="1734955" cy="83564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Ｒ</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ysClr val="windowText" lastClr="000000"/>
              </a:solidFill>
            </a:rPr>
            <a:t>（９機関）</a:t>
          </a:r>
          <a:endParaRPr kumimoji="1" lang="en-US" altLang="ja-JP" sz="1100">
            <a:solidFill>
              <a:sysClr val="windowText" lastClr="000000"/>
            </a:solidFill>
          </a:endParaRPr>
        </a:p>
        <a:p>
          <a:pPr algn="ctr"/>
          <a:r>
            <a:rPr kumimoji="1" lang="ja-JP" altLang="en-US" sz="1100">
              <a:solidFill>
                <a:sysClr val="windowText" lastClr="000000"/>
              </a:solidFill>
            </a:rPr>
            <a:t>９９百万円</a:t>
          </a:r>
        </a:p>
      </xdr:txBody>
    </xdr:sp>
    <xdr:clientData/>
  </xdr:twoCellAnchor>
  <xdr:twoCellAnchor>
    <xdr:from>
      <xdr:col>27</xdr:col>
      <xdr:colOff>50202</xdr:colOff>
      <xdr:row>125</xdr:row>
      <xdr:rowOff>294541</xdr:rowOff>
    </xdr:from>
    <xdr:to>
      <xdr:col>34</xdr:col>
      <xdr:colOff>197954</xdr:colOff>
      <xdr:row>128</xdr:row>
      <xdr:rowOff>179294</xdr:rowOff>
    </xdr:to>
    <xdr:sp macro="" textlink="">
      <xdr:nvSpPr>
        <xdr:cNvPr id="333" name="大かっこ 332"/>
        <xdr:cNvSpPr/>
      </xdr:nvSpPr>
      <xdr:spPr bwMode="auto">
        <a:xfrm>
          <a:off x="5496261" y="41352894"/>
          <a:ext cx="1559693" cy="190181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・方法論・ＰＤＤ開発支援</a:t>
          </a:r>
          <a:endParaRPr kumimoji="1" lang="en-US" altLang="ja-JP" sz="1100">
            <a:solidFill>
              <a:sysClr val="windowText" lastClr="000000"/>
            </a:solidFill>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・モニタリング支援</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・妥当性確認支援</a:t>
          </a:r>
          <a:endParaRPr kumimoji="1" lang="ja-JP" altLang="en-US" sz="1100">
            <a:solidFill>
              <a:sysClr val="windowText" lastClr="000000"/>
            </a:solidFill>
          </a:endParaRPr>
        </a:p>
      </xdr:txBody>
    </xdr:sp>
    <xdr:clientData/>
  </xdr:twoCellAnchor>
  <xdr:twoCellAnchor>
    <xdr:from>
      <xdr:col>42</xdr:col>
      <xdr:colOff>2953</xdr:colOff>
      <xdr:row>122</xdr:row>
      <xdr:rowOff>159879</xdr:rowOff>
    </xdr:from>
    <xdr:to>
      <xdr:col>42</xdr:col>
      <xdr:colOff>2953</xdr:colOff>
      <xdr:row>122</xdr:row>
      <xdr:rowOff>665568</xdr:rowOff>
    </xdr:to>
    <xdr:cxnSp macro="">
      <xdr:nvCxnSpPr>
        <xdr:cNvPr id="334" name="直線矢印コネクタ 333"/>
        <xdr:cNvCxnSpPr/>
      </xdr:nvCxnSpPr>
      <xdr:spPr bwMode="auto">
        <a:xfrm>
          <a:off x="8404003" y="41717454"/>
          <a:ext cx="0" cy="5056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48501</xdr:colOff>
      <xdr:row>113</xdr:row>
      <xdr:rowOff>228160</xdr:rowOff>
    </xdr:from>
    <xdr:to>
      <xdr:col>46</xdr:col>
      <xdr:colOff>62860</xdr:colOff>
      <xdr:row>113</xdr:row>
      <xdr:rowOff>550617</xdr:rowOff>
    </xdr:to>
    <xdr:sp macro="" textlink="">
      <xdr:nvSpPr>
        <xdr:cNvPr id="335" name="フレーム 334"/>
        <xdr:cNvSpPr/>
      </xdr:nvSpPr>
      <xdr:spPr bwMode="auto">
        <a:xfrm>
          <a:off x="7449426" y="35918335"/>
          <a:ext cx="1814584" cy="32245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企争競争・委託</a:t>
          </a:r>
          <a:endParaRPr kumimoji="1" lang="en-US" altLang="ja-JP" sz="900">
            <a:solidFill>
              <a:sysClr val="windowText" lastClr="000000"/>
            </a:solidFill>
          </a:endParaRPr>
        </a:p>
      </xdr:txBody>
    </xdr:sp>
    <xdr:clientData/>
  </xdr:twoCellAnchor>
  <xdr:twoCellAnchor>
    <xdr:from>
      <xdr:col>18</xdr:col>
      <xdr:colOff>123266</xdr:colOff>
      <xdr:row>130</xdr:row>
      <xdr:rowOff>179294</xdr:rowOff>
    </xdr:from>
    <xdr:to>
      <xdr:col>26</xdr:col>
      <xdr:colOff>67235</xdr:colOff>
      <xdr:row>131</xdr:row>
      <xdr:rowOff>94702</xdr:rowOff>
    </xdr:to>
    <xdr:sp macro="" textlink="">
      <xdr:nvSpPr>
        <xdr:cNvPr id="541" name="フレーム 540"/>
        <xdr:cNvSpPr/>
      </xdr:nvSpPr>
      <xdr:spPr bwMode="auto">
        <a:xfrm>
          <a:off x="3753972" y="47423294"/>
          <a:ext cx="1557616" cy="5877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総合評価、企画競争</a:t>
          </a:r>
          <a:endParaRPr kumimoji="1" lang="en-US" altLang="ja-JP" sz="900">
            <a:solidFill>
              <a:sysClr val="windowText" lastClr="000000"/>
            </a:solidFill>
          </a:endParaRPr>
        </a:p>
        <a:p>
          <a:pPr algn="ctr"/>
          <a:r>
            <a:rPr kumimoji="1" lang="ja-JP" altLang="en-US" sz="900">
              <a:solidFill>
                <a:sysClr val="windowText" lastClr="000000"/>
              </a:solidFill>
            </a:rPr>
            <a:t>・委託</a:t>
          </a:r>
          <a:endParaRPr kumimoji="1" lang="en-US" altLang="ja-JP" sz="900">
            <a:solidFill>
              <a:sysClr val="windowText" lastClr="000000"/>
            </a:solidFill>
          </a:endParaRPr>
        </a:p>
      </xdr:txBody>
    </xdr:sp>
    <xdr:clientData/>
  </xdr:twoCellAnchor>
  <xdr:twoCellAnchor>
    <xdr:from>
      <xdr:col>9</xdr:col>
      <xdr:colOff>186578</xdr:colOff>
      <xdr:row>130</xdr:row>
      <xdr:rowOff>309262</xdr:rowOff>
    </xdr:from>
    <xdr:to>
      <xdr:col>18</xdr:col>
      <xdr:colOff>17982</xdr:colOff>
      <xdr:row>131</xdr:row>
      <xdr:rowOff>99259</xdr:rowOff>
    </xdr:to>
    <xdr:sp macro="" textlink="">
      <xdr:nvSpPr>
        <xdr:cNvPr id="542" name="フレーム 541"/>
        <xdr:cNvSpPr/>
      </xdr:nvSpPr>
      <xdr:spPr bwMode="auto">
        <a:xfrm>
          <a:off x="1901078" y="47858062"/>
          <a:ext cx="1545904" cy="4757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strike="noStrike" baseline="0">
              <a:solidFill>
                <a:sysClr val="windowText" lastClr="000000"/>
              </a:solidFill>
            </a:rPr>
            <a:t>企画競争</a:t>
          </a:r>
          <a:r>
            <a:rPr kumimoji="1" lang="ja-JP" altLang="en-US" sz="900">
              <a:solidFill>
                <a:sysClr val="windowText" lastClr="000000"/>
              </a:solidFill>
            </a:rPr>
            <a:t>・委託</a:t>
          </a:r>
          <a:endParaRPr kumimoji="1" lang="en-US" altLang="ja-JP" sz="900">
            <a:solidFill>
              <a:sysClr val="windowText" lastClr="000000"/>
            </a:solidFill>
          </a:endParaRPr>
        </a:p>
      </xdr:txBody>
    </xdr:sp>
    <xdr:clientData/>
  </xdr:twoCellAnchor>
  <xdr:twoCellAnchor>
    <xdr:from>
      <xdr:col>18</xdr:col>
      <xdr:colOff>138553</xdr:colOff>
      <xdr:row>131</xdr:row>
      <xdr:rowOff>94395</xdr:rowOff>
    </xdr:from>
    <xdr:to>
      <xdr:col>25</xdr:col>
      <xdr:colOff>157602</xdr:colOff>
      <xdr:row>132</xdr:row>
      <xdr:rowOff>273913</xdr:rowOff>
    </xdr:to>
    <xdr:sp macro="" textlink="">
      <xdr:nvSpPr>
        <xdr:cNvPr id="543" name="正方形/長方形 542"/>
        <xdr:cNvSpPr/>
      </xdr:nvSpPr>
      <xdr:spPr bwMode="auto">
        <a:xfrm>
          <a:off x="3567553" y="48328995"/>
          <a:ext cx="1352549" cy="8653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100">
              <a:solidFill>
                <a:sysClr val="windowText" lastClr="000000"/>
              </a:solidFill>
            </a:rPr>
            <a:t>Ｆ．</a:t>
          </a:r>
          <a:r>
            <a:rPr kumimoji="1" lang="ja-JP" altLang="ja-JP" sz="1100">
              <a:solidFill>
                <a:sysClr val="windowText" lastClr="000000"/>
              </a:solidFill>
              <a:effectLst/>
              <a:latin typeface="+mn-lt"/>
              <a:ea typeface="+mn-ea"/>
              <a:cs typeface="+mn-cs"/>
            </a:rPr>
            <a:t>（一社）海外環境協力センター</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１９５百万円</a:t>
          </a:r>
        </a:p>
      </xdr:txBody>
    </xdr:sp>
    <xdr:clientData/>
  </xdr:twoCellAnchor>
  <xdr:twoCellAnchor>
    <xdr:from>
      <xdr:col>8</xdr:col>
      <xdr:colOff>179294</xdr:colOff>
      <xdr:row>131</xdr:row>
      <xdr:rowOff>96162</xdr:rowOff>
    </xdr:from>
    <xdr:to>
      <xdr:col>18</xdr:col>
      <xdr:colOff>13820</xdr:colOff>
      <xdr:row>132</xdr:row>
      <xdr:rowOff>245532</xdr:rowOff>
    </xdr:to>
    <xdr:sp macro="" textlink="">
      <xdr:nvSpPr>
        <xdr:cNvPr id="544" name="正方形/長方形 543"/>
        <xdr:cNvSpPr/>
      </xdr:nvSpPr>
      <xdr:spPr bwMode="auto">
        <a:xfrm>
          <a:off x="1792941" y="44975721"/>
          <a:ext cx="1851585" cy="8217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Ｅ．</a:t>
          </a:r>
          <a:r>
            <a:rPr kumimoji="1" lang="ja-JP" altLang="ja-JP" sz="1100">
              <a:solidFill>
                <a:sysClr val="windowText" lastClr="000000"/>
              </a:solidFill>
              <a:effectLst/>
              <a:latin typeface="+mn-lt"/>
              <a:ea typeface="+mn-ea"/>
              <a:cs typeface="+mn-cs"/>
            </a:rPr>
            <a:t>三菱</a:t>
          </a:r>
          <a:r>
            <a:rPr kumimoji="1" lang="en-US" altLang="ja-JP" sz="1100">
              <a:solidFill>
                <a:sysClr val="windowText" lastClr="000000"/>
              </a:solidFill>
              <a:effectLst/>
              <a:latin typeface="+mn-lt"/>
              <a:ea typeface="+mn-ea"/>
              <a:cs typeface="+mn-cs"/>
            </a:rPr>
            <a:t>UFJ</a:t>
          </a:r>
          <a:r>
            <a:rPr kumimoji="1" lang="ja-JP" altLang="ja-JP" sz="1100">
              <a:solidFill>
                <a:sysClr val="windowText" lastClr="000000"/>
              </a:solidFill>
              <a:effectLst/>
              <a:latin typeface="+mn-lt"/>
              <a:ea typeface="+mn-ea"/>
              <a:cs typeface="+mn-cs"/>
            </a:rPr>
            <a:t>リサーチ＆コンサルティング（株）</a:t>
          </a:r>
          <a:endParaRPr lang="ja-JP" altLang="ja-JP">
            <a:solidFill>
              <a:sysClr val="windowText" lastClr="000000"/>
            </a:solidFill>
            <a:effectLst/>
          </a:endParaRPr>
        </a:p>
        <a:p>
          <a:pPr algn="ctr"/>
          <a:r>
            <a:rPr kumimoji="1" lang="ja-JP" altLang="en-US" sz="1100">
              <a:solidFill>
                <a:sysClr val="windowText" lastClr="000000"/>
              </a:solidFill>
            </a:rPr>
            <a:t>２１７百万円</a:t>
          </a:r>
        </a:p>
      </xdr:txBody>
    </xdr:sp>
    <xdr:clientData/>
  </xdr:twoCellAnchor>
  <xdr:twoCellAnchor>
    <xdr:from>
      <xdr:col>27</xdr:col>
      <xdr:colOff>23798</xdr:colOff>
      <xdr:row>130</xdr:row>
      <xdr:rowOff>282087</xdr:rowOff>
    </xdr:from>
    <xdr:to>
      <xdr:col>33</xdr:col>
      <xdr:colOff>22437</xdr:colOff>
      <xdr:row>131</xdr:row>
      <xdr:rowOff>85237</xdr:rowOff>
    </xdr:to>
    <xdr:sp macro="" textlink="">
      <xdr:nvSpPr>
        <xdr:cNvPr id="545" name="フレーム 544"/>
        <xdr:cNvSpPr/>
      </xdr:nvSpPr>
      <xdr:spPr bwMode="auto">
        <a:xfrm>
          <a:off x="5167298" y="47830887"/>
          <a:ext cx="1141639" cy="4889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26</xdr:col>
      <xdr:colOff>60084</xdr:colOff>
      <xdr:row>131</xdr:row>
      <xdr:rowOff>94395</xdr:rowOff>
    </xdr:from>
    <xdr:to>
      <xdr:col>34</xdr:col>
      <xdr:colOff>49695</xdr:colOff>
      <xdr:row>132</xdr:row>
      <xdr:rowOff>207474</xdr:rowOff>
    </xdr:to>
    <xdr:sp macro="" textlink="">
      <xdr:nvSpPr>
        <xdr:cNvPr id="546" name="正方形/長方形 545"/>
        <xdr:cNvSpPr/>
      </xdr:nvSpPr>
      <xdr:spPr bwMode="auto">
        <a:xfrm>
          <a:off x="5228432" y="47214156"/>
          <a:ext cx="1579872" cy="78397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ysClr val="windowText" lastClr="000000"/>
              </a:solidFill>
            </a:rPr>
            <a:t>Ｇ．（株）エヌ・ティ・ティ・データ</a:t>
          </a:r>
          <a:endParaRPr kumimoji="1" lang="en-US" altLang="ja-JP" sz="1100">
            <a:solidFill>
              <a:sysClr val="windowText" lastClr="000000"/>
            </a:solidFill>
          </a:endParaRPr>
        </a:p>
        <a:p>
          <a:pPr algn="ctr">
            <a:lnSpc>
              <a:spcPts val="900"/>
            </a:lnSpc>
          </a:pPr>
          <a:r>
            <a:rPr kumimoji="1" lang="ja-JP" altLang="en-US" sz="1100">
              <a:solidFill>
                <a:sysClr val="windowText" lastClr="000000"/>
              </a:solidFill>
            </a:rPr>
            <a:t>６２百万円</a:t>
          </a:r>
        </a:p>
      </xdr:txBody>
    </xdr:sp>
    <xdr:clientData/>
  </xdr:twoCellAnchor>
  <xdr:twoCellAnchor>
    <xdr:from>
      <xdr:col>22</xdr:col>
      <xdr:colOff>179601</xdr:colOff>
      <xdr:row>129</xdr:row>
      <xdr:rowOff>381000</xdr:rowOff>
    </xdr:from>
    <xdr:to>
      <xdr:col>22</xdr:col>
      <xdr:colOff>180396</xdr:colOff>
      <xdr:row>130</xdr:row>
      <xdr:rowOff>168742</xdr:rowOff>
    </xdr:to>
    <xdr:cxnSp macro="">
      <xdr:nvCxnSpPr>
        <xdr:cNvPr id="550" name="直線矢印コネクタ 549"/>
        <xdr:cNvCxnSpPr/>
      </xdr:nvCxnSpPr>
      <xdr:spPr bwMode="auto">
        <a:xfrm rot="5400000">
          <a:off x="4134228" y="47480373"/>
          <a:ext cx="473542" cy="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35320</xdr:colOff>
      <xdr:row>129</xdr:row>
      <xdr:rowOff>381000</xdr:rowOff>
    </xdr:from>
    <xdr:to>
      <xdr:col>14</xdr:col>
      <xdr:colOff>35320</xdr:colOff>
      <xdr:row>130</xdr:row>
      <xdr:rowOff>208422</xdr:rowOff>
    </xdr:to>
    <xdr:cxnSp macro="">
      <xdr:nvCxnSpPr>
        <xdr:cNvPr id="551" name="直線矢印コネクタ 550"/>
        <xdr:cNvCxnSpPr/>
      </xdr:nvCxnSpPr>
      <xdr:spPr bwMode="auto">
        <a:xfrm rot="5400000">
          <a:off x="2445709" y="47500611"/>
          <a:ext cx="51322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68475</xdr:colOff>
      <xdr:row>129</xdr:row>
      <xdr:rowOff>387569</xdr:rowOff>
    </xdr:from>
    <xdr:to>
      <xdr:col>30</xdr:col>
      <xdr:colOff>69270</xdr:colOff>
      <xdr:row>130</xdr:row>
      <xdr:rowOff>170727</xdr:rowOff>
    </xdr:to>
    <xdr:cxnSp macro="">
      <xdr:nvCxnSpPr>
        <xdr:cNvPr id="552" name="直線矢印コネクタ 551"/>
        <xdr:cNvCxnSpPr/>
      </xdr:nvCxnSpPr>
      <xdr:spPr bwMode="auto">
        <a:xfrm rot="5400000">
          <a:off x="5549394" y="47484650"/>
          <a:ext cx="468958" cy="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131014</xdr:colOff>
      <xdr:row>131</xdr:row>
      <xdr:rowOff>54351</xdr:rowOff>
    </xdr:from>
    <xdr:to>
      <xdr:col>49</xdr:col>
      <xdr:colOff>198063</xdr:colOff>
      <xdr:row>132</xdr:row>
      <xdr:rowOff>181223</xdr:rowOff>
    </xdr:to>
    <xdr:sp macro="" textlink="">
      <xdr:nvSpPr>
        <xdr:cNvPr id="553" name="正方形/長方形 552"/>
        <xdr:cNvSpPr/>
      </xdr:nvSpPr>
      <xdr:spPr bwMode="auto">
        <a:xfrm>
          <a:off x="8532064" y="47612676"/>
          <a:ext cx="1467224" cy="79362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72000" bIns="0" rtlCol="0" anchor="ctr"/>
        <a:lstStyle/>
        <a:p>
          <a:pPr algn="ctr">
            <a:lnSpc>
              <a:spcPts val="1100"/>
            </a:lnSpc>
          </a:pPr>
          <a:r>
            <a:rPr kumimoji="1" lang="ja-JP" altLang="en-US" sz="1000">
              <a:solidFill>
                <a:sysClr val="windowText" lastClr="000000"/>
              </a:solidFill>
            </a:rPr>
            <a:t>Ｉ．日本マイクロソフト（株）</a:t>
          </a:r>
          <a:endParaRPr kumimoji="1" lang="en-US" altLang="ja-JP" sz="1000">
            <a:solidFill>
              <a:sysClr val="windowText" lastClr="000000"/>
            </a:solidFill>
          </a:endParaRPr>
        </a:p>
        <a:p>
          <a:pPr algn="ctr">
            <a:lnSpc>
              <a:spcPts val="1100"/>
            </a:lnSpc>
          </a:pPr>
          <a:r>
            <a:rPr kumimoji="1" lang="ja-JP" altLang="en-US" sz="1100">
              <a:solidFill>
                <a:sysClr val="windowText" lastClr="000000"/>
              </a:solidFill>
            </a:rPr>
            <a:t>５百万円</a:t>
          </a:r>
        </a:p>
      </xdr:txBody>
    </xdr:sp>
    <xdr:clientData/>
  </xdr:twoCellAnchor>
  <xdr:twoCellAnchor>
    <xdr:from>
      <xdr:col>42</xdr:col>
      <xdr:colOff>193674</xdr:colOff>
      <xdr:row>132</xdr:row>
      <xdr:rowOff>244666</xdr:rowOff>
    </xdr:from>
    <xdr:to>
      <xdr:col>49</xdr:col>
      <xdr:colOff>142734</xdr:colOff>
      <xdr:row>140</xdr:row>
      <xdr:rowOff>403412</xdr:rowOff>
    </xdr:to>
    <xdr:sp macro="" textlink="">
      <xdr:nvSpPr>
        <xdr:cNvPr id="554" name="大かっこ 553"/>
        <xdr:cNvSpPr/>
      </xdr:nvSpPr>
      <xdr:spPr bwMode="auto">
        <a:xfrm>
          <a:off x="8665321" y="48037754"/>
          <a:ext cx="1361001" cy="553757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chemeClr val="tx1"/>
              </a:solidFill>
              <a:latin typeface="+mn-lt"/>
              <a:ea typeface="+mn-ea"/>
              <a:cs typeface="+mn-cs"/>
            </a:rPr>
            <a:t>・内容</a:t>
          </a:r>
          <a:r>
            <a:rPr kumimoji="1" lang="en-US" sz="1100">
              <a:solidFill>
                <a:schemeClr val="tx1"/>
              </a:solidFill>
              <a:latin typeface="+mn-lt"/>
              <a:ea typeface="+mn-ea"/>
              <a:cs typeface="+mn-cs"/>
            </a:rPr>
            <a:t>】</a:t>
          </a:r>
          <a:endParaRPr lang="ja-JP"/>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latin typeface="+mj-ea"/>
              <a:ea typeface="+mj-ea"/>
            </a:rPr>
            <a:t>・二国間クレジット制度において発行されるクレジット管理のための登録簿システムの開発、構築業務を効率的に実施するため、設計・開発・構築過程に関する工程管理業務を行う。</a:t>
          </a:r>
        </a:p>
      </xdr:txBody>
    </xdr:sp>
    <xdr:clientData/>
  </xdr:twoCellAnchor>
  <xdr:twoCellAnchor>
    <xdr:from>
      <xdr:col>46</xdr:col>
      <xdr:colOff>43967</xdr:colOff>
      <xdr:row>129</xdr:row>
      <xdr:rowOff>381003</xdr:rowOff>
    </xdr:from>
    <xdr:to>
      <xdr:col>46</xdr:col>
      <xdr:colOff>43967</xdr:colOff>
      <xdr:row>130</xdr:row>
      <xdr:rowOff>179580</xdr:rowOff>
    </xdr:to>
    <xdr:cxnSp macro="">
      <xdr:nvCxnSpPr>
        <xdr:cNvPr id="555" name="直線矢印コネクタ 554"/>
        <xdr:cNvCxnSpPr/>
      </xdr:nvCxnSpPr>
      <xdr:spPr bwMode="auto">
        <a:xfrm>
          <a:off x="9245117" y="46605828"/>
          <a:ext cx="0" cy="465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116912</xdr:colOff>
      <xdr:row>130</xdr:row>
      <xdr:rowOff>298787</xdr:rowOff>
    </xdr:from>
    <xdr:to>
      <xdr:col>49</xdr:col>
      <xdr:colOff>239509</xdr:colOff>
      <xdr:row>131</xdr:row>
      <xdr:rowOff>79259</xdr:rowOff>
    </xdr:to>
    <xdr:sp macro="" textlink="">
      <xdr:nvSpPr>
        <xdr:cNvPr id="556" name="フレーム 555"/>
        <xdr:cNvSpPr/>
      </xdr:nvSpPr>
      <xdr:spPr bwMode="auto">
        <a:xfrm>
          <a:off x="8517962" y="47190362"/>
          <a:ext cx="1522772" cy="44722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最低価格・委託</a:t>
          </a:r>
          <a:endParaRPr kumimoji="1" lang="en-US" altLang="ja-JP" sz="900">
            <a:solidFill>
              <a:sysClr val="windowText" lastClr="000000"/>
            </a:solidFill>
          </a:endParaRPr>
        </a:p>
      </xdr:txBody>
    </xdr:sp>
    <xdr:clientData/>
  </xdr:twoCellAnchor>
  <xdr:twoCellAnchor>
    <xdr:from>
      <xdr:col>6</xdr:col>
      <xdr:colOff>95248</xdr:colOff>
      <xdr:row>129</xdr:row>
      <xdr:rowOff>381000</xdr:rowOff>
    </xdr:from>
    <xdr:to>
      <xdr:col>50</xdr:col>
      <xdr:colOff>44823</xdr:colOff>
      <xdr:row>129</xdr:row>
      <xdr:rowOff>381000</xdr:rowOff>
    </xdr:to>
    <xdr:cxnSp macro="">
      <xdr:nvCxnSpPr>
        <xdr:cNvPr id="557" name="直線コネクタ 556"/>
        <xdr:cNvCxnSpPr/>
      </xdr:nvCxnSpPr>
      <xdr:spPr bwMode="auto">
        <a:xfrm>
          <a:off x="1305483" y="43546059"/>
          <a:ext cx="886945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81777</xdr:colOff>
      <xdr:row>130</xdr:row>
      <xdr:rowOff>282088</xdr:rowOff>
    </xdr:from>
    <xdr:to>
      <xdr:col>41</xdr:col>
      <xdr:colOff>80415</xdr:colOff>
      <xdr:row>131</xdr:row>
      <xdr:rowOff>85238</xdr:rowOff>
    </xdr:to>
    <xdr:sp macro="" textlink="">
      <xdr:nvSpPr>
        <xdr:cNvPr id="558" name="フレーム 557"/>
        <xdr:cNvSpPr/>
      </xdr:nvSpPr>
      <xdr:spPr bwMode="auto">
        <a:xfrm>
          <a:off x="6749277" y="47830888"/>
          <a:ext cx="1141638" cy="4889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34</xdr:col>
      <xdr:colOff>126345</xdr:colOff>
      <xdr:row>131</xdr:row>
      <xdr:rowOff>94396</xdr:rowOff>
    </xdr:from>
    <xdr:to>
      <xdr:col>41</xdr:col>
      <xdr:colOff>153332</xdr:colOff>
      <xdr:row>132</xdr:row>
      <xdr:rowOff>207475</xdr:rowOff>
    </xdr:to>
    <xdr:sp macro="" textlink="">
      <xdr:nvSpPr>
        <xdr:cNvPr id="559" name="正方形/長方形 558"/>
        <xdr:cNvSpPr/>
      </xdr:nvSpPr>
      <xdr:spPr bwMode="auto">
        <a:xfrm>
          <a:off x="6603345" y="48328996"/>
          <a:ext cx="1360487" cy="7988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ysClr val="windowText" lastClr="000000"/>
              </a:solidFill>
            </a:rPr>
            <a:t>Ｈ．（株）野村総合研究所</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２８百万円</a:t>
          </a:r>
        </a:p>
      </xdr:txBody>
    </xdr:sp>
    <xdr:clientData/>
  </xdr:twoCellAnchor>
  <xdr:twoCellAnchor>
    <xdr:from>
      <xdr:col>34</xdr:col>
      <xdr:colOff>150158</xdr:colOff>
      <xdr:row>132</xdr:row>
      <xdr:rowOff>321773</xdr:rowOff>
    </xdr:from>
    <xdr:to>
      <xdr:col>41</xdr:col>
      <xdr:colOff>153332</xdr:colOff>
      <xdr:row>140</xdr:row>
      <xdr:rowOff>437028</xdr:rowOff>
    </xdr:to>
    <xdr:sp macro="" textlink="">
      <xdr:nvSpPr>
        <xdr:cNvPr id="560" name="大かっこ 559"/>
        <xdr:cNvSpPr/>
      </xdr:nvSpPr>
      <xdr:spPr bwMode="auto">
        <a:xfrm>
          <a:off x="7008158" y="48114861"/>
          <a:ext cx="1415115" cy="549407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・二国間クレジット制度を通じた海外での排出削減活動への</a:t>
          </a:r>
          <a:r>
            <a:rPr lang="ja-JP" altLang="ja-JP" sz="1100">
              <a:solidFill>
                <a:sysClr val="windowText" lastClr="000000"/>
              </a:solidFill>
              <a:effectLst/>
              <a:latin typeface="+mn-lt"/>
              <a:ea typeface="+mn-ea"/>
              <a:cs typeface="+mn-cs"/>
            </a:rPr>
            <a:t>民間事業者等の参画を一層促進する</a:t>
          </a:r>
          <a:r>
            <a:rPr kumimoji="1" lang="ja-JP" altLang="en-US" sz="1100">
              <a:solidFill>
                <a:sysClr val="windowText" lastClr="000000"/>
              </a:solidFill>
            </a:rPr>
            <a:t>ため、</a:t>
          </a:r>
          <a:r>
            <a:rPr lang="en-US" altLang="ja-JP" sz="1100">
              <a:solidFill>
                <a:sysClr val="windowText" lastClr="000000"/>
              </a:solidFill>
              <a:effectLst/>
              <a:latin typeface="+mn-lt"/>
              <a:ea typeface="+mn-ea"/>
              <a:cs typeface="+mn-cs"/>
            </a:rPr>
            <a:t>JCM</a:t>
          </a:r>
          <a:r>
            <a:rPr lang="ja-JP" altLang="ja-JP" sz="1100">
              <a:solidFill>
                <a:sysClr val="windowText" lastClr="000000"/>
              </a:solidFill>
              <a:effectLst/>
              <a:latin typeface="+mn-lt"/>
              <a:ea typeface="+mn-ea"/>
              <a:cs typeface="+mn-cs"/>
            </a:rPr>
            <a:t>の普及・啓発に資する各種資料の作成や</a:t>
          </a:r>
          <a:r>
            <a:rPr kumimoji="1" lang="ja-JP" altLang="en-US" sz="1100">
              <a:solidFill>
                <a:sysClr val="windowText" lastClr="000000"/>
              </a:solidFill>
            </a:rPr>
            <a:t>業種単位等による</a:t>
          </a:r>
          <a:r>
            <a:rPr lang="ja-JP" altLang="ja-JP" sz="1100">
              <a:solidFill>
                <a:sysClr val="windowText" lastClr="000000"/>
              </a:solidFill>
              <a:effectLst/>
              <a:latin typeface="+mn-lt"/>
              <a:ea typeface="+mn-ea"/>
              <a:cs typeface="+mn-cs"/>
            </a:rPr>
            <a:t>説明会等の企画・運営等や</a:t>
          </a:r>
          <a:r>
            <a:rPr kumimoji="1" lang="ja-JP" altLang="en-US" sz="1100">
              <a:solidFill>
                <a:sysClr val="windowText" lastClr="000000"/>
              </a:solidFill>
            </a:rPr>
            <a:t>有望企業に対する個別の支援取組等を行う。</a:t>
          </a:r>
          <a:endParaRPr kumimoji="1" lang="en-US" altLang="ja-JP" sz="1100">
            <a:solidFill>
              <a:sysClr val="windowText" lastClr="000000"/>
            </a:solidFill>
          </a:endParaRPr>
        </a:p>
      </xdr:txBody>
    </xdr:sp>
    <xdr:clientData/>
  </xdr:twoCellAnchor>
  <xdr:twoCellAnchor>
    <xdr:from>
      <xdr:col>38</xdr:col>
      <xdr:colOff>134736</xdr:colOff>
      <xdr:row>129</xdr:row>
      <xdr:rowOff>387570</xdr:rowOff>
    </xdr:from>
    <xdr:to>
      <xdr:col>38</xdr:col>
      <xdr:colOff>135531</xdr:colOff>
      <xdr:row>130</xdr:row>
      <xdr:rowOff>170728</xdr:rowOff>
    </xdr:to>
    <xdr:cxnSp macro="">
      <xdr:nvCxnSpPr>
        <xdr:cNvPr id="561" name="直線矢印コネクタ 560"/>
        <xdr:cNvCxnSpPr/>
      </xdr:nvCxnSpPr>
      <xdr:spPr bwMode="auto">
        <a:xfrm rot="5400000">
          <a:off x="7139655" y="47484651"/>
          <a:ext cx="468958" cy="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62003</xdr:colOff>
      <xdr:row>143</xdr:row>
      <xdr:rowOff>646771</xdr:rowOff>
    </xdr:from>
    <xdr:to>
      <xdr:col>25</xdr:col>
      <xdr:colOff>131853</xdr:colOff>
      <xdr:row>145</xdr:row>
      <xdr:rowOff>269856</xdr:rowOff>
    </xdr:to>
    <xdr:sp macro="" textlink="">
      <xdr:nvSpPr>
        <xdr:cNvPr id="571" name="大かっこ 570"/>
        <xdr:cNvSpPr/>
      </xdr:nvSpPr>
      <xdr:spPr bwMode="auto">
        <a:xfrm>
          <a:off x="3735932" y="55796521"/>
          <a:ext cx="1498600" cy="956585"/>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ja-JP" altLang="en-US" sz="1100"/>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t>・委託業務に係る協同調査</a:t>
          </a:r>
          <a:endParaRPr kumimoji="1" lang="en-US" altLang="ja-JP" sz="1000"/>
        </a:p>
      </xdr:txBody>
    </xdr:sp>
    <xdr:clientData/>
  </xdr:twoCellAnchor>
  <xdr:twoCellAnchor>
    <xdr:from>
      <xdr:col>18</xdr:col>
      <xdr:colOff>190500</xdr:colOff>
      <xdr:row>142</xdr:row>
      <xdr:rowOff>181205</xdr:rowOff>
    </xdr:from>
    <xdr:to>
      <xdr:col>25</xdr:col>
      <xdr:colOff>1447</xdr:colOff>
      <xdr:row>143</xdr:row>
      <xdr:rowOff>323840</xdr:rowOff>
    </xdr:to>
    <xdr:sp macro="" textlink="">
      <xdr:nvSpPr>
        <xdr:cNvPr id="572" name="正方形/長方形 571"/>
        <xdr:cNvSpPr/>
      </xdr:nvSpPr>
      <xdr:spPr bwMode="auto">
        <a:xfrm>
          <a:off x="3864429" y="54664205"/>
          <a:ext cx="1239697" cy="8093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ja-JP" sz="1100">
              <a:solidFill>
                <a:sysClr val="windowText" lastClr="000000"/>
              </a:solidFill>
              <a:effectLst/>
              <a:latin typeface="+mn-lt"/>
              <a:ea typeface="+mn-ea"/>
              <a:cs typeface="+mn-cs"/>
            </a:rPr>
            <a:t>Ｔ</a:t>
          </a:r>
          <a:r>
            <a:rPr kumimoji="1" lang="ja-JP" altLang="en-US" sz="1100">
              <a:solidFill>
                <a:sysClr val="windowText" lastClr="000000"/>
              </a:solidFill>
            </a:rPr>
            <a:t>．民間企業等</a:t>
          </a:r>
          <a:endParaRPr kumimoji="1" lang="en-US" altLang="ja-JP" sz="1100">
            <a:solidFill>
              <a:sysClr val="windowText" lastClr="000000"/>
            </a:solidFill>
          </a:endParaRPr>
        </a:p>
        <a:p>
          <a:pPr algn="ctr">
            <a:lnSpc>
              <a:spcPts val="1100"/>
            </a:lnSpc>
          </a:pPr>
          <a:r>
            <a:rPr kumimoji="1" lang="ja-JP" altLang="en-US" sz="1100">
              <a:solidFill>
                <a:sysClr val="windowText" lastClr="000000"/>
              </a:solidFill>
            </a:rPr>
            <a:t>（１３機関）</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clientData/>
  </xdr:twoCellAnchor>
  <xdr:twoCellAnchor>
    <xdr:from>
      <xdr:col>13</xdr:col>
      <xdr:colOff>135030</xdr:colOff>
      <xdr:row>140</xdr:row>
      <xdr:rowOff>466414</xdr:rowOff>
    </xdr:from>
    <xdr:to>
      <xdr:col>13</xdr:col>
      <xdr:colOff>135823</xdr:colOff>
      <xdr:row>141</xdr:row>
      <xdr:rowOff>429801</xdr:rowOff>
    </xdr:to>
    <xdr:cxnSp macro="">
      <xdr:nvCxnSpPr>
        <xdr:cNvPr id="573" name="直線矢印コネクタ 572"/>
        <xdr:cNvCxnSpPr/>
      </xdr:nvCxnSpPr>
      <xdr:spPr bwMode="auto">
        <a:xfrm rot="5400000">
          <a:off x="2473751" y="53930586"/>
          <a:ext cx="630137"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85725</xdr:colOff>
      <xdr:row>132</xdr:row>
      <xdr:rowOff>352424</xdr:rowOff>
    </xdr:from>
    <xdr:to>
      <xdr:col>34</xdr:col>
      <xdr:colOff>74543</xdr:colOff>
      <xdr:row>140</xdr:row>
      <xdr:rowOff>381000</xdr:rowOff>
    </xdr:to>
    <xdr:sp macro="" textlink="">
      <xdr:nvSpPr>
        <xdr:cNvPr id="625" name="大かっこ 624"/>
        <xdr:cNvSpPr/>
      </xdr:nvSpPr>
      <xdr:spPr bwMode="auto">
        <a:xfrm>
          <a:off x="5330078" y="48145512"/>
          <a:ext cx="1602465" cy="54074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lnSpc>
              <a:spcPts val="13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eaLnBrk="1" fontAlgn="auto" latinLnBrk="0" hangingPunct="1">
            <a:lnSpc>
              <a:spcPts val="1300"/>
            </a:lnSpc>
          </a:pPr>
          <a:r>
            <a:rPr kumimoji="1" lang="ja-JP" altLang="en-US" sz="1100">
              <a:solidFill>
                <a:schemeClr val="tx1"/>
              </a:solidFill>
              <a:latin typeface="+mn-lt"/>
              <a:ea typeface="+mn-ea"/>
              <a:cs typeface="+mn-cs"/>
            </a:rPr>
            <a:t>・二国間クレジット制度において発行されるクレジットの管理に必要な登録簿システムの設計・開発・構築を行う。</a:t>
          </a:r>
          <a:endParaRPr kumimoji="1" lang="ja-JP" altLang="ja-JP" sz="1100">
            <a:solidFill>
              <a:schemeClr val="tx1"/>
            </a:solidFill>
            <a:latin typeface="+mn-lt"/>
            <a:ea typeface="+mn-ea"/>
            <a:cs typeface="+mn-cs"/>
          </a:endParaRPr>
        </a:p>
      </xdr:txBody>
    </xdr:sp>
    <xdr:clientData/>
  </xdr:twoCellAnchor>
  <xdr:twoCellAnchor>
    <xdr:from>
      <xdr:col>18</xdr:col>
      <xdr:colOff>67795</xdr:colOff>
      <xdr:row>132</xdr:row>
      <xdr:rowOff>373478</xdr:rowOff>
    </xdr:from>
    <xdr:to>
      <xdr:col>26</xdr:col>
      <xdr:colOff>28435</xdr:colOff>
      <xdr:row>140</xdr:row>
      <xdr:rowOff>347381</xdr:rowOff>
    </xdr:to>
    <xdr:sp macro="" textlink="">
      <xdr:nvSpPr>
        <xdr:cNvPr id="627" name="大かっこ 626"/>
        <xdr:cNvSpPr/>
      </xdr:nvSpPr>
      <xdr:spPr bwMode="auto">
        <a:xfrm>
          <a:off x="3698501" y="48166566"/>
          <a:ext cx="1574287" cy="535272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eaLnBrk="1" fontAlgn="auto" latinLnBrk="0" hangingPunct="1">
            <a:lnSpc>
              <a:spcPts val="1200"/>
            </a:lnSpc>
          </a:pPr>
          <a:r>
            <a:rPr kumimoji="1" lang="ja-JP" altLang="en-US" sz="1100">
              <a:solidFill>
                <a:schemeClr val="tx1"/>
              </a:solidFill>
              <a:latin typeface="+mn-lt"/>
              <a:ea typeface="+mn-ea"/>
              <a:cs typeface="+mn-cs"/>
            </a:rPr>
            <a:t>・</a:t>
          </a:r>
          <a:r>
            <a:rPr lang="ja-JP" altLang="ja-JP" sz="1100">
              <a:solidFill>
                <a:schemeClr val="tx1"/>
              </a:solidFill>
              <a:effectLst/>
              <a:latin typeface="+mn-lt"/>
              <a:ea typeface="+mn-ea"/>
              <a:cs typeface="+mn-cs"/>
            </a:rPr>
            <a:t>二国間クレジット制度に基づき優れた低炭素技術等を活用して</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排出削減を行うプロジェクトを発掘・組成し、実施に向けて促進</a:t>
          </a:r>
          <a:r>
            <a:rPr lang="ja-JP" altLang="en-US" sz="1100">
              <a:solidFill>
                <a:schemeClr val="tx1"/>
              </a:solidFill>
              <a:effectLst/>
              <a:latin typeface="+mn-lt"/>
              <a:ea typeface="+mn-ea"/>
              <a:cs typeface="+mn-cs"/>
            </a:rPr>
            <a:t>するとともに、</a:t>
          </a:r>
          <a:r>
            <a:rPr kumimoji="1" lang="ja-JP" altLang="en-US" sz="1100">
              <a:solidFill>
                <a:schemeClr val="tx1"/>
              </a:solidFill>
              <a:latin typeface="+mn-lt"/>
              <a:ea typeface="+mn-ea"/>
              <a:cs typeface="+mn-cs"/>
            </a:rPr>
            <a:t>途上国国内における適切な緩和活動（</a:t>
          </a:r>
          <a:r>
            <a:rPr kumimoji="1" lang="en-US" altLang="ja-JP" sz="1100">
              <a:solidFill>
                <a:schemeClr val="tx1"/>
              </a:solidFill>
              <a:latin typeface="+mn-lt"/>
              <a:ea typeface="+mn-ea"/>
              <a:cs typeface="+mn-cs"/>
            </a:rPr>
            <a:t>NAMA</a:t>
          </a:r>
          <a:r>
            <a:rPr kumimoji="1" lang="ja-JP" altLang="en-US" sz="1100">
              <a:solidFill>
                <a:schemeClr val="tx1"/>
              </a:solidFill>
              <a:latin typeface="+mn-lt"/>
              <a:ea typeface="+mn-ea"/>
              <a:cs typeface="+mn-cs"/>
            </a:rPr>
            <a:t>）の策定、</a:t>
          </a:r>
          <a:r>
            <a:rPr kumimoji="1" lang="en-US" altLang="ja-JP" sz="1100">
              <a:solidFill>
                <a:schemeClr val="tx1"/>
              </a:solidFill>
              <a:latin typeface="+mn-lt"/>
              <a:ea typeface="+mn-ea"/>
              <a:cs typeface="+mn-cs"/>
            </a:rPr>
            <a:t>MRV</a:t>
          </a:r>
          <a:r>
            <a:rPr kumimoji="1" lang="ja-JP" altLang="en-US" sz="1100">
              <a:solidFill>
                <a:schemeClr val="tx1"/>
              </a:solidFill>
              <a:latin typeface="+mn-lt"/>
              <a:ea typeface="+mn-ea"/>
              <a:cs typeface="+mn-cs"/>
            </a:rPr>
            <a:t>の実施のために、途上国内の人材育成や組織体制の整備等の面から支援する</a:t>
          </a:r>
          <a:r>
            <a:rPr kumimoji="0" lang="ja-JP" altLang="en-US" sz="1100">
              <a:solidFill>
                <a:schemeClr val="tx1"/>
              </a:solidFill>
              <a:latin typeface="+mn-lt"/>
              <a:ea typeface="+mn-ea"/>
              <a:cs typeface="+mn-cs"/>
            </a:rPr>
            <a:t>。</a:t>
          </a:r>
          <a:endParaRPr kumimoji="0" lang="en-US" altLang="ja-JP" sz="1100">
            <a:solidFill>
              <a:schemeClr val="tx1"/>
            </a:solidFill>
            <a:latin typeface="+mn-lt"/>
            <a:ea typeface="+mn-ea"/>
            <a:cs typeface="+mn-cs"/>
          </a:endParaRPr>
        </a:p>
        <a:p>
          <a:pPr eaLnBrk="1" fontAlgn="auto" latinLnBrk="0" hangingPunct="1">
            <a:lnSpc>
              <a:spcPts val="1100"/>
            </a:lnSpc>
          </a:pPr>
          <a:r>
            <a:rPr kumimoji="0" lang="ja-JP" altLang="en-US" sz="1100">
              <a:solidFill>
                <a:schemeClr val="tx1"/>
              </a:solidFill>
              <a:latin typeface="+mn-lt"/>
              <a:ea typeface="+mn-ea"/>
              <a:cs typeface="+mn-cs"/>
            </a:rPr>
            <a:t>・主要な途上国等の動向及び国際炭素市場等の状況について情報収集を行うとともに、日本政府の施策内容や国内民間事業者の取組において見られる優良事例等に関し、情報の国内外向け発信を行うほか、事業者向けに相談支援を行う。</a:t>
          </a:r>
          <a:endParaRPr kumimoji="1" lang="ja-JP" altLang="en-US" sz="1100"/>
        </a:p>
      </xdr:txBody>
    </xdr:sp>
    <xdr:clientData/>
  </xdr:twoCellAnchor>
  <xdr:twoCellAnchor>
    <xdr:from>
      <xdr:col>9</xdr:col>
      <xdr:colOff>190500</xdr:colOff>
      <xdr:row>132</xdr:row>
      <xdr:rowOff>381000</xdr:rowOff>
    </xdr:from>
    <xdr:to>
      <xdr:col>17</xdr:col>
      <xdr:colOff>180766</xdr:colOff>
      <xdr:row>140</xdr:row>
      <xdr:rowOff>336176</xdr:rowOff>
    </xdr:to>
    <xdr:sp macro="" textlink="">
      <xdr:nvSpPr>
        <xdr:cNvPr id="629" name="大かっこ 628"/>
        <xdr:cNvSpPr/>
      </xdr:nvSpPr>
      <xdr:spPr bwMode="auto">
        <a:xfrm>
          <a:off x="2005853" y="48174088"/>
          <a:ext cx="1603913" cy="5334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・二国間クレジット制度に活用可能な方法論の作成・整備、専門家の意見等の聴取・取りまとめ、</a:t>
          </a:r>
          <a:r>
            <a:rPr lang="ja-JP" altLang="ja-JP" sz="1100">
              <a:solidFill>
                <a:sysClr val="windowText" lastClr="000000"/>
              </a:solidFill>
              <a:effectLst/>
              <a:latin typeface="+mn-lt"/>
              <a:ea typeface="+mn-ea"/>
              <a:cs typeface="+mn-cs"/>
            </a:rPr>
            <a:t>市場メカニズムを活用した気候変動対策</a:t>
          </a:r>
          <a:r>
            <a:rPr lang="ja-JP" altLang="en-US" sz="1100">
              <a:solidFill>
                <a:sysClr val="windowText" lastClr="000000"/>
              </a:solidFill>
              <a:effectLst/>
              <a:latin typeface="+mn-lt"/>
              <a:ea typeface="+mn-ea"/>
              <a:cs typeface="+mn-cs"/>
            </a:rPr>
            <a:t>の比較調査並びに制度の</a:t>
          </a:r>
          <a:r>
            <a:rPr lang="ja-JP" altLang="ja-JP" sz="1100">
              <a:solidFill>
                <a:sysClr val="windowText" lastClr="000000"/>
              </a:solidFill>
              <a:effectLst/>
              <a:latin typeface="+mn-lt"/>
              <a:ea typeface="+mn-ea"/>
              <a:cs typeface="+mn-cs"/>
            </a:rPr>
            <a:t>効果的な在り方について検討</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を行う</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a:t>
          </a:r>
          <a:r>
            <a:rPr lang="ja-JP" altLang="ja-JP" sz="1100">
              <a:solidFill>
                <a:sysClr val="windowText" lastClr="000000"/>
              </a:solidFill>
              <a:effectLst/>
              <a:latin typeface="+mn-lt"/>
              <a:ea typeface="+mn-ea"/>
              <a:cs typeface="+mn-cs"/>
            </a:rPr>
            <a:t>の円滑な実施</a:t>
          </a:r>
          <a:r>
            <a:rPr lang="ja-JP" altLang="en-US" sz="1100">
              <a:solidFill>
                <a:sysClr val="windowText" lastClr="000000"/>
              </a:solidFill>
              <a:effectLst/>
              <a:latin typeface="+mn-lt"/>
              <a:ea typeface="+mn-ea"/>
              <a:cs typeface="+mn-cs"/>
            </a:rPr>
            <a:t>のため</a:t>
          </a:r>
          <a:r>
            <a:rPr lang="ja-JP" altLang="ja-JP" sz="1100">
              <a:solidFill>
                <a:sysClr val="windowText" lastClr="000000"/>
              </a:solidFill>
              <a:effectLst/>
              <a:latin typeface="+mn-lt"/>
              <a:ea typeface="+mn-ea"/>
              <a:cs typeface="+mn-cs"/>
            </a:rPr>
            <a:t>、制度運用支援、業務フローの分析・検討及び運用マニュアルの作成</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ウェブサイトの保守・運用</a:t>
          </a:r>
          <a:r>
            <a:rPr lang="ja-JP" altLang="ja-JP" sz="1100">
              <a:solidFill>
                <a:sysClr val="windowText" lastClr="000000"/>
              </a:solidFill>
              <a:effectLst/>
              <a:latin typeface="+mn-lt"/>
              <a:ea typeface="+mn-ea"/>
              <a:cs typeface="+mn-cs"/>
            </a:rPr>
            <a:t>等を行う</a:t>
          </a:r>
          <a:r>
            <a:rPr lang="ja-JP" altLang="en-US"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37</xdr:col>
      <xdr:colOff>53975</xdr:colOff>
      <xdr:row>115</xdr:row>
      <xdr:rowOff>306432</xdr:rowOff>
    </xdr:from>
    <xdr:to>
      <xdr:col>46</xdr:col>
      <xdr:colOff>89309</xdr:colOff>
      <xdr:row>121</xdr:row>
      <xdr:rowOff>197001</xdr:rowOff>
    </xdr:to>
    <xdr:sp macro="" textlink="">
      <xdr:nvSpPr>
        <xdr:cNvPr id="630" name="大かっこ 629"/>
        <xdr:cNvSpPr/>
      </xdr:nvSpPr>
      <xdr:spPr bwMode="auto">
        <a:xfrm>
          <a:off x="7454900" y="37330107"/>
          <a:ext cx="1835559" cy="3757719"/>
        </a:xfrm>
        <a:prstGeom prst="bracketPair">
          <a:avLst>
            <a:gd name="adj" fmla="val 6749"/>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中南米、アフリカ、島しょ国の各国において、</a:t>
          </a:r>
          <a:r>
            <a:rPr kumimoji="1" lang="en-US" altLang="ja-JP" sz="1100">
              <a:solidFill>
                <a:schemeClr val="tx1"/>
              </a:solidFill>
              <a:latin typeface="+mn-lt"/>
              <a:ea typeface="+mn-ea"/>
              <a:cs typeface="+mn-cs"/>
            </a:rPr>
            <a:t>JCM</a:t>
          </a:r>
          <a:r>
            <a:rPr kumimoji="1" lang="ja-JP" altLang="en-US" sz="1100">
              <a:solidFill>
                <a:schemeClr val="tx1"/>
              </a:solidFill>
              <a:latin typeface="+mn-lt"/>
              <a:ea typeface="+mn-ea"/>
              <a:cs typeface="+mn-cs"/>
            </a:rPr>
            <a:t>プロジェクト候補案件の発掘、組成支援を行う。</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JCM</a:t>
          </a:r>
          <a:r>
            <a:rPr kumimoji="1" lang="ja-JP" altLang="en-US" sz="1100">
              <a:solidFill>
                <a:schemeClr val="tx1"/>
              </a:solidFill>
              <a:latin typeface="+mn-lt"/>
              <a:ea typeface="+mn-ea"/>
              <a:cs typeface="+mn-cs"/>
            </a:rPr>
            <a:t>プロジェクトにおいて活用可能な方法論の作成・整備支援を行う。</a:t>
          </a: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latin typeface="+mn-lt"/>
              <a:ea typeface="+mn-ea"/>
              <a:cs typeface="+mn-cs"/>
            </a:rPr>
            <a:t>・プロジェクト実施における</a:t>
          </a:r>
          <a:r>
            <a:rPr kumimoji="1" lang="en-US" altLang="ja-JP" sz="1100">
              <a:solidFill>
                <a:schemeClr val="tx1"/>
              </a:solidFill>
              <a:latin typeface="+mn-lt"/>
              <a:ea typeface="+mn-ea"/>
              <a:cs typeface="+mn-cs"/>
            </a:rPr>
            <a:t>MRV</a:t>
          </a:r>
          <a:r>
            <a:rPr kumimoji="1" lang="ja-JP" altLang="en-US" sz="1100">
              <a:solidFill>
                <a:schemeClr val="tx1"/>
              </a:solidFill>
              <a:latin typeface="+mn-lt"/>
              <a:ea typeface="+mn-ea"/>
              <a:cs typeface="+mn-cs"/>
            </a:rPr>
            <a:t>能力構築のための具体的な取組処方に関する教育・啓発を行う。</a:t>
          </a:r>
        </a:p>
      </xdr:txBody>
    </xdr:sp>
    <xdr:clientData/>
  </xdr:twoCellAnchor>
  <xdr:twoCellAnchor>
    <xdr:from>
      <xdr:col>26</xdr:col>
      <xdr:colOff>123825</xdr:colOff>
      <xdr:row>115</xdr:row>
      <xdr:rowOff>381000</xdr:rowOff>
    </xdr:from>
    <xdr:to>
      <xdr:col>35</xdr:col>
      <xdr:colOff>95250</xdr:colOff>
      <xdr:row>121</xdr:row>
      <xdr:rowOff>185556</xdr:rowOff>
    </xdr:to>
    <xdr:sp macro="" textlink="">
      <xdr:nvSpPr>
        <xdr:cNvPr id="631" name="大かっこ 630"/>
        <xdr:cNvSpPr/>
      </xdr:nvSpPr>
      <xdr:spPr bwMode="auto">
        <a:xfrm>
          <a:off x="5324475" y="37404675"/>
          <a:ext cx="1771650" cy="3671706"/>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lang="ja-JP" altLang="ja-JP" sz="1100" u="none">
              <a:solidFill>
                <a:sysClr val="windowText" lastClr="000000"/>
              </a:solidFill>
              <a:effectLst/>
              <a:latin typeface="+mn-lt"/>
              <a:ea typeface="+mn-ea"/>
              <a:cs typeface="+mn-cs"/>
            </a:rPr>
            <a:t>案件組成調査</a:t>
          </a:r>
          <a:r>
            <a:rPr lang="ja-JP" altLang="en-US" sz="1100" u="none">
              <a:solidFill>
                <a:sysClr val="windowText" lastClr="000000"/>
              </a:solidFill>
              <a:effectLst/>
              <a:latin typeface="+mn-lt"/>
              <a:ea typeface="+mn-ea"/>
              <a:cs typeface="+mn-cs"/>
            </a:rPr>
            <a:t>、</a:t>
          </a:r>
          <a:r>
            <a:rPr lang="ja-JP" altLang="ja-JP" sz="1100" u="none">
              <a:solidFill>
                <a:sysClr val="windowText" lastClr="000000"/>
              </a:solidFill>
              <a:effectLst/>
              <a:latin typeface="+mn-lt"/>
              <a:ea typeface="+mn-ea"/>
              <a:cs typeface="+mn-cs"/>
            </a:rPr>
            <a:t>実現可能性調査</a:t>
          </a:r>
          <a:r>
            <a:rPr lang="ja-JP" altLang="en-US" sz="1100" u="none">
              <a:solidFill>
                <a:sysClr val="windowText" lastClr="000000"/>
              </a:solidFill>
              <a:effectLst/>
              <a:latin typeface="+mn-lt"/>
              <a:ea typeface="+mn-ea"/>
              <a:cs typeface="+mn-cs"/>
            </a:rPr>
            <a:t>等について、</a:t>
          </a:r>
          <a:r>
            <a:rPr kumimoji="1" lang="ja-JP" altLang="ja-JP" sz="1100">
              <a:solidFill>
                <a:sysClr val="windowText" lastClr="000000"/>
              </a:solidFill>
              <a:effectLst/>
              <a:latin typeface="+mn-lt"/>
              <a:ea typeface="+mn-ea"/>
              <a:cs typeface="+mn-cs"/>
            </a:rPr>
            <a:t>民間事業者</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から案件を公募し、優良案件を採択</a:t>
          </a:r>
          <a:r>
            <a:rPr kumimoji="1" lang="ja-JP" altLang="en-US" sz="1100">
              <a:solidFill>
                <a:sysClr val="windowText" lastClr="000000"/>
              </a:solidFill>
              <a:effectLst/>
              <a:latin typeface="+mn-lt"/>
              <a:ea typeface="+mn-ea"/>
              <a:cs typeface="+mn-cs"/>
            </a:rPr>
            <a:t>し、進捗管理を行う運営業務</a:t>
          </a:r>
          <a:r>
            <a:rPr kumimoji="1" lang="ja-JP" altLang="ja-JP" sz="1100">
              <a:solidFill>
                <a:sysClr val="windowText" lastClr="000000"/>
              </a:solidFill>
              <a:effectLst/>
              <a:latin typeface="+mn-lt"/>
              <a:ea typeface="+mn-ea"/>
              <a:cs typeface="+mn-cs"/>
            </a:rPr>
            <a:t>を実施する。</a:t>
          </a:r>
          <a:r>
            <a:rPr kumimoji="1" lang="ja-JP" altLang="en-US" sz="110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市場メカニズムに関する情報普及啓発を行う</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・二国間クレジット制度</a:t>
          </a:r>
          <a:r>
            <a:rPr lang="ja-JP" altLang="ja-JP" sz="1100">
              <a:solidFill>
                <a:schemeClr val="tx1"/>
              </a:solidFill>
              <a:effectLst/>
              <a:latin typeface="+mn-lt"/>
              <a:ea typeface="+mn-ea"/>
              <a:cs typeface="+mn-cs"/>
            </a:rPr>
            <a:t>制度を利用したプロジェクト設備補助事業にあたり、進捗管理、方法論作成</a:t>
          </a:r>
          <a:r>
            <a:rPr lang="ja-JP" altLang="en-US" sz="1100">
              <a:solidFill>
                <a:schemeClr val="tx1"/>
              </a:solidFill>
              <a:effectLst/>
              <a:latin typeface="+mn-lt"/>
              <a:ea typeface="+mn-ea"/>
              <a:cs typeface="+mn-cs"/>
            </a:rPr>
            <a:t>、妥当性確認</a:t>
          </a:r>
          <a:r>
            <a:rPr lang="ja-JP" altLang="ja-JP" sz="1100">
              <a:solidFill>
                <a:schemeClr val="tx1"/>
              </a:solidFill>
              <a:effectLst/>
              <a:latin typeface="+mn-lt"/>
              <a:ea typeface="+mn-ea"/>
              <a:cs typeface="+mn-cs"/>
            </a:rPr>
            <a:t>などの運営</a:t>
          </a:r>
          <a:r>
            <a:rPr lang="ja-JP" altLang="en-US" sz="1100">
              <a:solidFill>
                <a:schemeClr val="tx1"/>
              </a:solidFill>
              <a:effectLst/>
              <a:latin typeface="+mn-lt"/>
              <a:ea typeface="+mn-ea"/>
              <a:cs typeface="+mn-cs"/>
            </a:rPr>
            <a:t>業務</a:t>
          </a:r>
          <a:r>
            <a:rPr lang="ja-JP" altLang="ja-JP" sz="1100">
              <a:solidFill>
                <a:schemeClr val="tx1"/>
              </a:solidFill>
              <a:effectLst/>
              <a:latin typeface="+mn-lt"/>
              <a:ea typeface="+mn-ea"/>
              <a:cs typeface="+mn-cs"/>
            </a:rPr>
            <a:t>を行う。</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a:solidFill>
              <a:sysClr val="windowText" lastClr="000000"/>
            </a:solidFill>
            <a:effectLst/>
          </a:endParaRPr>
        </a:p>
        <a:p>
          <a:pPr algn="l">
            <a:lnSpc>
              <a:spcPts val="1200"/>
            </a:lnSpc>
          </a:pPr>
          <a:endParaRPr kumimoji="1" lang="ja-JP" altLang="en-US" sz="1100">
            <a:solidFill>
              <a:sysClr val="windowText" lastClr="000000"/>
            </a:solidFill>
          </a:endParaRPr>
        </a:p>
      </xdr:txBody>
    </xdr:sp>
    <xdr:clientData/>
  </xdr:twoCellAnchor>
  <xdr:twoCellAnchor>
    <xdr:from>
      <xdr:col>10</xdr:col>
      <xdr:colOff>142876</xdr:colOff>
      <xdr:row>142</xdr:row>
      <xdr:rowOff>152390</xdr:rowOff>
    </xdr:from>
    <xdr:to>
      <xdr:col>17</xdr:col>
      <xdr:colOff>57151</xdr:colOff>
      <xdr:row>143</xdr:row>
      <xdr:rowOff>321284</xdr:rowOff>
    </xdr:to>
    <xdr:sp macro="" textlink="">
      <xdr:nvSpPr>
        <xdr:cNvPr id="632" name="正方形/長方形 631"/>
        <xdr:cNvSpPr/>
      </xdr:nvSpPr>
      <xdr:spPr bwMode="auto">
        <a:xfrm>
          <a:off x="2183947" y="54635390"/>
          <a:ext cx="1343025" cy="83564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Ｓ</a:t>
          </a:r>
          <a:r>
            <a:rPr kumimoji="1" lang="en-US" altLang="ja-JP" sz="1100">
              <a:solidFill>
                <a:sysClr val="windowText" lastClr="000000"/>
              </a:solidFill>
            </a:rPr>
            <a:t>.</a:t>
          </a:r>
          <a:r>
            <a:rPr kumimoji="1" lang="ja-JP" altLang="en-US" sz="1100">
              <a:solidFill>
                <a:sysClr val="windowText" lastClr="000000"/>
              </a:solidFill>
            </a:rPr>
            <a:t>　民間企業等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２５百万円</a:t>
          </a:r>
        </a:p>
      </xdr:txBody>
    </xdr:sp>
    <xdr:clientData/>
  </xdr:twoCellAnchor>
  <xdr:twoCellAnchor>
    <xdr:from>
      <xdr:col>9</xdr:col>
      <xdr:colOff>186437</xdr:colOff>
      <xdr:row>143</xdr:row>
      <xdr:rowOff>628413</xdr:rowOff>
    </xdr:from>
    <xdr:to>
      <xdr:col>17</xdr:col>
      <xdr:colOff>134164</xdr:colOff>
      <xdr:row>146</xdr:row>
      <xdr:rowOff>67776</xdr:rowOff>
    </xdr:to>
    <xdr:sp macro="" textlink="">
      <xdr:nvSpPr>
        <xdr:cNvPr id="633" name="大かっこ 632"/>
        <xdr:cNvSpPr/>
      </xdr:nvSpPr>
      <xdr:spPr bwMode="auto">
        <a:xfrm>
          <a:off x="2023401" y="55778163"/>
          <a:ext cx="1580584" cy="14396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JCM</a:t>
          </a:r>
          <a:r>
            <a:rPr lang="ja-JP" altLang="ja-JP" sz="1100">
              <a:solidFill>
                <a:sysClr val="windowText" lastClr="000000"/>
              </a:solidFill>
              <a:effectLst/>
              <a:latin typeface="+mn-lt"/>
              <a:ea typeface="+mn-ea"/>
              <a:cs typeface="+mn-cs"/>
            </a:rPr>
            <a:t>ウェブサイトの保守・運用等</a:t>
          </a:r>
          <a:endParaRPr lang="ja-JP" altLang="ja-JP">
            <a:solidFill>
              <a:sysClr val="windowText" lastClr="000000"/>
            </a:solidFill>
            <a:effectLst/>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a:t>
          </a:r>
          <a:r>
            <a:rPr lang="ja-JP" altLang="ja-JP" sz="1100">
              <a:solidFill>
                <a:sysClr val="windowText" lastClr="000000"/>
              </a:solidFill>
              <a:effectLst/>
              <a:latin typeface="+mn-lt"/>
              <a:ea typeface="+mn-ea"/>
              <a:cs typeface="+mn-cs"/>
            </a:rPr>
            <a:t>海外における</a:t>
          </a:r>
          <a:r>
            <a:rPr lang="ja-JP" altLang="en-US" sz="1100">
              <a:solidFill>
                <a:sysClr val="windowText" lastClr="000000"/>
              </a:solidFill>
              <a:effectLst/>
              <a:latin typeface="+mn-lt"/>
              <a:ea typeface="+mn-ea"/>
              <a:cs typeface="+mn-cs"/>
            </a:rPr>
            <a:t>既存事例等</a:t>
          </a:r>
          <a:r>
            <a:rPr lang="ja-JP" altLang="ja-JP" sz="1100">
              <a:solidFill>
                <a:sysClr val="windowText" lastClr="000000"/>
              </a:solidFill>
              <a:effectLst/>
              <a:latin typeface="+mn-lt"/>
              <a:ea typeface="+mn-ea"/>
              <a:cs typeface="+mn-cs"/>
            </a:rPr>
            <a:t>制度調査</a:t>
          </a:r>
          <a:endParaRPr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・海外における制度運用支援</a:t>
          </a:r>
          <a:endParaRPr kumimoji="1" lang="ja-JP" altLang="en-US" sz="1100">
            <a:solidFill>
              <a:sysClr val="windowText" lastClr="000000"/>
            </a:solidFill>
          </a:endParaRPr>
        </a:p>
      </xdr:txBody>
    </xdr:sp>
    <xdr:clientData/>
  </xdr:twoCellAnchor>
  <xdr:twoCellAnchor>
    <xdr:from>
      <xdr:col>10</xdr:col>
      <xdr:colOff>89646</xdr:colOff>
      <xdr:row>141</xdr:row>
      <xdr:rowOff>493342</xdr:rowOff>
    </xdr:from>
    <xdr:to>
      <xdr:col>17</xdr:col>
      <xdr:colOff>112058</xdr:colOff>
      <xdr:row>142</xdr:row>
      <xdr:rowOff>157624</xdr:rowOff>
    </xdr:to>
    <xdr:sp macro="" textlink="">
      <xdr:nvSpPr>
        <xdr:cNvPr id="570" name="フレーム 569"/>
        <xdr:cNvSpPr/>
      </xdr:nvSpPr>
      <xdr:spPr bwMode="auto">
        <a:xfrm>
          <a:off x="2106705" y="54382430"/>
          <a:ext cx="1434353" cy="33663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外注・随意契約</a:t>
          </a:r>
          <a:endParaRPr kumimoji="1" lang="en-US" altLang="ja-JP" sz="900">
            <a:solidFill>
              <a:schemeClr val="tx1"/>
            </a:solidFill>
          </a:endParaRPr>
        </a:p>
      </xdr:txBody>
    </xdr:sp>
    <xdr:clientData/>
  </xdr:twoCellAnchor>
  <xdr:twoCellAnchor>
    <xdr:from>
      <xdr:col>21</xdr:col>
      <xdr:colOff>115980</xdr:colOff>
      <xdr:row>140</xdr:row>
      <xdr:rowOff>494989</xdr:rowOff>
    </xdr:from>
    <xdr:to>
      <xdr:col>21</xdr:col>
      <xdr:colOff>116773</xdr:colOff>
      <xdr:row>141</xdr:row>
      <xdr:rowOff>458376</xdr:rowOff>
    </xdr:to>
    <xdr:cxnSp macro="">
      <xdr:nvCxnSpPr>
        <xdr:cNvPr id="634" name="直線矢印コネクタ 633"/>
        <xdr:cNvCxnSpPr/>
      </xdr:nvCxnSpPr>
      <xdr:spPr bwMode="auto">
        <a:xfrm rot="5400000">
          <a:off x="4087558" y="53959161"/>
          <a:ext cx="630137"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134470</xdr:colOff>
      <xdr:row>141</xdr:row>
      <xdr:rowOff>521917</xdr:rowOff>
    </xdr:from>
    <xdr:to>
      <xdr:col>25</xdr:col>
      <xdr:colOff>67235</xdr:colOff>
      <xdr:row>142</xdr:row>
      <xdr:rowOff>186199</xdr:rowOff>
    </xdr:to>
    <xdr:sp macro="" textlink="">
      <xdr:nvSpPr>
        <xdr:cNvPr id="635" name="フレーム 634"/>
        <xdr:cNvSpPr/>
      </xdr:nvSpPr>
      <xdr:spPr bwMode="auto">
        <a:xfrm>
          <a:off x="3765176" y="54411005"/>
          <a:ext cx="1344706" cy="33663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外注・随意契約</a:t>
          </a:r>
          <a:endParaRPr kumimoji="1" lang="en-US" altLang="ja-JP" sz="900">
            <a:solidFill>
              <a:schemeClr val="tx1"/>
            </a:solidFill>
          </a:endParaRPr>
        </a:p>
      </xdr:txBody>
    </xdr:sp>
    <xdr:clientData/>
  </xdr:twoCellAnchor>
  <xdr:twoCellAnchor>
    <xdr:from>
      <xdr:col>9</xdr:col>
      <xdr:colOff>58309</xdr:colOff>
      <xdr:row>103</xdr:row>
      <xdr:rowOff>-1</xdr:rowOff>
    </xdr:from>
    <xdr:to>
      <xdr:col>40</xdr:col>
      <xdr:colOff>20789</xdr:colOff>
      <xdr:row>112</xdr:row>
      <xdr:rowOff>571500</xdr:rowOff>
    </xdr:to>
    <xdr:sp macro="" textlink="">
      <xdr:nvSpPr>
        <xdr:cNvPr id="73" name="大かっこ 72"/>
        <xdr:cNvSpPr/>
      </xdr:nvSpPr>
      <xdr:spPr>
        <a:xfrm>
          <a:off x="1873662" y="31858323"/>
          <a:ext cx="6215362" cy="17705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二国間クレジット（ＪＣＭ）基盤整備事業</a:t>
          </a: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・二国間クレジット制度の運用等事業</a:t>
          </a:r>
          <a:endParaRPr kumimoji="1" lang="en-US" altLang="ja-JP" sz="1100">
            <a:solidFill>
              <a:schemeClr val="tx1"/>
            </a:solidFill>
          </a:endParaRPr>
        </a:p>
        <a:p>
          <a:pPr algn="l">
            <a:lnSpc>
              <a:spcPts val="1200"/>
            </a:lnSpc>
          </a:pPr>
          <a:r>
            <a:rPr kumimoji="1" lang="ja-JP" altLang="en-US" sz="1100">
              <a:solidFill>
                <a:schemeClr val="tx1"/>
              </a:solidFill>
            </a:rPr>
            <a:t>・二国間クレジット制度の構築に係る実証等調査</a:t>
          </a:r>
          <a:endParaRPr kumimoji="1" lang="en-US" altLang="ja-JP" sz="1100">
            <a:solidFill>
              <a:schemeClr val="tx1"/>
            </a:solidFill>
          </a:endParaRPr>
        </a:p>
        <a:p>
          <a:pPr algn="l">
            <a:lnSpc>
              <a:spcPts val="1200"/>
            </a:lnSpc>
          </a:pPr>
          <a:r>
            <a:rPr kumimoji="1" lang="ja-JP" altLang="en-US" sz="1100">
              <a:solidFill>
                <a:schemeClr val="tx1"/>
              </a:solidFill>
            </a:rPr>
            <a:t>・二国間クレジット制度の構築に係る情報収集・普及事業</a:t>
          </a:r>
          <a:endParaRPr kumimoji="1" lang="en-US" altLang="ja-JP" sz="1100">
            <a:solidFill>
              <a:schemeClr val="tx1"/>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・二国間クレジット制度の構築に係る</a:t>
          </a:r>
          <a:r>
            <a:rPr kumimoji="1" lang="ja-JP" altLang="en-US" sz="1100">
              <a:solidFill>
                <a:schemeClr val="tx1"/>
              </a:solidFill>
              <a:effectLst/>
              <a:latin typeface="+mn-lt"/>
              <a:ea typeface="+mn-ea"/>
              <a:cs typeface="+mn-cs"/>
            </a:rPr>
            <a:t>途上国等人材育成支援</a:t>
          </a:r>
          <a:endParaRPr lang="ja-JP" altLang="ja-JP">
            <a:effectLst/>
          </a:endParaRPr>
        </a:p>
        <a:p>
          <a:pPr algn="l">
            <a:lnSpc>
              <a:spcPts val="1200"/>
            </a:lnSpc>
          </a:pPr>
          <a:r>
            <a:rPr kumimoji="1" lang="ja-JP" altLang="en-US" sz="1100">
              <a:solidFill>
                <a:schemeClr val="tx1"/>
              </a:solidFill>
            </a:rPr>
            <a:t>・途上国等における審査・</a:t>
          </a:r>
          <a:r>
            <a:rPr kumimoji="1" lang="en-US" altLang="ja-JP" sz="1100">
              <a:solidFill>
                <a:schemeClr val="tx1"/>
              </a:solidFill>
            </a:rPr>
            <a:t>MRV</a:t>
          </a:r>
          <a:r>
            <a:rPr kumimoji="1" lang="ja-JP" altLang="en-US" sz="1100">
              <a:solidFill>
                <a:schemeClr val="tx1"/>
              </a:solidFill>
            </a:rPr>
            <a:t>体制の構築支援事業</a:t>
          </a:r>
          <a:endParaRPr kumimoji="1" lang="en-US" altLang="ja-JP" sz="1100">
            <a:solidFill>
              <a:schemeClr val="tx1"/>
            </a:solidFill>
          </a:endParaRPr>
        </a:p>
        <a:p>
          <a:pPr algn="l">
            <a:lnSpc>
              <a:spcPts val="1200"/>
            </a:lnSpc>
          </a:pPr>
          <a:r>
            <a:rPr kumimoji="1" lang="ja-JP" altLang="en-US" sz="1100">
              <a:solidFill>
                <a:schemeClr val="tx1"/>
              </a:solidFill>
            </a:rPr>
            <a:t>・二国間クレジット制度登録簿構築運営事業</a:t>
          </a:r>
          <a:endParaRPr kumimoji="1" lang="en-US" altLang="ja-JP" sz="1100">
            <a:solidFill>
              <a:schemeClr val="tx1"/>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rPr>
            <a:t>・</a:t>
          </a:r>
          <a:r>
            <a:rPr kumimoji="1" lang="ja-JP" altLang="ja-JP" sz="1100">
              <a:solidFill>
                <a:schemeClr val="tx1"/>
              </a:solidFill>
              <a:effectLst/>
              <a:latin typeface="+mn-lt"/>
              <a:ea typeface="+mn-ea"/>
              <a:cs typeface="+mn-cs"/>
            </a:rPr>
            <a:t>アジアの低炭素社会実現のための大規模案件形成支援事業</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・環境保全と都市化に係る協力メカニズム形成等調査委託業務</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a:effectLst/>
          </a:endParaRPr>
        </a:p>
      </xdr:txBody>
    </xdr:sp>
    <xdr:clientData/>
  </xdr:twoCellAnchor>
  <xdr:twoCellAnchor>
    <xdr:from>
      <xdr:col>26</xdr:col>
      <xdr:colOff>95621</xdr:colOff>
      <xdr:row>143</xdr:row>
      <xdr:rowOff>646771</xdr:rowOff>
    </xdr:from>
    <xdr:to>
      <xdr:col>33</xdr:col>
      <xdr:colOff>165471</xdr:colOff>
      <xdr:row>145</xdr:row>
      <xdr:rowOff>269856</xdr:rowOff>
    </xdr:to>
    <xdr:sp macro="" textlink="">
      <xdr:nvSpPr>
        <xdr:cNvPr id="74" name="大かっこ 73"/>
        <xdr:cNvSpPr/>
      </xdr:nvSpPr>
      <xdr:spPr bwMode="auto">
        <a:xfrm>
          <a:off x="5339974" y="55914183"/>
          <a:ext cx="1481791" cy="967791"/>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ja-JP" altLang="en-US" sz="1100"/>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t>・登録簿システム構築作業支援</a:t>
          </a:r>
          <a:endParaRPr kumimoji="1" lang="en-US" altLang="ja-JP" sz="1000"/>
        </a:p>
      </xdr:txBody>
    </xdr:sp>
    <xdr:clientData/>
  </xdr:twoCellAnchor>
  <xdr:twoCellAnchor>
    <xdr:from>
      <xdr:col>27</xdr:col>
      <xdr:colOff>22412</xdr:colOff>
      <xdr:row>142</xdr:row>
      <xdr:rowOff>181205</xdr:rowOff>
    </xdr:from>
    <xdr:to>
      <xdr:col>33</xdr:col>
      <xdr:colOff>35065</xdr:colOff>
      <xdr:row>143</xdr:row>
      <xdr:rowOff>323840</xdr:rowOff>
    </xdr:to>
    <xdr:sp macro="" textlink="">
      <xdr:nvSpPr>
        <xdr:cNvPr id="75" name="正方形/長方形 74"/>
        <xdr:cNvSpPr/>
      </xdr:nvSpPr>
      <xdr:spPr bwMode="auto">
        <a:xfrm>
          <a:off x="5468471" y="54776264"/>
          <a:ext cx="1222888" cy="8149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ja-JP" sz="1100">
              <a:solidFill>
                <a:sysClr val="windowText" lastClr="000000"/>
              </a:solidFill>
              <a:effectLst/>
              <a:latin typeface="+mn-lt"/>
              <a:ea typeface="+mn-ea"/>
              <a:cs typeface="+mn-cs"/>
            </a:rPr>
            <a:t>Ｕ</a:t>
          </a:r>
          <a:r>
            <a:rPr kumimoji="1" lang="ja-JP" altLang="en-US" sz="1100">
              <a:solidFill>
                <a:sysClr val="windowText" lastClr="000000"/>
              </a:solidFill>
            </a:rPr>
            <a:t>．</a:t>
          </a:r>
          <a:r>
            <a:rPr kumimoji="1" lang="ja-JP" altLang="en-US" sz="1100" strike="noStrike" baseline="0">
              <a:solidFill>
                <a:sysClr val="windowText" lastClr="000000"/>
              </a:solidFill>
            </a:rPr>
            <a:t>（株）</a:t>
          </a:r>
          <a:r>
            <a:rPr kumimoji="1" lang="en-US" altLang="ja-JP" sz="1100" strike="noStrike" baseline="0">
              <a:solidFill>
                <a:sysClr val="windowText" lastClr="000000"/>
              </a:solidFill>
            </a:rPr>
            <a:t>NTT</a:t>
          </a:r>
          <a:r>
            <a:rPr kumimoji="1" lang="ja-JP" altLang="en-US" sz="1100" strike="noStrike" baseline="0">
              <a:solidFill>
                <a:sysClr val="windowText" lastClr="000000"/>
              </a:solidFill>
            </a:rPr>
            <a:t>データ・アイ</a:t>
          </a:r>
          <a:endParaRPr kumimoji="1" lang="en-US" altLang="ja-JP" sz="1100" strike="noStrike" baseline="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29</xdr:col>
      <xdr:colOff>149598</xdr:colOff>
      <xdr:row>140</xdr:row>
      <xdr:rowOff>494989</xdr:rowOff>
    </xdr:from>
    <xdr:to>
      <xdr:col>29</xdr:col>
      <xdr:colOff>150391</xdr:colOff>
      <xdr:row>141</xdr:row>
      <xdr:rowOff>458376</xdr:rowOff>
    </xdr:to>
    <xdr:cxnSp macro="">
      <xdr:nvCxnSpPr>
        <xdr:cNvPr id="76" name="直線矢印コネクタ 75"/>
        <xdr:cNvCxnSpPr/>
      </xdr:nvCxnSpPr>
      <xdr:spPr bwMode="auto">
        <a:xfrm rot="5400000">
          <a:off x="5681596" y="54062815"/>
          <a:ext cx="635740"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168089</xdr:colOff>
      <xdr:row>141</xdr:row>
      <xdr:rowOff>521917</xdr:rowOff>
    </xdr:from>
    <xdr:to>
      <xdr:col>33</xdr:col>
      <xdr:colOff>100854</xdr:colOff>
      <xdr:row>142</xdr:row>
      <xdr:rowOff>186199</xdr:rowOff>
    </xdr:to>
    <xdr:sp macro="" textlink="">
      <xdr:nvSpPr>
        <xdr:cNvPr id="77" name="フレーム 76"/>
        <xdr:cNvSpPr/>
      </xdr:nvSpPr>
      <xdr:spPr bwMode="auto">
        <a:xfrm>
          <a:off x="5412442" y="54411005"/>
          <a:ext cx="1344706" cy="33663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42</xdr:col>
      <xdr:colOff>84416</xdr:colOff>
      <xdr:row>143</xdr:row>
      <xdr:rowOff>646771</xdr:rowOff>
    </xdr:from>
    <xdr:to>
      <xdr:col>49</xdr:col>
      <xdr:colOff>154266</xdr:colOff>
      <xdr:row>145</xdr:row>
      <xdr:rowOff>269856</xdr:rowOff>
    </xdr:to>
    <xdr:sp macro="" textlink="">
      <xdr:nvSpPr>
        <xdr:cNvPr id="79" name="大かっこ 78"/>
        <xdr:cNvSpPr/>
      </xdr:nvSpPr>
      <xdr:spPr bwMode="auto">
        <a:xfrm>
          <a:off x="8556063" y="55914183"/>
          <a:ext cx="1481791" cy="967791"/>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ja-JP" altLang="en-US" sz="1100"/>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t>・登録簿システム構築における工程管理支援</a:t>
          </a:r>
          <a:endParaRPr kumimoji="1" lang="en-US" altLang="ja-JP" sz="1000"/>
        </a:p>
      </xdr:txBody>
    </xdr:sp>
    <xdr:clientData/>
  </xdr:twoCellAnchor>
  <xdr:twoCellAnchor>
    <xdr:from>
      <xdr:col>43</xdr:col>
      <xdr:colOff>11207</xdr:colOff>
      <xdr:row>142</xdr:row>
      <xdr:rowOff>181205</xdr:rowOff>
    </xdr:from>
    <xdr:to>
      <xdr:col>49</xdr:col>
      <xdr:colOff>23860</xdr:colOff>
      <xdr:row>143</xdr:row>
      <xdr:rowOff>323840</xdr:rowOff>
    </xdr:to>
    <xdr:sp macro="" textlink="">
      <xdr:nvSpPr>
        <xdr:cNvPr id="80" name="正方形/長方形 79"/>
        <xdr:cNvSpPr/>
      </xdr:nvSpPr>
      <xdr:spPr bwMode="auto">
        <a:xfrm>
          <a:off x="8684560" y="54776264"/>
          <a:ext cx="1222888" cy="8149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100">
              <a:solidFill>
                <a:sysClr val="windowText" lastClr="000000"/>
              </a:solidFill>
              <a:effectLst/>
              <a:latin typeface="+mn-lt"/>
              <a:ea typeface="+mn-ea"/>
              <a:cs typeface="+mn-cs"/>
            </a:rPr>
            <a:t>Ｖ</a:t>
          </a:r>
          <a:r>
            <a:rPr kumimoji="1" lang="ja-JP" altLang="en-US" sz="1100">
              <a:solidFill>
                <a:sysClr val="windowText" lastClr="000000"/>
              </a:solidFill>
            </a:rPr>
            <a:t>．</a:t>
          </a:r>
          <a:r>
            <a:rPr kumimoji="1" lang="ja-JP" altLang="en-US" sz="1100" strike="noStrike" baseline="0">
              <a:solidFill>
                <a:sysClr val="windowText" lastClr="000000"/>
              </a:solidFill>
            </a:rPr>
            <a:t>（株）ベンハー</a:t>
          </a:r>
          <a:endParaRPr kumimoji="1" lang="en-US" altLang="ja-JP" sz="1100" strike="noStrike" baseline="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45</xdr:col>
      <xdr:colOff>138393</xdr:colOff>
      <xdr:row>140</xdr:row>
      <xdr:rowOff>494989</xdr:rowOff>
    </xdr:from>
    <xdr:to>
      <xdr:col>45</xdr:col>
      <xdr:colOff>139186</xdr:colOff>
      <xdr:row>141</xdr:row>
      <xdr:rowOff>458376</xdr:rowOff>
    </xdr:to>
    <xdr:cxnSp macro="">
      <xdr:nvCxnSpPr>
        <xdr:cNvPr id="81" name="直線矢印コネクタ 80"/>
        <xdr:cNvCxnSpPr/>
      </xdr:nvCxnSpPr>
      <xdr:spPr bwMode="auto">
        <a:xfrm rot="5400000">
          <a:off x="8897685" y="54062815"/>
          <a:ext cx="635740"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145678</xdr:colOff>
      <xdr:row>141</xdr:row>
      <xdr:rowOff>521917</xdr:rowOff>
    </xdr:from>
    <xdr:to>
      <xdr:col>49</xdr:col>
      <xdr:colOff>89647</xdr:colOff>
      <xdr:row>142</xdr:row>
      <xdr:rowOff>186199</xdr:rowOff>
    </xdr:to>
    <xdr:sp macro="" textlink="">
      <xdr:nvSpPr>
        <xdr:cNvPr id="82" name="フレーム 81"/>
        <xdr:cNvSpPr/>
      </xdr:nvSpPr>
      <xdr:spPr bwMode="auto">
        <a:xfrm>
          <a:off x="8617325" y="54411005"/>
          <a:ext cx="1355910" cy="33663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7</xdr:col>
      <xdr:colOff>118696</xdr:colOff>
      <xdr:row>101</xdr:row>
      <xdr:rowOff>168087</xdr:rowOff>
    </xdr:from>
    <xdr:to>
      <xdr:col>16</xdr:col>
      <xdr:colOff>115522</xdr:colOff>
      <xdr:row>102</xdr:row>
      <xdr:rowOff>448235</xdr:rowOff>
    </xdr:to>
    <xdr:sp macro="" textlink="">
      <xdr:nvSpPr>
        <xdr:cNvPr id="307" name="正方形/長方形 306"/>
        <xdr:cNvSpPr/>
      </xdr:nvSpPr>
      <xdr:spPr>
        <a:xfrm>
          <a:off x="1530637" y="31253205"/>
          <a:ext cx="1812179" cy="5715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89647</xdr:colOff>
      <xdr:row>153</xdr:row>
      <xdr:rowOff>400699</xdr:rowOff>
    </xdr:from>
    <xdr:to>
      <xdr:col>25</xdr:col>
      <xdr:colOff>168087</xdr:colOff>
      <xdr:row>154</xdr:row>
      <xdr:rowOff>214763</xdr:rowOff>
    </xdr:to>
    <xdr:sp macro="" textlink="">
      <xdr:nvSpPr>
        <xdr:cNvPr id="78" name="フレーム 77"/>
        <xdr:cNvSpPr/>
      </xdr:nvSpPr>
      <xdr:spPr bwMode="auto">
        <a:xfrm>
          <a:off x="3720353" y="63108817"/>
          <a:ext cx="1490381" cy="48641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企画競争・委託</a:t>
          </a:r>
          <a:endParaRPr kumimoji="1" lang="en-US" altLang="ja-JP" sz="900">
            <a:solidFill>
              <a:sysClr val="windowText" lastClr="000000"/>
            </a:solidFill>
          </a:endParaRPr>
        </a:p>
      </xdr:txBody>
    </xdr:sp>
    <xdr:clientData/>
  </xdr:twoCellAnchor>
  <xdr:twoCellAnchor>
    <xdr:from>
      <xdr:col>9</xdr:col>
      <xdr:colOff>165769</xdr:colOff>
      <xdr:row>153</xdr:row>
      <xdr:rowOff>423720</xdr:rowOff>
    </xdr:from>
    <xdr:to>
      <xdr:col>17</xdr:col>
      <xdr:colOff>179669</xdr:colOff>
      <xdr:row>154</xdr:row>
      <xdr:rowOff>219320</xdr:rowOff>
    </xdr:to>
    <xdr:sp macro="" textlink="">
      <xdr:nvSpPr>
        <xdr:cNvPr id="83" name="フレーム 82"/>
        <xdr:cNvSpPr/>
      </xdr:nvSpPr>
      <xdr:spPr bwMode="auto">
        <a:xfrm>
          <a:off x="2002733" y="62458684"/>
          <a:ext cx="1646757" cy="4623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公募・委託</a:t>
          </a:r>
          <a:endParaRPr kumimoji="1" lang="en-US" altLang="ja-JP" sz="900">
            <a:solidFill>
              <a:sysClr val="windowText" lastClr="000000"/>
            </a:solidFill>
          </a:endParaRPr>
        </a:p>
      </xdr:txBody>
    </xdr:sp>
    <xdr:clientData/>
  </xdr:twoCellAnchor>
  <xdr:twoCellAnchor>
    <xdr:from>
      <xdr:col>18</xdr:col>
      <xdr:colOff>96132</xdr:colOff>
      <xdr:row>154</xdr:row>
      <xdr:rowOff>214456</xdr:rowOff>
    </xdr:from>
    <xdr:to>
      <xdr:col>25</xdr:col>
      <xdr:colOff>98372</xdr:colOff>
      <xdr:row>155</xdr:row>
      <xdr:rowOff>399577</xdr:rowOff>
    </xdr:to>
    <xdr:sp macro="" textlink="">
      <xdr:nvSpPr>
        <xdr:cNvPr id="84" name="正方形/長方形 83"/>
        <xdr:cNvSpPr/>
      </xdr:nvSpPr>
      <xdr:spPr bwMode="auto">
        <a:xfrm>
          <a:off x="3770061" y="62916170"/>
          <a:ext cx="1430990" cy="8518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100">
              <a:solidFill>
                <a:sysClr val="windowText" lastClr="000000"/>
              </a:solidFill>
            </a:rPr>
            <a:t>Ｋ．</a:t>
          </a:r>
          <a:r>
            <a:rPr kumimoji="1" lang="ja-JP" altLang="en-US" sz="1100">
              <a:solidFill>
                <a:sysClr val="windowText" lastClr="000000"/>
              </a:solidFill>
              <a:effectLst/>
              <a:latin typeface="+mn-lt"/>
              <a:ea typeface="+mn-ea"/>
              <a:cs typeface="+mn-cs"/>
            </a:rPr>
            <a:t>民間企業等（</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者）</a:t>
          </a:r>
        </a:p>
        <a:p>
          <a:pPr algn="ctr">
            <a:lnSpc>
              <a:spcPts val="1100"/>
            </a:lnSpc>
          </a:pPr>
          <a:r>
            <a:rPr kumimoji="1" lang="ja-JP" altLang="en-US" sz="1100">
              <a:solidFill>
                <a:sysClr val="windowText" lastClr="000000"/>
              </a:solidFill>
              <a:effectLst/>
              <a:latin typeface="+mn-lt"/>
              <a:ea typeface="+mn-ea"/>
              <a:cs typeface="+mn-cs"/>
            </a:rPr>
            <a:t>３６５百万円</a:t>
          </a:r>
          <a:endParaRPr kumimoji="1" lang="ja-JP" altLang="en-US" sz="1100">
            <a:solidFill>
              <a:sysClr val="windowText" lastClr="000000"/>
            </a:solidFill>
          </a:endParaRPr>
        </a:p>
      </xdr:txBody>
    </xdr:sp>
    <xdr:clientData/>
  </xdr:twoCellAnchor>
  <xdr:twoCellAnchor>
    <xdr:from>
      <xdr:col>9</xdr:col>
      <xdr:colOff>194263</xdr:colOff>
      <xdr:row>154</xdr:row>
      <xdr:rowOff>216223</xdr:rowOff>
    </xdr:from>
    <xdr:to>
      <xdr:col>17</xdr:col>
      <xdr:colOff>175507</xdr:colOff>
      <xdr:row>155</xdr:row>
      <xdr:rowOff>371196</xdr:rowOff>
    </xdr:to>
    <xdr:sp macro="" textlink="">
      <xdr:nvSpPr>
        <xdr:cNvPr id="85" name="正方形/長方形 84"/>
        <xdr:cNvSpPr/>
      </xdr:nvSpPr>
      <xdr:spPr bwMode="auto">
        <a:xfrm>
          <a:off x="2031227" y="62917937"/>
          <a:ext cx="1614101" cy="8217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Ｊ．民間企業等（</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８３４百万円</a:t>
          </a:r>
        </a:p>
      </xdr:txBody>
    </xdr:sp>
    <xdr:clientData/>
  </xdr:twoCellAnchor>
  <xdr:twoCellAnchor>
    <xdr:from>
      <xdr:col>26</xdr:col>
      <xdr:colOff>163873</xdr:colOff>
      <xdr:row>153</xdr:row>
      <xdr:rowOff>396545</xdr:rowOff>
    </xdr:from>
    <xdr:to>
      <xdr:col>32</xdr:col>
      <xdr:colOff>148104</xdr:colOff>
      <xdr:row>154</xdr:row>
      <xdr:rowOff>205298</xdr:rowOff>
    </xdr:to>
    <xdr:sp macro="" textlink="">
      <xdr:nvSpPr>
        <xdr:cNvPr id="86" name="フレーム 85"/>
        <xdr:cNvSpPr/>
      </xdr:nvSpPr>
      <xdr:spPr bwMode="auto">
        <a:xfrm>
          <a:off x="5470659" y="62431509"/>
          <a:ext cx="1208874" cy="47550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22</xdr:col>
      <xdr:colOff>127575</xdr:colOff>
      <xdr:row>152</xdr:row>
      <xdr:rowOff>489855</xdr:rowOff>
    </xdr:from>
    <xdr:to>
      <xdr:col>22</xdr:col>
      <xdr:colOff>128370</xdr:colOff>
      <xdr:row>153</xdr:row>
      <xdr:rowOff>283200</xdr:rowOff>
    </xdr:to>
    <xdr:cxnSp macro="">
      <xdr:nvCxnSpPr>
        <xdr:cNvPr id="87" name="直線矢印コネクタ 86"/>
        <xdr:cNvCxnSpPr/>
      </xdr:nvCxnSpPr>
      <xdr:spPr bwMode="auto">
        <a:xfrm rot="5400000">
          <a:off x="4388282" y="62087719"/>
          <a:ext cx="460095" cy="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2504</xdr:colOff>
      <xdr:row>152</xdr:row>
      <xdr:rowOff>489855</xdr:rowOff>
    </xdr:from>
    <xdr:to>
      <xdr:col>14</xdr:col>
      <xdr:colOff>2504</xdr:colOff>
      <xdr:row>153</xdr:row>
      <xdr:rowOff>322880</xdr:rowOff>
    </xdr:to>
    <xdr:cxnSp macro="">
      <xdr:nvCxnSpPr>
        <xdr:cNvPr id="88" name="直線矢印コネクタ 87"/>
        <xdr:cNvCxnSpPr/>
      </xdr:nvCxnSpPr>
      <xdr:spPr bwMode="auto">
        <a:xfrm rot="5400000">
          <a:off x="2610116" y="62107957"/>
          <a:ext cx="4997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201346</xdr:colOff>
      <xdr:row>152</xdr:row>
      <xdr:rowOff>496424</xdr:rowOff>
    </xdr:from>
    <xdr:to>
      <xdr:col>29</xdr:col>
      <xdr:colOff>202141</xdr:colOff>
      <xdr:row>153</xdr:row>
      <xdr:rowOff>285185</xdr:rowOff>
    </xdr:to>
    <xdr:cxnSp macro="">
      <xdr:nvCxnSpPr>
        <xdr:cNvPr id="89" name="直線矢印コネクタ 88"/>
        <xdr:cNvCxnSpPr/>
      </xdr:nvCxnSpPr>
      <xdr:spPr bwMode="auto">
        <a:xfrm rot="5400000">
          <a:off x="5893095" y="62091996"/>
          <a:ext cx="455511" cy="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81641</xdr:colOff>
      <xdr:row>152</xdr:row>
      <xdr:rowOff>489855</xdr:rowOff>
    </xdr:from>
    <xdr:to>
      <xdr:col>46</xdr:col>
      <xdr:colOff>53355</xdr:colOff>
      <xdr:row>152</xdr:row>
      <xdr:rowOff>489855</xdr:rowOff>
    </xdr:to>
    <xdr:cxnSp macro="">
      <xdr:nvCxnSpPr>
        <xdr:cNvPr id="90" name="直線コネクタ 89"/>
        <xdr:cNvCxnSpPr/>
      </xdr:nvCxnSpPr>
      <xdr:spPr bwMode="auto">
        <a:xfrm>
          <a:off x="1306284" y="61708391"/>
          <a:ext cx="8136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202642</xdr:colOff>
      <xdr:row>153</xdr:row>
      <xdr:rowOff>396546</xdr:rowOff>
    </xdr:from>
    <xdr:to>
      <xdr:col>40</xdr:col>
      <xdr:colOff>186872</xdr:colOff>
      <xdr:row>154</xdr:row>
      <xdr:rowOff>205299</xdr:rowOff>
    </xdr:to>
    <xdr:sp macro="" textlink="">
      <xdr:nvSpPr>
        <xdr:cNvPr id="91" name="フレーム 90"/>
        <xdr:cNvSpPr/>
      </xdr:nvSpPr>
      <xdr:spPr bwMode="auto">
        <a:xfrm>
          <a:off x="7142285" y="62431510"/>
          <a:ext cx="1208873" cy="47550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一般競争・委託</a:t>
          </a:r>
          <a:endParaRPr kumimoji="1" lang="en-US" altLang="ja-JP" sz="900">
            <a:solidFill>
              <a:sysClr val="windowText" lastClr="000000"/>
            </a:solidFill>
          </a:endParaRPr>
        </a:p>
      </xdr:txBody>
    </xdr:sp>
    <xdr:clientData/>
  </xdr:twoCellAnchor>
  <xdr:twoCellAnchor>
    <xdr:from>
      <xdr:col>34</xdr:col>
      <xdr:colOff>45503</xdr:colOff>
      <xdr:row>154</xdr:row>
      <xdr:rowOff>214457</xdr:rowOff>
    </xdr:from>
    <xdr:to>
      <xdr:col>41</xdr:col>
      <xdr:colOff>193702</xdr:colOff>
      <xdr:row>155</xdr:row>
      <xdr:rowOff>333139</xdr:rowOff>
    </xdr:to>
    <xdr:sp macro="" textlink="">
      <xdr:nvSpPr>
        <xdr:cNvPr id="92" name="正方形/長方形 91"/>
        <xdr:cNvSpPr/>
      </xdr:nvSpPr>
      <xdr:spPr bwMode="auto">
        <a:xfrm>
          <a:off x="6985146" y="62916171"/>
          <a:ext cx="1576949" cy="7854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Ｍ．</a:t>
          </a:r>
          <a:r>
            <a:rPr kumimoji="1" lang="ja-JP" altLang="ja-JP" sz="1100">
              <a:solidFill>
                <a:sysClr val="windowText" lastClr="000000"/>
              </a:solidFill>
              <a:effectLst/>
              <a:latin typeface="+mn-lt"/>
              <a:ea typeface="+mn-ea"/>
              <a:cs typeface="+mn-cs"/>
            </a:rPr>
            <a:t>民間企業等（</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者）</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４１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34</xdr:col>
      <xdr:colOff>69317</xdr:colOff>
      <xdr:row>155</xdr:row>
      <xdr:rowOff>447438</xdr:rowOff>
    </xdr:from>
    <xdr:to>
      <xdr:col>41</xdr:col>
      <xdr:colOff>191419</xdr:colOff>
      <xdr:row>159</xdr:row>
      <xdr:rowOff>257735</xdr:rowOff>
    </xdr:to>
    <xdr:sp macro="" textlink="">
      <xdr:nvSpPr>
        <xdr:cNvPr id="93" name="大かっこ 92"/>
        <xdr:cNvSpPr/>
      </xdr:nvSpPr>
      <xdr:spPr bwMode="auto">
        <a:xfrm>
          <a:off x="6927317" y="63704644"/>
          <a:ext cx="1534043" cy="249970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・大規模案件実現のための課題検討や低炭素技術普及のための基盤情報整備、関連セミナーの開催を行う。</a:t>
          </a:r>
          <a:endParaRPr kumimoji="1" lang="en-US" altLang="ja-JP" sz="1100">
            <a:solidFill>
              <a:sysClr val="windowText" lastClr="000000"/>
            </a:solidFill>
          </a:endParaRPr>
        </a:p>
      </xdr:txBody>
    </xdr:sp>
    <xdr:clientData/>
  </xdr:twoCellAnchor>
  <xdr:twoCellAnchor>
    <xdr:from>
      <xdr:col>38</xdr:col>
      <xdr:colOff>44291</xdr:colOff>
      <xdr:row>152</xdr:row>
      <xdr:rowOff>496425</xdr:rowOff>
    </xdr:from>
    <xdr:to>
      <xdr:col>38</xdr:col>
      <xdr:colOff>45086</xdr:colOff>
      <xdr:row>153</xdr:row>
      <xdr:rowOff>285186</xdr:rowOff>
    </xdr:to>
    <xdr:cxnSp macro="">
      <xdr:nvCxnSpPr>
        <xdr:cNvPr id="94" name="直線矢印コネクタ 93"/>
        <xdr:cNvCxnSpPr/>
      </xdr:nvCxnSpPr>
      <xdr:spPr bwMode="auto">
        <a:xfrm rot="5400000">
          <a:off x="7573004" y="62091997"/>
          <a:ext cx="455511" cy="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24094</xdr:colOff>
      <xdr:row>155</xdr:row>
      <xdr:rowOff>478088</xdr:rowOff>
    </xdr:from>
    <xdr:to>
      <xdr:col>33</xdr:col>
      <xdr:colOff>197809</xdr:colOff>
      <xdr:row>159</xdr:row>
      <xdr:rowOff>246529</xdr:rowOff>
    </xdr:to>
    <xdr:sp macro="" textlink="">
      <xdr:nvSpPr>
        <xdr:cNvPr id="95" name="大かっこ 94"/>
        <xdr:cNvSpPr/>
      </xdr:nvSpPr>
      <xdr:spPr bwMode="auto">
        <a:xfrm>
          <a:off x="5268447" y="63735294"/>
          <a:ext cx="1585656" cy="245785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lnSpc>
              <a:spcPts val="13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eaLnBrk="1" fontAlgn="auto" latinLnBrk="0" hangingPunct="1">
            <a:lnSpc>
              <a:spcPts val="1300"/>
            </a:lnSpc>
          </a:pP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JCM</a:t>
          </a:r>
          <a:r>
            <a:rPr kumimoji="1" lang="ja-JP" altLang="en-US" sz="1100">
              <a:solidFill>
                <a:schemeClr val="tx1"/>
              </a:solidFill>
              <a:latin typeface="+mn-lt"/>
              <a:ea typeface="+mn-ea"/>
              <a:cs typeface="+mn-cs"/>
            </a:rPr>
            <a:t>案件組成のためのステークスホルダー</a:t>
          </a:r>
        </a:p>
        <a:p>
          <a:pPr eaLnBrk="1" fontAlgn="auto" latinLnBrk="0" hangingPunct="1">
            <a:lnSpc>
              <a:spcPts val="1300"/>
            </a:lnSpc>
          </a:pPr>
          <a:r>
            <a:rPr kumimoji="1" lang="ja-JP" altLang="en-US" sz="1100">
              <a:solidFill>
                <a:schemeClr val="tx1"/>
              </a:solidFill>
              <a:latin typeface="+mn-lt"/>
              <a:ea typeface="+mn-ea"/>
              <a:cs typeface="+mn-cs"/>
            </a:rPr>
            <a:t>間の連携プラットフォームの形成を行う。</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・相手国の</a:t>
          </a:r>
          <a:r>
            <a:rPr kumimoji="1" lang="en-US" altLang="ja-JP" sz="1100">
              <a:solidFill>
                <a:schemeClr val="tx1"/>
              </a:solidFill>
              <a:latin typeface="+mn-lt"/>
              <a:ea typeface="+mn-ea"/>
              <a:cs typeface="+mn-cs"/>
            </a:rPr>
            <a:t>JCM</a:t>
          </a:r>
          <a:r>
            <a:rPr kumimoji="1" lang="ja-JP" altLang="en-US" sz="1100">
              <a:solidFill>
                <a:schemeClr val="tx1"/>
              </a:solidFill>
              <a:latin typeface="+mn-lt"/>
              <a:ea typeface="+mn-ea"/>
              <a:cs typeface="+mn-cs"/>
            </a:rPr>
            <a:t>等への受容性を高めるパッケージ支援ツールの作成</a:t>
          </a:r>
          <a:r>
            <a:rPr kumimoji="1" lang="ja-JP" altLang="ja-JP" sz="1100">
              <a:solidFill>
                <a:schemeClr val="tx1"/>
              </a:solidFill>
              <a:effectLst/>
              <a:latin typeface="+mn-lt"/>
              <a:ea typeface="+mn-ea"/>
              <a:cs typeface="+mn-cs"/>
            </a:rPr>
            <a:t>を行う。</a:t>
          </a:r>
          <a:endParaRPr kumimoji="1" lang="en-US" altLang="ja-JP" sz="1100">
            <a:solidFill>
              <a:schemeClr val="tx1"/>
            </a:solidFill>
            <a:effectLst/>
            <a:latin typeface="+mn-lt"/>
            <a:ea typeface="+mn-ea"/>
            <a:cs typeface="+mn-cs"/>
          </a:endParaRPr>
        </a:p>
      </xdr:txBody>
    </xdr:sp>
    <xdr:clientData/>
  </xdr:twoCellAnchor>
  <xdr:twoCellAnchor>
    <xdr:from>
      <xdr:col>18</xdr:col>
      <xdr:colOff>25374</xdr:colOff>
      <xdr:row>155</xdr:row>
      <xdr:rowOff>499143</xdr:rowOff>
    </xdr:from>
    <xdr:to>
      <xdr:col>25</xdr:col>
      <xdr:colOff>170911</xdr:colOff>
      <xdr:row>159</xdr:row>
      <xdr:rowOff>257735</xdr:rowOff>
    </xdr:to>
    <xdr:sp macro="" textlink="">
      <xdr:nvSpPr>
        <xdr:cNvPr id="96" name="大かっこ 95"/>
        <xdr:cNvSpPr/>
      </xdr:nvSpPr>
      <xdr:spPr bwMode="auto">
        <a:xfrm>
          <a:off x="3656080" y="63756349"/>
          <a:ext cx="1557478" cy="244800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eaLnBrk="1" fontAlgn="auto" latinLnBrk="0" hangingPunct="1">
            <a:lnSpc>
              <a:spcPts val="1200"/>
            </a:lnSpc>
          </a:pPr>
          <a:r>
            <a:rPr kumimoji="1" lang="ja-JP" altLang="en-US" sz="1100">
              <a:solidFill>
                <a:schemeClr val="tx1"/>
              </a:solidFill>
              <a:latin typeface="+mn-lt"/>
              <a:ea typeface="+mn-ea"/>
              <a:cs typeface="+mn-cs"/>
            </a:rPr>
            <a:t>・</a:t>
          </a: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案件組成のためのステークスホルダー</a:t>
          </a:r>
        </a:p>
        <a:p>
          <a:pPr eaLnBrk="1" fontAlgn="auto" latinLnBrk="0" hangingPunct="1">
            <a:lnSpc>
              <a:spcPts val="1200"/>
            </a:lnSpc>
          </a:pPr>
          <a:r>
            <a:rPr lang="ja-JP" altLang="en-US" sz="1100">
              <a:solidFill>
                <a:schemeClr val="tx1"/>
              </a:solidFill>
              <a:effectLst/>
              <a:latin typeface="+mn-lt"/>
              <a:ea typeface="+mn-ea"/>
              <a:cs typeface="+mn-cs"/>
            </a:rPr>
            <a:t>間の連携プラットフォームの形成・相手国の</a:t>
          </a: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等への受容性を高めるパッケージ支援ツールの作成を行う</a:t>
          </a:r>
          <a:r>
            <a:rPr kumimoji="0" lang="ja-JP" altLang="en-US" sz="1100">
              <a:solidFill>
                <a:schemeClr val="tx1"/>
              </a:solidFill>
              <a:latin typeface="+mn-lt"/>
              <a:ea typeface="+mn-ea"/>
              <a:cs typeface="+mn-cs"/>
            </a:rPr>
            <a:t>。</a:t>
          </a:r>
          <a:endParaRPr kumimoji="1" lang="ja-JP" altLang="en-US" sz="1100"/>
        </a:p>
      </xdr:txBody>
    </xdr:sp>
    <xdr:clientData/>
  </xdr:twoCellAnchor>
  <xdr:twoCellAnchor>
    <xdr:from>
      <xdr:col>9</xdr:col>
      <xdr:colOff>169691</xdr:colOff>
      <xdr:row>155</xdr:row>
      <xdr:rowOff>506663</xdr:rowOff>
    </xdr:from>
    <xdr:to>
      <xdr:col>17</xdr:col>
      <xdr:colOff>140747</xdr:colOff>
      <xdr:row>159</xdr:row>
      <xdr:rowOff>235322</xdr:rowOff>
    </xdr:to>
    <xdr:sp macro="" textlink="">
      <xdr:nvSpPr>
        <xdr:cNvPr id="97" name="大かっこ 96"/>
        <xdr:cNvSpPr/>
      </xdr:nvSpPr>
      <xdr:spPr bwMode="auto">
        <a:xfrm>
          <a:off x="1985044" y="63763869"/>
          <a:ext cx="1584703" cy="241807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r>
            <a:rPr kumimoji="1" lang="ja-JP" altLang="en-US" sz="1100">
              <a:solidFill>
                <a:sysClr val="windowText" lastClr="000000"/>
              </a:solidFill>
            </a:rPr>
            <a:t>・</a:t>
          </a:r>
          <a:r>
            <a:rPr kumimoji="1" lang="ja-JP" altLang="ja-JP" sz="1100" b="0">
              <a:solidFill>
                <a:schemeClr val="tx1"/>
              </a:solidFill>
              <a:effectLst/>
              <a:latin typeface="+mn-lt"/>
              <a:ea typeface="+mn-ea"/>
              <a:cs typeface="+mn-cs"/>
            </a:rPr>
            <a:t>都市や地域などの面的かつパッケージでの</a:t>
          </a:r>
          <a:endParaRPr lang="ja-JP" altLang="ja-JP">
            <a:effectLst/>
          </a:endParaRPr>
        </a:p>
        <a:p>
          <a:r>
            <a:rPr kumimoji="1" lang="en-US" altLang="ja-JP" sz="1100" b="0">
              <a:solidFill>
                <a:schemeClr val="tx1"/>
              </a:solidFill>
              <a:effectLst/>
              <a:latin typeface="+mn-lt"/>
              <a:ea typeface="+mn-ea"/>
              <a:cs typeface="+mn-cs"/>
            </a:rPr>
            <a:t>JCM</a:t>
          </a:r>
          <a:r>
            <a:rPr kumimoji="1" lang="ja-JP" altLang="ja-JP" sz="1100" b="0">
              <a:solidFill>
                <a:schemeClr val="tx1"/>
              </a:solidFill>
              <a:effectLst/>
              <a:latin typeface="+mn-lt"/>
              <a:ea typeface="+mn-ea"/>
              <a:cs typeface="+mn-cs"/>
            </a:rPr>
            <a:t>大規模案件を形成するための実現可能性調査を実施</a:t>
          </a:r>
          <a:r>
            <a:rPr kumimoji="1" lang="ja-JP" altLang="en-US" sz="1100" b="0">
              <a:solidFill>
                <a:schemeClr val="tx1"/>
              </a:solidFill>
              <a:effectLst/>
              <a:latin typeface="+mn-lt"/>
              <a:ea typeface="+mn-ea"/>
              <a:cs typeface="+mn-cs"/>
            </a:rPr>
            <a:t>する。</a:t>
          </a:r>
          <a:endParaRPr lang="ja-JP" altLang="ja-JP">
            <a:effectLst/>
          </a:endParaRPr>
        </a:p>
      </xdr:txBody>
    </xdr:sp>
    <xdr:clientData/>
  </xdr:twoCellAnchor>
  <xdr:twoCellAnchor>
    <xdr:from>
      <xdr:col>26</xdr:col>
      <xdr:colOff>37818</xdr:colOff>
      <xdr:row>154</xdr:row>
      <xdr:rowOff>221181</xdr:rowOff>
    </xdr:from>
    <xdr:to>
      <xdr:col>33</xdr:col>
      <xdr:colOff>186017</xdr:colOff>
      <xdr:row>155</xdr:row>
      <xdr:rowOff>339863</xdr:rowOff>
    </xdr:to>
    <xdr:sp macro="" textlink="">
      <xdr:nvSpPr>
        <xdr:cNvPr id="98" name="正方形/長方形 97"/>
        <xdr:cNvSpPr/>
      </xdr:nvSpPr>
      <xdr:spPr bwMode="auto">
        <a:xfrm>
          <a:off x="5344604" y="62922895"/>
          <a:ext cx="1576949" cy="7854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Ｌ．</a:t>
          </a:r>
          <a:r>
            <a:rPr kumimoji="1" lang="ja-JP" altLang="ja-JP" sz="1100">
              <a:solidFill>
                <a:sysClr val="windowText" lastClr="000000"/>
              </a:solidFill>
              <a:effectLst/>
              <a:latin typeface="+mn-lt"/>
              <a:ea typeface="+mn-ea"/>
              <a:cs typeface="+mn-cs"/>
            </a:rPr>
            <a:t>民間企業等（</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者）</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１１９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42</xdr:col>
      <xdr:colOff>197881</xdr:colOff>
      <xdr:row>153</xdr:row>
      <xdr:rowOff>404710</xdr:rowOff>
    </xdr:from>
    <xdr:to>
      <xdr:col>48</xdr:col>
      <xdr:colOff>182111</xdr:colOff>
      <xdr:row>154</xdr:row>
      <xdr:rowOff>213463</xdr:rowOff>
    </xdr:to>
    <xdr:sp macro="" textlink="">
      <xdr:nvSpPr>
        <xdr:cNvPr id="104" name="フレーム 103"/>
        <xdr:cNvSpPr/>
      </xdr:nvSpPr>
      <xdr:spPr bwMode="auto">
        <a:xfrm>
          <a:off x="8598931" y="62079085"/>
          <a:ext cx="1184380" cy="47550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42</xdr:col>
      <xdr:colOff>40742</xdr:colOff>
      <xdr:row>154</xdr:row>
      <xdr:rowOff>222621</xdr:rowOff>
    </xdr:from>
    <xdr:to>
      <xdr:col>49</xdr:col>
      <xdr:colOff>188941</xdr:colOff>
      <xdr:row>155</xdr:row>
      <xdr:rowOff>341303</xdr:rowOff>
    </xdr:to>
    <xdr:sp macro="" textlink="">
      <xdr:nvSpPr>
        <xdr:cNvPr id="105" name="正方形/長方形 104"/>
        <xdr:cNvSpPr/>
      </xdr:nvSpPr>
      <xdr:spPr bwMode="auto">
        <a:xfrm>
          <a:off x="8441792" y="62563746"/>
          <a:ext cx="1548374" cy="7854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Ｎ</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（株）</a:t>
          </a:r>
          <a:r>
            <a:rPr kumimoji="1" lang="ja-JP" altLang="en-US" sz="1100">
              <a:solidFill>
                <a:sysClr val="windowText" lastClr="000000"/>
              </a:solidFill>
              <a:effectLst/>
              <a:latin typeface="+mn-lt"/>
              <a:ea typeface="+mn-ea"/>
              <a:cs typeface="+mn-cs"/>
            </a:rPr>
            <a:t>国際開発センター</a:t>
          </a:r>
        </a:p>
        <a:p>
          <a:pPr algn="ct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42</xdr:col>
      <xdr:colOff>64556</xdr:colOff>
      <xdr:row>155</xdr:row>
      <xdr:rowOff>455602</xdr:rowOff>
    </xdr:from>
    <xdr:to>
      <xdr:col>49</xdr:col>
      <xdr:colOff>186658</xdr:colOff>
      <xdr:row>159</xdr:row>
      <xdr:rowOff>265899</xdr:rowOff>
    </xdr:to>
    <xdr:sp macro="" textlink="">
      <xdr:nvSpPr>
        <xdr:cNvPr id="106" name="大かっこ 105"/>
        <xdr:cNvSpPr/>
      </xdr:nvSpPr>
      <xdr:spPr bwMode="auto">
        <a:xfrm>
          <a:off x="8465606" y="63463477"/>
          <a:ext cx="1522277" cy="247729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・環境保全と都市化にかかる協力メカニズム形成等基礎調査を行い、関連セミナーの開催を行う。</a:t>
          </a:r>
          <a:endParaRPr kumimoji="1" lang="en-US" altLang="ja-JP" sz="1100">
            <a:solidFill>
              <a:sysClr val="windowText" lastClr="000000"/>
            </a:solidFill>
          </a:endParaRPr>
        </a:p>
      </xdr:txBody>
    </xdr:sp>
    <xdr:clientData/>
  </xdr:twoCellAnchor>
  <xdr:twoCellAnchor>
    <xdr:from>
      <xdr:col>46</xdr:col>
      <xdr:colOff>39530</xdr:colOff>
      <xdr:row>152</xdr:row>
      <xdr:rowOff>504589</xdr:rowOff>
    </xdr:from>
    <xdr:to>
      <xdr:col>46</xdr:col>
      <xdr:colOff>40325</xdr:colOff>
      <xdr:row>153</xdr:row>
      <xdr:rowOff>293350</xdr:rowOff>
    </xdr:to>
    <xdr:cxnSp macro="">
      <xdr:nvCxnSpPr>
        <xdr:cNvPr id="107" name="直線矢印コネクタ 106"/>
        <xdr:cNvCxnSpPr/>
      </xdr:nvCxnSpPr>
      <xdr:spPr bwMode="auto">
        <a:xfrm rot="5400000">
          <a:off x="9013322" y="61739572"/>
          <a:ext cx="455511" cy="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57150</xdr:colOff>
      <xdr:row>162</xdr:row>
      <xdr:rowOff>447057</xdr:rowOff>
    </xdr:from>
    <xdr:to>
      <xdr:col>49</xdr:col>
      <xdr:colOff>127000</xdr:colOff>
      <xdr:row>164</xdr:row>
      <xdr:rowOff>70142</xdr:rowOff>
    </xdr:to>
    <xdr:sp macro="" textlink="">
      <xdr:nvSpPr>
        <xdr:cNvPr id="108" name="大かっこ 107"/>
        <xdr:cNvSpPr/>
      </xdr:nvSpPr>
      <xdr:spPr bwMode="auto">
        <a:xfrm>
          <a:off x="8458200" y="68122182"/>
          <a:ext cx="1470025" cy="956585"/>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ja-JP" altLang="en-US" sz="1100"/>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t>・中国側専門家との連絡調整業務、シンポジウム等準備業務等</a:t>
          </a:r>
          <a:endParaRPr kumimoji="1" lang="en-US" altLang="ja-JP" sz="1000"/>
        </a:p>
      </xdr:txBody>
    </xdr:sp>
    <xdr:clientData/>
  </xdr:twoCellAnchor>
  <xdr:twoCellAnchor>
    <xdr:from>
      <xdr:col>42</xdr:col>
      <xdr:colOff>183966</xdr:colOff>
      <xdr:row>160</xdr:row>
      <xdr:rowOff>648241</xdr:rowOff>
    </xdr:from>
    <xdr:to>
      <xdr:col>48</xdr:col>
      <xdr:colOff>196619</xdr:colOff>
      <xdr:row>162</xdr:row>
      <xdr:rowOff>124126</xdr:rowOff>
    </xdr:to>
    <xdr:sp macro="" textlink="">
      <xdr:nvSpPr>
        <xdr:cNvPr id="109" name="正方形/長方形 108"/>
        <xdr:cNvSpPr/>
      </xdr:nvSpPr>
      <xdr:spPr bwMode="auto">
        <a:xfrm>
          <a:off x="8585016" y="66989866"/>
          <a:ext cx="1212803" cy="8093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100">
              <a:solidFill>
                <a:sysClr val="windowText" lastClr="000000"/>
              </a:solidFill>
            </a:rPr>
            <a:t>Ｗ．雲河ジャパン（株）</a:t>
          </a:r>
          <a:endParaRPr kumimoji="1" lang="en-US" altLang="ja-JP" sz="1100" strike="noStrike" baseline="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45</xdr:col>
      <xdr:colOff>111127</xdr:colOff>
      <xdr:row>159</xdr:row>
      <xdr:rowOff>295275</xdr:rowOff>
    </xdr:from>
    <xdr:to>
      <xdr:col>45</xdr:col>
      <xdr:colOff>111920</xdr:colOff>
      <xdr:row>160</xdr:row>
      <xdr:rowOff>258662</xdr:rowOff>
    </xdr:to>
    <xdr:cxnSp macro="">
      <xdr:nvCxnSpPr>
        <xdr:cNvPr id="110" name="直線矢印コネクタ 109"/>
        <xdr:cNvCxnSpPr/>
      </xdr:nvCxnSpPr>
      <xdr:spPr bwMode="auto">
        <a:xfrm rot="5400000">
          <a:off x="8797580" y="66284822"/>
          <a:ext cx="630137"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156882</xdr:colOff>
      <xdr:row>160</xdr:row>
      <xdr:rowOff>322203</xdr:rowOff>
    </xdr:from>
    <xdr:to>
      <xdr:col>49</xdr:col>
      <xdr:colOff>11206</xdr:colOff>
      <xdr:row>160</xdr:row>
      <xdr:rowOff>653235</xdr:rowOff>
    </xdr:to>
    <xdr:sp macro="" textlink="">
      <xdr:nvSpPr>
        <xdr:cNvPr id="111" name="フレーム 110"/>
        <xdr:cNvSpPr/>
      </xdr:nvSpPr>
      <xdr:spPr bwMode="auto">
        <a:xfrm>
          <a:off x="8628529" y="67546291"/>
          <a:ext cx="1266265" cy="3310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外注・随意契約</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7"/>
  <sheetViews>
    <sheetView showGridLines="0"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3.25" customWidth="1"/>
    <col min="51" max="57" width="2.25" customWidth="1"/>
    <col min="62" max="62" width="27.875" customWidth="1"/>
    <col min="63" max="63" width="12.25" customWidth="1"/>
  </cols>
  <sheetData>
    <row r="1" spans="1:50" ht="23.25" customHeight="1" x14ac:dyDescent="0.15">
      <c r="AP1" s="22"/>
      <c r="AQ1" s="22"/>
      <c r="AR1" s="22"/>
      <c r="AS1" s="22"/>
      <c r="AT1" s="22"/>
      <c r="AU1" s="22"/>
      <c r="AV1" s="22"/>
      <c r="AW1" s="5"/>
    </row>
    <row r="2" spans="1:50" ht="21.75" customHeight="1" thickBot="1" x14ac:dyDescent="0.2">
      <c r="AJ2" s="537" t="s">
        <v>0</v>
      </c>
      <c r="AK2" s="537"/>
      <c r="AL2" s="537"/>
      <c r="AM2" s="537"/>
      <c r="AN2" s="537"/>
      <c r="AO2" s="537"/>
      <c r="AP2" s="537"/>
      <c r="AQ2" s="538" t="s">
        <v>745</v>
      </c>
      <c r="AR2" s="538"/>
      <c r="AS2" s="538"/>
      <c r="AT2" s="538"/>
      <c r="AU2" s="538"/>
      <c r="AV2" s="538"/>
      <c r="AW2" s="538"/>
      <c r="AX2" s="538"/>
    </row>
    <row r="3" spans="1:50" ht="21" customHeight="1" thickBot="1" x14ac:dyDescent="0.2">
      <c r="A3" s="918" t="s">
        <v>220</v>
      </c>
      <c r="B3" s="919"/>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20" t="s">
        <v>94</v>
      </c>
      <c r="AJ3" s="920" t="s">
        <v>326</v>
      </c>
      <c r="AK3" s="920"/>
      <c r="AL3" s="920"/>
      <c r="AM3" s="920"/>
      <c r="AN3" s="920"/>
      <c r="AO3" s="920"/>
      <c r="AP3" s="920"/>
      <c r="AQ3" s="920"/>
      <c r="AR3" s="920"/>
      <c r="AS3" s="920"/>
      <c r="AT3" s="920"/>
      <c r="AU3" s="920"/>
      <c r="AV3" s="920"/>
      <c r="AW3" s="920"/>
      <c r="AX3" s="21" t="s">
        <v>95</v>
      </c>
    </row>
    <row r="4" spans="1:50" ht="25.15" customHeight="1" x14ac:dyDescent="0.15">
      <c r="A4" s="565" t="s">
        <v>35</v>
      </c>
      <c r="B4" s="566"/>
      <c r="C4" s="566"/>
      <c r="D4" s="566"/>
      <c r="E4" s="566"/>
      <c r="F4" s="566"/>
      <c r="G4" s="540" t="s">
        <v>683</v>
      </c>
      <c r="H4" s="541"/>
      <c r="I4" s="541"/>
      <c r="J4" s="541"/>
      <c r="K4" s="541"/>
      <c r="L4" s="541"/>
      <c r="M4" s="541"/>
      <c r="N4" s="541"/>
      <c r="O4" s="541"/>
      <c r="P4" s="541"/>
      <c r="Q4" s="541"/>
      <c r="R4" s="541"/>
      <c r="S4" s="541"/>
      <c r="T4" s="541"/>
      <c r="U4" s="541"/>
      <c r="V4" s="541"/>
      <c r="W4" s="541"/>
      <c r="X4" s="542"/>
      <c r="Y4" s="543" t="s">
        <v>1</v>
      </c>
      <c r="Z4" s="544"/>
      <c r="AA4" s="544"/>
      <c r="AB4" s="544"/>
      <c r="AC4" s="544"/>
      <c r="AD4" s="545"/>
      <c r="AE4" s="546" t="s">
        <v>329</v>
      </c>
      <c r="AF4" s="544"/>
      <c r="AG4" s="544"/>
      <c r="AH4" s="544"/>
      <c r="AI4" s="544"/>
      <c r="AJ4" s="544"/>
      <c r="AK4" s="544"/>
      <c r="AL4" s="544"/>
      <c r="AM4" s="544"/>
      <c r="AN4" s="544"/>
      <c r="AO4" s="544"/>
      <c r="AP4" s="545"/>
      <c r="AQ4" s="547" t="s">
        <v>2</v>
      </c>
      <c r="AR4" s="544"/>
      <c r="AS4" s="544"/>
      <c r="AT4" s="544"/>
      <c r="AU4" s="544"/>
      <c r="AV4" s="544"/>
      <c r="AW4" s="544"/>
      <c r="AX4" s="548"/>
    </row>
    <row r="5" spans="1:50" ht="30" customHeight="1" x14ac:dyDescent="0.15">
      <c r="A5" s="549" t="s">
        <v>97</v>
      </c>
      <c r="B5" s="550"/>
      <c r="C5" s="550"/>
      <c r="D5" s="550"/>
      <c r="E5" s="550"/>
      <c r="F5" s="551"/>
      <c r="G5" s="936" t="s">
        <v>209</v>
      </c>
      <c r="H5" s="937"/>
      <c r="I5" s="937"/>
      <c r="J5" s="937"/>
      <c r="K5" s="937"/>
      <c r="L5" s="937"/>
      <c r="M5" s="938" t="s">
        <v>96</v>
      </c>
      <c r="N5" s="939"/>
      <c r="O5" s="939"/>
      <c r="P5" s="939"/>
      <c r="Q5" s="939"/>
      <c r="R5" s="940"/>
      <c r="S5" s="941" t="s">
        <v>161</v>
      </c>
      <c r="T5" s="937"/>
      <c r="U5" s="937"/>
      <c r="V5" s="937"/>
      <c r="W5" s="937"/>
      <c r="X5" s="942"/>
      <c r="Y5" s="556" t="s">
        <v>3</v>
      </c>
      <c r="Z5" s="557"/>
      <c r="AA5" s="557"/>
      <c r="AB5" s="557"/>
      <c r="AC5" s="557"/>
      <c r="AD5" s="558"/>
      <c r="AE5" s="559" t="s">
        <v>695</v>
      </c>
      <c r="AF5" s="560"/>
      <c r="AG5" s="560"/>
      <c r="AH5" s="560"/>
      <c r="AI5" s="560"/>
      <c r="AJ5" s="560"/>
      <c r="AK5" s="560"/>
      <c r="AL5" s="560"/>
      <c r="AM5" s="560"/>
      <c r="AN5" s="560"/>
      <c r="AO5" s="560"/>
      <c r="AP5" s="561"/>
      <c r="AQ5" s="562" t="s">
        <v>696</v>
      </c>
      <c r="AR5" s="563"/>
      <c r="AS5" s="563"/>
      <c r="AT5" s="563"/>
      <c r="AU5" s="563"/>
      <c r="AV5" s="563"/>
      <c r="AW5" s="563"/>
      <c r="AX5" s="564"/>
    </row>
    <row r="6" spans="1:50" ht="30" customHeight="1" x14ac:dyDescent="0.15">
      <c r="A6" s="567" t="s">
        <v>4</v>
      </c>
      <c r="B6" s="568"/>
      <c r="C6" s="568"/>
      <c r="D6" s="568"/>
      <c r="E6" s="568"/>
      <c r="F6" s="568"/>
      <c r="G6" s="593" t="str">
        <f>入力規則等!G39</f>
        <v>一般会計、エネルギー対策特別会計エネルギー需給勘定</v>
      </c>
      <c r="H6" s="126"/>
      <c r="I6" s="126"/>
      <c r="J6" s="126"/>
      <c r="K6" s="126"/>
      <c r="L6" s="126"/>
      <c r="M6" s="126"/>
      <c r="N6" s="126"/>
      <c r="O6" s="126"/>
      <c r="P6" s="126"/>
      <c r="Q6" s="126"/>
      <c r="R6" s="126"/>
      <c r="S6" s="126"/>
      <c r="T6" s="126"/>
      <c r="U6" s="126"/>
      <c r="V6" s="126"/>
      <c r="W6" s="126"/>
      <c r="X6" s="127"/>
      <c r="Y6" s="594" t="s">
        <v>61</v>
      </c>
      <c r="Z6" s="595"/>
      <c r="AA6" s="595"/>
      <c r="AB6" s="595"/>
      <c r="AC6" s="595"/>
      <c r="AD6" s="596"/>
      <c r="AE6" s="597" t="s">
        <v>330</v>
      </c>
      <c r="AF6" s="597"/>
      <c r="AG6" s="597"/>
      <c r="AH6" s="597"/>
      <c r="AI6" s="597"/>
      <c r="AJ6" s="597"/>
      <c r="AK6" s="597"/>
      <c r="AL6" s="597"/>
      <c r="AM6" s="597"/>
      <c r="AN6" s="597"/>
      <c r="AO6" s="597"/>
      <c r="AP6" s="597"/>
      <c r="AQ6" s="598"/>
      <c r="AR6" s="598"/>
      <c r="AS6" s="598"/>
      <c r="AT6" s="598"/>
      <c r="AU6" s="598"/>
      <c r="AV6" s="598"/>
      <c r="AW6" s="598"/>
      <c r="AX6" s="599"/>
    </row>
    <row r="7" spans="1:50" ht="58.5" customHeight="1" x14ac:dyDescent="0.15">
      <c r="A7" s="334" t="s">
        <v>30</v>
      </c>
      <c r="B7" s="335"/>
      <c r="C7" s="335"/>
      <c r="D7" s="335"/>
      <c r="E7" s="335"/>
      <c r="F7" s="335"/>
      <c r="G7" s="330" t="s">
        <v>739</v>
      </c>
      <c r="H7" s="331"/>
      <c r="I7" s="331"/>
      <c r="J7" s="331"/>
      <c r="K7" s="331"/>
      <c r="L7" s="331"/>
      <c r="M7" s="331"/>
      <c r="N7" s="331"/>
      <c r="O7" s="331"/>
      <c r="P7" s="331"/>
      <c r="Q7" s="331"/>
      <c r="R7" s="331"/>
      <c r="S7" s="331"/>
      <c r="T7" s="331"/>
      <c r="U7" s="331"/>
      <c r="V7" s="601"/>
      <c r="W7" s="601"/>
      <c r="X7" s="602"/>
      <c r="Y7" s="603" t="s">
        <v>5</v>
      </c>
      <c r="Z7" s="604"/>
      <c r="AA7" s="604"/>
      <c r="AB7" s="604"/>
      <c r="AC7" s="604"/>
      <c r="AD7" s="605"/>
      <c r="AE7" s="606" t="s">
        <v>697</v>
      </c>
      <c r="AF7" s="607"/>
      <c r="AG7" s="607"/>
      <c r="AH7" s="607"/>
      <c r="AI7" s="607"/>
      <c r="AJ7" s="607"/>
      <c r="AK7" s="607"/>
      <c r="AL7" s="607"/>
      <c r="AM7" s="607"/>
      <c r="AN7" s="607"/>
      <c r="AO7" s="607"/>
      <c r="AP7" s="607"/>
      <c r="AQ7" s="607"/>
      <c r="AR7" s="607"/>
      <c r="AS7" s="607"/>
      <c r="AT7" s="607"/>
      <c r="AU7" s="607"/>
      <c r="AV7" s="607"/>
      <c r="AW7" s="607"/>
      <c r="AX7" s="608"/>
    </row>
    <row r="8" spans="1:50" ht="32.25" customHeight="1" x14ac:dyDescent="0.15">
      <c r="A8" s="334" t="s">
        <v>314</v>
      </c>
      <c r="B8" s="335"/>
      <c r="C8" s="335"/>
      <c r="D8" s="335"/>
      <c r="E8" s="335"/>
      <c r="F8" s="335"/>
      <c r="G8" s="330" t="str">
        <f>入力規則等!D28</f>
        <v>地球温暖化対策</v>
      </c>
      <c r="H8" s="331"/>
      <c r="I8" s="331"/>
      <c r="J8" s="331"/>
      <c r="K8" s="331"/>
      <c r="L8" s="331"/>
      <c r="M8" s="331"/>
      <c r="N8" s="331"/>
      <c r="O8" s="331"/>
      <c r="P8" s="331"/>
      <c r="Q8" s="331"/>
      <c r="R8" s="331"/>
      <c r="S8" s="331"/>
      <c r="T8" s="331"/>
      <c r="U8" s="331"/>
      <c r="V8" s="332"/>
      <c r="W8" s="332"/>
      <c r="X8" s="333"/>
      <c r="Y8" s="600" t="s">
        <v>83</v>
      </c>
      <c r="Z8" s="126"/>
      <c r="AA8" s="126"/>
      <c r="AB8" s="126"/>
      <c r="AC8" s="126"/>
      <c r="AD8" s="127"/>
      <c r="AE8" s="328" t="str">
        <f>入力規則等!J13</f>
        <v>エネルギー対策、その他の事項経費</v>
      </c>
      <c r="AF8" s="310"/>
      <c r="AG8" s="310"/>
      <c r="AH8" s="310"/>
      <c r="AI8" s="310"/>
      <c r="AJ8" s="310"/>
      <c r="AK8" s="310"/>
      <c r="AL8" s="310"/>
      <c r="AM8" s="310"/>
      <c r="AN8" s="310"/>
      <c r="AO8" s="310"/>
      <c r="AP8" s="310"/>
      <c r="AQ8" s="310"/>
      <c r="AR8" s="310"/>
      <c r="AS8" s="310"/>
      <c r="AT8" s="310"/>
      <c r="AU8" s="310"/>
      <c r="AV8" s="310"/>
      <c r="AW8" s="310"/>
      <c r="AX8" s="329"/>
    </row>
    <row r="9" spans="1:50" ht="51.75" customHeight="1" x14ac:dyDescent="0.15">
      <c r="A9" s="336" t="s">
        <v>31</v>
      </c>
      <c r="B9" s="337"/>
      <c r="C9" s="337"/>
      <c r="D9" s="337"/>
      <c r="E9" s="337"/>
      <c r="F9" s="337"/>
      <c r="G9" s="338" t="s">
        <v>521</v>
      </c>
      <c r="H9" s="339"/>
      <c r="I9" s="339"/>
      <c r="J9" s="339"/>
      <c r="K9" s="339"/>
      <c r="L9" s="339"/>
      <c r="M9" s="339"/>
      <c r="N9" s="339"/>
      <c r="O9" s="339"/>
      <c r="P9" s="339"/>
      <c r="Q9" s="339"/>
      <c r="R9" s="339"/>
      <c r="S9" s="339"/>
      <c r="T9" s="339"/>
      <c r="U9" s="339"/>
      <c r="V9" s="339"/>
      <c r="W9" s="339"/>
      <c r="X9" s="339"/>
      <c r="Y9" s="340"/>
      <c r="Z9" s="340"/>
      <c r="AA9" s="340"/>
      <c r="AB9" s="340"/>
      <c r="AC9" s="340"/>
      <c r="AD9" s="340"/>
      <c r="AE9" s="339"/>
      <c r="AF9" s="339"/>
      <c r="AG9" s="339"/>
      <c r="AH9" s="339"/>
      <c r="AI9" s="339"/>
      <c r="AJ9" s="339"/>
      <c r="AK9" s="339"/>
      <c r="AL9" s="339"/>
      <c r="AM9" s="339"/>
      <c r="AN9" s="339"/>
      <c r="AO9" s="339"/>
      <c r="AP9" s="339"/>
      <c r="AQ9" s="339"/>
      <c r="AR9" s="339"/>
      <c r="AS9" s="339"/>
      <c r="AT9" s="339"/>
      <c r="AU9" s="339"/>
      <c r="AV9" s="339"/>
      <c r="AW9" s="339"/>
      <c r="AX9" s="341"/>
    </row>
    <row r="10" spans="1:50" ht="46.5" customHeight="1" x14ac:dyDescent="0.15">
      <c r="A10" s="336" t="s">
        <v>40</v>
      </c>
      <c r="B10" s="337"/>
      <c r="C10" s="337"/>
      <c r="D10" s="337"/>
      <c r="E10" s="337"/>
      <c r="F10" s="337"/>
      <c r="G10" s="338" t="s">
        <v>522</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1"/>
    </row>
    <row r="11" spans="1:50" ht="29.25" customHeight="1" x14ac:dyDescent="0.15">
      <c r="A11" s="336" t="s">
        <v>6</v>
      </c>
      <c r="B11" s="337"/>
      <c r="C11" s="337"/>
      <c r="D11" s="337"/>
      <c r="E11" s="337"/>
      <c r="F11" s="609"/>
      <c r="G11" s="553" t="s">
        <v>684</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366" t="s">
        <v>32</v>
      </c>
      <c r="B12" s="367"/>
      <c r="C12" s="367"/>
      <c r="D12" s="367"/>
      <c r="E12" s="367"/>
      <c r="F12" s="368"/>
      <c r="G12" s="375"/>
      <c r="H12" s="376"/>
      <c r="I12" s="376"/>
      <c r="J12" s="376"/>
      <c r="K12" s="376"/>
      <c r="L12" s="376"/>
      <c r="M12" s="376"/>
      <c r="N12" s="376"/>
      <c r="O12" s="376"/>
      <c r="P12" s="320" t="s">
        <v>73</v>
      </c>
      <c r="Q12" s="146"/>
      <c r="R12" s="146"/>
      <c r="S12" s="146"/>
      <c r="T12" s="146"/>
      <c r="U12" s="146"/>
      <c r="V12" s="171"/>
      <c r="W12" s="320" t="s">
        <v>74</v>
      </c>
      <c r="X12" s="146"/>
      <c r="Y12" s="146"/>
      <c r="Z12" s="146"/>
      <c r="AA12" s="146"/>
      <c r="AB12" s="146"/>
      <c r="AC12" s="171"/>
      <c r="AD12" s="320" t="s">
        <v>75</v>
      </c>
      <c r="AE12" s="146"/>
      <c r="AF12" s="146"/>
      <c r="AG12" s="146"/>
      <c r="AH12" s="146"/>
      <c r="AI12" s="146"/>
      <c r="AJ12" s="171"/>
      <c r="AK12" s="320" t="s">
        <v>76</v>
      </c>
      <c r="AL12" s="146"/>
      <c r="AM12" s="146"/>
      <c r="AN12" s="146"/>
      <c r="AO12" s="146"/>
      <c r="AP12" s="146"/>
      <c r="AQ12" s="171"/>
      <c r="AR12" s="320" t="s">
        <v>77</v>
      </c>
      <c r="AS12" s="146"/>
      <c r="AT12" s="146"/>
      <c r="AU12" s="146"/>
      <c r="AV12" s="146"/>
      <c r="AW12" s="146"/>
      <c r="AX12" s="633"/>
    </row>
    <row r="13" spans="1:50" ht="21" customHeight="1" x14ac:dyDescent="0.15">
      <c r="A13" s="369"/>
      <c r="B13" s="370"/>
      <c r="C13" s="370"/>
      <c r="D13" s="370"/>
      <c r="E13" s="370"/>
      <c r="F13" s="371"/>
      <c r="G13" s="634" t="s">
        <v>7</v>
      </c>
      <c r="H13" s="635"/>
      <c r="I13" s="640" t="s">
        <v>8</v>
      </c>
      <c r="J13" s="641"/>
      <c r="K13" s="641"/>
      <c r="L13" s="641"/>
      <c r="M13" s="641"/>
      <c r="N13" s="641"/>
      <c r="O13" s="642"/>
      <c r="P13" s="643">
        <v>3184</v>
      </c>
      <c r="Q13" s="643"/>
      <c r="R13" s="643"/>
      <c r="S13" s="643"/>
      <c r="T13" s="643"/>
      <c r="U13" s="643"/>
      <c r="V13" s="643"/>
      <c r="W13" s="643">
        <v>3405</v>
      </c>
      <c r="X13" s="643"/>
      <c r="Y13" s="643"/>
      <c r="Z13" s="643"/>
      <c r="AA13" s="643"/>
      <c r="AB13" s="643"/>
      <c r="AC13" s="643"/>
      <c r="AD13" s="643">
        <v>3664</v>
      </c>
      <c r="AE13" s="643"/>
      <c r="AF13" s="643"/>
      <c r="AG13" s="643"/>
      <c r="AH13" s="643"/>
      <c r="AI13" s="643"/>
      <c r="AJ13" s="643"/>
      <c r="AK13" s="643">
        <v>2692</v>
      </c>
      <c r="AL13" s="643"/>
      <c r="AM13" s="643"/>
      <c r="AN13" s="643"/>
      <c r="AO13" s="643"/>
      <c r="AP13" s="643"/>
      <c r="AQ13" s="643"/>
      <c r="AR13" s="644" t="s">
        <v>733</v>
      </c>
      <c r="AS13" s="644"/>
      <c r="AT13" s="644"/>
      <c r="AU13" s="644"/>
      <c r="AV13" s="644"/>
      <c r="AW13" s="644"/>
      <c r="AX13" s="645"/>
    </row>
    <row r="14" spans="1:50" ht="21" customHeight="1" x14ac:dyDescent="0.15">
      <c r="A14" s="369"/>
      <c r="B14" s="370"/>
      <c r="C14" s="370"/>
      <c r="D14" s="370"/>
      <c r="E14" s="370"/>
      <c r="F14" s="371"/>
      <c r="G14" s="636"/>
      <c r="H14" s="637"/>
      <c r="I14" s="342" t="s">
        <v>9</v>
      </c>
      <c r="J14" s="350"/>
      <c r="K14" s="350"/>
      <c r="L14" s="350"/>
      <c r="M14" s="350"/>
      <c r="N14" s="350"/>
      <c r="O14" s="351"/>
      <c r="P14" s="364" t="s">
        <v>544</v>
      </c>
      <c r="Q14" s="365"/>
      <c r="R14" s="365"/>
      <c r="S14" s="365"/>
      <c r="T14" s="365"/>
      <c r="U14" s="365"/>
      <c r="V14" s="365"/>
      <c r="W14" s="364" t="s">
        <v>544</v>
      </c>
      <c r="X14" s="365"/>
      <c r="Y14" s="365"/>
      <c r="Z14" s="365"/>
      <c r="AA14" s="365"/>
      <c r="AB14" s="365"/>
      <c r="AC14" s="365"/>
      <c r="AD14" s="364" t="s">
        <v>545</v>
      </c>
      <c r="AE14" s="365"/>
      <c r="AF14" s="365"/>
      <c r="AG14" s="365"/>
      <c r="AH14" s="365"/>
      <c r="AI14" s="365"/>
      <c r="AJ14" s="365"/>
      <c r="AK14" s="364" t="s">
        <v>544</v>
      </c>
      <c r="AL14" s="365"/>
      <c r="AM14" s="365"/>
      <c r="AN14" s="365"/>
      <c r="AO14" s="365"/>
      <c r="AP14" s="365"/>
      <c r="AQ14" s="365"/>
      <c r="AR14" s="352"/>
      <c r="AS14" s="352"/>
      <c r="AT14" s="352"/>
      <c r="AU14" s="352"/>
      <c r="AV14" s="352"/>
      <c r="AW14" s="352"/>
      <c r="AX14" s="353"/>
    </row>
    <row r="15" spans="1:50" ht="21" customHeight="1" x14ac:dyDescent="0.15">
      <c r="A15" s="369"/>
      <c r="B15" s="370"/>
      <c r="C15" s="370"/>
      <c r="D15" s="370"/>
      <c r="E15" s="370"/>
      <c r="F15" s="371"/>
      <c r="G15" s="636"/>
      <c r="H15" s="637"/>
      <c r="I15" s="342" t="s">
        <v>66</v>
      </c>
      <c r="J15" s="343"/>
      <c r="K15" s="343"/>
      <c r="L15" s="343"/>
      <c r="M15" s="343"/>
      <c r="N15" s="343"/>
      <c r="O15" s="344"/>
      <c r="P15" s="345" t="s">
        <v>544</v>
      </c>
      <c r="Q15" s="346"/>
      <c r="R15" s="346"/>
      <c r="S15" s="346"/>
      <c r="T15" s="346"/>
      <c r="U15" s="346"/>
      <c r="V15" s="347"/>
      <c r="W15" s="345" t="s">
        <v>544</v>
      </c>
      <c r="X15" s="346"/>
      <c r="Y15" s="346"/>
      <c r="Z15" s="346"/>
      <c r="AA15" s="346"/>
      <c r="AB15" s="346"/>
      <c r="AC15" s="347"/>
      <c r="AD15" s="345" t="s">
        <v>545</v>
      </c>
      <c r="AE15" s="346"/>
      <c r="AF15" s="346"/>
      <c r="AG15" s="346"/>
      <c r="AH15" s="346"/>
      <c r="AI15" s="346"/>
      <c r="AJ15" s="347"/>
      <c r="AK15" s="345" t="s">
        <v>546</v>
      </c>
      <c r="AL15" s="346"/>
      <c r="AM15" s="346"/>
      <c r="AN15" s="346"/>
      <c r="AO15" s="346"/>
      <c r="AP15" s="346"/>
      <c r="AQ15" s="347"/>
      <c r="AR15" s="345" t="s">
        <v>705</v>
      </c>
      <c r="AS15" s="348"/>
      <c r="AT15" s="348"/>
      <c r="AU15" s="348"/>
      <c r="AV15" s="348"/>
      <c r="AW15" s="348"/>
      <c r="AX15" s="349"/>
    </row>
    <row r="16" spans="1:50" ht="21" customHeight="1" x14ac:dyDescent="0.15">
      <c r="A16" s="369"/>
      <c r="B16" s="370"/>
      <c r="C16" s="370"/>
      <c r="D16" s="370"/>
      <c r="E16" s="370"/>
      <c r="F16" s="371"/>
      <c r="G16" s="636"/>
      <c r="H16" s="637"/>
      <c r="I16" s="342" t="s">
        <v>67</v>
      </c>
      <c r="J16" s="343"/>
      <c r="K16" s="343"/>
      <c r="L16" s="343"/>
      <c r="M16" s="343"/>
      <c r="N16" s="343"/>
      <c r="O16" s="344"/>
      <c r="P16" s="345" t="s">
        <v>544</v>
      </c>
      <c r="Q16" s="346"/>
      <c r="R16" s="346"/>
      <c r="S16" s="346"/>
      <c r="T16" s="346"/>
      <c r="U16" s="346"/>
      <c r="V16" s="347"/>
      <c r="W16" s="345" t="s">
        <v>545</v>
      </c>
      <c r="X16" s="346"/>
      <c r="Y16" s="346"/>
      <c r="Z16" s="346"/>
      <c r="AA16" s="346"/>
      <c r="AB16" s="346"/>
      <c r="AC16" s="347"/>
      <c r="AD16" s="345" t="s">
        <v>545</v>
      </c>
      <c r="AE16" s="346"/>
      <c r="AF16" s="346"/>
      <c r="AG16" s="346"/>
      <c r="AH16" s="346"/>
      <c r="AI16" s="346"/>
      <c r="AJ16" s="347"/>
      <c r="AK16" s="345" t="s">
        <v>546</v>
      </c>
      <c r="AL16" s="346"/>
      <c r="AM16" s="346"/>
      <c r="AN16" s="346"/>
      <c r="AO16" s="346"/>
      <c r="AP16" s="346"/>
      <c r="AQ16" s="347"/>
      <c r="AR16" s="646"/>
      <c r="AS16" s="647"/>
      <c r="AT16" s="647"/>
      <c r="AU16" s="647"/>
      <c r="AV16" s="647"/>
      <c r="AW16" s="647"/>
      <c r="AX16" s="648"/>
    </row>
    <row r="17" spans="1:50" ht="24.75" customHeight="1" x14ac:dyDescent="0.15">
      <c r="A17" s="369"/>
      <c r="B17" s="370"/>
      <c r="C17" s="370"/>
      <c r="D17" s="370"/>
      <c r="E17" s="370"/>
      <c r="F17" s="371"/>
      <c r="G17" s="636"/>
      <c r="H17" s="637"/>
      <c r="I17" s="342" t="s">
        <v>65</v>
      </c>
      <c r="J17" s="350"/>
      <c r="K17" s="350"/>
      <c r="L17" s="350"/>
      <c r="M17" s="350"/>
      <c r="N17" s="350"/>
      <c r="O17" s="351"/>
      <c r="P17" s="364" t="s">
        <v>544</v>
      </c>
      <c r="Q17" s="365"/>
      <c r="R17" s="365"/>
      <c r="S17" s="365"/>
      <c r="T17" s="365"/>
      <c r="U17" s="365"/>
      <c r="V17" s="365"/>
      <c r="W17" s="364" t="s">
        <v>544</v>
      </c>
      <c r="X17" s="365"/>
      <c r="Y17" s="365"/>
      <c r="Z17" s="365"/>
      <c r="AA17" s="365"/>
      <c r="AB17" s="365"/>
      <c r="AC17" s="365"/>
      <c r="AD17" s="364" t="s">
        <v>545</v>
      </c>
      <c r="AE17" s="365"/>
      <c r="AF17" s="365"/>
      <c r="AG17" s="365"/>
      <c r="AH17" s="365"/>
      <c r="AI17" s="365"/>
      <c r="AJ17" s="365"/>
      <c r="AK17" s="364" t="s">
        <v>544</v>
      </c>
      <c r="AL17" s="365"/>
      <c r="AM17" s="365"/>
      <c r="AN17" s="365"/>
      <c r="AO17" s="365"/>
      <c r="AP17" s="365"/>
      <c r="AQ17" s="365"/>
      <c r="AR17" s="352"/>
      <c r="AS17" s="352"/>
      <c r="AT17" s="352"/>
      <c r="AU17" s="352"/>
      <c r="AV17" s="352"/>
      <c r="AW17" s="352"/>
      <c r="AX17" s="353"/>
    </row>
    <row r="18" spans="1:50" ht="24.75" customHeight="1" x14ac:dyDescent="0.15">
      <c r="A18" s="369"/>
      <c r="B18" s="370"/>
      <c r="C18" s="370"/>
      <c r="D18" s="370"/>
      <c r="E18" s="370"/>
      <c r="F18" s="371"/>
      <c r="G18" s="638"/>
      <c r="H18" s="639"/>
      <c r="I18" s="619" t="s">
        <v>24</v>
      </c>
      <c r="J18" s="620"/>
      <c r="K18" s="620"/>
      <c r="L18" s="620"/>
      <c r="M18" s="620"/>
      <c r="N18" s="620"/>
      <c r="O18" s="621"/>
      <c r="P18" s="650">
        <f>SUM(P13:V17)</f>
        <v>3184</v>
      </c>
      <c r="Q18" s="650"/>
      <c r="R18" s="650"/>
      <c r="S18" s="650"/>
      <c r="T18" s="650"/>
      <c r="U18" s="650"/>
      <c r="V18" s="650"/>
      <c r="W18" s="650">
        <f>SUM(W13:AC17)</f>
        <v>3405</v>
      </c>
      <c r="X18" s="650"/>
      <c r="Y18" s="650"/>
      <c r="Z18" s="650"/>
      <c r="AA18" s="650"/>
      <c r="AB18" s="650"/>
      <c r="AC18" s="650"/>
      <c r="AD18" s="650">
        <f>SUM(AD13:AJ17)</f>
        <v>3664</v>
      </c>
      <c r="AE18" s="650"/>
      <c r="AF18" s="650"/>
      <c r="AG18" s="650"/>
      <c r="AH18" s="650"/>
      <c r="AI18" s="650"/>
      <c r="AJ18" s="650"/>
      <c r="AK18" s="650">
        <f>SUM(AK13:AQ17)</f>
        <v>2692</v>
      </c>
      <c r="AL18" s="650"/>
      <c r="AM18" s="650"/>
      <c r="AN18" s="650"/>
      <c r="AO18" s="650"/>
      <c r="AP18" s="650"/>
      <c r="AQ18" s="650"/>
      <c r="AR18" s="610" t="s">
        <v>733</v>
      </c>
      <c r="AS18" s="610"/>
      <c r="AT18" s="610"/>
      <c r="AU18" s="610"/>
      <c r="AV18" s="610"/>
      <c r="AW18" s="610"/>
      <c r="AX18" s="611"/>
    </row>
    <row r="19" spans="1:50" ht="24.75" customHeight="1" x14ac:dyDescent="0.15">
      <c r="A19" s="369"/>
      <c r="B19" s="370"/>
      <c r="C19" s="370"/>
      <c r="D19" s="370"/>
      <c r="E19" s="370"/>
      <c r="F19" s="371"/>
      <c r="G19" s="615" t="s">
        <v>10</v>
      </c>
      <c r="H19" s="616"/>
      <c r="I19" s="616"/>
      <c r="J19" s="616"/>
      <c r="K19" s="616"/>
      <c r="L19" s="616"/>
      <c r="M19" s="616"/>
      <c r="N19" s="616"/>
      <c r="O19" s="616"/>
      <c r="P19" s="614">
        <v>3077</v>
      </c>
      <c r="Q19" s="614"/>
      <c r="R19" s="614"/>
      <c r="S19" s="614"/>
      <c r="T19" s="614"/>
      <c r="U19" s="614"/>
      <c r="V19" s="614"/>
      <c r="W19" s="614">
        <v>3340</v>
      </c>
      <c r="X19" s="614"/>
      <c r="Y19" s="614"/>
      <c r="Z19" s="614"/>
      <c r="AA19" s="614"/>
      <c r="AB19" s="614"/>
      <c r="AC19" s="614"/>
      <c r="AD19" s="614">
        <v>3492</v>
      </c>
      <c r="AE19" s="614"/>
      <c r="AF19" s="614"/>
      <c r="AG19" s="614"/>
      <c r="AH19" s="614"/>
      <c r="AI19" s="614"/>
      <c r="AJ19" s="614"/>
      <c r="AK19" s="618"/>
      <c r="AL19" s="618"/>
      <c r="AM19" s="618"/>
      <c r="AN19" s="618"/>
      <c r="AO19" s="618"/>
      <c r="AP19" s="618"/>
      <c r="AQ19" s="618"/>
      <c r="AR19" s="612"/>
      <c r="AS19" s="612"/>
      <c r="AT19" s="612"/>
      <c r="AU19" s="612"/>
      <c r="AV19" s="612"/>
      <c r="AW19" s="612"/>
      <c r="AX19" s="613"/>
    </row>
    <row r="20" spans="1:50" ht="24.75" customHeight="1" x14ac:dyDescent="0.15">
      <c r="A20" s="372"/>
      <c r="B20" s="373"/>
      <c r="C20" s="373"/>
      <c r="D20" s="373"/>
      <c r="E20" s="373"/>
      <c r="F20" s="374"/>
      <c r="G20" s="615" t="s">
        <v>11</v>
      </c>
      <c r="H20" s="616"/>
      <c r="I20" s="616"/>
      <c r="J20" s="616"/>
      <c r="K20" s="616"/>
      <c r="L20" s="616"/>
      <c r="M20" s="616"/>
      <c r="N20" s="616"/>
      <c r="O20" s="616"/>
      <c r="P20" s="617">
        <f>P19/P18</f>
        <v>0.96639447236180909</v>
      </c>
      <c r="Q20" s="617"/>
      <c r="R20" s="617"/>
      <c r="S20" s="617"/>
      <c r="T20" s="617"/>
      <c r="U20" s="617"/>
      <c r="V20" s="617"/>
      <c r="W20" s="617">
        <f>W19/W18</f>
        <v>0.98091042584434651</v>
      </c>
      <c r="X20" s="617"/>
      <c r="Y20" s="617"/>
      <c r="Z20" s="617"/>
      <c r="AA20" s="617"/>
      <c r="AB20" s="617"/>
      <c r="AC20" s="617"/>
      <c r="AD20" s="617">
        <f>AD19/AD18</f>
        <v>0.95305676855895194</v>
      </c>
      <c r="AE20" s="617"/>
      <c r="AF20" s="617"/>
      <c r="AG20" s="617"/>
      <c r="AH20" s="617"/>
      <c r="AI20" s="617"/>
      <c r="AJ20" s="617"/>
      <c r="AK20" s="618"/>
      <c r="AL20" s="618"/>
      <c r="AM20" s="618"/>
      <c r="AN20" s="618"/>
      <c r="AO20" s="618"/>
      <c r="AP20" s="618"/>
      <c r="AQ20" s="618"/>
      <c r="AR20" s="618"/>
      <c r="AS20" s="618"/>
      <c r="AT20" s="618"/>
      <c r="AU20" s="618"/>
      <c r="AV20" s="618"/>
      <c r="AW20" s="618"/>
      <c r="AX20" s="649"/>
    </row>
    <row r="21" spans="1:50" ht="18.75" hidden="1" customHeight="1" x14ac:dyDescent="0.15">
      <c r="A21" s="389" t="s">
        <v>13</v>
      </c>
      <c r="B21" s="390"/>
      <c r="C21" s="390"/>
      <c r="D21" s="390"/>
      <c r="E21" s="390"/>
      <c r="F21" s="391"/>
      <c r="G21" s="402" t="s">
        <v>324</v>
      </c>
      <c r="H21" s="403"/>
      <c r="I21" s="403"/>
      <c r="J21" s="403"/>
      <c r="K21" s="403"/>
      <c r="L21" s="403"/>
      <c r="M21" s="403"/>
      <c r="N21" s="403"/>
      <c r="O21" s="404"/>
      <c r="P21" s="972" t="s">
        <v>87</v>
      </c>
      <c r="Q21" s="403"/>
      <c r="R21" s="403"/>
      <c r="S21" s="403"/>
      <c r="T21" s="403"/>
      <c r="U21" s="403"/>
      <c r="V21" s="403"/>
      <c r="W21" s="403"/>
      <c r="X21" s="404"/>
      <c r="Y21" s="674"/>
      <c r="Z21" s="675"/>
      <c r="AA21" s="676"/>
      <c r="AB21" s="973" t="s">
        <v>12</v>
      </c>
      <c r="AC21" s="974"/>
      <c r="AD21" s="975"/>
      <c r="AE21" s="583" t="s">
        <v>73</v>
      </c>
      <c r="AF21" s="584"/>
      <c r="AG21" s="584"/>
      <c r="AH21" s="584"/>
      <c r="AI21" s="585"/>
      <c r="AJ21" s="583" t="s">
        <v>74</v>
      </c>
      <c r="AK21" s="584"/>
      <c r="AL21" s="584"/>
      <c r="AM21" s="584"/>
      <c r="AN21" s="585"/>
      <c r="AO21" s="583" t="s">
        <v>75</v>
      </c>
      <c r="AP21" s="584"/>
      <c r="AQ21" s="584"/>
      <c r="AR21" s="584"/>
      <c r="AS21" s="585"/>
      <c r="AT21" s="360" t="s">
        <v>308</v>
      </c>
      <c r="AU21" s="361"/>
      <c r="AV21" s="361"/>
      <c r="AW21" s="361"/>
      <c r="AX21" s="362"/>
    </row>
    <row r="22" spans="1:50" ht="18.75" hidden="1" customHeight="1" x14ac:dyDescent="0.15">
      <c r="A22" s="389"/>
      <c r="B22" s="390"/>
      <c r="C22" s="390"/>
      <c r="D22" s="390"/>
      <c r="E22" s="390"/>
      <c r="F22" s="391"/>
      <c r="G22" s="405"/>
      <c r="H22" s="406"/>
      <c r="I22" s="406"/>
      <c r="J22" s="406"/>
      <c r="K22" s="406"/>
      <c r="L22" s="406"/>
      <c r="M22" s="406"/>
      <c r="N22" s="406"/>
      <c r="O22" s="407"/>
      <c r="P22" s="589"/>
      <c r="Q22" s="406"/>
      <c r="R22" s="406"/>
      <c r="S22" s="406"/>
      <c r="T22" s="406"/>
      <c r="U22" s="406"/>
      <c r="V22" s="406"/>
      <c r="W22" s="406"/>
      <c r="X22" s="407"/>
      <c r="Y22" s="654"/>
      <c r="Z22" s="655"/>
      <c r="AA22" s="656"/>
      <c r="AB22" s="976"/>
      <c r="AC22" s="977"/>
      <c r="AD22" s="978"/>
      <c r="AE22" s="586"/>
      <c r="AF22" s="587"/>
      <c r="AG22" s="587"/>
      <c r="AH22" s="587"/>
      <c r="AI22" s="588"/>
      <c r="AJ22" s="586"/>
      <c r="AK22" s="587"/>
      <c r="AL22" s="587"/>
      <c r="AM22" s="587"/>
      <c r="AN22" s="588"/>
      <c r="AO22" s="586"/>
      <c r="AP22" s="587"/>
      <c r="AQ22" s="587"/>
      <c r="AR22" s="587"/>
      <c r="AS22" s="588"/>
      <c r="AT22" s="589" t="s">
        <v>540</v>
      </c>
      <c r="AU22" s="406"/>
      <c r="AV22" s="406"/>
      <c r="AW22" s="406"/>
      <c r="AX22" s="590"/>
    </row>
    <row r="23" spans="1:50" ht="22.5" hidden="1" customHeight="1" x14ac:dyDescent="0.15">
      <c r="A23" s="392"/>
      <c r="B23" s="390"/>
      <c r="C23" s="390"/>
      <c r="D23" s="390"/>
      <c r="E23" s="390"/>
      <c r="F23" s="391"/>
      <c r="G23" s="1012" t="s">
        <v>574</v>
      </c>
      <c r="H23" s="437"/>
      <c r="I23" s="437"/>
      <c r="J23" s="437"/>
      <c r="K23" s="437"/>
      <c r="L23" s="437"/>
      <c r="M23" s="437"/>
      <c r="N23" s="437"/>
      <c r="O23" s="1013"/>
      <c r="P23" s="1020" t="s">
        <v>575</v>
      </c>
      <c r="Q23" s="1020"/>
      <c r="R23" s="1020"/>
      <c r="S23" s="1020"/>
      <c r="T23" s="1020"/>
      <c r="U23" s="1020"/>
      <c r="V23" s="1020"/>
      <c r="W23" s="1020"/>
      <c r="X23" s="1021"/>
      <c r="Y23" s="622" t="s">
        <v>14</v>
      </c>
      <c r="Z23" s="623"/>
      <c r="AA23" s="624"/>
      <c r="AB23" s="959" t="s">
        <v>576</v>
      </c>
      <c r="AC23" s="959"/>
      <c r="AD23" s="959"/>
      <c r="AE23" s="960"/>
      <c r="AF23" s="960"/>
      <c r="AG23" s="960"/>
      <c r="AH23" s="960"/>
      <c r="AI23" s="960"/>
      <c r="AJ23" s="960"/>
      <c r="AK23" s="960"/>
      <c r="AL23" s="960"/>
      <c r="AM23" s="960"/>
      <c r="AN23" s="960"/>
      <c r="AO23" s="960"/>
      <c r="AP23" s="960"/>
      <c r="AQ23" s="960"/>
      <c r="AR23" s="960"/>
      <c r="AS23" s="960"/>
      <c r="AT23" s="961"/>
      <c r="AU23" s="961"/>
      <c r="AV23" s="961"/>
      <c r="AW23" s="961"/>
      <c r="AX23" s="962"/>
    </row>
    <row r="24" spans="1:50" ht="22.5" hidden="1" customHeight="1" x14ac:dyDescent="0.15">
      <c r="A24" s="393"/>
      <c r="B24" s="394"/>
      <c r="C24" s="394"/>
      <c r="D24" s="394"/>
      <c r="E24" s="394"/>
      <c r="F24" s="395"/>
      <c r="G24" s="1014"/>
      <c r="H24" s="1015"/>
      <c r="I24" s="1015"/>
      <c r="J24" s="1015"/>
      <c r="K24" s="1015"/>
      <c r="L24" s="1015"/>
      <c r="M24" s="1015"/>
      <c r="N24" s="1015"/>
      <c r="O24" s="1016"/>
      <c r="P24" s="1022"/>
      <c r="Q24" s="1022"/>
      <c r="R24" s="1022"/>
      <c r="S24" s="1022"/>
      <c r="T24" s="1022"/>
      <c r="U24" s="1022"/>
      <c r="V24" s="1022"/>
      <c r="W24" s="1022"/>
      <c r="X24" s="1023"/>
      <c r="Y24" s="320" t="s">
        <v>69</v>
      </c>
      <c r="Z24" s="146"/>
      <c r="AA24" s="171"/>
      <c r="AB24" s="963" t="s">
        <v>576</v>
      </c>
      <c r="AC24" s="963"/>
      <c r="AD24" s="963"/>
      <c r="AE24" s="964"/>
      <c r="AF24" s="964"/>
      <c r="AG24" s="964"/>
      <c r="AH24" s="964"/>
      <c r="AI24" s="964"/>
      <c r="AJ24" s="964"/>
      <c r="AK24" s="964"/>
      <c r="AL24" s="964"/>
      <c r="AM24" s="964"/>
      <c r="AN24" s="964"/>
      <c r="AO24" s="964"/>
      <c r="AP24" s="964"/>
      <c r="AQ24" s="964"/>
      <c r="AR24" s="964"/>
      <c r="AS24" s="964"/>
      <c r="AT24" s="960"/>
      <c r="AU24" s="960"/>
      <c r="AV24" s="960"/>
      <c r="AW24" s="960"/>
      <c r="AX24" s="965"/>
    </row>
    <row r="25" spans="1:50" ht="22.5" hidden="1" customHeight="1" x14ac:dyDescent="0.15">
      <c r="A25" s="396"/>
      <c r="B25" s="397"/>
      <c r="C25" s="397"/>
      <c r="D25" s="397"/>
      <c r="E25" s="397"/>
      <c r="F25" s="398"/>
      <c r="G25" s="1017"/>
      <c r="H25" s="1018"/>
      <c r="I25" s="1018"/>
      <c r="J25" s="1018"/>
      <c r="K25" s="1018"/>
      <c r="L25" s="1018"/>
      <c r="M25" s="1018"/>
      <c r="N25" s="1018"/>
      <c r="O25" s="1019"/>
      <c r="P25" s="1024"/>
      <c r="Q25" s="1024"/>
      <c r="R25" s="1024"/>
      <c r="S25" s="1024"/>
      <c r="T25" s="1024"/>
      <c r="U25" s="1024"/>
      <c r="V25" s="1024"/>
      <c r="W25" s="1024"/>
      <c r="X25" s="1025"/>
      <c r="Y25" s="100" t="s">
        <v>15</v>
      </c>
      <c r="Z25" s="146"/>
      <c r="AA25" s="171"/>
      <c r="AB25" s="963" t="s">
        <v>577</v>
      </c>
      <c r="AC25" s="963"/>
      <c r="AD25" s="963"/>
      <c r="AE25" s="964"/>
      <c r="AF25" s="964"/>
      <c r="AG25" s="964"/>
      <c r="AH25" s="964"/>
      <c r="AI25" s="964"/>
      <c r="AJ25" s="964"/>
      <c r="AK25" s="964"/>
      <c r="AL25" s="964"/>
      <c r="AM25" s="964"/>
      <c r="AN25" s="964"/>
      <c r="AO25" s="964"/>
      <c r="AP25" s="964"/>
      <c r="AQ25" s="964"/>
      <c r="AR25" s="964"/>
      <c r="AS25" s="964"/>
      <c r="AT25" s="966"/>
      <c r="AU25" s="966"/>
      <c r="AV25" s="966"/>
      <c r="AW25" s="966"/>
      <c r="AX25" s="967"/>
    </row>
    <row r="26" spans="1:50" ht="18.75" customHeight="1" x14ac:dyDescent="0.15">
      <c r="A26" s="389" t="s">
        <v>13</v>
      </c>
      <c r="B26" s="390"/>
      <c r="C26" s="390"/>
      <c r="D26" s="390"/>
      <c r="E26" s="390"/>
      <c r="F26" s="391"/>
      <c r="G26" s="402" t="s">
        <v>324</v>
      </c>
      <c r="H26" s="403"/>
      <c r="I26" s="403"/>
      <c r="J26" s="403"/>
      <c r="K26" s="403"/>
      <c r="L26" s="403"/>
      <c r="M26" s="403"/>
      <c r="N26" s="403"/>
      <c r="O26" s="404"/>
      <c r="P26" s="972" t="s">
        <v>87</v>
      </c>
      <c r="Q26" s="403"/>
      <c r="R26" s="403"/>
      <c r="S26" s="403"/>
      <c r="T26" s="403"/>
      <c r="U26" s="403"/>
      <c r="V26" s="403"/>
      <c r="W26" s="403"/>
      <c r="X26" s="404"/>
      <c r="Y26" s="674"/>
      <c r="Z26" s="675"/>
      <c r="AA26" s="676"/>
      <c r="AB26" s="973" t="s">
        <v>12</v>
      </c>
      <c r="AC26" s="974"/>
      <c r="AD26" s="975"/>
      <c r="AE26" s="583" t="s">
        <v>73</v>
      </c>
      <c r="AF26" s="584"/>
      <c r="AG26" s="584"/>
      <c r="AH26" s="584"/>
      <c r="AI26" s="585"/>
      <c r="AJ26" s="583" t="s">
        <v>74</v>
      </c>
      <c r="AK26" s="584"/>
      <c r="AL26" s="584"/>
      <c r="AM26" s="584"/>
      <c r="AN26" s="585"/>
      <c r="AO26" s="583" t="s">
        <v>75</v>
      </c>
      <c r="AP26" s="584"/>
      <c r="AQ26" s="584"/>
      <c r="AR26" s="584"/>
      <c r="AS26" s="585"/>
      <c r="AT26" s="360" t="s">
        <v>308</v>
      </c>
      <c r="AU26" s="361"/>
      <c r="AV26" s="361"/>
      <c r="AW26" s="361"/>
      <c r="AX26" s="362"/>
    </row>
    <row r="27" spans="1:50" ht="18.75" customHeight="1" x14ac:dyDescent="0.15">
      <c r="A27" s="389"/>
      <c r="B27" s="390"/>
      <c r="C27" s="390"/>
      <c r="D27" s="390"/>
      <c r="E27" s="390"/>
      <c r="F27" s="391"/>
      <c r="G27" s="405"/>
      <c r="H27" s="406"/>
      <c r="I27" s="406"/>
      <c r="J27" s="406"/>
      <c r="K27" s="406"/>
      <c r="L27" s="406"/>
      <c r="M27" s="406"/>
      <c r="N27" s="406"/>
      <c r="O27" s="407"/>
      <c r="P27" s="589"/>
      <c r="Q27" s="406"/>
      <c r="R27" s="406"/>
      <c r="S27" s="406"/>
      <c r="T27" s="406"/>
      <c r="U27" s="406"/>
      <c r="V27" s="406"/>
      <c r="W27" s="406"/>
      <c r="X27" s="407"/>
      <c r="Y27" s="654"/>
      <c r="Z27" s="655"/>
      <c r="AA27" s="656"/>
      <c r="AB27" s="976"/>
      <c r="AC27" s="977"/>
      <c r="AD27" s="978"/>
      <c r="AE27" s="586"/>
      <c r="AF27" s="587"/>
      <c r="AG27" s="587"/>
      <c r="AH27" s="587"/>
      <c r="AI27" s="588"/>
      <c r="AJ27" s="586"/>
      <c r="AK27" s="587"/>
      <c r="AL27" s="587"/>
      <c r="AM27" s="587"/>
      <c r="AN27" s="588"/>
      <c r="AO27" s="586"/>
      <c r="AP27" s="587"/>
      <c r="AQ27" s="587"/>
      <c r="AR27" s="587"/>
      <c r="AS27" s="588"/>
      <c r="AT27" s="589" t="s">
        <v>700</v>
      </c>
      <c r="AU27" s="406"/>
      <c r="AV27" s="406"/>
      <c r="AW27" s="406"/>
      <c r="AX27" s="590"/>
    </row>
    <row r="28" spans="1:50" ht="22.5" customHeight="1" x14ac:dyDescent="0.15">
      <c r="A28" s="392"/>
      <c r="B28" s="390"/>
      <c r="C28" s="390"/>
      <c r="D28" s="390"/>
      <c r="E28" s="390"/>
      <c r="F28" s="391"/>
      <c r="G28" s="572" t="s">
        <v>699</v>
      </c>
      <c r="H28" s="104"/>
      <c r="I28" s="104"/>
      <c r="J28" s="104"/>
      <c r="K28" s="104"/>
      <c r="L28" s="104"/>
      <c r="M28" s="104"/>
      <c r="N28" s="104"/>
      <c r="O28" s="105"/>
      <c r="P28" s="104" t="s">
        <v>685</v>
      </c>
      <c r="Q28" s="104"/>
      <c r="R28" s="104"/>
      <c r="S28" s="104"/>
      <c r="T28" s="104"/>
      <c r="U28" s="104"/>
      <c r="V28" s="104"/>
      <c r="W28" s="104"/>
      <c r="X28" s="105"/>
      <c r="Y28" s="622" t="s">
        <v>14</v>
      </c>
      <c r="Z28" s="623"/>
      <c r="AA28" s="624"/>
      <c r="AB28" s="971" t="s">
        <v>327</v>
      </c>
      <c r="AC28" s="971"/>
      <c r="AD28" s="971"/>
      <c r="AE28" s="357">
        <v>1876</v>
      </c>
      <c r="AF28" s="357"/>
      <c r="AG28" s="357"/>
      <c r="AH28" s="357"/>
      <c r="AI28" s="357"/>
      <c r="AJ28" s="357">
        <v>1923</v>
      </c>
      <c r="AK28" s="357"/>
      <c r="AL28" s="357"/>
      <c r="AM28" s="357"/>
      <c r="AN28" s="357"/>
      <c r="AO28" s="357">
        <v>1468</v>
      </c>
      <c r="AP28" s="357"/>
      <c r="AQ28" s="357"/>
      <c r="AR28" s="357"/>
      <c r="AS28" s="357"/>
      <c r="AT28" s="358"/>
      <c r="AU28" s="358"/>
      <c r="AV28" s="358"/>
      <c r="AW28" s="358"/>
      <c r="AX28" s="359"/>
    </row>
    <row r="29" spans="1:50" ht="22.5" customHeight="1" x14ac:dyDescent="0.15">
      <c r="A29" s="393"/>
      <c r="B29" s="394"/>
      <c r="C29" s="394"/>
      <c r="D29" s="394"/>
      <c r="E29" s="394"/>
      <c r="F29" s="395"/>
      <c r="G29" s="968"/>
      <c r="H29" s="969"/>
      <c r="I29" s="969"/>
      <c r="J29" s="969"/>
      <c r="K29" s="969"/>
      <c r="L29" s="969"/>
      <c r="M29" s="969"/>
      <c r="N29" s="969"/>
      <c r="O29" s="970"/>
      <c r="P29" s="969"/>
      <c r="Q29" s="969"/>
      <c r="R29" s="969"/>
      <c r="S29" s="969"/>
      <c r="T29" s="969"/>
      <c r="U29" s="969"/>
      <c r="V29" s="969"/>
      <c r="W29" s="969"/>
      <c r="X29" s="970"/>
      <c r="Y29" s="320" t="s">
        <v>69</v>
      </c>
      <c r="Z29" s="146"/>
      <c r="AA29" s="171"/>
      <c r="AB29" s="421" t="s">
        <v>327</v>
      </c>
      <c r="AC29" s="421"/>
      <c r="AD29" s="421"/>
      <c r="AE29" s="388">
        <v>1600</v>
      </c>
      <c r="AF29" s="388"/>
      <c r="AG29" s="388"/>
      <c r="AH29" s="388"/>
      <c r="AI29" s="388"/>
      <c r="AJ29" s="388">
        <v>1600</v>
      </c>
      <c r="AK29" s="388"/>
      <c r="AL29" s="388"/>
      <c r="AM29" s="388"/>
      <c r="AN29" s="388"/>
      <c r="AO29" s="388">
        <v>1600</v>
      </c>
      <c r="AP29" s="388"/>
      <c r="AQ29" s="388"/>
      <c r="AR29" s="388"/>
      <c r="AS29" s="388"/>
      <c r="AT29" s="419">
        <v>1600</v>
      </c>
      <c r="AU29" s="419"/>
      <c r="AV29" s="419"/>
      <c r="AW29" s="419"/>
      <c r="AX29" s="420"/>
    </row>
    <row r="30" spans="1:50" ht="22.5" customHeight="1" x14ac:dyDescent="0.15">
      <c r="A30" s="396"/>
      <c r="B30" s="397"/>
      <c r="C30" s="397"/>
      <c r="D30" s="397"/>
      <c r="E30" s="397"/>
      <c r="F30" s="398"/>
      <c r="G30" s="575"/>
      <c r="H30" s="106"/>
      <c r="I30" s="106"/>
      <c r="J30" s="106"/>
      <c r="K30" s="106"/>
      <c r="L30" s="106"/>
      <c r="M30" s="106"/>
      <c r="N30" s="106"/>
      <c r="O30" s="107"/>
      <c r="P30" s="106"/>
      <c r="Q30" s="106"/>
      <c r="R30" s="106"/>
      <c r="S30" s="106"/>
      <c r="T30" s="106"/>
      <c r="U30" s="106"/>
      <c r="V30" s="106"/>
      <c r="W30" s="106"/>
      <c r="X30" s="107"/>
      <c r="Y30" s="100" t="s">
        <v>15</v>
      </c>
      <c r="Z30" s="146"/>
      <c r="AA30" s="171"/>
      <c r="AB30" s="449" t="s">
        <v>16</v>
      </c>
      <c r="AC30" s="449"/>
      <c r="AD30" s="449"/>
      <c r="AE30" s="363">
        <f>AE28/AE29*100</f>
        <v>117.25000000000001</v>
      </c>
      <c r="AF30" s="363"/>
      <c r="AG30" s="363"/>
      <c r="AH30" s="363"/>
      <c r="AI30" s="363"/>
      <c r="AJ30" s="363">
        <f t="shared" ref="AJ30" si="0">AJ28/AJ29*100</f>
        <v>120.1875</v>
      </c>
      <c r="AK30" s="363"/>
      <c r="AL30" s="363"/>
      <c r="AM30" s="363"/>
      <c r="AN30" s="363"/>
      <c r="AO30" s="363">
        <f t="shared" ref="AO30" si="1">AO28/AO29*100</f>
        <v>91.75</v>
      </c>
      <c r="AP30" s="363"/>
      <c r="AQ30" s="363"/>
      <c r="AR30" s="363"/>
      <c r="AS30" s="363"/>
      <c r="AT30" s="450"/>
      <c r="AU30" s="450"/>
      <c r="AV30" s="450"/>
      <c r="AW30" s="450"/>
      <c r="AX30" s="451"/>
    </row>
    <row r="31" spans="1:50" ht="18.75" hidden="1" customHeight="1" x14ac:dyDescent="0.15">
      <c r="A31" s="945" t="s">
        <v>325</v>
      </c>
      <c r="B31" s="948" t="s">
        <v>322</v>
      </c>
      <c r="C31" s="949"/>
      <c r="D31" s="949"/>
      <c r="E31" s="949"/>
      <c r="F31" s="950"/>
      <c r="G31" s="428" t="s">
        <v>316</v>
      </c>
      <c r="H31" s="429"/>
      <c r="I31" s="429"/>
      <c r="J31" s="429"/>
      <c r="K31" s="429"/>
      <c r="L31" s="429"/>
      <c r="M31" s="429"/>
      <c r="N31" s="429"/>
      <c r="O31" s="429"/>
      <c r="P31" s="429"/>
      <c r="Q31" s="429"/>
      <c r="R31" s="429"/>
      <c r="S31" s="429"/>
      <c r="T31" s="429"/>
      <c r="U31" s="429"/>
      <c r="V31" s="429"/>
      <c r="W31" s="429"/>
      <c r="X31" s="429"/>
      <c r="Y31" s="429"/>
      <c r="Z31" s="429"/>
      <c r="AA31" s="430"/>
      <c r="AB31" s="435" t="s">
        <v>315</v>
      </c>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47"/>
    </row>
    <row r="32" spans="1:50" ht="18.75" hidden="1" customHeight="1" x14ac:dyDescent="0.15">
      <c r="A32" s="946"/>
      <c r="B32" s="951"/>
      <c r="C32" s="952"/>
      <c r="D32" s="952"/>
      <c r="E32" s="952"/>
      <c r="F32" s="953"/>
      <c r="G32" s="431"/>
      <c r="H32" s="432"/>
      <c r="I32" s="432"/>
      <c r="J32" s="432"/>
      <c r="K32" s="432"/>
      <c r="L32" s="432"/>
      <c r="M32" s="432"/>
      <c r="N32" s="432"/>
      <c r="O32" s="432"/>
      <c r="P32" s="432"/>
      <c r="Q32" s="432"/>
      <c r="R32" s="432"/>
      <c r="S32" s="432"/>
      <c r="T32" s="432"/>
      <c r="U32" s="432"/>
      <c r="V32" s="432"/>
      <c r="W32" s="432"/>
      <c r="X32" s="432"/>
      <c r="Y32" s="432"/>
      <c r="Z32" s="432"/>
      <c r="AA32" s="433"/>
      <c r="AB32" s="436"/>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48"/>
    </row>
    <row r="33" spans="1:60" ht="22.5" hidden="1" customHeight="1" x14ac:dyDescent="0.15">
      <c r="A33" s="946"/>
      <c r="B33" s="951"/>
      <c r="C33" s="952"/>
      <c r="D33" s="952"/>
      <c r="E33" s="952"/>
      <c r="F33" s="953"/>
      <c r="G33" s="422" t="s">
        <v>331</v>
      </c>
      <c r="H33" s="423"/>
      <c r="I33" s="423"/>
      <c r="J33" s="423"/>
      <c r="K33" s="423"/>
      <c r="L33" s="423"/>
      <c r="M33" s="423"/>
      <c r="N33" s="423"/>
      <c r="O33" s="423"/>
      <c r="P33" s="423"/>
      <c r="Q33" s="423"/>
      <c r="R33" s="423"/>
      <c r="S33" s="423"/>
      <c r="T33" s="423"/>
      <c r="U33" s="423"/>
      <c r="V33" s="423"/>
      <c r="W33" s="423"/>
      <c r="X33" s="423"/>
      <c r="Y33" s="423"/>
      <c r="Z33" s="423"/>
      <c r="AA33" s="423"/>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6"/>
    </row>
    <row r="34" spans="1:60" ht="22.5" hidden="1" customHeight="1" x14ac:dyDescent="0.15">
      <c r="A34" s="946"/>
      <c r="B34" s="951"/>
      <c r="C34" s="952"/>
      <c r="D34" s="952"/>
      <c r="E34" s="952"/>
      <c r="F34" s="953"/>
      <c r="G34" s="424"/>
      <c r="H34" s="425"/>
      <c r="I34" s="425"/>
      <c r="J34" s="425"/>
      <c r="K34" s="425"/>
      <c r="L34" s="425"/>
      <c r="M34" s="425"/>
      <c r="N34" s="425"/>
      <c r="O34" s="425"/>
      <c r="P34" s="425"/>
      <c r="Q34" s="425"/>
      <c r="R34" s="425"/>
      <c r="S34" s="425"/>
      <c r="T34" s="425"/>
      <c r="U34" s="425"/>
      <c r="V34" s="425"/>
      <c r="W34" s="425"/>
      <c r="X34" s="425"/>
      <c r="Y34" s="425"/>
      <c r="Z34" s="425"/>
      <c r="AA34" s="42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6"/>
    </row>
    <row r="35" spans="1:60" ht="22.5" hidden="1" customHeight="1" x14ac:dyDescent="0.15">
      <c r="A35" s="946"/>
      <c r="B35" s="954"/>
      <c r="C35" s="955"/>
      <c r="D35" s="955"/>
      <c r="E35" s="955"/>
      <c r="F35" s="956"/>
      <c r="G35" s="426"/>
      <c r="H35" s="427"/>
      <c r="I35" s="427"/>
      <c r="J35" s="427"/>
      <c r="K35" s="427"/>
      <c r="L35" s="427"/>
      <c r="M35" s="427"/>
      <c r="N35" s="427"/>
      <c r="O35" s="427"/>
      <c r="P35" s="427"/>
      <c r="Q35" s="427"/>
      <c r="R35" s="427"/>
      <c r="S35" s="427"/>
      <c r="T35" s="427"/>
      <c r="U35" s="427"/>
      <c r="V35" s="427"/>
      <c r="W35" s="427"/>
      <c r="X35" s="427"/>
      <c r="Y35" s="427"/>
      <c r="Z35" s="427"/>
      <c r="AA35" s="427"/>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row>
    <row r="36" spans="1:60" ht="18.75" hidden="1" customHeight="1" x14ac:dyDescent="0.15">
      <c r="A36" s="946"/>
      <c r="B36" s="952" t="s">
        <v>323</v>
      </c>
      <c r="C36" s="952"/>
      <c r="D36" s="952"/>
      <c r="E36" s="952"/>
      <c r="F36" s="953"/>
      <c r="G36" s="428" t="s">
        <v>89</v>
      </c>
      <c r="H36" s="429"/>
      <c r="I36" s="429"/>
      <c r="J36" s="429"/>
      <c r="K36" s="429"/>
      <c r="L36" s="429"/>
      <c r="M36" s="429"/>
      <c r="N36" s="429"/>
      <c r="O36" s="430"/>
      <c r="P36" s="435" t="s">
        <v>93</v>
      </c>
      <c r="Q36" s="429"/>
      <c r="R36" s="429"/>
      <c r="S36" s="429"/>
      <c r="T36" s="429"/>
      <c r="U36" s="429"/>
      <c r="V36" s="429"/>
      <c r="W36" s="429"/>
      <c r="X36" s="430"/>
      <c r="Y36" s="651"/>
      <c r="Z36" s="652"/>
      <c r="AA36" s="653"/>
      <c r="AB36" s="657" t="s">
        <v>12</v>
      </c>
      <c r="AC36" s="658"/>
      <c r="AD36" s="659"/>
      <c r="AE36" s="435" t="s">
        <v>73</v>
      </c>
      <c r="AF36" s="429"/>
      <c r="AG36" s="429"/>
      <c r="AH36" s="429"/>
      <c r="AI36" s="430"/>
      <c r="AJ36" s="435" t="s">
        <v>74</v>
      </c>
      <c r="AK36" s="429"/>
      <c r="AL36" s="429"/>
      <c r="AM36" s="429"/>
      <c r="AN36" s="430"/>
      <c r="AO36" s="435" t="s">
        <v>75</v>
      </c>
      <c r="AP36" s="429"/>
      <c r="AQ36" s="429"/>
      <c r="AR36" s="429"/>
      <c r="AS36" s="430"/>
      <c r="AT36" s="921" t="s">
        <v>308</v>
      </c>
      <c r="AU36" s="444"/>
      <c r="AV36" s="444"/>
      <c r="AW36" s="444"/>
      <c r="AX36" s="922"/>
    </row>
    <row r="37" spans="1:60" ht="18.75" hidden="1" customHeight="1" x14ac:dyDescent="0.15">
      <c r="A37" s="946"/>
      <c r="B37" s="952"/>
      <c r="C37" s="952"/>
      <c r="D37" s="952"/>
      <c r="E37" s="952"/>
      <c r="F37" s="953"/>
      <c r="G37" s="431"/>
      <c r="H37" s="432"/>
      <c r="I37" s="432"/>
      <c r="J37" s="432"/>
      <c r="K37" s="432"/>
      <c r="L37" s="432"/>
      <c r="M37" s="432"/>
      <c r="N37" s="432"/>
      <c r="O37" s="433"/>
      <c r="P37" s="436"/>
      <c r="Q37" s="432"/>
      <c r="R37" s="432"/>
      <c r="S37" s="432"/>
      <c r="T37" s="432"/>
      <c r="U37" s="432"/>
      <c r="V37" s="432"/>
      <c r="W37" s="432"/>
      <c r="X37" s="433"/>
      <c r="Y37" s="654"/>
      <c r="Z37" s="655"/>
      <c r="AA37" s="656"/>
      <c r="AB37" s="660"/>
      <c r="AC37" s="661"/>
      <c r="AD37" s="662"/>
      <c r="AE37" s="436"/>
      <c r="AF37" s="432"/>
      <c r="AG37" s="432"/>
      <c r="AH37" s="432"/>
      <c r="AI37" s="433"/>
      <c r="AJ37" s="436"/>
      <c r="AK37" s="432"/>
      <c r="AL37" s="432"/>
      <c r="AM37" s="432"/>
      <c r="AN37" s="433"/>
      <c r="AO37" s="436"/>
      <c r="AP37" s="432"/>
      <c r="AQ37" s="432"/>
      <c r="AR37" s="432"/>
      <c r="AS37" s="433"/>
      <c r="AT37" s="580" t="s">
        <v>309</v>
      </c>
      <c r="AU37" s="581"/>
      <c r="AV37" s="581"/>
      <c r="AW37" s="581"/>
      <c r="AX37" s="582"/>
    </row>
    <row r="38" spans="1:60" ht="22.5" hidden="1" customHeight="1" x14ac:dyDescent="0.15">
      <c r="A38" s="946"/>
      <c r="B38" s="952"/>
      <c r="C38" s="952"/>
      <c r="D38" s="952"/>
      <c r="E38" s="952"/>
      <c r="F38" s="953"/>
      <c r="G38" s="923"/>
      <c r="H38" s="924"/>
      <c r="I38" s="924"/>
      <c r="J38" s="924"/>
      <c r="K38" s="924"/>
      <c r="L38" s="924"/>
      <c r="M38" s="924"/>
      <c r="N38" s="924"/>
      <c r="O38" s="925"/>
      <c r="P38" s="437"/>
      <c r="Q38" s="438"/>
      <c r="R38" s="438"/>
      <c r="S38" s="438"/>
      <c r="T38" s="438"/>
      <c r="U38" s="438"/>
      <c r="V38" s="438"/>
      <c r="W38" s="438"/>
      <c r="X38" s="439"/>
      <c r="Y38" s="932" t="s">
        <v>90</v>
      </c>
      <c r="Z38" s="933"/>
      <c r="AA38" s="934"/>
      <c r="AB38" s="935"/>
      <c r="AC38" s="935"/>
      <c r="AD38" s="935"/>
      <c r="AE38" s="591"/>
      <c r="AF38" s="591"/>
      <c r="AG38" s="591"/>
      <c r="AH38" s="591"/>
      <c r="AI38" s="591"/>
      <c r="AJ38" s="591"/>
      <c r="AK38" s="591"/>
      <c r="AL38" s="591"/>
      <c r="AM38" s="591"/>
      <c r="AN38" s="591"/>
      <c r="AO38" s="591"/>
      <c r="AP38" s="591"/>
      <c r="AQ38" s="591"/>
      <c r="AR38" s="591"/>
      <c r="AS38" s="591"/>
      <c r="AT38" s="943"/>
      <c r="AU38" s="943"/>
      <c r="AV38" s="943"/>
      <c r="AW38" s="943"/>
      <c r="AX38" s="944"/>
    </row>
    <row r="39" spans="1:60" ht="22.5" hidden="1" customHeight="1" x14ac:dyDescent="0.15">
      <c r="A39" s="946"/>
      <c r="B39" s="952"/>
      <c r="C39" s="952"/>
      <c r="D39" s="952"/>
      <c r="E39" s="952"/>
      <c r="F39" s="953"/>
      <c r="G39" s="926"/>
      <c r="H39" s="927"/>
      <c r="I39" s="927"/>
      <c r="J39" s="927"/>
      <c r="K39" s="927"/>
      <c r="L39" s="927"/>
      <c r="M39" s="927"/>
      <c r="N39" s="927"/>
      <c r="O39" s="928"/>
      <c r="P39" s="440"/>
      <c r="Q39" s="440"/>
      <c r="R39" s="440"/>
      <c r="S39" s="440"/>
      <c r="T39" s="440"/>
      <c r="U39" s="440"/>
      <c r="V39" s="440"/>
      <c r="W39" s="440"/>
      <c r="X39" s="441"/>
      <c r="Y39" s="434" t="s">
        <v>69</v>
      </c>
      <c r="Z39" s="400"/>
      <c r="AA39" s="401"/>
      <c r="AB39" s="444"/>
      <c r="AC39" s="444"/>
      <c r="AD39" s="444"/>
      <c r="AE39" s="444"/>
      <c r="AF39" s="444"/>
      <c r="AG39" s="444"/>
      <c r="AH39" s="444"/>
      <c r="AI39" s="444"/>
      <c r="AJ39" s="444"/>
      <c r="AK39" s="444"/>
      <c r="AL39" s="444"/>
      <c r="AM39" s="444"/>
      <c r="AN39" s="444"/>
      <c r="AO39" s="444"/>
      <c r="AP39" s="444"/>
      <c r="AQ39" s="444"/>
      <c r="AR39" s="444"/>
      <c r="AS39" s="444"/>
      <c r="AT39" s="591"/>
      <c r="AU39" s="591"/>
      <c r="AV39" s="591"/>
      <c r="AW39" s="591"/>
      <c r="AX39" s="592"/>
    </row>
    <row r="40" spans="1:60" ht="22.5" hidden="1" customHeight="1" x14ac:dyDescent="0.15">
      <c r="A40" s="947"/>
      <c r="B40" s="957"/>
      <c r="C40" s="957"/>
      <c r="D40" s="957"/>
      <c r="E40" s="957"/>
      <c r="F40" s="958"/>
      <c r="G40" s="929"/>
      <c r="H40" s="930"/>
      <c r="I40" s="930"/>
      <c r="J40" s="930"/>
      <c r="K40" s="930"/>
      <c r="L40" s="930"/>
      <c r="M40" s="930"/>
      <c r="N40" s="930"/>
      <c r="O40" s="931"/>
      <c r="P40" s="442"/>
      <c r="Q40" s="442"/>
      <c r="R40" s="442"/>
      <c r="S40" s="442"/>
      <c r="T40" s="442"/>
      <c r="U40" s="442"/>
      <c r="V40" s="442"/>
      <c r="W40" s="442"/>
      <c r="X40" s="443"/>
      <c r="Y40" s="399" t="s">
        <v>15</v>
      </c>
      <c r="Z40" s="400"/>
      <c r="AA40" s="401"/>
      <c r="AB40" s="444" t="s">
        <v>16</v>
      </c>
      <c r="AC40" s="444"/>
      <c r="AD40" s="444"/>
      <c r="AE40" s="444"/>
      <c r="AF40" s="444"/>
      <c r="AG40" s="444"/>
      <c r="AH40" s="444"/>
      <c r="AI40" s="444"/>
      <c r="AJ40" s="444"/>
      <c r="AK40" s="444"/>
      <c r="AL40" s="444"/>
      <c r="AM40" s="444"/>
      <c r="AN40" s="444"/>
      <c r="AO40" s="444"/>
      <c r="AP40" s="444"/>
      <c r="AQ40" s="444"/>
      <c r="AR40" s="444"/>
      <c r="AS40" s="444"/>
      <c r="AT40" s="452"/>
      <c r="AU40" s="452"/>
      <c r="AV40" s="452"/>
      <c r="AW40" s="452"/>
      <c r="AX40" s="453"/>
    </row>
    <row r="41" spans="1:60" ht="21" customHeight="1" x14ac:dyDescent="0.15">
      <c r="A41" s="87" t="s">
        <v>92</v>
      </c>
      <c r="B41" s="88"/>
      <c r="C41" s="88"/>
      <c r="D41" s="88"/>
      <c r="E41" s="88"/>
      <c r="F41" s="89"/>
      <c r="G41" s="672" t="s">
        <v>88</v>
      </c>
      <c r="H41" s="672"/>
      <c r="I41" s="672"/>
      <c r="J41" s="672"/>
      <c r="K41" s="672"/>
      <c r="L41" s="672"/>
      <c r="M41" s="672"/>
      <c r="N41" s="672"/>
      <c r="O41" s="672"/>
      <c r="P41" s="672"/>
      <c r="Q41" s="672"/>
      <c r="R41" s="672"/>
      <c r="S41" s="672"/>
      <c r="T41" s="672"/>
      <c r="U41" s="672"/>
      <c r="V41" s="672"/>
      <c r="W41" s="672"/>
      <c r="X41" s="673"/>
      <c r="Y41" s="674"/>
      <c r="Z41" s="675"/>
      <c r="AA41" s="676"/>
      <c r="AB41" s="100" t="s">
        <v>12</v>
      </c>
      <c r="AC41" s="146"/>
      <c r="AD41" s="171"/>
      <c r="AE41" s="98" t="s">
        <v>73</v>
      </c>
      <c r="AF41" s="99"/>
      <c r="AG41" s="99"/>
      <c r="AH41" s="99"/>
      <c r="AI41" s="99"/>
      <c r="AJ41" s="98" t="s">
        <v>74</v>
      </c>
      <c r="AK41" s="99"/>
      <c r="AL41" s="99"/>
      <c r="AM41" s="99"/>
      <c r="AN41" s="99"/>
      <c r="AO41" s="98" t="s">
        <v>75</v>
      </c>
      <c r="AP41" s="99"/>
      <c r="AQ41" s="99"/>
      <c r="AR41" s="99"/>
      <c r="AS41" s="100"/>
      <c r="AT41" s="101" t="s">
        <v>78</v>
      </c>
      <c r="AU41" s="102"/>
      <c r="AV41" s="102"/>
      <c r="AW41" s="102"/>
      <c r="AX41" s="103"/>
    </row>
    <row r="42" spans="1:60" x14ac:dyDescent="0.15">
      <c r="A42" s="90"/>
      <c r="B42" s="91"/>
      <c r="C42" s="91"/>
      <c r="D42" s="91"/>
      <c r="E42" s="91"/>
      <c r="F42" s="92"/>
      <c r="G42" s="104" t="s">
        <v>704</v>
      </c>
      <c r="H42" s="104"/>
      <c r="I42" s="104"/>
      <c r="J42" s="104"/>
      <c r="K42" s="104"/>
      <c r="L42" s="104"/>
      <c r="M42" s="104"/>
      <c r="N42" s="104"/>
      <c r="O42" s="104"/>
      <c r="P42" s="104"/>
      <c r="Q42" s="104"/>
      <c r="R42" s="104"/>
      <c r="S42" s="104"/>
      <c r="T42" s="104"/>
      <c r="U42" s="104"/>
      <c r="V42" s="104"/>
      <c r="W42" s="104"/>
      <c r="X42" s="105"/>
      <c r="Y42" s="108" t="s">
        <v>70</v>
      </c>
      <c r="Z42" s="109"/>
      <c r="AA42" s="110"/>
      <c r="AB42" s="111" t="s">
        <v>553</v>
      </c>
      <c r="AC42" s="109"/>
      <c r="AD42" s="110"/>
      <c r="AE42" s="112">
        <v>0</v>
      </c>
      <c r="AF42" s="113"/>
      <c r="AG42" s="113"/>
      <c r="AH42" s="113"/>
      <c r="AI42" s="114"/>
      <c r="AJ42" s="115">
        <v>10</v>
      </c>
      <c r="AK42" s="116"/>
      <c r="AL42" s="116"/>
      <c r="AM42" s="116"/>
      <c r="AN42" s="117"/>
      <c r="AO42" s="115">
        <v>9</v>
      </c>
      <c r="AP42" s="116"/>
      <c r="AQ42" s="116"/>
      <c r="AR42" s="116"/>
      <c r="AS42" s="116"/>
      <c r="AT42" s="118"/>
      <c r="AU42" s="118"/>
      <c r="AV42" s="118"/>
      <c r="AW42" s="118"/>
      <c r="AX42" s="119"/>
      <c r="AY42" s="18"/>
      <c r="AZ42" s="18"/>
      <c r="BA42" s="18"/>
      <c r="BB42" s="18"/>
      <c r="BC42" s="18"/>
    </row>
    <row r="43" spans="1:60" x14ac:dyDescent="0.15">
      <c r="A43" s="90"/>
      <c r="B43" s="91"/>
      <c r="C43" s="91"/>
      <c r="D43" s="91"/>
      <c r="E43" s="91"/>
      <c r="F43" s="92"/>
      <c r="G43" s="106"/>
      <c r="H43" s="106"/>
      <c r="I43" s="106"/>
      <c r="J43" s="106"/>
      <c r="K43" s="106"/>
      <c r="L43" s="106"/>
      <c r="M43" s="106"/>
      <c r="N43" s="106"/>
      <c r="O43" s="106"/>
      <c r="P43" s="106"/>
      <c r="Q43" s="106"/>
      <c r="R43" s="106"/>
      <c r="S43" s="106"/>
      <c r="T43" s="106"/>
      <c r="U43" s="106"/>
      <c r="V43" s="106"/>
      <c r="W43" s="106"/>
      <c r="X43" s="107"/>
      <c r="Y43" s="120" t="s">
        <v>71</v>
      </c>
      <c r="Z43" s="121"/>
      <c r="AA43" s="122"/>
      <c r="AB43" s="123" t="s">
        <v>553</v>
      </c>
      <c r="AC43" s="121"/>
      <c r="AD43" s="122"/>
      <c r="AE43" s="112">
        <v>0</v>
      </c>
      <c r="AF43" s="113"/>
      <c r="AG43" s="113"/>
      <c r="AH43" s="113"/>
      <c r="AI43" s="114"/>
      <c r="AJ43" s="115">
        <v>10</v>
      </c>
      <c r="AK43" s="116"/>
      <c r="AL43" s="116"/>
      <c r="AM43" s="116"/>
      <c r="AN43" s="117"/>
      <c r="AO43" s="115">
        <v>12</v>
      </c>
      <c r="AP43" s="116"/>
      <c r="AQ43" s="116"/>
      <c r="AR43" s="116"/>
      <c r="AS43" s="116"/>
      <c r="AT43" s="115">
        <v>14</v>
      </c>
      <c r="AU43" s="116"/>
      <c r="AV43" s="116"/>
      <c r="AW43" s="116"/>
      <c r="AX43" s="124"/>
      <c r="AY43" s="19"/>
      <c r="AZ43" s="18"/>
      <c r="BA43" s="18"/>
      <c r="BB43" s="18"/>
      <c r="BC43" s="18"/>
      <c r="BD43" s="18"/>
      <c r="BE43" s="18"/>
      <c r="BF43" s="18"/>
      <c r="BG43" s="18"/>
      <c r="BH43" s="18"/>
    </row>
    <row r="44" spans="1:60" ht="21" customHeight="1" x14ac:dyDescent="0.15">
      <c r="A44" s="90"/>
      <c r="B44" s="91"/>
      <c r="C44" s="91"/>
      <c r="D44" s="91"/>
      <c r="E44" s="91"/>
      <c r="F44" s="92"/>
      <c r="G44" s="672" t="s">
        <v>88</v>
      </c>
      <c r="H44" s="672"/>
      <c r="I44" s="672"/>
      <c r="J44" s="672"/>
      <c r="K44" s="672"/>
      <c r="L44" s="672"/>
      <c r="M44" s="672"/>
      <c r="N44" s="672"/>
      <c r="O44" s="672"/>
      <c r="P44" s="672"/>
      <c r="Q44" s="672"/>
      <c r="R44" s="672"/>
      <c r="S44" s="672"/>
      <c r="T44" s="672"/>
      <c r="U44" s="672"/>
      <c r="V44" s="672"/>
      <c r="W44" s="672"/>
      <c r="X44" s="673"/>
      <c r="Y44" s="674"/>
      <c r="Z44" s="675"/>
      <c r="AA44" s="676"/>
      <c r="AB44" s="100" t="s">
        <v>12</v>
      </c>
      <c r="AC44" s="146"/>
      <c r="AD44" s="171"/>
      <c r="AE44" s="98" t="s">
        <v>73</v>
      </c>
      <c r="AF44" s="99"/>
      <c r="AG44" s="99"/>
      <c r="AH44" s="99"/>
      <c r="AI44" s="99"/>
      <c r="AJ44" s="98" t="s">
        <v>74</v>
      </c>
      <c r="AK44" s="99"/>
      <c r="AL44" s="99"/>
      <c r="AM44" s="99"/>
      <c r="AN44" s="99"/>
      <c r="AO44" s="98" t="s">
        <v>75</v>
      </c>
      <c r="AP44" s="99"/>
      <c r="AQ44" s="99"/>
      <c r="AR44" s="99"/>
      <c r="AS44" s="100"/>
      <c r="AT44" s="101" t="s">
        <v>78</v>
      </c>
      <c r="AU44" s="102"/>
      <c r="AV44" s="102"/>
      <c r="AW44" s="102"/>
      <c r="AX44" s="103"/>
    </row>
    <row r="45" spans="1:60" x14ac:dyDescent="0.15">
      <c r="A45" s="90"/>
      <c r="B45" s="91"/>
      <c r="C45" s="91"/>
      <c r="D45" s="91"/>
      <c r="E45" s="91"/>
      <c r="F45" s="92"/>
      <c r="G45" s="104" t="s">
        <v>550</v>
      </c>
      <c r="H45" s="104"/>
      <c r="I45" s="104"/>
      <c r="J45" s="104"/>
      <c r="K45" s="104"/>
      <c r="L45" s="104"/>
      <c r="M45" s="104"/>
      <c r="N45" s="104"/>
      <c r="O45" s="104"/>
      <c r="P45" s="104"/>
      <c r="Q45" s="104"/>
      <c r="R45" s="104"/>
      <c r="S45" s="104"/>
      <c r="T45" s="104"/>
      <c r="U45" s="104"/>
      <c r="V45" s="104"/>
      <c r="W45" s="104"/>
      <c r="X45" s="105"/>
      <c r="Y45" s="108" t="s">
        <v>70</v>
      </c>
      <c r="Z45" s="109"/>
      <c r="AA45" s="110"/>
      <c r="AB45" s="111" t="s">
        <v>553</v>
      </c>
      <c r="AC45" s="109"/>
      <c r="AD45" s="110"/>
      <c r="AE45" s="112">
        <v>29</v>
      </c>
      <c r="AF45" s="113"/>
      <c r="AG45" s="113"/>
      <c r="AH45" s="113"/>
      <c r="AI45" s="114"/>
      <c r="AJ45" s="115">
        <v>26</v>
      </c>
      <c r="AK45" s="116"/>
      <c r="AL45" s="116"/>
      <c r="AM45" s="116"/>
      <c r="AN45" s="117"/>
      <c r="AO45" s="115">
        <v>27</v>
      </c>
      <c r="AP45" s="116"/>
      <c r="AQ45" s="116"/>
      <c r="AR45" s="116"/>
      <c r="AS45" s="116"/>
      <c r="AT45" s="118"/>
      <c r="AU45" s="118"/>
      <c r="AV45" s="118"/>
      <c r="AW45" s="118"/>
      <c r="AX45" s="119"/>
      <c r="AY45" s="18"/>
      <c r="AZ45" s="18"/>
      <c r="BA45" s="18"/>
      <c r="BB45" s="18"/>
      <c r="BC45" s="18"/>
    </row>
    <row r="46" spans="1:60" x14ac:dyDescent="0.15">
      <c r="A46" s="90"/>
      <c r="B46" s="91"/>
      <c r="C46" s="91"/>
      <c r="D46" s="91"/>
      <c r="E46" s="91"/>
      <c r="F46" s="92"/>
      <c r="G46" s="106"/>
      <c r="H46" s="106"/>
      <c r="I46" s="106"/>
      <c r="J46" s="106"/>
      <c r="K46" s="106"/>
      <c r="L46" s="106"/>
      <c r="M46" s="106"/>
      <c r="N46" s="106"/>
      <c r="O46" s="106"/>
      <c r="P46" s="106"/>
      <c r="Q46" s="106"/>
      <c r="R46" s="106"/>
      <c r="S46" s="106"/>
      <c r="T46" s="106"/>
      <c r="U46" s="106"/>
      <c r="V46" s="106"/>
      <c r="W46" s="106"/>
      <c r="X46" s="107"/>
      <c r="Y46" s="120" t="s">
        <v>71</v>
      </c>
      <c r="Z46" s="121"/>
      <c r="AA46" s="122"/>
      <c r="AB46" s="123" t="s">
        <v>553</v>
      </c>
      <c r="AC46" s="121"/>
      <c r="AD46" s="122"/>
      <c r="AE46" s="112">
        <v>26</v>
      </c>
      <c r="AF46" s="113"/>
      <c r="AG46" s="113"/>
      <c r="AH46" s="113"/>
      <c r="AI46" s="114"/>
      <c r="AJ46" s="115">
        <v>25</v>
      </c>
      <c r="AK46" s="116"/>
      <c r="AL46" s="116"/>
      <c r="AM46" s="116"/>
      <c r="AN46" s="117"/>
      <c r="AO46" s="115">
        <v>17</v>
      </c>
      <c r="AP46" s="116"/>
      <c r="AQ46" s="116"/>
      <c r="AR46" s="116"/>
      <c r="AS46" s="116"/>
      <c r="AT46" s="115">
        <v>16</v>
      </c>
      <c r="AU46" s="116"/>
      <c r="AV46" s="116"/>
      <c r="AW46" s="116"/>
      <c r="AX46" s="124"/>
      <c r="AY46" s="19"/>
      <c r="AZ46" s="18"/>
      <c r="BA46" s="18"/>
      <c r="BB46" s="18"/>
      <c r="BC46" s="18"/>
      <c r="BD46" s="18"/>
      <c r="BE46" s="18"/>
      <c r="BF46" s="18"/>
      <c r="BG46" s="18"/>
      <c r="BH46" s="18"/>
    </row>
    <row r="47" spans="1:60" ht="21" customHeight="1" x14ac:dyDescent="0.15">
      <c r="A47" s="90"/>
      <c r="B47" s="91"/>
      <c r="C47" s="91"/>
      <c r="D47" s="91"/>
      <c r="E47" s="91"/>
      <c r="F47" s="92"/>
      <c r="G47" s="672" t="s">
        <v>88</v>
      </c>
      <c r="H47" s="672"/>
      <c r="I47" s="672"/>
      <c r="J47" s="672"/>
      <c r="K47" s="672"/>
      <c r="L47" s="672"/>
      <c r="M47" s="672"/>
      <c r="N47" s="672"/>
      <c r="O47" s="672"/>
      <c r="P47" s="672"/>
      <c r="Q47" s="672"/>
      <c r="R47" s="672"/>
      <c r="S47" s="672"/>
      <c r="T47" s="672"/>
      <c r="U47" s="672"/>
      <c r="V47" s="672"/>
      <c r="W47" s="672"/>
      <c r="X47" s="673"/>
      <c r="Y47" s="674"/>
      <c r="Z47" s="675"/>
      <c r="AA47" s="676"/>
      <c r="AB47" s="100" t="s">
        <v>12</v>
      </c>
      <c r="AC47" s="146"/>
      <c r="AD47" s="171"/>
      <c r="AE47" s="98" t="s">
        <v>73</v>
      </c>
      <c r="AF47" s="99"/>
      <c r="AG47" s="99"/>
      <c r="AH47" s="99"/>
      <c r="AI47" s="99"/>
      <c r="AJ47" s="98" t="s">
        <v>74</v>
      </c>
      <c r="AK47" s="99"/>
      <c r="AL47" s="99"/>
      <c r="AM47" s="99"/>
      <c r="AN47" s="99"/>
      <c r="AO47" s="98" t="s">
        <v>75</v>
      </c>
      <c r="AP47" s="99"/>
      <c r="AQ47" s="99"/>
      <c r="AR47" s="99"/>
      <c r="AS47" s="100"/>
      <c r="AT47" s="101" t="s">
        <v>78</v>
      </c>
      <c r="AU47" s="102"/>
      <c r="AV47" s="102"/>
      <c r="AW47" s="102"/>
      <c r="AX47" s="103"/>
    </row>
    <row r="48" spans="1:60" x14ac:dyDescent="0.15">
      <c r="A48" s="90"/>
      <c r="B48" s="91"/>
      <c r="C48" s="91"/>
      <c r="D48" s="91"/>
      <c r="E48" s="91"/>
      <c r="F48" s="92"/>
      <c r="G48" s="104" t="s">
        <v>551</v>
      </c>
      <c r="H48" s="104"/>
      <c r="I48" s="104"/>
      <c r="J48" s="104"/>
      <c r="K48" s="104"/>
      <c r="L48" s="104"/>
      <c r="M48" s="104"/>
      <c r="N48" s="104"/>
      <c r="O48" s="104"/>
      <c r="P48" s="104"/>
      <c r="Q48" s="104"/>
      <c r="R48" s="104"/>
      <c r="S48" s="104"/>
      <c r="T48" s="104"/>
      <c r="U48" s="104"/>
      <c r="V48" s="104"/>
      <c r="W48" s="104"/>
      <c r="X48" s="105"/>
      <c r="Y48" s="108" t="s">
        <v>70</v>
      </c>
      <c r="Z48" s="109"/>
      <c r="AA48" s="110"/>
      <c r="AB48" s="111" t="s">
        <v>554</v>
      </c>
      <c r="AC48" s="109"/>
      <c r="AD48" s="110"/>
      <c r="AE48" s="112">
        <v>22</v>
      </c>
      <c r="AF48" s="113"/>
      <c r="AG48" s="113"/>
      <c r="AH48" s="113"/>
      <c r="AI48" s="114"/>
      <c r="AJ48" s="115">
        <v>17</v>
      </c>
      <c r="AK48" s="116"/>
      <c r="AL48" s="116"/>
      <c r="AM48" s="116"/>
      <c r="AN48" s="117"/>
      <c r="AO48" s="115">
        <v>18</v>
      </c>
      <c r="AP48" s="116"/>
      <c r="AQ48" s="116"/>
      <c r="AR48" s="116"/>
      <c r="AS48" s="116"/>
      <c r="AT48" s="118"/>
      <c r="AU48" s="118"/>
      <c r="AV48" s="118"/>
      <c r="AW48" s="118"/>
      <c r="AX48" s="119"/>
      <c r="AY48" s="18"/>
      <c r="AZ48" s="18"/>
      <c r="BA48" s="18"/>
      <c r="BB48" s="18"/>
      <c r="BC48" s="18"/>
    </row>
    <row r="49" spans="1:60" x14ac:dyDescent="0.15">
      <c r="A49" s="90"/>
      <c r="B49" s="91"/>
      <c r="C49" s="91"/>
      <c r="D49" s="91"/>
      <c r="E49" s="91"/>
      <c r="F49" s="92"/>
      <c r="G49" s="106"/>
      <c r="H49" s="106"/>
      <c r="I49" s="106"/>
      <c r="J49" s="106"/>
      <c r="K49" s="106"/>
      <c r="L49" s="106"/>
      <c r="M49" s="106"/>
      <c r="N49" s="106"/>
      <c r="O49" s="106"/>
      <c r="P49" s="106"/>
      <c r="Q49" s="106"/>
      <c r="R49" s="106"/>
      <c r="S49" s="106"/>
      <c r="T49" s="106"/>
      <c r="U49" s="106"/>
      <c r="V49" s="106"/>
      <c r="W49" s="106"/>
      <c r="X49" s="107"/>
      <c r="Y49" s="120" t="s">
        <v>71</v>
      </c>
      <c r="Z49" s="121"/>
      <c r="AA49" s="122"/>
      <c r="AB49" s="123" t="s">
        <v>554</v>
      </c>
      <c r="AC49" s="560"/>
      <c r="AD49" s="561"/>
      <c r="AE49" s="112">
        <v>21</v>
      </c>
      <c r="AF49" s="113"/>
      <c r="AG49" s="113"/>
      <c r="AH49" s="113"/>
      <c r="AI49" s="114"/>
      <c r="AJ49" s="115">
        <v>17</v>
      </c>
      <c r="AK49" s="116"/>
      <c r="AL49" s="116"/>
      <c r="AM49" s="116"/>
      <c r="AN49" s="117"/>
      <c r="AO49" s="115">
        <v>17</v>
      </c>
      <c r="AP49" s="116"/>
      <c r="AQ49" s="116"/>
      <c r="AR49" s="116"/>
      <c r="AS49" s="116"/>
      <c r="AT49" s="115">
        <v>13</v>
      </c>
      <c r="AU49" s="116"/>
      <c r="AV49" s="116"/>
      <c r="AW49" s="116"/>
      <c r="AX49" s="124"/>
      <c r="AY49" s="19"/>
      <c r="AZ49" s="18"/>
      <c r="BA49" s="18"/>
      <c r="BB49" s="18"/>
      <c r="BC49" s="18"/>
      <c r="BD49" s="18"/>
      <c r="BE49" s="18"/>
      <c r="BF49" s="18"/>
      <c r="BG49" s="18"/>
      <c r="BH49" s="18"/>
    </row>
    <row r="50" spans="1:60" ht="21" customHeight="1" x14ac:dyDescent="0.15">
      <c r="A50" s="90"/>
      <c r="B50" s="91"/>
      <c r="C50" s="91"/>
      <c r="D50" s="91"/>
      <c r="E50" s="91"/>
      <c r="F50" s="92"/>
      <c r="G50" s="672" t="s">
        <v>88</v>
      </c>
      <c r="H50" s="672"/>
      <c r="I50" s="672"/>
      <c r="J50" s="672"/>
      <c r="K50" s="672"/>
      <c r="L50" s="672"/>
      <c r="M50" s="672"/>
      <c r="N50" s="672"/>
      <c r="O50" s="672"/>
      <c r="P50" s="672"/>
      <c r="Q50" s="672"/>
      <c r="R50" s="672"/>
      <c r="S50" s="672"/>
      <c r="T50" s="672"/>
      <c r="U50" s="672"/>
      <c r="V50" s="672"/>
      <c r="W50" s="672"/>
      <c r="X50" s="673"/>
      <c r="Y50" s="674"/>
      <c r="Z50" s="675"/>
      <c r="AA50" s="676"/>
      <c r="AB50" s="100" t="s">
        <v>12</v>
      </c>
      <c r="AC50" s="146"/>
      <c r="AD50" s="171"/>
      <c r="AE50" s="98" t="s">
        <v>73</v>
      </c>
      <c r="AF50" s="99"/>
      <c r="AG50" s="99"/>
      <c r="AH50" s="99"/>
      <c r="AI50" s="99"/>
      <c r="AJ50" s="98" t="s">
        <v>74</v>
      </c>
      <c r="AK50" s="99"/>
      <c r="AL50" s="99"/>
      <c r="AM50" s="99"/>
      <c r="AN50" s="99"/>
      <c r="AO50" s="98" t="s">
        <v>75</v>
      </c>
      <c r="AP50" s="99"/>
      <c r="AQ50" s="99"/>
      <c r="AR50" s="99"/>
      <c r="AS50" s="100"/>
      <c r="AT50" s="101" t="s">
        <v>78</v>
      </c>
      <c r="AU50" s="102"/>
      <c r="AV50" s="102"/>
      <c r="AW50" s="102"/>
      <c r="AX50" s="103"/>
    </row>
    <row r="51" spans="1:60" x14ac:dyDescent="0.15">
      <c r="A51" s="90"/>
      <c r="B51" s="91"/>
      <c r="C51" s="91"/>
      <c r="D51" s="91"/>
      <c r="E51" s="91"/>
      <c r="F51" s="92"/>
      <c r="G51" s="104" t="s">
        <v>552</v>
      </c>
      <c r="H51" s="104"/>
      <c r="I51" s="104"/>
      <c r="J51" s="104"/>
      <c r="K51" s="104"/>
      <c r="L51" s="104"/>
      <c r="M51" s="104"/>
      <c r="N51" s="104"/>
      <c r="O51" s="104"/>
      <c r="P51" s="104"/>
      <c r="Q51" s="104"/>
      <c r="R51" s="104"/>
      <c r="S51" s="104"/>
      <c r="T51" s="104"/>
      <c r="U51" s="104"/>
      <c r="V51" s="104"/>
      <c r="W51" s="104"/>
      <c r="X51" s="105"/>
      <c r="Y51" s="108" t="s">
        <v>70</v>
      </c>
      <c r="Z51" s="109"/>
      <c r="AA51" s="110"/>
      <c r="AB51" s="111" t="s">
        <v>563</v>
      </c>
      <c r="AC51" s="664"/>
      <c r="AD51" s="665"/>
      <c r="AE51" s="666">
        <v>181036</v>
      </c>
      <c r="AF51" s="667"/>
      <c r="AG51" s="667"/>
      <c r="AH51" s="667"/>
      <c r="AI51" s="668"/>
      <c r="AJ51" s="666">
        <v>159583</v>
      </c>
      <c r="AK51" s="667"/>
      <c r="AL51" s="667"/>
      <c r="AM51" s="667"/>
      <c r="AN51" s="668"/>
      <c r="AO51" s="666">
        <v>188224</v>
      </c>
      <c r="AP51" s="667"/>
      <c r="AQ51" s="667"/>
      <c r="AR51" s="667"/>
      <c r="AS51" s="667"/>
      <c r="AT51" s="669"/>
      <c r="AU51" s="669"/>
      <c r="AV51" s="669"/>
      <c r="AW51" s="669"/>
      <c r="AX51" s="670"/>
      <c r="AY51" s="18"/>
      <c r="AZ51" s="18"/>
      <c r="BA51" s="18"/>
      <c r="BB51" s="18"/>
      <c r="BC51" s="18"/>
    </row>
    <row r="52" spans="1:60" x14ac:dyDescent="0.15">
      <c r="A52" s="93"/>
      <c r="B52" s="94"/>
      <c r="C52" s="94"/>
      <c r="D52" s="94"/>
      <c r="E52" s="94"/>
      <c r="F52" s="95"/>
      <c r="G52" s="106"/>
      <c r="H52" s="106"/>
      <c r="I52" s="106"/>
      <c r="J52" s="106"/>
      <c r="K52" s="106"/>
      <c r="L52" s="106"/>
      <c r="M52" s="106"/>
      <c r="N52" s="106"/>
      <c r="O52" s="106"/>
      <c r="P52" s="106"/>
      <c r="Q52" s="106"/>
      <c r="R52" s="106"/>
      <c r="S52" s="106"/>
      <c r="T52" s="106"/>
      <c r="U52" s="106"/>
      <c r="V52" s="106"/>
      <c r="W52" s="106"/>
      <c r="X52" s="107"/>
      <c r="Y52" s="120" t="s">
        <v>71</v>
      </c>
      <c r="Z52" s="121"/>
      <c r="AA52" s="122"/>
      <c r="AB52" s="123" t="s">
        <v>563</v>
      </c>
      <c r="AC52" s="560"/>
      <c r="AD52" s="561"/>
      <c r="AE52" s="666">
        <v>205000</v>
      </c>
      <c r="AF52" s="667"/>
      <c r="AG52" s="667"/>
      <c r="AH52" s="667"/>
      <c r="AI52" s="668"/>
      <c r="AJ52" s="666">
        <v>205000</v>
      </c>
      <c r="AK52" s="667"/>
      <c r="AL52" s="667"/>
      <c r="AM52" s="667"/>
      <c r="AN52" s="668"/>
      <c r="AO52" s="666">
        <v>205000</v>
      </c>
      <c r="AP52" s="667"/>
      <c r="AQ52" s="667"/>
      <c r="AR52" s="667"/>
      <c r="AS52" s="667"/>
      <c r="AT52" s="666">
        <v>205000</v>
      </c>
      <c r="AU52" s="667"/>
      <c r="AV52" s="667"/>
      <c r="AW52" s="667"/>
      <c r="AX52" s="671"/>
      <c r="AY52" s="19"/>
      <c r="AZ52" s="18"/>
      <c r="BA52" s="18"/>
      <c r="BB52" s="18"/>
      <c r="BC52" s="18"/>
      <c r="BD52" s="18"/>
      <c r="BE52" s="18"/>
      <c r="BF52" s="18"/>
      <c r="BG52" s="18"/>
      <c r="BH52" s="18"/>
    </row>
    <row r="53" spans="1:60" ht="20.25" customHeight="1" x14ac:dyDescent="0.15">
      <c r="A53" s="980" t="s">
        <v>17</v>
      </c>
      <c r="B53" s="981"/>
      <c r="C53" s="981"/>
      <c r="D53" s="981"/>
      <c r="E53" s="981"/>
      <c r="F53" s="982"/>
      <c r="G53" s="321" t="s">
        <v>18</v>
      </c>
      <c r="H53" s="146"/>
      <c r="I53" s="146"/>
      <c r="J53" s="146"/>
      <c r="K53" s="146"/>
      <c r="L53" s="146"/>
      <c r="M53" s="146"/>
      <c r="N53" s="146"/>
      <c r="O53" s="146"/>
      <c r="P53" s="146"/>
      <c r="Q53" s="146"/>
      <c r="R53" s="146"/>
      <c r="S53" s="146"/>
      <c r="T53" s="146"/>
      <c r="U53" s="146"/>
      <c r="V53" s="146"/>
      <c r="W53" s="146"/>
      <c r="X53" s="171"/>
      <c r="Y53" s="696"/>
      <c r="Z53" s="697"/>
      <c r="AA53" s="698"/>
      <c r="AB53" s="320" t="s">
        <v>12</v>
      </c>
      <c r="AC53" s="321"/>
      <c r="AD53" s="663"/>
      <c r="AE53" s="320" t="s">
        <v>686</v>
      </c>
      <c r="AF53" s="321"/>
      <c r="AG53" s="321"/>
      <c r="AH53" s="321"/>
      <c r="AI53" s="663"/>
      <c r="AJ53" s="320" t="s">
        <v>687</v>
      </c>
      <c r="AK53" s="321"/>
      <c r="AL53" s="321"/>
      <c r="AM53" s="321"/>
      <c r="AN53" s="663"/>
      <c r="AO53" s="320" t="s">
        <v>688</v>
      </c>
      <c r="AP53" s="321"/>
      <c r="AQ53" s="321"/>
      <c r="AR53" s="321"/>
      <c r="AS53" s="321"/>
      <c r="AT53" s="101" t="s">
        <v>79</v>
      </c>
      <c r="AU53" s="102"/>
      <c r="AV53" s="102"/>
      <c r="AW53" s="102"/>
      <c r="AX53" s="103"/>
    </row>
    <row r="54" spans="1:60" ht="23.25" customHeight="1" x14ac:dyDescent="0.15">
      <c r="A54" s="800"/>
      <c r="B54" s="801"/>
      <c r="C54" s="801"/>
      <c r="D54" s="801"/>
      <c r="E54" s="801"/>
      <c r="F54" s="983"/>
      <c r="G54" s="572" t="s">
        <v>706</v>
      </c>
      <c r="H54" s="573"/>
      <c r="I54" s="573"/>
      <c r="J54" s="573"/>
      <c r="K54" s="573"/>
      <c r="L54" s="573"/>
      <c r="M54" s="573"/>
      <c r="N54" s="573"/>
      <c r="O54" s="573"/>
      <c r="P54" s="573"/>
      <c r="Q54" s="573"/>
      <c r="R54" s="573"/>
      <c r="S54" s="573"/>
      <c r="T54" s="573"/>
      <c r="U54" s="573"/>
      <c r="V54" s="573"/>
      <c r="W54" s="573"/>
      <c r="X54" s="574"/>
      <c r="Y54" s="692" t="s">
        <v>17</v>
      </c>
      <c r="Z54" s="693"/>
      <c r="AA54" s="694"/>
      <c r="AB54" s="569" t="s">
        <v>556</v>
      </c>
      <c r="AC54" s="570"/>
      <c r="AD54" s="571"/>
      <c r="AE54" s="354">
        <v>55</v>
      </c>
      <c r="AF54" s="355"/>
      <c r="AG54" s="355"/>
      <c r="AH54" s="355"/>
      <c r="AI54" s="356"/>
      <c r="AJ54" s="354">
        <v>37</v>
      </c>
      <c r="AK54" s="355"/>
      <c r="AL54" s="355"/>
      <c r="AM54" s="355"/>
      <c r="AN54" s="356"/>
      <c r="AO54" s="354">
        <v>36</v>
      </c>
      <c r="AP54" s="355"/>
      <c r="AQ54" s="355"/>
      <c r="AR54" s="355"/>
      <c r="AS54" s="356"/>
      <c r="AT54" s="354">
        <v>35</v>
      </c>
      <c r="AU54" s="355"/>
      <c r="AV54" s="355"/>
      <c r="AW54" s="355"/>
      <c r="AX54" s="695"/>
    </row>
    <row r="55" spans="1:60" x14ac:dyDescent="0.15">
      <c r="A55" s="800"/>
      <c r="B55" s="801"/>
      <c r="C55" s="801"/>
      <c r="D55" s="801"/>
      <c r="E55" s="801"/>
      <c r="F55" s="983"/>
      <c r="G55" s="575"/>
      <c r="H55" s="106"/>
      <c r="I55" s="106"/>
      <c r="J55" s="106"/>
      <c r="K55" s="106"/>
      <c r="L55" s="106"/>
      <c r="M55" s="106"/>
      <c r="N55" s="106"/>
      <c r="O55" s="106"/>
      <c r="P55" s="106"/>
      <c r="Q55" s="106"/>
      <c r="R55" s="106"/>
      <c r="S55" s="106"/>
      <c r="T55" s="106"/>
      <c r="U55" s="106"/>
      <c r="V55" s="106"/>
      <c r="W55" s="106"/>
      <c r="X55" s="107"/>
      <c r="Y55" s="979" t="s">
        <v>64</v>
      </c>
      <c r="Z55" s="121"/>
      <c r="AA55" s="122"/>
      <c r="AB55" s="569" t="s">
        <v>555</v>
      </c>
      <c r="AC55" s="570"/>
      <c r="AD55" s="571"/>
      <c r="AE55" s="161" t="s">
        <v>557</v>
      </c>
      <c r="AF55" s="116"/>
      <c r="AG55" s="116"/>
      <c r="AH55" s="116"/>
      <c r="AI55" s="117"/>
      <c r="AJ55" s="161" t="s">
        <v>558</v>
      </c>
      <c r="AK55" s="116"/>
      <c r="AL55" s="116"/>
      <c r="AM55" s="116"/>
      <c r="AN55" s="117"/>
      <c r="AO55" s="161" t="s">
        <v>559</v>
      </c>
      <c r="AP55" s="116"/>
      <c r="AQ55" s="116"/>
      <c r="AR55" s="116"/>
      <c r="AS55" s="117"/>
      <c r="AT55" s="161" t="s">
        <v>560</v>
      </c>
      <c r="AU55" s="116"/>
      <c r="AV55" s="116"/>
      <c r="AW55" s="116"/>
      <c r="AX55" s="124"/>
    </row>
    <row r="56" spans="1:60" ht="20.25" customHeight="1" x14ac:dyDescent="0.15">
      <c r="A56" s="800"/>
      <c r="B56" s="801"/>
      <c r="C56" s="801"/>
      <c r="D56" s="801"/>
      <c r="E56" s="801"/>
      <c r="F56" s="983"/>
      <c r="G56" s="321" t="s">
        <v>18</v>
      </c>
      <c r="H56" s="146"/>
      <c r="I56" s="146"/>
      <c r="J56" s="146"/>
      <c r="K56" s="146"/>
      <c r="L56" s="146"/>
      <c r="M56" s="146"/>
      <c r="N56" s="146"/>
      <c r="O56" s="146"/>
      <c r="P56" s="146"/>
      <c r="Q56" s="146"/>
      <c r="R56" s="146"/>
      <c r="S56" s="146"/>
      <c r="T56" s="146"/>
      <c r="U56" s="146"/>
      <c r="V56" s="146"/>
      <c r="W56" s="146"/>
      <c r="X56" s="171"/>
      <c r="Y56" s="696"/>
      <c r="Z56" s="697"/>
      <c r="AA56" s="698"/>
      <c r="AB56" s="320" t="s">
        <v>12</v>
      </c>
      <c r="AC56" s="321"/>
      <c r="AD56" s="663"/>
      <c r="AE56" s="320" t="s">
        <v>686</v>
      </c>
      <c r="AF56" s="321"/>
      <c r="AG56" s="321"/>
      <c r="AH56" s="321"/>
      <c r="AI56" s="663"/>
      <c r="AJ56" s="320" t="s">
        <v>687</v>
      </c>
      <c r="AK56" s="321"/>
      <c r="AL56" s="321"/>
      <c r="AM56" s="321"/>
      <c r="AN56" s="663"/>
      <c r="AO56" s="320" t="s">
        <v>688</v>
      </c>
      <c r="AP56" s="321"/>
      <c r="AQ56" s="321"/>
      <c r="AR56" s="321"/>
      <c r="AS56" s="321"/>
      <c r="AT56" s="101" t="s">
        <v>79</v>
      </c>
      <c r="AU56" s="102"/>
      <c r="AV56" s="102"/>
      <c r="AW56" s="102"/>
      <c r="AX56" s="103"/>
    </row>
    <row r="57" spans="1:60" ht="22.5" customHeight="1" x14ac:dyDescent="0.15">
      <c r="A57" s="800"/>
      <c r="B57" s="801"/>
      <c r="C57" s="801"/>
      <c r="D57" s="801"/>
      <c r="E57" s="801"/>
      <c r="F57" s="983"/>
      <c r="G57" s="572" t="s">
        <v>707</v>
      </c>
      <c r="H57" s="573"/>
      <c r="I57" s="573"/>
      <c r="J57" s="573"/>
      <c r="K57" s="573"/>
      <c r="L57" s="573"/>
      <c r="M57" s="573"/>
      <c r="N57" s="573"/>
      <c r="O57" s="573"/>
      <c r="P57" s="573"/>
      <c r="Q57" s="573"/>
      <c r="R57" s="573"/>
      <c r="S57" s="573"/>
      <c r="T57" s="573"/>
      <c r="U57" s="573"/>
      <c r="V57" s="573"/>
      <c r="W57" s="573"/>
      <c r="X57" s="574"/>
      <c r="Y57" s="692" t="s">
        <v>17</v>
      </c>
      <c r="Z57" s="693"/>
      <c r="AA57" s="694"/>
      <c r="AB57" s="569" t="s">
        <v>564</v>
      </c>
      <c r="AC57" s="570"/>
      <c r="AD57" s="571"/>
      <c r="AE57" s="354">
        <v>42</v>
      </c>
      <c r="AF57" s="355"/>
      <c r="AG57" s="355"/>
      <c r="AH57" s="355"/>
      <c r="AI57" s="356"/>
      <c r="AJ57" s="354">
        <v>42</v>
      </c>
      <c r="AK57" s="355"/>
      <c r="AL57" s="355"/>
      <c r="AM57" s="355"/>
      <c r="AN57" s="356"/>
      <c r="AO57" s="354">
        <v>35</v>
      </c>
      <c r="AP57" s="355"/>
      <c r="AQ57" s="355"/>
      <c r="AR57" s="355"/>
      <c r="AS57" s="356"/>
      <c r="AT57" s="354">
        <v>50</v>
      </c>
      <c r="AU57" s="355"/>
      <c r="AV57" s="355"/>
      <c r="AW57" s="355"/>
      <c r="AX57" s="695"/>
      <c r="AY57" s="45"/>
    </row>
    <row r="58" spans="1:60" x14ac:dyDescent="0.15">
      <c r="A58" s="800"/>
      <c r="B58" s="801"/>
      <c r="C58" s="801"/>
      <c r="D58" s="801"/>
      <c r="E58" s="801"/>
      <c r="F58" s="983"/>
      <c r="G58" s="575"/>
      <c r="H58" s="106"/>
      <c r="I58" s="106"/>
      <c r="J58" s="106"/>
      <c r="K58" s="106"/>
      <c r="L58" s="106"/>
      <c r="M58" s="106"/>
      <c r="N58" s="106"/>
      <c r="O58" s="106"/>
      <c r="P58" s="106"/>
      <c r="Q58" s="106"/>
      <c r="R58" s="106"/>
      <c r="S58" s="106"/>
      <c r="T58" s="106"/>
      <c r="U58" s="106"/>
      <c r="V58" s="106"/>
      <c r="W58" s="106"/>
      <c r="X58" s="107"/>
      <c r="Y58" s="979" t="s">
        <v>64</v>
      </c>
      <c r="Z58" s="121"/>
      <c r="AA58" s="122"/>
      <c r="AB58" s="569" t="s">
        <v>564</v>
      </c>
      <c r="AC58" s="570"/>
      <c r="AD58" s="571"/>
      <c r="AE58" s="161" t="s">
        <v>561</v>
      </c>
      <c r="AF58" s="116"/>
      <c r="AG58" s="116"/>
      <c r="AH58" s="116"/>
      <c r="AI58" s="117"/>
      <c r="AJ58" s="161" t="s">
        <v>562</v>
      </c>
      <c r="AK58" s="116"/>
      <c r="AL58" s="116"/>
      <c r="AM58" s="116"/>
      <c r="AN58" s="117"/>
      <c r="AO58" s="161" t="s">
        <v>569</v>
      </c>
      <c r="AP58" s="116"/>
      <c r="AQ58" s="116"/>
      <c r="AR58" s="116"/>
      <c r="AS58" s="117"/>
      <c r="AT58" s="161" t="s">
        <v>570</v>
      </c>
      <c r="AU58" s="116"/>
      <c r="AV58" s="116"/>
      <c r="AW58" s="116"/>
      <c r="AX58" s="124"/>
      <c r="AY58" s="45"/>
    </row>
    <row r="59" spans="1:60" ht="20.25" customHeight="1" x14ac:dyDescent="0.15">
      <c r="A59" s="800"/>
      <c r="B59" s="801"/>
      <c r="C59" s="801"/>
      <c r="D59" s="801"/>
      <c r="E59" s="801"/>
      <c r="F59" s="983"/>
      <c r="G59" s="321" t="s">
        <v>18</v>
      </c>
      <c r="H59" s="146"/>
      <c r="I59" s="146"/>
      <c r="J59" s="146"/>
      <c r="K59" s="146"/>
      <c r="L59" s="146"/>
      <c r="M59" s="146"/>
      <c r="N59" s="146"/>
      <c r="O59" s="146"/>
      <c r="P59" s="146"/>
      <c r="Q59" s="146"/>
      <c r="R59" s="146"/>
      <c r="S59" s="146"/>
      <c r="T59" s="146"/>
      <c r="U59" s="146"/>
      <c r="V59" s="146"/>
      <c r="W59" s="146"/>
      <c r="X59" s="171"/>
      <c r="Y59" s="696"/>
      <c r="Z59" s="697"/>
      <c r="AA59" s="698"/>
      <c r="AB59" s="320" t="s">
        <v>12</v>
      </c>
      <c r="AC59" s="321"/>
      <c r="AD59" s="663"/>
      <c r="AE59" s="320" t="s">
        <v>686</v>
      </c>
      <c r="AF59" s="321"/>
      <c r="AG59" s="321"/>
      <c r="AH59" s="321"/>
      <c r="AI59" s="663"/>
      <c r="AJ59" s="320" t="s">
        <v>687</v>
      </c>
      <c r="AK59" s="321"/>
      <c r="AL59" s="321"/>
      <c r="AM59" s="321"/>
      <c r="AN59" s="663"/>
      <c r="AO59" s="320" t="s">
        <v>688</v>
      </c>
      <c r="AP59" s="321"/>
      <c r="AQ59" s="321"/>
      <c r="AR59" s="321"/>
      <c r="AS59" s="321"/>
      <c r="AT59" s="101" t="s">
        <v>79</v>
      </c>
      <c r="AU59" s="102"/>
      <c r="AV59" s="102"/>
      <c r="AW59" s="102"/>
      <c r="AX59" s="103"/>
    </row>
    <row r="60" spans="1:60" ht="22.5" customHeight="1" x14ac:dyDescent="0.15">
      <c r="A60" s="800"/>
      <c r="B60" s="801"/>
      <c r="C60" s="801"/>
      <c r="D60" s="801"/>
      <c r="E60" s="801"/>
      <c r="F60" s="983"/>
      <c r="G60" s="572" t="s">
        <v>708</v>
      </c>
      <c r="H60" s="573"/>
      <c r="I60" s="573"/>
      <c r="J60" s="573"/>
      <c r="K60" s="573"/>
      <c r="L60" s="573"/>
      <c r="M60" s="573"/>
      <c r="N60" s="573"/>
      <c r="O60" s="573"/>
      <c r="P60" s="573"/>
      <c r="Q60" s="573"/>
      <c r="R60" s="573"/>
      <c r="S60" s="573"/>
      <c r="T60" s="573"/>
      <c r="U60" s="573"/>
      <c r="V60" s="573"/>
      <c r="W60" s="573"/>
      <c r="X60" s="574"/>
      <c r="Y60" s="692" t="s">
        <v>17</v>
      </c>
      <c r="Z60" s="693"/>
      <c r="AA60" s="694"/>
      <c r="AB60" s="569" t="s">
        <v>567</v>
      </c>
      <c r="AC60" s="570"/>
      <c r="AD60" s="571"/>
      <c r="AE60" s="354">
        <v>331</v>
      </c>
      <c r="AF60" s="355"/>
      <c r="AG60" s="355"/>
      <c r="AH60" s="355"/>
      <c r="AI60" s="356"/>
      <c r="AJ60" s="354">
        <v>946</v>
      </c>
      <c r="AK60" s="355"/>
      <c r="AL60" s="355"/>
      <c r="AM60" s="355"/>
      <c r="AN60" s="356"/>
      <c r="AO60" s="354">
        <v>1036</v>
      </c>
      <c r="AP60" s="355"/>
      <c r="AQ60" s="355"/>
      <c r="AR60" s="355"/>
      <c r="AS60" s="356"/>
      <c r="AT60" s="354">
        <v>263</v>
      </c>
      <c r="AU60" s="355"/>
      <c r="AV60" s="355"/>
      <c r="AW60" s="355"/>
      <c r="AX60" s="695"/>
    </row>
    <row r="61" spans="1:60" x14ac:dyDescent="0.15">
      <c r="A61" s="984"/>
      <c r="B61" s="985"/>
      <c r="C61" s="985"/>
      <c r="D61" s="985"/>
      <c r="E61" s="985"/>
      <c r="F61" s="986"/>
      <c r="G61" s="575"/>
      <c r="H61" s="106"/>
      <c r="I61" s="106"/>
      <c r="J61" s="106"/>
      <c r="K61" s="106"/>
      <c r="L61" s="106"/>
      <c r="M61" s="106"/>
      <c r="N61" s="106"/>
      <c r="O61" s="106"/>
      <c r="P61" s="106"/>
      <c r="Q61" s="106"/>
      <c r="R61" s="106"/>
      <c r="S61" s="106"/>
      <c r="T61" s="106"/>
      <c r="U61" s="106"/>
      <c r="V61" s="106"/>
      <c r="W61" s="106"/>
      <c r="X61" s="107"/>
      <c r="Y61" s="979" t="s">
        <v>64</v>
      </c>
      <c r="Z61" s="121"/>
      <c r="AA61" s="122"/>
      <c r="AB61" s="569" t="s">
        <v>565</v>
      </c>
      <c r="AC61" s="570"/>
      <c r="AD61" s="571"/>
      <c r="AE61" s="161" t="s">
        <v>566</v>
      </c>
      <c r="AF61" s="116"/>
      <c r="AG61" s="116"/>
      <c r="AH61" s="116"/>
      <c r="AI61" s="117"/>
      <c r="AJ61" s="161" t="s">
        <v>568</v>
      </c>
      <c r="AK61" s="116"/>
      <c r="AL61" s="116"/>
      <c r="AM61" s="116"/>
      <c r="AN61" s="117"/>
      <c r="AO61" s="994" t="s">
        <v>588</v>
      </c>
      <c r="AP61" s="116"/>
      <c r="AQ61" s="116"/>
      <c r="AR61" s="116"/>
      <c r="AS61" s="117"/>
      <c r="AT61" s="161" t="s">
        <v>571</v>
      </c>
      <c r="AU61" s="116"/>
      <c r="AV61" s="116"/>
      <c r="AW61" s="116"/>
      <c r="AX61" s="124"/>
    </row>
    <row r="62" spans="1:60" ht="23.1" customHeight="1" x14ac:dyDescent="0.15">
      <c r="A62" s="907" t="s">
        <v>81</v>
      </c>
      <c r="B62" s="908"/>
      <c r="C62" s="916" t="s">
        <v>21</v>
      </c>
      <c r="D62" s="700"/>
      <c r="E62" s="700"/>
      <c r="F62" s="700"/>
      <c r="G62" s="700"/>
      <c r="H62" s="700"/>
      <c r="I62" s="700"/>
      <c r="J62" s="700"/>
      <c r="K62" s="917"/>
      <c r="L62" s="454" t="s">
        <v>80</v>
      </c>
      <c r="M62" s="454"/>
      <c r="N62" s="454"/>
      <c r="O62" s="454"/>
      <c r="P62" s="454"/>
      <c r="Q62" s="454"/>
      <c r="R62" s="455" t="s">
        <v>77</v>
      </c>
      <c r="S62" s="456"/>
      <c r="T62" s="456"/>
      <c r="U62" s="456"/>
      <c r="V62" s="456"/>
      <c r="W62" s="456"/>
      <c r="X62" s="699" t="s">
        <v>34</v>
      </c>
      <c r="Y62" s="700"/>
      <c r="Z62" s="700"/>
      <c r="AA62" s="700"/>
      <c r="AB62" s="700"/>
      <c r="AC62" s="700"/>
      <c r="AD62" s="700"/>
      <c r="AE62" s="700"/>
      <c r="AF62" s="700"/>
      <c r="AG62" s="700"/>
      <c r="AH62" s="700"/>
      <c r="AI62" s="700"/>
      <c r="AJ62" s="700"/>
      <c r="AK62" s="700"/>
      <c r="AL62" s="700"/>
      <c r="AM62" s="700"/>
      <c r="AN62" s="700"/>
      <c r="AO62" s="700"/>
      <c r="AP62" s="700"/>
      <c r="AQ62" s="700"/>
      <c r="AR62" s="700"/>
      <c r="AS62" s="700"/>
      <c r="AT62" s="700"/>
      <c r="AU62" s="700"/>
      <c r="AV62" s="700"/>
      <c r="AW62" s="700"/>
      <c r="AX62" s="701"/>
    </row>
    <row r="63" spans="1:60" ht="22.5" customHeight="1" x14ac:dyDescent="0.15">
      <c r="A63" s="909"/>
      <c r="B63" s="910"/>
      <c r="C63" s="685" t="s">
        <v>547</v>
      </c>
      <c r="D63" s="686"/>
      <c r="E63" s="686"/>
      <c r="F63" s="686"/>
      <c r="G63" s="686"/>
      <c r="H63" s="686"/>
      <c r="I63" s="686"/>
      <c r="J63" s="686"/>
      <c r="K63" s="687"/>
      <c r="L63" s="688">
        <v>12</v>
      </c>
      <c r="M63" s="688"/>
      <c r="N63" s="688"/>
      <c r="O63" s="688"/>
      <c r="P63" s="688"/>
      <c r="Q63" s="688"/>
      <c r="R63" s="688" t="s">
        <v>733</v>
      </c>
      <c r="S63" s="688"/>
      <c r="T63" s="688"/>
      <c r="U63" s="688"/>
      <c r="V63" s="688"/>
      <c r="W63" s="688"/>
      <c r="X63" s="689"/>
      <c r="Y63" s="690"/>
      <c r="Z63" s="690"/>
      <c r="AA63" s="690"/>
      <c r="AB63" s="690"/>
      <c r="AC63" s="690"/>
      <c r="AD63" s="690"/>
      <c r="AE63" s="690"/>
      <c r="AF63" s="690"/>
      <c r="AG63" s="690"/>
      <c r="AH63" s="690"/>
      <c r="AI63" s="690"/>
      <c r="AJ63" s="690"/>
      <c r="AK63" s="690"/>
      <c r="AL63" s="690"/>
      <c r="AM63" s="690"/>
      <c r="AN63" s="690"/>
      <c r="AO63" s="690"/>
      <c r="AP63" s="690"/>
      <c r="AQ63" s="690"/>
      <c r="AR63" s="690"/>
      <c r="AS63" s="690"/>
      <c r="AT63" s="690"/>
      <c r="AU63" s="690"/>
      <c r="AV63" s="690"/>
      <c r="AW63" s="690"/>
      <c r="AX63" s="691"/>
    </row>
    <row r="64" spans="1:60" ht="22.5" customHeight="1" x14ac:dyDescent="0.15">
      <c r="A64" s="909"/>
      <c r="B64" s="910"/>
      <c r="C64" s="490" t="s">
        <v>548</v>
      </c>
      <c r="D64" s="491"/>
      <c r="E64" s="491"/>
      <c r="F64" s="491"/>
      <c r="G64" s="491"/>
      <c r="H64" s="491"/>
      <c r="I64" s="491"/>
      <c r="J64" s="491"/>
      <c r="K64" s="492"/>
      <c r="L64" s="486">
        <v>80</v>
      </c>
      <c r="M64" s="486"/>
      <c r="N64" s="486"/>
      <c r="O64" s="486"/>
      <c r="P64" s="486"/>
      <c r="Q64" s="486"/>
      <c r="R64" s="486" t="s">
        <v>733</v>
      </c>
      <c r="S64" s="486"/>
      <c r="T64" s="486"/>
      <c r="U64" s="486"/>
      <c r="V64" s="486"/>
      <c r="W64" s="486"/>
      <c r="X64" s="487"/>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9"/>
    </row>
    <row r="65" spans="1:64" ht="22.5" customHeight="1" x14ac:dyDescent="0.15">
      <c r="A65" s="909"/>
      <c r="B65" s="910"/>
      <c r="C65" s="490" t="s">
        <v>549</v>
      </c>
      <c r="D65" s="491"/>
      <c r="E65" s="491"/>
      <c r="F65" s="491"/>
      <c r="G65" s="491"/>
      <c r="H65" s="491"/>
      <c r="I65" s="491"/>
      <c r="J65" s="491"/>
      <c r="K65" s="492"/>
      <c r="L65" s="486">
        <v>2300</v>
      </c>
      <c r="M65" s="486"/>
      <c r="N65" s="486"/>
      <c r="O65" s="486"/>
      <c r="P65" s="486"/>
      <c r="Q65" s="486"/>
      <c r="R65" s="486" t="s">
        <v>733</v>
      </c>
      <c r="S65" s="486"/>
      <c r="T65" s="486"/>
      <c r="U65" s="486"/>
      <c r="V65" s="486"/>
      <c r="W65" s="486"/>
      <c r="X65" s="487"/>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9"/>
    </row>
    <row r="66" spans="1:64" ht="22.5" customHeight="1" x14ac:dyDescent="0.15">
      <c r="A66" s="909"/>
      <c r="B66" s="910"/>
      <c r="C66" s="490" t="s">
        <v>583</v>
      </c>
      <c r="D66" s="491"/>
      <c r="E66" s="491"/>
      <c r="F66" s="491"/>
      <c r="G66" s="491"/>
      <c r="H66" s="491"/>
      <c r="I66" s="491"/>
      <c r="J66" s="491"/>
      <c r="K66" s="492"/>
      <c r="L66" s="987">
        <v>300</v>
      </c>
      <c r="M66" s="988"/>
      <c r="N66" s="988"/>
      <c r="O66" s="988"/>
      <c r="P66" s="988"/>
      <c r="Q66" s="989"/>
      <c r="R66" s="987" t="s">
        <v>734</v>
      </c>
      <c r="S66" s="988"/>
      <c r="T66" s="988"/>
      <c r="U66" s="988"/>
      <c r="V66" s="988"/>
      <c r="W66" s="989"/>
      <c r="X66" s="58"/>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60"/>
    </row>
    <row r="67" spans="1:64" ht="21" customHeight="1" thickBot="1" x14ac:dyDescent="0.2">
      <c r="A67" s="911"/>
      <c r="B67" s="912"/>
      <c r="C67" s="990" t="s">
        <v>24</v>
      </c>
      <c r="D67" s="192"/>
      <c r="E67" s="192"/>
      <c r="F67" s="192"/>
      <c r="G67" s="192"/>
      <c r="H67" s="192"/>
      <c r="I67" s="192"/>
      <c r="J67" s="192"/>
      <c r="K67" s="193"/>
      <c r="L67" s="991">
        <f>SUM(L63:Q66)</f>
        <v>2692</v>
      </c>
      <c r="M67" s="992"/>
      <c r="N67" s="992"/>
      <c r="O67" s="992"/>
      <c r="P67" s="992"/>
      <c r="Q67" s="993"/>
      <c r="R67" s="991" t="s">
        <v>733</v>
      </c>
      <c r="S67" s="992"/>
      <c r="T67" s="992"/>
      <c r="U67" s="992"/>
      <c r="V67" s="992"/>
      <c r="W67" s="993"/>
      <c r="X67" s="913"/>
      <c r="Y67" s="914"/>
      <c r="Z67" s="914"/>
      <c r="AA67" s="914"/>
      <c r="AB67" s="914"/>
      <c r="AC67" s="914"/>
      <c r="AD67" s="914"/>
      <c r="AE67" s="914"/>
      <c r="AF67" s="914"/>
      <c r="AG67" s="914"/>
      <c r="AH67" s="914"/>
      <c r="AI67" s="914"/>
      <c r="AJ67" s="914"/>
      <c r="AK67" s="914"/>
      <c r="AL67" s="914"/>
      <c r="AM67" s="914"/>
      <c r="AN67" s="914"/>
      <c r="AO67" s="914"/>
      <c r="AP67" s="914"/>
      <c r="AQ67" s="914"/>
      <c r="AR67" s="914"/>
      <c r="AS67" s="914"/>
      <c r="AT67" s="914"/>
      <c r="AU67" s="914"/>
      <c r="AV67" s="914"/>
      <c r="AW67" s="914"/>
      <c r="AX67" s="915"/>
    </row>
    <row r="68" spans="1:64" ht="0.95" customHeight="1" thickBot="1" x14ac:dyDescent="0.2">
      <c r="A68" s="8"/>
      <c r="B68" s="9"/>
      <c r="C68" s="12"/>
      <c r="D68" s="12"/>
      <c r="E68" s="12"/>
      <c r="F68" s="12"/>
      <c r="G68" s="12"/>
      <c r="H68" s="12"/>
      <c r="I68" s="12"/>
      <c r="J68" s="12"/>
      <c r="K68" s="12"/>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1"/>
    </row>
    <row r="69" spans="1:64" ht="21" customHeight="1" x14ac:dyDescent="0.15">
      <c r="A69" s="702" t="s">
        <v>62</v>
      </c>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c r="Z69" s="703"/>
      <c r="AA69" s="703"/>
      <c r="AB69" s="703"/>
      <c r="AC69" s="703"/>
      <c r="AD69" s="703"/>
      <c r="AE69" s="703"/>
      <c r="AF69" s="703"/>
      <c r="AG69" s="703"/>
      <c r="AH69" s="703"/>
      <c r="AI69" s="703"/>
      <c r="AJ69" s="703"/>
      <c r="AK69" s="703"/>
      <c r="AL69" s="703"/>
      <c r="AM69" s="703"/>
      <c r="AN69" s="703"/>
      <c r="AO69" s="703"/>
      <c r="AP69" s="703"/>
      <c r="AQ69" s="703"/>
      <c r="AR69" s="703"/>
      <c r="AS69" s="703"/>
      <c r="AT69" s="703"/>
      <c r="AU69" s="703"/>
      <c r="AV69" s="703"/>
      <c r="AW69" s="703"/>
      <c r="AX69" s="704"/>
    </row>
    <row r="70" spans="1:64" ht="21" customHeight="1" x14ac:dyDescent="0.15">
      <c r="A70" s="13"/>
      <c r="B70" s="14"/>
      <c r="C70" s="414" t="s">
        <v>44</v>
      </c>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5"/>
      <c r="AD70" s="413" t="s">
        <v>48</v>
      </c>
      <c r="AE70" s="413"/>
      <c r="AF70" s="413"/>
      <c r="AG70" s="417" t="s">
        <v>43</v>
      </c>
      <c r="AH70" s="413"/>
      <c r="AI70" s="413"/>
      <c r="AJ70" s="413"/>
      <c r="AK70" s="413"/>
      <c r="AL70" s="413"/>
      <c r="AM70" s="413"/>
      <c r="AN70" s="413"/>
      <c r="AO70" s="413"/>
      <c r="AP70" s="413"/>
      <c r="AQ70" s="413"/>
      <c r="AR70" s="413"/>
      <c r="AS70" s="413"/>
      <c r="AT70" s="413"/>
      <c r="AU70" s="413"/>
      <c r="AV70" s="413"/>
      <c r="AW70" s="413"/>
      <c r="AX70" s="418"/>
    </row>
    <row r="71" spans="1:64" ht="44.25" customHeight="1" x14ac:dyDescent="0.15">
      <c r="A71" s="894" t="s">
        <v>317</v>
      </c>
      <c r="B71" s="895"/>
      <c r="C71" s="625" t="s">
        <v>318</v>
      </c>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7"/>
      <c r="AD71" s="576" t="s">
        <v>253</v>
      </c>
      <c r="AE71" s="577"/>
      <c r="AF71" s="577"/>
      <c r="AG71" s="997" t="s">
        <v>689</v>
      </c>
      <c r="AH71" s="998"/>
      <c r="AI71" s="998"/>
      <c r="AJ71" s="998"/>
      <c r="AK71" s="998"/>
      <c r="AL71" s="998"/>
      <c r="AM71" s="998"/>
      <c r="AN71" s="998"/>
      <c r="AO71" s="998"/>
      <c r="AP71" s="998"/>
      <c r="AQ71" s="998"/>
      <c r="AR71" s="998"/>
      <c r="AS71" s="998"/>
      <c r="AT71" s="998"/>
      <c r="AU71" s="998"/>
      <c r="AV71" s="998"/>
      <c r="AW71" s="998"/>
      <c r="AX71" s="999"/>
    </row>
    <row r="72" spans="1:64" ht="30" customHeight="1" x14ac:dyDescent="0.15">
      <c r="A72" s="896"/>
      <c r="B72" s="897"/>
      <c r="C72" s="628" t="s">
        <v>49</v>
      </c>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412"/>
      <c r="AD72" s="484" t="s">
        <v>253</v>
      </c>
      <c r="AE72" s="485"/>
      <c r="AF72" s="485"/>
      <c r="AG72" s="1000" t="s">
        <v>578</v>
      </c>
      <c r="AH72" s="1001"/>
      <c r="AI72" s="1001"/>
      <c r="AJ72" s="1001"/>
      <c r="AK72" s="1001"/>
      <c r="AL72" s="1001"/>
      <c r="AM72" s="1001"/>
      <c r="AN72" s="1001"/>
      <c r="AO72" s="1001"/>
      <c r="AP72" s="1001"/>
      <c r="AQ72" s="1001"/>
      <c r="AR72" s="1001"/>
      <c r="AS72" s="1001"/>
      <c r="AT72" s="1001"/>
      <c r="AU72" s="1001"/>
      <c r="AV72" s="1001"/>
      <c r="AW72" s="1001"/>
      <c r="AX72" s="1002"/>
    </row>
    <row r="73" spans="1:64" ht="30" customHeight="1" x14ac:dyDescent="0.15">
      <c r="A73" s="898"/>
      <c r="B73" s="899"/>
      <c r="C73" s="630" t="s">
        <v>319</v>
      </c>
      <c r="D73" s="631"/>
      <c r="E73" s="631"/>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2"/>
      <c r="AD73" s="767" t="s">
        <v>253</v>
      </c>
      <c r="AE73" s="768"/>
      <c r="AF73" s="768"/>
      <c r="AG73" s="1003" t="s">
        <v>579</v>
      </c>
      <c r="AH73" s="1004"/>
      <c r="AI73" s="1004"/>
      <c r="AJ73" s="1004"/>
      <c r="AK73" s="1004"/>
      <c r="AL73" s="1004"/>
      <c r="AM73" s="1004"/>
      <c r="AN73" s="1004"/>
      <c r="AO73" s="1004"/>
      <c r="AP73" s="1004"/>
      <c r="AQ73" s="1004"/>
      <c r="AR73" s="1004"/>
      <c r="AS73" s="1004"/>
      <c r="AT73" s="1004"/>
      <c r="AU73" s="1004"/>
      <c r="AV73" s="1004"/>
      <c r="AW73" s="1004"/>
      <c r="AX73" s="1005"/>
    </row>
    <row r="74" spans="1:64" ht="30.75" customHeight="1" x14ac:dyDescent="0.15">
      <c r="A74" s="528" t="s">
        <v>51</v>
      </c>
      <c r="B74" s="529"/>
      <c r="C74" s="479" t="s">
        <v>53</v>
      </c>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769" t="s">
        <v>253</v>
      </c>
      <c r="AE74" s="458"/>
      <c r="AF74" s="458"/>
      <c r="AG74" s="1006" t="s">
        <v>690</v>
      </c>
      <c r="AH74" s="1007"/>
      <c r="AI74" s="1007"/>
      <c r="AJ74" s="1007"/>
      <c r="AK74" s="1007"/>
      <c r="AL74" s="1007"/>
      <c r="AM74" s="1007"/>
      <c r="AN74" s="1007"/>
      <c r="AO74" s="1007"/>
      <c r="AP74" s="1007"/>
      <c r="AQ74" s="1007"/>
      <c r="AR74" s="1007"/>
      <c r="AS74" s="1007"/>
      <c r="AT74" s="1007"/>
      <c r="AU74" s="1007"/>
      <c r="AV74" s="1007"/>
      <c r="AW74" s="1007"/>
      <c r="AX74" s="1008"/>
    </row>
    <row r="75" spans="1:64" ht="35.25" customHeight="1" x14ac:dyDescent="0.15">
      <c r="A75" s="530"/>
      <c r="B75" s="531"/>
      <c r="C75" s="411" t="s">
        <v>54</v>
      </c>
      <c r="D75" s="412"/>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6" t="s">
        <v>253</v>
      </c>
      <c r="AE75" s="259"/>
      <c r="AF75" s="259"/>
      <c r="AG75" s="1000" t="s">
        <v>735</v>
      </c>
      <c r="AH75" s="1001"/>
      <c r="AI75" s="1001"/>
      <c r="AJ75" s="1001"/>
      <c r="AK75" s="1001"/>
      <c r="AL75" s="1001"/>
      <c r="AM75" s="1001"/>
      <c r="AN75" s="1001"/>
      <c r="AO75" s="1001"/>
      <c r="AP75" s="1001"/>
      <c r="AQ75" s="1001"/>
      <c r="AR75" s="1001"/>
      <c r="AS75" s="1001"/>
      <c r="AT75" s="1001"/>
      <c r="AU75" s="1001"/>
      <c r="AV75" s="1001"/>
      <c r="AW75" s="1001"/>
      <c r="AX75" s="1002"/>
    </row>
    <row r="76" spans="1:64" ht="45.75" customHeight="1" x14ac:dyDescent="0.15">
      <c r="A76" s="530"/>
      <c r="B76" s="531"/>
      <c r="C76" s="552" t="s">
        <v>320</v>
      </c>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6" t="s">
        <v>253</v>
      </c>
      <c r="AE76" s="259"/>
      <c r="AF76" s="259"/>
      <c r="AG76" s="1000" t="s">
        <v>581</v>
      </c>
      <c r="AH76" s="1001"/>
      <c r="AI76" s="1001"/>
      <c r="AJ76" s="1001"/>
      <c r="AK76" s="1001"/>
      <c r="AL76" s="1001"/>
      <c r="AM76" s="1001"/>
      <c r="AN76" s="1001"/>
      <c r="AO76" s="1001"/>
      <c r="AP76" s="1001"/>
      <c r="AQ76" s="1001"/>
      <c r="AR76" s="1001"/>
      <c r="AS76" s="1001"/>
      <c r="AT76" s="1001"/>
      <c r="AU76" s="1001"/>
      <c r="AV76" s="1001"/>
      <c r="AW76" s="1001"/>
      <c r="AX76" s="1002"/>
    </row>
    <row r="77" spans="1:64" ht="18" customHeight="1" x14ac:dyDescent="0.15">
      <c r="A77" s="530"/>
      <c r="B77" s="531"/>
      <c r="C77" s="411" t="s">
        <v>50</v>
      </c>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6" t="s">
        <v>580</v>
      </c>
      <c r="AE77" s="259"/>
      <c r="AF77" s="259"/>
      <c r="AG77" s="1000" t="s">
        <v>544</v>
      </c>
      <c r="AH77" s="1001"/>
      <c r="AI77" s="1001"/>
      <c r="AJ77" s="1001"/>
      <c r="AK77" s="1001"/>
      <c r="AL77" s="1001"/>
      <c r="AM77" s="1001"/>
      <c r="AN77" s="1001"/>
      <c r="AO77" s="1001"/>
      <c r="AP77" s="1001"/>
      <c r="AQ77" s="1001"/>
      <c r="AR77" s="1001"/>
      <c r="AS77" s="1001"/>
      <c r="AT77" s="1001"/>
      <c r="AU77" s="1001"/>
      <c r="AV77" s="1001"/>
      <c r="AW77" s="1001"/>
      <c r="AX77" s="1002"/>
    </row>
    <row r="78" spans="1:64" ht="33" customHeight="1" x14ac:dyDescent="0.15">
      <c r="A78" s="530"/>
      <c r="B78" s="531"/>
      <c r="C78" s="411" t="s">
        <v>55</v>
      </c>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539"/>
      <c r="AD78" s="416" t="s">
        <v>253</v>
      </c>
      <c r="AE78" s="259"/>
      <c r="AF78" s="259"/>
      <c r="AG78" s="1000" t="s">
        <v>738</v>
      </c>
      <c r="AH78" s="1001"/>
      <c r="AI78" s="1001"/>
      <c r="AJ78" s="1001"/>
      <c r="AK78" s="1001"/>
      <c r="AL78" s="1001"/>
      <c r="AM78" s="1001"/>
      <c r="AN78" s="1001"/>
      <c r="AO78" s="1001"/>
      <c r="AP78" s="1001"/>
      <c r="AQ78" s="1001"/>
      <c r="AR78" s="1001"/>
      <c r="AS78" s="1001"/>
      <c r="AT78" s="1001"/>
      <c r="AU78" s="1001"/>
      <c r="AV78" s="1001"/>
      <c r="AW78" s="1001"/>
      <c r="AX78" s="1002"/>
    </row>
    <row r="79" spans="1:64" ht="19.350000000000001" customHeight="1" x14ac:dyDescent="0.15">
      <c r="A79" s="530"/>
      <c r="B79" s="531"/>
      <c r="C79" s="411" t="s">
        <v>60</v>
      </c>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539"/>
      <c r="AD79" s="416" t="s">
        <v>580</v>
      </c>
      <c r="AE79" s="259"/>
      <c r="AF79" s="259"/>
      <c r="AG79" s="1000" t="s">
        <v>546</v>
      </c>
      <c r="AH79" s="1001"/>
      <c r="AI79" s="1001"/>
      <c r="AJ79" s="1001"/>
      <c r="AK79" s="1001"/>
      <c r="AL79" s="1001"/>
      <c r="AM79" s="1001"/>
      <c r="AN79" s="1001"/>
      <c r="AO79" s="1001"/>
      <c r="AP79" s="1001"/>
      <c r="AQ79" s="1001"/>
      <c r="AR79" s="1001"/>
      <c r="AS79" s="1001"/>
      <c r="AT79" s="1001"/>
      <c r="AU79" s="1001"/>
      <c r="AV79" s="1001"/>
      <c r="AW79" s="1001"/>
      <c r="AX79" s="1002"/>
      <c r="BI79" s="18"/>
      <c r="BJ79" s="18"/>
      <c r="BK79" s="18"/>
      <c r="BL79" s="18"/>
    </row>
    <row r="80" spans="1:64" ht="32.25" customHeight="1" x14ac:dyDescent="0.15">
      <c r="A80" s="532"/>
      <c r="B80" s="533"/>
      <c r="C80" s="534" t="s">
        <v>86</v>
      </c>
      <c r="D80" s="535"/>
      <c r="E80" s="535"/>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6"/>
      <c r="AD80" s="408" t="s">
        <v>253</v>
      </c>
      <c r="AE80" s="409"/>
      <c r="AF80" s="410"/>
      <c r="AG80" s="1003" t="s">
        <v>736</v>
      </c>
      <c r="AH80" s="1004"/>
      <c r="AI80" s="1004"/>
      <c r="AJ80" s="1004"/>
      <c r="AK80" s="1004"/>
      <c r="AL80" s="1004"/>
      <c r="AM80" s="1004"/>
      <c r="AN80" s="1004"/>
      <c r="AO80" s="1004"/>
      <c r="AP80" s="1004"/>
      <c r="AQ80" s="1004"/>
      <c r="AR80" s="1004"/>
      <c r="AS80" s="1004"/>
      <c r="AT80" s="1004"/>
      <c r="AU80" s="1004"/>
      <c r="AV80" s="1004"/>
      <c r="AW80" s="1004"/>
      <c r="AX80" s="1005"/>
      <c r="BG80" s="18"/>
      <c r="BH80" s="18"/>
      <c r="BI80" s="18"/>
      <c r="BJ80" s="18"/>
    </row>
    <row r="81" spans="1:50" ht="53.25" customHeight="1" x14ac:dyDescent="0.15">
      <c r="A81" s="528" t="s">
        <v>52</v>
      </c>
      <c r="B81" s="529"/>
      <c r="C81" s="903" t="s">
        <v>85</v>
      </c>
      <c r="D81" s="904"/>
      <c r="E81" s="904"/>
      <c r="F81" s="904"/>
      <c r="G81" s="904"/>
      <c r="H81" s="904"/>
      <c r="I81" s="904"/>
      <c r="J81" s="904"/>
      <c r="K81" s="904"/>
      <c r="L81" s="904"/>
      <c r="M81" s="904"/>
      <c r="N81" s="904"/>
      <c r="O81" s="904"/>
      <c r="P81" s="904"/>
      <c r="Q81" s="904"/>
      <c r="R81" s="904"/>
      <c r="S81" s="904"/>
      <c r="T81" s="904"/>
      <c r="U81" s="904"/>
      <c r="V81" s="904"/>
      <c r="W81" s="904"/>
      <c r="X81" s="904"/>
      <c r="Y81" s="904"/>
      <c r="Z81" s="904"/>
      <c r="AA81" s="904"/>
      <c r="AB81" s="904"/>
      <c r="AC81" s="905"/>
      <c r="AD81" s="769" t="s">
        <v>253</v>
      </c>
      <c r="AE81" s="458"/>
      <c r="AF81" s="906"/>
      <c r="AG81" s="1006" t="s">
        <v>698</v>
      </c>
      <c r="AH81" s="1007"/>
      <c r="AI81" s="1007"/>
      <c r="AJ81" s="1007"/>
      <c r="AK81" s="1007"/>
      <c r="AL81" s="1007"/>
      <c r="AM81" s="1007"/>
      <c r="AN81" s="1007"/>
      <c r="AO81" s="1007"/>
      <c r="AP81" s="1007"/>
      <c r="AQ81" s="1007"/>
      <c r="AR81" s="1007"/>
      <c r="AS81" s="1007"/>
      <c r="AT81" s="1007"/>
      <c r="AU81" s="1007"/>
      <c r="AV81" s="1007"/>
      <c r="AW81" s="1007"/>
      <c r="AX81" s="1008"/>
    </row>
    <row r="82" spans="1:50" ht="39.75" customHeight="1" x14ac:dyDescent="0.15">
      <c r="A82" s="530"/>
      <c r="B82" s="531"/>
      <c r="C82" s="493" t="s">
        <v>58</v>
      </c>
      <c r="D82" s="494"/>
      <c r="E82" s="494"/>
      <c r="F82" s="494"/>
      <c r="G82" s="494"/>
      <c r="H82" s="494"/>
      <c r="I82" s="494"/>
      <c r="J82" s="494"/>
      <c r="K82" s="494"/>
      <c r="L82" s="494"/>
      <c r="M82" s="494"/>
      <c r="N82" s="494"/>
      <c r="O82" s="494"/>
      <c r="P82" s="494"/>
      <c r="Q82" s="494"/>
      <c r="R82" s="494"/>
      <c r="S82" s="494"/>
      <c r="T82" s="494"/>
      <c r="U82" s="494"/>
      <c r="V82" s="494"/>
      <c r="W82" s="494"/>
      <c r="X82" s="494"/>
      <c r="Y82" s="494"/>
      <c r="Z82" s="494"/>
      <c r="AA82" s="494"/>
      <c r="AB82" s="494"/>
      <c r="AC82" s="495"/>
      <c r="AD82" s="578" t="s">
        <v>253</v>
      </c>
      <c r="AE82" s="579"/>
      <c r="AF82" s="579"/>
      <c r="AG82" s="1000" t="s">
        <v>693</v>
      </c>
      <c r="AH82" s="1001"/>
      <c r="AI82" s="1001"/>
      <c r="AJ82" s="1001"/>
      <c r="AK82" s="1001"/>
      <c r="AL82" s="1001"/>
      <c r="AM82" s="1001"/>
      <c r="AN82" s="1001"/>
      <c r="AO82" s="1001"/>
      <c r="AP82" s="1001"/>
      <c r="AQ82" s="1001"/>
      <c r="AR82" s="1001"/>
      <c r="AS82" s="1001"/>
      <c r="AT82" s="1001"/>
      <c r="AU82" s="1001"/>
      <c r="AV82" s="1001"/>
      <c r="AW82" s="1001"/>
      <c r="AX82" s="1002"/>
    </row>
    <row r="83" spans="1:50" ht="30" customHeight="1" x14ac:dyDescent="0.15">
      <c r="A83" s="530"/>
      <c r="B83" s="531"/>
      <c r="C83" s="411" t="s">
        <v>56</v>
      </c>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84" t="s">
        <v>253</v>
      </c>
      <c r="AE83" s="485"/>
      <c r="AF83" s="485"/>
      <c r="AG83" s="1000" t="s">
        <v>709</v>
      </c>
      <c r="AH83" s="1001"/>
      <c r="AI83" s="1001"/>
      <c r="AJ83" s="1001"/>
      <c r="AK83" s="1001"/>
      <c r="AL83" s="1001"/>
      <c r="AM83" s="1001"/>
      <c r="AN83" s="1001"/>
      <c r="AO83" s="1001"/>
      <c r="AP83" s="1001"/>
      <c r="AQ83" s="1001"/>
      <c r="AR83" s="1001"/>
      <c r="AS83" s="1001"/>
      <c r="AT83" s="1001"/>
      <c r="AU83" s="1001"/>
      <c r="AV83" s="1001"/>
      <c r="AW83" s="1001"/>
      <c r="AX83" s="1002"/>
    </row>
    <row r="84" spans="1:50" ht="35.25" customHeight="1" x14ac:dyDescent="0.15">
      <c r="A84" s="532"/>
      <c r="B84" s="533"/>
      <c r="C84" s="411" t="s">
        <v>57</v>
      </c>
      <c r="D84" s="412"/>
      <c r="E84" s="412"/>
      <c r="F84" s="412"/>
      <c r="G84" s="412"/>
      <c r="H84" s="412"/>
      <c r="I84" s="412"/>
      <c r="J84" s="412"/>
      <c r="K84" s="412"/>
      <c r="L84" s="412"/>
      <c r="M84" s="412"/>
      <c r="N84" s="412"/>
      <c r="O84" s="412"/>
      <c r="P84" s="412"/>
      <c r="Q84" s="412"/>
      <c r="R84" s="412"/>
      <c r="S84" s="412"/>
      <c r="T84" s="412"/>
      <c r="U84" s="412"/>
      <c r="V84" s="412"/>
      <c r="W84" s="412"/>
      <c r="X84" s="412"/>
      <c r="Y84" s="412"/>
      <c r="Z84" s="412"/>
      <c r="AA84" s="412"/>
      <c r="AB84" s="412"/>
      <c r="AC84" s="412"/>
      <c r="AD84" s="484" t="s">
        <v>253</v>
      </c>
      <c r="AE84" s="485"/>
      <c r="AF84" s="485"/>
      <c r="AG84" s="1009" t="s">
        <v>694</v>
      </c>
      <c r="AH84" s="1010"/>
      <c r="AI84" s="1010"/>
      <c r="AJ84" s="1010"/>
      <c r="AK84" s="1010"/>
      <c r="AL84" s="1010"/>
      <c r="AM84" s="1010"/>
      <c r="AN84" s="1010"/>
      <c r="AO84" s="1010"/>
      <c r="AP84" s="1010"/>
      <c r="AQ84" s="1010"/>
      <c r="AR84" s="1010"/>
      <c r="AS84" s="1010"/>
      <c r="AT84" s="1010"/>
      <c r="AU84" s="1010"/>
      <c r="AV84" s="1010"/>
      <c r="AW84" s="1010"/>
      <c r="AX84" s="1011"/>
    </row>
    <row r="85" spans="1:50" ht="33" customHeight="1" x14ac:dyDescent="0.15">
      <c r="A85" s="761" t="s">
        <v>84</v>
      </c>
      <c r="B85" s="762"/>
      <c r="C85" s="901" t="s">
        <v>321</v>
      </c>
      <c r="D85" s="902"/>
      <c r="E85" s="902"/>
      <c r="F85" s="902"/>
      <c r="G85" s="902"/>
      <c r="H85" s="902"/>
      <c r="I85" s="902"/>
      <c r="J85" s="902"/>
      <c r="K85" s="902"/>
      <c r="L85" s="902"/>
      <c r="M85" s="902"/>
      <c r="N85" s="902"/>
      <c r="O85" s="902"/>
      <c r="P85" s="902"/>
      <c r="Q85" s="902"/>
      <c r="R85" s="902"/>
      <c r="S85" s="902"/>
      <c r="T85" s="902"/>
      <c r="U85" s="902"/>
      <c r="V85" s="902"/>
      <c r="W85" s="902"/>
      <c r="X85" s="902"/>
      <c r="Y85" s="902"/>
      <c r="Z85" s="902"/>
      <c r="AA85" s="902"/>
      <c r="AB85" s="902"/>
      <c r="AC85" s="480"/>
      <c r="AD85" s="457" t="s">
        <v>701</v>
      </c>
      <c r="AE85" s="458"/>
      <c r="AF85" s="458"/>
      <c r="AG85" s="516" t="s">
        <v>572</v>
      </c>
      <c r="AH85" s="517"/>
      <c r="AI85" s="517"/>
      <c r="AJ85" s="517"/>
      <c r="AK85" s="517"/>
      <c r="AL85" s="517"/>
      <c r="AM85" s="517"/>
      <c r="AN85" s="517"/>
      <c r="AO85" s="517"/>
      <c r="AP85" s="517"/>
      <c r="AQ85" s="517"/>
      <c r="AR85" s="517"/>
      <c r="AS85" s="517"/>
      <c r="AT85" s="517"/>
      <c r="AU85" s="517"/>
      <c r="AV85" s="517"/>
      <c r="AW85" s="517"/>
      <c r="AX85" s="518"/>
    </row>
    <row r="86" spans="1:50" ht="33" customHeight="1" x14ac:dyDescent="0.15">
      <c r="A86" s="763"/>
      <c r="B86" s="764"/>
      <c r="C86" s="782" t="s">
        <v>91</v>
      </c>
      <c r="D86" s="783"/>
      <c r="E86" s="783"/>
      <c r="F86" s="783"/>
      <c r="G86" s="783"/>
      <c r="H86" s="783"/>
      <c r="I86" s="783"/>
      <c r="J86" s="783"/>
      <c r="K86" s="783"/>
      <c r="L86" s="783"/>
      <c r="M86" s="783"/>
      <c r="N86" s="783"/>
      <c r="O86" s="784"/>
      <c r="P86" s="503" t="s">
        <v>0</v>
      </c>
      <c r="Q86" s="785"/>
      <c r="R86" s="785"/>
      <c r="S86" s="786"/>
      <c r="T86" s="502" t="s">
        <v>35</v>
      </c>
      <c r="U86" s="503"/>
      <c r="V86" s="503"/>
      <c r="W86" s="503"/>
      <c r="X86" s="503"/>
      <c r="Y86" s="503"/>
      <c r="Z86" s="503"/>
      <c r="AA86" s="503"/>
      <c r="AB86" s="503"/>
      <c r="AC86" s="503"/>
      <c r="AD86" s="503"/>
      <c r="AE86" s="503"/>
      <c r="AF86" s="504"/>
      <c r="AG86" s="519"/>
      <c r="AH86" s="520"/>
      <c r="AI86" s="520"/>
      <c r="AJ86" s="520"/>
      <c r="AK86" s="520"/>
      <c r="AL86" s="520"/>
      <c r="AM86" s="520"/>
      <c r="AN86" s="520"/>
      <c r="AO86" s="520"/>
      <c r="AP86" s="520"/>
      <c r="AQ86" s="520"/>
      <c r="AR86" s="520"/>
      <c r="AS86" s="520"/>
      <c r="AT86" s="520"/>
      <c r="AU86" s="520"/>
      <c r="AV86" s="520"/>
      <c r="AW86" s="520"/>
      <c r="AX86" s="521"/>
    </row>
    <row r="87" spans="1:50" ht="33" customHeight="1" x14ac:dyDescent="0.15">
      <c r="A87" s="763"/>
      <c r="B87" s="764"/>
      <c r="C87" s="496" t="s">
        <v>336</v>
      </c>
      <c r="D87" s="497"/>
      <c r="E87" s="497"/>
      <c r="F87" s="497"/>
      <c r="G87" s="497"/>
      <c r="H87" s="497"/>
      <c r="I87" s="497"/>
      <c r="J87" s="497"/>
      <c r="K87" s="497"/>
      <c r="L87" s="497"/>
      <c r="M87" s="497"/>
      <c r="N87" s="497"/>
      <c r="O87" s="498"/>
      <c r="P87" s="505"/>
      <c r="Q87" s="506"/>
      <c r="R87" s="506"/>
      <c r="S87" s="507"/>
      <c r="T87" s="464" t="s">
        <v>335</v>
      </c>
      <c r="U87" s="465"/>
      <c r="V87" s="465"/>
      <c r="W87" s="465"/>
      <c r="X87" s="465"/>
      <c r="Y87" s="465"/>
      <c r="Z87" s="465"/>
      <c r="AA87" s="465"/>
      <c r="AB87" s="465"/>
      <c r="AC87" s="465"/>
      <c r="AD87" s="465"/>
      <c r="AE87" s="465"/>
      <c r="AF87" s="466"/>
      <c r="AG87" s="519"/>
      <c r="AH87" s="520"/>
      <c r="AI87" s="520"/>
      <c r="AJ87" s="520"/>
      <c r="AK87" s="520"/>
      <c r="AL87" s="520"/>
      <c r="AM87" s="520"/>
      <c r="AN87" s="520"/>
      <c r="AO87" s="520"/>
      <c r="AP87" s="520"/>
      <c r="AQ87" s="520"/>
      <c r="AR87" s="520"/>
      <c r="AS87" s="520"/>
      <c r="AT87" s="520"/>
      <c r="AU87" s="520"/>
      <c r="AV87" s="520"/>
      <c r="AW87" s="520"/>
      <c r="AX87" s="521"/>
    </row>
    <row r="88" spans="1:50" ht="33" customHeight="1" x14ac:dyDescent="0.15">
      <c r="A88" s="765"/>
      <c r="B88" s="766"/>
      <c r="C88" s="499"/>
      <c r="D88" s="500"/>
      <c r="E88" s="500"/>
      <c r="F88" s="500"/>
      <c r="G88" s="500"/>
      <c r="H88" s="500"/>
      <c r="I88" s="500"/>
      <c r="J88" s="500"/>
      <c r="K88" s="500"/>
      <c r="L88" s="500"/>
      <c r="M88" s="500"/>
      <c r="N88" s="500"/>
      <c r="O88" s="501"/>
      <c r="P88" s="508"/>
      <c r="Q88" s="508"/>
      <c r="R88" s="508"/>
      <c r="S88" s="509"/>
      <c r="T88" s="680"/>
      <c r="U88" s="508"/>
      <c r="V88" s="508"/>
      <c r="W88" s="508"/>
      <c r="X88" s="508"/>
      <c r="Y88" s="508"/>
      <c r="Z88" s="508"/>
      <c r="AA88" s="508"/>
      <c r="AB88" s="508"/>
      <c r="AC88" s="508"/>
      <c r="AD88" s="508"/>
      <c r="AE88" s="508"/>
      <c r="AF88" s="681"/>
      <c r="AG88" s="522"/>
      <c r="AH88" s="523"/>
      <c r="AI88" s="523"/>
      <c r="AJ88" s="523"/>
      <c r="AK88" s="523"/>
      <c r="AL88" s="523"/>
      <c r="AM88" s="523"/>
      <c r="AN88" s="523"/>
      <c r="AO88" s="523"/>
      <c r="AP88" s="523"/>
      <c r="AQ88" s="523"/>
      <c r="AR88" s="523"/>
      <c r="AS88" s="523"/>
      <c r="AT88" s="523"/>
      <c r="AU88" s="523"/>
      <c r="AV88" s="523"/>
      <c r="AW88" s="523"/>
      <c r="AX88" s="524"/>
    </row>
    <row r="89" spans="1:50" ht="57" customHeight="1" x14ac:dyDescent="0.15">
      <c r="A89" s="528" t="s">
        <v>63</v>
      </c>
      <c r="B89" s="682"/>
      <c r="C89" s="758" t="s">
        <v>68</v>
      </c>
      <c r="D89" s="759"/>
      <c r="E89" s="759"/>
      <c r="F89" s="760"/>
      <c r="G89" s="104" t="s">
        <v>333</v>
      </c>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2"/>
      <c r="AK89" s="462"/>
      <c r="AL89" s="462"/>
      <c r="AM89" s="462"/>
      <c r="AN89" s="462"/>
      <c r="AO89" s="462"/>
      <c r="AP89" s="462"/>
      <c r="AQ89" s="462"/>
      <c r="AR89" s="462"/>
      <c r="AS89" s="462"/>
      <c r="AT89" s="462"/>
      <c r="AU89" s="462"/>
      <c r="AV89" s="462"/>
      <c r="AW89" s="462"/>
      <c r="AX89" s="463"/>
    </row>
    <row r="90" spans="1:50" ht="66.75" customHeight="1" thickBot="1" x14ac:dyDescent="0.2">
      <c r="A90" s="683"/>
      <c r="B90" s="684"/>
      <c r="C90" s="510" t="s">
        <v>72</v>
      </c>
      <c r="D90" s="511"/>
      <c r="E90" s="511"/>
      <c r="F90" s="512"/>
      <c r="G90" s="513" t="s">
        <v>334</v>
      </c>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4"/>
      <c r="AL90" s="514"/>
      <c r="AM90" s="514"/>
      <c r="AN90" s="514"/>
      <c r="AO90" s="514"/>
      <c r="AP90" s="514"/>
      <c r="AQ90" s="514"/>
      <c r="AR90" s="514"/>
      <c r="AS90" s="514"/>
      <c r="AT90" s="514"/>
      <c r="AU90" s="514"/>
      <c r="AV90" s="514"/>
      <c r="AW90" s="514"/>
      <c r="AX90" s="515"/>
    </row>
    <row r="91" spans="1:50" ht="21" customHeight="1" x14ac:dyDescent="0.15">
      <c r="A91" s="525" t="s">
        <v>45</v>
      </c>
      <c r="B91" s="526"/>
      <c r="C91" s="526"/>
      <c r="D91" s="526"/>
      <c r="E91" s="526"/>
      <c r="F91" s="526"/>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c r="AL91" s="526"/>
      <c r="AM91" s="526"/>
      <c r="AN91" s="526"/>
      <c r="AO91" s="526"/>
      <c r="AP91" s="526"/>
      <c r="AQ91" s="526"/>
      <c r="AR91" s="526"/>
      <c r="AS91" s="526"/>
      <c r="AT91" s="526"/>
      <c r="AU91" s="526"/>
      <c r="AV91" s="526"/>
      <c r="AW91" s="526"/>
      <c r="AX91" s="527"/>
    </row>
    <row r="92" spans="1:50" ht="75" customHeight="1" thickBot="1" x14ac:dyDescent="0.2">
      <c r="A92" s="900"/>
      <c r="B92" s="729"/>
      <c r="C92" s="729"/>
      <c r="D92" s="729"/>
      <c r="E92" s="729"/>
      <c r="F92" s="729"/>
      <c r="G92" s="729"/>
      <c r="H92" s="729"/>
      <c r="I92" s="729"/>
      <c r="J92" s="729"/>
      <c r="K92" s="729"/>
      <c r="L92" s="729"/>
      <c r="M92" s="729"/>
      <c r="N92" s="729"/>
      <c r="O92" s="729"/>
      <c r="P92" s="729"/>
      <c r="Q92" s="729"/>
      <c r="R92" s="729"/>
      <c r="S92" s="729"/>
      <c r="T92" s="729"/>
      <c r="U92" s="729"/>
      <c r="V92" s="729"/>
      <c r="W92" s="729"/>
      <c r="X92" s="729"/>
      <c r="Y92" s="729"/>
      <c r="Z92" s="729"/>
      <c r="AA92" s="729"/>
      <c r="AB92" s="729"/>
      <c r="AC92" s="729"/>
      <c r="AD92" s="729"/>
      <c r="AE92" s="729"/>
      <c r="AF92" s="729"/>
      <c r="AG92" s="729"/>
      <c r="AH92" s="729"/>
      <c r="AI92" s="729"/>
      <c r="AJ92" s="729"/>
      <c r="AK92" s="729"/>
      <c r="AL92" s="729"/>
      <c r="AM92" s="729"/>
      <c r="AN92" s="729"/>
      <c r="AO92" s="729"/>
      <c r="AP92" s="729"/>
      <c r="AQ92" s="729"/>
      <c r="AR92" s="729"/>
      <c r="AS92" s="729"/>
      <c r="AT92" s="729"/>
      <c r="AU92" s="729"/>
      <c r="AV92" s="729"/>
      <c r="AW92" s="729"/>
      <c r="AX92" s="730"/>
    </row>
    <row r="93" spans="1:50" ht="21" customHeight="1" x14ac:dyDescent="0.15">
      <c r="A93" s="677" t="s">
        <v>46</v>
      </c>
      <c r="B93" s="678"/>
      <c r="C93" s="678"/>
      <c r="D93" s="678"/>
      <c r="E93" s="678"/>
      <c r="F93" s="678"/>
      <c r="G93" s="678"/>
      <c r="H93" s="678"/>
      <c r="I93" s="678"/>
      <c r="J93" s="678"/>
      <c r="K93" s="678"/>
      <c r="L93" s="678"/>
      <c r="M93" s="678"/>
      <c r="N93" s="678"/>
      <c r="O93" s="678"/>
      <c r="P93" s="678"/>
      <c r="Q93" s="678"/>
      <c r="R93" s="678"/>
      <c r="S93" s="678"/>
      <c r="T93" s="678"/>
      <c r="U93" s="678"/>
      <c r="V93" s="678"/>
      <c r="W93" s="678"/>
      <c r="X93" s="678"/>
      <c r="Y93" s="678"/>
      <c r="Z93" s="678"/>
      <c r="AA93" s="678"/>
      <c r="AB93" s="678"/>
      <c r="AC93" s="678"/>
      <c r="AD93" s="678"/>
      <c r="AE93" s="678"/>
      <c r="AF93" s="678"/>
      <c r="AG93" s="678"/>
      <c r="AH93" s="678"/>
      <c r="AI93" s="678"/>
      <c r="AJ93" s="678"/>
      <c r="AK93" s="678"/>
      <c r="AL93" s="678"/>
      <c r="AM93" s="678"/>
      <c r="AN93" s="678"/>
      <c r="AO93" s="678"/>
      <c r="AP93" s="678"/>
      <c r="AQ93" s="678"/>
      <c r="AR93" s="678"/>
      <c r="AS93" s="678"/>
      <c r="AT93" s="678"/>
      <c r="AU93" s="678"/>
      <c r="AV93" s="678"/>
      <c r="AW93" s="678"/>
      <c r="AX93" s="679"/>
    </row>
    <row r="94" spans="1:50" ht="87.75" customHeight="1" thickBot="1" x14ac:dyDescent="0.2">
      <c r="A94" s="793"/>
      <c r="B94" s="794"/>
      <c r="C94" s="794"/>
      <c r="D94" s="794"/>
      <c r="E94" s="795"/>
      <c r="F94" s="725"/>
      <c r="G94" s="726"/>
      <c r="H94" s="726"/>
      <c r="I94" s="726"/>
      <c r="J94" s="726"/>
      <c r="K94" s="726"/>
      <c r="L94" s="726"/>
      <c r="M94" s="726"/>
      <c r="N94" s="726"/>
      <c r="O94" s="726"/>
      <c r="P94" s="726"/>
      <c r="Q94" s="726"/>
      <c r="R94" s="726"/>
      <c r="S94" s="726"/>
      <c r="T94" s="726"/>
      <c r="U94" s="726"/>
      <c r="V94" s="726"/>
      <c r="W94" s="726"/>
      <c r="X94" s="726"/>
      <c r="Y94" s="726"/>
      <c r="Z94" s="726"/>
      <c r="AA94" s="726"/>
      <c r="AB94" s="726"/>
      <c r="AC94" s="726"/>
      <c r="AD94" s="726"/>
      <c r="AE94" s="726"/>
      <c r="AF94" s="726"/>
      <c r="AG94" s="726"/>
      <c r="AH94" s="726"/>
      <c r="AI94" s="726"/>
      <c r="AJ94" s="726"/>
      <c r="AK94" s="726"/>
      <c r="AL94" s="726"/>
      <c r="AM94" s="726"/>
      <c r="AN94" s="726"/>
      <c r="AO94" s="726"/>
      <c r="AP94" s="726"/>
      <c r="AQ94" s="726"/>
      <c r="AR94" s="726"/>
      <c r="AS94" s="726"/>
      <c r="AT94" s="726"/>
      <c r="AU94" s="726"/>
      <c r="AV94" s="726"/>
      <c r="AW94" s="726"/>
      <c r="AX94" s="727"/>
    </row>
    <row r="95" spans="1:50" ht="21" customHeight="1" x14ac:dyDescent="0.15">
      <c r="A95" s="677" t="s">
        <v>59</v>
      </c>
      <c r="B95" s="678"/>
      <c r="C95" s="678"/>
      <c r="D95" s="678"/>
      <c r="E95" s="678"/>
      <c r="F95" s="678"/>
      <c r="G95" s="678"/>
      <c r="H95" s="678"/>
      <c r="I95" s="678"/>
      <c r="J95" s="678"/>
      <c r="K95" s="678"/>
      <c r="L95" s="678"/>
      <c r="M95" s="678"/>
      <c r="N95" s="678"/>
      <c r="O95" s="678"/>
      <c r="P95" s="678"/>
      <c r="Q95" s="678"/>
      <c r="R95" s="678"/>
      <c r="S95" s="678"/>
      <c r="T95" s="678"/>
      <c r="U95" s="678"/>
      <c r="V95" s="678"/>
      <c r="W95" s="678"/>
      <c r="X95" s="678"/>
      <c r="Y95" s="678"/>
      <c r="Z95" s="678"/>
      <c r="AA95" s="678"/>
      <c r="AB95" s="678"/>
      <c r="AC95" s="678"/>
      <c r="AD95" s="678"/>
      <c r="AE95" s="678"/>
      <c r="AF95" s="678"/>
      <c r="AG95" s="678"/>
      <c r="AH95" s="678"/>
      <c r="AI95" s="678"/>
      <c r="AJ95" s="678"/>
      <c r="AK95" s="678"/>
      <c r="AL95" s="678"/>
      <c r="AM95" s="678"/>
      <c r="AN95" s="678"/>
      <c r="AO95" s="678"/>
      <c r="AP95" s="678"/>
      <c r="AQ95" s="678"/>
      <c r="AR95" s="678"/>
      <c r="AS95" s="678"/>
      <c r="AT95" s="678"/>
      <c r="AU95" s="678"/>
      <c r="AV95" s="678"/>
      <c r="AW95" s="678"/>
      <c r="AX95" s="679"/>
    </row>
    <row r="96" spans="1:50" ht="92.25" customHeight="1" thickBot="1" x14ac:dyDescent="0.2">
      <c r="A96" s="787"/>
      <c r="B96" s="788"/>
      <c r="C96" s="788"/>
      <c r="D96" s="788"/>
      <c r="E96" s="789"/>
      <c r="F96" s="728"/>
      <c r="G96" s="729"/>
      <c r="H96" s="729"/>
      <c r="I96" s="729"/>
      <c r="J96" s="729"/>
      <c r="K96" s="729"/>
      <c r="L96" s="729"/>
      <c r="M96" s="729"/>
      <c r="N96" s="729"/>
      <c r="O96" s="729"/>
      <c r="P96" s="729"/>
      <c r="Q96" s="729"/>
      <c r="R96" s="729"/>
      <c r="S96" s="729"/>
      <c r="T96" s="729"/>
      <c r="U96" s="729"/>
      <c r="V96" s="729"/>
      <c r="W96" s="729"/>
      <c r="X96" s="729"/>
      <c r="Y96" s="729"/>
      <c r="Z96" s="729"/>
      <c r="AA96" s="729"/>
      <c r="AB96" s="729"/>
      <c r="AC96" s="729"/>
      <c r="AD96" s="729"/>
      <c r="AE96" s="729"/>
      <c r="AF96" s="729"/>
      <c r="AG96" s="729"/>
      <c r="AH96" s="729"/>
      <c r="AI96" s="729"/>
      <c r="AJ96" s="729"/>
      <c r="AK96" s="729"/>
      <c r="AL96" s="729"/>
      <c r="AM96" s="729"/>
      <c r="AN96" s="729"/>
      <c r="AO96" s="729"/>
      <c r="AP96" s="729"/>
      <c r="AQ96" s="729"/>
      <c r="AR96" s="729"/>
      <c r="AS96" s="729"/>
      <c r="AT96" s="729"/>
      <c r="AU96" s="729"/>
      <c r="AV96" s="729"/>
      <c r="AW96" s="729"/>
      <c r="AX96" s="730"/>
    </row>
    <row r="97" spans="1:52" ht="21" customHeight="1" x14ac:dyDescent="0.15">
      <c r="A97" s="459" t="s">
        <v>47</v>
      </c>
      <c r="B97" s="460"/>
      <c r="C97" s="460"/>
      <c r="D97" s="460"/>
      <c r="E97" s="460"/>
      <c r="F97" s="460"/>
      <c r="G97" s="460"/>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1"/>
    </row>
    <row r="98" spans="1:52" ht="99.95" customHeight="1" thickBot="1" x14ac:dyDescent="0.2">
      <c r="A98" s="481" t="s">
        <v>691</v>
      </c>
      <c r="B98" s="482"/>
      <c r="C98" s="482"/>
      <c r="D98" s="482"/>
      <c r="E98" s="482"/>
      <c r="F98" s="482"/>
      <c r="G98" s="482"/>
      <c r="H98" s="482"/>
      <c r="I98" s="482"/>
      <c r="J98" s="482"/>
      <c r="K98" s="482"/>
      <c r="L98" s="482"/>
      <c r="M98" s="482"/>
      <c r="N98" s="482"/>
      <c r="O98" s="482"/>
      <c r="P98" s="482"/>
      <c r="Q98" s="482"/>
      <c r="R98" s="482"/>
      <c r="S98" s="482"/>
      <c r="T98" s="482"/>
      <c r="U98" s="482"/>
      <c r="V98" s="482"/>
      <c r="W98" s="482"/>
      <c r="X98" s="482"/>
      <c r="Y98" s="482"/>
      <c r="Z98" s="482"/>
      <c r="AA98" s="482"/>
      <c r="AB98" s="482"/>
      <c r="AC98" s="482"/>
      <c r="AD98" s="482"/>
      <c r="AE98" s="482"/>
      <c r="AF98" s="482"/>
      <c r="AG98" s="482"/>
      <c r="AH98" s="482"/>
      <c r="AI98" s="482"/>
      <c r="AJ98" s="482"/>
      <c r="AK98" s="482"/>
      <c r="AL98" s="482"/>
      <c r="AM98" s="482"/>
      <c r="AN98" s="482"/>
      <c r="AO98" s="482"/>
      <c r="AP98" s="482"/>
      <c r="AQ98" s="482"/>
      <c r="AR98" s="482"/>
      <c r="AS98" s="482"/>
      <c r="AT98" s="482"/>
      <c r="AU98" s="482"/>
      <c r="AV98" s="482"/>
      <c r="AW98" s="482"/>
      <c r="AX98" s="483"/>
    </row>
    <row r="99" spans="1:52" ht="19.7" customHeight="1" x14ac:dyDescent="0.15">
      <c r="A99" s="740" t="s">
        <v>41</v>
      </c>
      <c r="B99" s="741"/>
      <c r="C99" s="741"/>
      <c r="D99" s="741"/>
      <c r="E99" s="741"/>
      <c r="F99" s="741"/>
      <c r="G99" s="741"/>
      <c r="H99" s="741"/>
      <c r="I99" s="741"/>
      <c r="J99" s="741"/>
      <c r="K99" s="741"/>
      <c r="L99" s="741"/>
      <c r="M99" s="741"/>
      <c r="N99" s="741"/>
      <c r="O99" s="741"/>
      <c r="P99" s="741"/>
      <c r="Q99" s="741"/>
      <c r="R99" s="741"/>
      <c r="S99" s="741"/>
      <c r="T99" s="741"/>
      <c r="U99" s="741"/>
      <c r="V99" s="741"/>
      <c r="W99" s="741"/>
      <c r="X99" s="741"/>
      <c r="Y99" s="741"/>
      <c r="Z99" s="741"/>
      <c r="AA99" s="741"/>
      <c r="AB99" s="741"/>
      <c r="AC99" s="741"/>
      <c r="AD99" s="741"/>
      <c r="AE99" s="741"/>
      <c r="AF99" s="741"/>
      <c r="AG99" s="741"/>
      <c r="AH99" s="741"/>
      <c r="AI99" s="741"/>
      <c r="AJ99" s="741"/>
      <c r="AK99" s="741"/>
      <c r="AL99" s="741"/>
      <c r="AM99" s="741"/>
      <c r="AN99" s="741"/>
      <c r="AO99" s="741"/>
      <c r="AP99" s="741"/>
      <c r="AQ99" s="741"/>
      <c r="AR99" s="741"/>
      <c r="AS99" s="741"/>
      <c r="AT99" s="741"/>
      <c r="AU99" s="741"/>
      <c r="AV99" s="741"/>
      <c r="AW99" s="741"/>
      <c r="AX99" s="742"/>
    </row>
    <row r="100" spans="1:52" ht="19.899999999999999" customHeight="1" x14ac:dyDescent="0.15">
      <c r="A100" s="731" t="s">
        <v>228</v>
      </c>
      <c r="B100" s="473"/>
      <c r="C100" s="473"/>
      <c r="D100" s="473"/>
      <c r="E100" s="473"/>
      <c r="F100" s="473"/>
      <c r="G100" s="790" t="s">
        <v>573</v>
      </c>
      <c r="H100" s="791"/>
      <c r="I100" s="791"/>
      <c r="J100" s="791"/>
      <c r="K100" s="791"/>
      <c r="L100" s="791"/>
      <c r="M100" s="791"/>
      <c r="N100" s="791"/>
      <c r="O100" s="791"/>
      <c r="P100" s="792"/>
      <c r="Q100" s="473" t="s">
        <v>229</v>
      </c>
      <c r="R100" s="473"/>
      <c r="S100" s="473"/>
      <c r="T100" s="473"/>
      <c r="U100" s="473"/>
      <c r="V100" s="473"/>
      <c r="W100" s="467">
        <v>299</v>
      </c>
      <c r="X100" s="468"/>
      <c r="Y100" s="468"/>
      <c r="Z100" s="468"/>
      <c r="AA100" s="468"/>
      <c r="AB100" s="468"/>
      <c r="AC100" s="468"/>
      <c r="AD100" s="468"/>
      <c r="AE100" s="468"/>
      <c r="AF100" s="469"/>
      <c r="AG100" s="473" t="s">
        <v>230</v>
      </c>
      <c r="AH100" s="473"/>
      <c r="AI100" s="473"/>
      <c r="AJ100" s="473"/>
      <c r="AK100" s="473"/>
      <c r="AL100" s="473"/>
      <c r="AM100" s="467">
        <v>295</v>
      </c>
      <c r="AN100" s="468"/>
      <c r="AO100" s="468"/>
      <c r="AP100" s="468"/>
      <c r="AQ100" s="468"/>
      <c r="AR100" s="468"/>
      <c r="AS100" s="468"/>
      <c r="AT100" s="468"/>
      <c r="AU100" s="468"/>
      <c r="AV100" s="469"/>
      <c r="AW100" s="23"/>
      <c r="AX100" s="24"/>
    </row>
    <row r="101" spans="1:52" ht="19.899999999999999" customHeight="1" thickBot="1" x14ac:dyDescent="0.2">
      <c r="A101" s="732" t="s">
        <v>231</v>
      </c>
      <c r="B101" s="733"/>
      <c r="C101" s="733"/>
      <c r="D101" s="733"/>
      <c r="E101" s="733"/>
      <c r="F101" s="733"/>
      <c r="G101" s="470" t="s">
        <v>337</v>
      </c>
      <c r="H101" s="471"/>
      <c r="I101" s="471"/>
      <c r="J101" s="471"/>
      <c r="K101" s="471"/>
      <c r="L101" s="471"/>
      <c r="M101" s="471"/>
      <c r="N101" s="471"/>
      <c r="O101" s="471"/>
      <c r="P101" s="472"/>
      <c r="Q101" s="733" t="s">
        <v>232</v>
      </c>
      <c r="R101" s="733"/>
      <c r="S101" s="733"/>
      <c r="T101" s="733"/>
      <c r="U101" s="733"/>
      <c r="V101" s="733"/>
      <c r="W101" s="470" t="s">
        <v>710</v>
      </c>
      <c r="X101" s="471"/>
      <c r="Y101" s="471"/>
      <c r="Z101" s="471"/>
      <c r="AA101" s="471"/>
      <c r="AB101" s="471"/>
      <c r="AC101" s="471"/>
      <c r="AD101" s="471"/>
      <c r="AE101" s="471"/>
      <c r="AF101" s="472"/>
      <c r="AG101" s="474"/>
      <c r="AH101" s="475"/>
      <c r="AI101" s="475"/>
      <c r="AJ101" s="475"/>
      <c r="AK101" s="475"/>
      <c r="AL101" s="475"/>
      <c r="AM101" s="476"/>
      <c r="AN101" s="477"/>
      <c r="AO101" s="477"/>
      <c r="AP101" s="477"/>
      <c r="AQ101" s="477"/>
      <c r="AR101" s="477"/>
      <c r="AS101" s="477"/>
      <c r="AT101" s="477"/>
      <c r="AU101" s="477"/>
      <c r="AV101" s="478"/>
      <c r="AW101" s="28"/>
      <c r="AX101" s="29"/>
    </row>
    <row r="102" spans="1:52" ht="23.65" customHeight="1" thickTop="1" x14ac:dyDescent="0.15">
      <c r="A102" s="753" t="s">
        <v>33</v>
      </c>
      <c r="B102" s="754"/>
      <c r="C102" s="754"/>
      <c r="D102" s="754"/>
      <c r="E102" s="754"/>
      <c r="F102" s="754"/>
      <c r="G102" s="25" t="s">
        <v>82</v>
      </c>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2" ht="38.65" customHeight="1" x14ac:dyDescent="0.15">
      <c r="A103" s="369"/>
      <c r="B103" s="370"/>
      <c r="C103" s="370"/>
      <c r="D103" s="370"/>
      <c r="E103" s="370"/>
      <c r="F103" s="370"/>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c r="AZ103" s="45"/>
    </row>
    <row r="104" spans="1:52" ht="41.25" hidden="1" customHeight="1" x14ac:dyDescent="0.15">
      <c r="A104" s="369"/>
      <c r="B104" s="370"/>
      <c r="C104" s="370"/>
      <c r="D104" s="370"/>
      <c r="E104" s="370"/>
      <c r="F104" s="370"/>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2" ht="52.35" hidden="1" customHeight="1" x14ac:dyDescent="0.15">
      <c r="A105" s="369"/>
      <c r="B105" s="370"/>
      <c r="C105" s="370"/>
      <c r="D105" s="370"/>
      <c r="E105" s="370"/>
      <c r="F105" s="370"/>
      <c r="G105" s="1"/>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2" ht="52.35" hidden="1" customHeight="1" x14ac:dyDescent="0.15">
      <c r="A106" s="369"/>
      <c r="B106" s="370"/>
      <c r="C106" s="370"/>
      <c r="D106" s="370"/>
      <c r="E106" s="370"/>
      <c r="F106" s="370"/>
      <c r="G106" s="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2" ht="52.35" hidden="1" customHeight="1" x14ac:dyDescent="0.15">
      <c r="A107" s="369"/>
      <c r="B107" s="370"/>
      <c r="C107" s="370"/>
      <c r="D107" s="370"/>
      <c r="E107" s="370"/>
      <c r="F107" s="370"/>
      <c r="G107" s="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2" ht="52.35" hidden="1" customHeight="1" x14ac:dyDescent="0.15">
      <c r="A108" s="369"/>
      <c r="B108" s="370"/>
      <c r="C108" s="370"/>
      <c r="D108" s="370"/>
      <c r="E108" s="370"/>
      <c r="F108" s="370"/>
      <c r="G108" s="1"/>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2" ht="52.35" hidden="1" customHeight="1" x14ac:dyDescent="0.15">
      <c r="A109" s="369"/>
      <c r="B109" s="370"/>
      <c r="C109" s="370"/>
      <c r="D109" s="370"/>
      <c r="E109" s="370"/>
      <c r="F109" s="370"/>
      <c r="G109" s="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2" ht="52.35" hidden="1" customHeight="1" x14ac:dyDescent="0.15">
      <c r="A110" s="369"/>
      <c r="B110" s="370"/>
      <c r="C110" s="370"/>
      <c r="D110" s="370"/>
      <c r="E110" s="370"/>
      <c r="F110" s="370"/>
      <c r="G110" s="1"/>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2" ht="41.25" customHeight="1" x14ac:dyDescent="0.15">
      <c r="A111" s="369"/>
      <c r="B111" s="370"/>
      <c r="C111" s="370"/>
      <c r="D111" s="370"/>
      <c r="E111" s="370"/>
      <c r="F111" s="370"/>
      <c r="G111" s="1"/>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2" ht="52.5" customHeight="1" x14ac:dyDescent="0.15">
      <c r="A112" s="369"/>
      <c r="B112" s="370"/>
      <c r="C112" s="370"/>
      <c r="D112" s="370"/>
      <c r="E112" s="370"/>
      <c r="F112" s="370"/>
      <c r="G112" s="1"/>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52.5" customHeight="1" x14ac:dyDescent="0.15">
      <c r="A113" s="369"/>
      <c r="B113" s="370"/>
      <c r="C113" s="370"/>
      <c r="D113" s="370"/>
      <c r="E113" s="370"/>
      <c r="F113" s="370"/>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52.5" customHeight="1" x14ac:dyDescent="0.15">
      <c r="A114" s="369"/>
      <c r="B114" s="370"/>
      <c r="C114" s="370"/>
      <c r="D114" s="370"/>
      <c r="E114" s="370"/>
      <c r="F114" s="370"/>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52.5" customHeight="1" x14ac:dyDescent="0.15">
      <c r="A115" s="369"/>
      <c r="B115" s="370"/>
      <c r="C115" s="370"/>
      <c r="D115" s="370"/>
      <c r="E115" s="370"/>
      <c r="F115" s="370"/>
      <c r="G115" s="1"/>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3"/>
    </row>
    <row r="116" spans="1:50" ht="52.5" customHeight="1" x14ac:dyDescent="0.15">
      <c r="A116" s="369"/>
      <c r="B116" s="370"/>
      <c r="C116" s="370"/>
      <c r="D116" s="370"/>
      <c r="E116" s="370"/>
      <c r="F116" s="370"/>
      <c r="G116" s="1"/>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3"/>
    </row>
    <row r="117" spans="1:50" ht="52.5" customHeight="1" x14ac:dyDescent="0.15">
      <c r="A117" s="369"/>
      <c r="B117" s="370"/>
      <c r="C117" s="370"/>
      <c r="D117" s="370"/>
      <c r="E117" s="370"/>
      <c r="F117" s="370"/>
      <c r="G117" s="1"/>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3"/>
    </row>
    <row r="118" spans="1:50" ht="52.5" customHeight="1" x14ac:dyDescent="0.15">
      <c r="A118" s="369"/>
      <c r="B118" s="370"/>
      <c r="C118" s="370"/>
      <c r="D118" s="370"/>
      <c r="E118" s="370"/>
      <c r="F118" s="370"/>
      <c r="G118" s="1"/>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3"/>
    </row>
    <row r="119" spans="1:50" ht="52.5" customHeight="1" x14ac:dyDescent="0.15">
      <c r="A119" s="369"/>
      <c r="B119" s="370"/>
      <c r="C119" s="370"/>
      <c r="D119" s="370"/>
      <c r="E119" s="370"/>
      <c r="F119" s="370"/>
      <c r="G119" s="1"/>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3"/>
    </row>
    <row r="120" spans="1:50" ht="52.5" customHeight="1" x14ac:dyDescent="0.15">
      <c r="A120" s="369"/>
      <c r="B120" s="370"/>
      <c r="C120" s="370"/>
      <c r="D120" s="370"/>
      <c r="E120" s="370"/>
      <c r="F120" s="370"/>
      <c r="G120" s="1"/>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3"/>
    </row>
    <row r="121" spans="1:50" ht="42.6" customHeight="1" x14ac:dyDescent="0.15">
      <c r="A121" s="369"/>
      <c r="B121" s="370"/>
      <c r="C121" s="370"/>
      <c r="D121" s="370"/>
      <c r="E121" s="370"/>
      <c r="F121" s="370"/>
      <c r="G121" s="1"/>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3"/>
    </row>
    <row r="122" spans="1:50" ht="52.5" customHeight="1" x14ac:dyDescent="0.15">
      <c r="A122" s="369"/>
      <c r="B122" s="370"/>
      <c r="C122" s="370"/>
      <c r="D122" s="370"/>
      <c r="E122" s="370"/>
      <c r="F122" s="370"/>
      <c r="G122" s="1"/>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3"/>
    </row>
    <row r="123" spans="1:50" ht="52.5" customHeight="1" x14ac:dyDescent="0.15">
      <c r="A123" s="369"/>
      <c r="B123" s="370"/>
      <c r="C123" s="370"/>
      <c r="D123" s="370"/>
      <c r="E123" s="370"/>
      <c r="F123" s="370"/>
      <c r="G123" s="1"/>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3"/>
    </row>
    <row r="124" spans="1:50" ht="52.5" customHeight="1" x14ac:dyDescent="0.15">
      <c r="A124" s="369"/>
      <c r="B124" s="370"/>
      <c r="C124" s="370"/>
      <c r="D124" s="370"/>
      <c r="E124" s="370"/>
      <c r="F124" s="370"/>
      <c r="G124" s="1"/>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3"/>
    </row>
    <row r="125" spans="1:50" ht="52.5" customHeight="1" x14ac:dyDescent="0.15">
      <c r="A125" s="369"/>
      <c r="B125" s="370"/>
      <c r="C125" s="370"/>
      <c r="D125" s="370"/>
      <c r="E125" s="370"/>
      <c r="F125" s="370"/>
      <c r="G125" s="1"/>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3"/>
    </row>
    <row r="126" spans="1:50" ht="52.5" customHeight="1" x14ac:dyDescent="0.15">
      <c r="A126" s="369"/>
      <c r="B126" s="370"/>
      <c r="C126" s="370"/>
      <c r="D126" s="370"/>
      <c r="E126" s="370"/>
      <c r="F126" s="370"/>
      <c r="G126" s="1"/>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3"/>
    </row>
    <row r="127" spans="1:50" ht="52.5" customHeight="1" x14ac:dyDescent="0.15">
      <c r="A127" s="369"/>
      <c r="B127" s="370"/>
      <c r="C127" s="370"/>
      <c r="D127" s="370"/>
      <c r="E127" s="370"/>
      <c r="F127" s="370"/>
      <c r="G127" s="1"/>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3"/>
    </row>
    <row r="128" spans="1:50" ht="52.5" customHeight="1" x14ac:dyDescent="0.15">
      <c r="A128" s="369"/>
      <c r="B128" s="370"/>
      <c r="C128" s="370"/>
      <c r="D128" s="370"/>
      <c r="E128" s="370"/>
      <c r="F128" s="370"/>
      <c r="G128" s="1"/>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3"/>
    </row>
    <row r="129" spans="1:50" ht="213" customHeight="1" thickBot="1" x14ac:dyDescent="0.2">
      <c r="A129" s="751"/>
      <c r="B129" s="752"/>
      <c r="C129" s="752"/>
      <c r="D129" s="752"/>
      <c r="E129" s="752"/>
      <c r="F129" s="752"/>
      <c r="G129" s="61"/>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3"/>
    </row>
    <row r="130" spans="1:50" ht="52.5" customHeight="1" x14ac:dyDescent="0.15">
      <c r="A130" s="749" t="s">
        <v>582</v>
      </c>
      <c r="B130" s="750"/>
      <c r="C130" s="750"/>
      <c r="D130" s="750"/>
      <c r="E130" s="750"/>
      <c r="F130" s="750"/>
      <c r="G130" s="64"/>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6"/>
    </row>
    <row r="131" spans="1:50" ht="52.5" customHeight="1" x14ac:dyDescent="0.15">
      <c r="A131" s="369"/>
      <c r="B131" s="370"/>
      <c r="C131" s="370"/>
      <c r="D131" s="370"/>
      <c r="E131" s="370"/>
      <c r="F131" s="370"/>
      <c r="G131" s="1"/>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3"/>
    </row>
    <row r="132" spans="1:50" ht="52.5" customHeight="1" x14ac:dyDescent="0.15">
      <c r="A132" s="369"/>
      <c r="B132" s="370"/>
      <c r="C132" s="370"/>
      <c r="D132" s="370"/>
      <c r="E132" s="370"/>
      <c r="F132" s="370"/>
      <c r="G132" s="1"/>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3"/>
    </row>
    <row r="133" spans="1:50" ht="52.5" customHeight="1" x14ac:dyDescent="0.15">
      <c r="A133" s="369"/>
      <c r="B133" s="370"/>
      <c r="C133" s="370"/>
      <c r="D133" s="370"/>
      <c r="E133" s="370"/>
      <c r="F133" s="370"/>
      <c r="G133" s="1"/>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3"/>
    </row>
    <row r="134" spans="1:50" ht="52.5" customHeight="1" x14ac:dyDescent="0.15">
      <c r="A134" s="369"/>
      <c r="B134" s="370"/>
      <c r="C134" s="370"/>
      <c r="D134" s="370"/>
      <c r="E134" s="370"/>
      <c r="F134" s="370"/>
      <c r="G134" s="1"/>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3"/>
    </row>
    <row r="135" spans="1:50" ht="52.5" customHeight="1" x14ac:dyDescent="0.15">
      <c r="A135" s="369"/>
      <c r="B135" s="370"/>
      <c r="C135" s="370"/>
      <c r="D135" s="370"/>
      <c r="E135" s="370"/>
      <c r="F135" s="370"/>
      <c r="G135" s="1"/>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3"/>
    </row>
    <row r="136" spans="1:50" ht="52.5" customHeight="1" x14ac:dyDescent="0.15">
      <c r="A136" s="369"/>
      <c r="B136" s="370"/>
      <c r="C136" s="370"/>
      <c r="D136" s="370"/>
      <c r="E136" s="370"/>
      <c r="F136" s="370"/>
      <c r="G136" s="1"/>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3"/>
    </row>
    <row r="137" spans="1:50" ht="52.5" customHeight="1" x14ac:dyDescent="0.15">
      <c r="A137" s="369"/>
      <c r="B137" s="370"/>
      <c r="C137" s="370"/>
      <c r="D137" s="370"/>
      <c r="E137" s="370"/>
      <c r="F137" s="370"/>
      <c r="G137" s="1"/>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3"/>
    </row>
    <row r="138" spans="1:50" ht="52.5" customHeight="1" x14ac:dyDescent="0.15">
      <c r="A138" s="369"/>
      <c r="B138" s="370"/>
      <c r="C138" s="370"/>
      <c r="D138" s="370"/>
      <c r="E138" s="370"/>
      <c r="F138" s="370"/>
      <c r="G138" s="1"/>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3"/>
    </row>
    <row r="139" spans="1:50" ht="52.5" customHeight="1" x14ac:dyDescent="0.15">
      <c r="A139" s="369"/>
      <c r="B139" s="370"/>
      <c r="C139" s="370"/>
      <c r="D139" s="370"/>
      <c r="E139" s="370"/>
      <c r="F139" s="370"/>
      <c r="G139" s="1"/>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3"/>
    </row>
    <row r="140" spans="1:50" ht="52.5" customHeight="1" x14ac:dyDescent="0.15">
      <c r="A140" s="369"/>
      <c r="B140" s="370"/>
      <c r="C140" s="370"/>
      <c r="D140" s="370"/>
      <c r="E140" s="370"/>
      <c r="F140" s="370"/>
      <c r="G140" s="1"/>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3"/>
    </row>
    <row r="141" spans="1:50" ht="52.5" customHeight="1" x14ac:dyDescent="0.15">
      <c r="A141" s="369"/>
      <c r="B141" s="370"/>
      <c r="C141" s="370"/>
      <c r="D141" s="370"/>
      <c r="E141" s="370"/>
      <c r="F141" s="370"/>
      <c r="G141" s="1"/>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3"/>
    </row>
    <row r="142" spans="1:50" ht="52.5" customHeight="1" x14ac:dyDescent="0.15">
      <c r="A142" s="369"/>
      <c r="B142" s="370"/>
      <c r="C142" s="370"/>
      <c r="D142" s="370"/>
      <c r="E142" s="370"/>
      <c r="F142" s="370"/>
      <c r="G142" s="1"/>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3"/>
    </row>
    <row r="143" spans="1:50" ht="52.5" customHeight="1" x14ac:dyDescent="0.15">
      <c r="A143" s="369"/>
      <c r="B143" s="370"/>
      <c r="C143" s="370"/>
      <c r="D143" s="370"/>
      <c r="E143" s="370"/>
      <c r="F143" s="370"/>
      <c r="G143" s="1"/>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3"/>
    </row>
    <row r="144" spans="1:50" ht="52.5" customHeight="1" x14ac:dyDescent="0.15">
      <c r="A144" s="369"/>
      <c r="B144" s="370"/>
      <c r="C144" s="370"/>
      <c r="D144" s="370"/>
      <c r="E144" s="370"/>
      <c r="F144" s="370"/>
      <c r="G144" s="1"/>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3"/>
    </row>
    <row r="145" spans="1:50" ht="52.5" customHeight="1" x14ac:dyDescent="0.15">
      <c r="A145" s="369"/>
      <c r="B145" s="370"/>
      <c r="C145" s="370"/>
      <c r="D145" s="370"/>
      <c r="E145" s="370"/>
      <c r="F145" s="370"/>
      <c r="G145" s="1"/>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3"/>
    </row>
    <row r="146" spans="1:50" ht="52.5" customHeight="1" x14ac:dyDescent="0.15">
      <c r="A146" s="369"/>
      <c r="B146" s="370"/>
      <c r="C146" s="370"/>
      <c r="D146" s="370"/>
      <c r="E146" s="370"/>
      <c r="F146" s="370"/>
      <c r="G146" s="1"/>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3"/>
    </row>
    <row r="147" spans="1:50" ht="52.5" customHeight="1" x14ac:dyDescent="0.15">
      <c r="A147" s="369"/>
      <c r="B147" s="370"/>
      <c r="C147" s="370"/>
      <c r="D147" s="370"/>
      <c r="E147" s="370"/>
      <c r="F147" s="370"/>
      <c r="G147" s="1"/>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3"/>
    </row>
    <row r="148" spans="1:50" ht="52.5" customHeight="1" x14ac:dyDescent="0.15">
      <c r="A148" s="369"/>
      <c r="B148" s="370"/>
      <c r="C148" s="370"/>
      <c r="D148" s="370"/>
      <c r="E148" s="370"/>
      <c r="F148" s="370"/>
      <c r="G148" s="1"/>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3"/>
    </row>
    <row r="149" spans="1:50" ht="52.5" customHeight="1" x14ac:dyDescent="0.15">
      <c r="A149" s="369"/>
      <c r="B149" s="370"/>
      <c r="C149" s="370"/>
      <c r="D149" s="370"/>
      <c r="E149" s="370"/>
      <c r="F149" s="370"/>
      <c r="G149" s="1"/>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3"/>
    </row>
    <row r="150" spans="1:50" ht="52.5" customHeight="1" x14ac:dyDescent="0.15">
      <c r="A150" s="369"/>
      <c r="B150" s="370"/>
      <c r="C150" s="370"/>
      <c r="D150" s="370"/>
      <c r="E150" s="370"/>
      <c r="F150" s="370"/>
      <c r="G150" s="1"/>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3"/>
    </row>
    <row r="151" spans="1:50" ht="52.5" customHeight="1" x14ac:dyDescent="0.15">
      <c r="A151" s="369"/>
      <c r="B151" s="370"/>
      <c r="C151" s="370"/>
      <c r="D151" s="370"/>
      <c r="E151" s="370"/>
      <c r="F151" s="370"/>
      <c r="G151" s="1"/>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3"/>
    </row>
    <row r="152" spans="1:50" ht="52.5" customHeight="1" thickBot="1" x14ac:dyDescent="0.2">
      <c r="A152" s="751"/>
      <c r="B152" s="752"/>
      <c r="C152" s="752"/>
      <c r="D152" s="752"/>
      <c r="E152" s="752"/>
      <c r="F152" s="75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2.5" customHeight="1" x14ac:dyDescent="0.15">
      <c r="A153" s="749" t="s">
        <v>692</v>
      </c>
      <c r="B153" s="750"/>
      <c r="C153" s="750"/>
      <c r="D153" s="750"/>
      <c r="E153" s="750"/>
      <c r="F153" s="750"/>
      <c r="G153" s="64"/>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6"/>
    </row>
    <row r="154" spans="1:50" ht="52.5" customHeight="1" x14ac:dyDescent="0.15">
      <c r="A154" s="369"/>
      <c r="B154" s="370"/>
      <c r="C154" s="370"/>
      <c r="D154" s="370"/>
      <c r="E154" s="370"/>
      <c r="F154" s="370"/>
      <c r="G154" s="1"/>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3"/>
    </row>
    <row r="155" spans="1:50" ht="52.5" customHeight="1" x14ac:dyDescent="0.15">
      <c r="A155" s="369"/>
      <c r="B155" s="370"/>
      <c r="C155" s="370"/>
      <c r="D155" s="370"/>
      <c r="E155" s="370"/>
      <c r="F155" s="370"/>
      <c r="G155" s="1"/>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3"/>
    </row>
    <row r="156" spans="1:50" ht="52.5" customHeight="1" x14ac:dyDescent="0.15">
      <c r="A156" s="369"/>
      <c r="B156" s="370"/>
      <c r="C156" s="370"/>
      <c r="D156" s="370"/>
      <c r="E156" s="370"/>
      <c r="F156" s="370"/>
      <c r="G156" s="1"/>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3"/>
    </row>
    <row r="157" spans="1:50" ht="52.5" customHeight="1" x14ac:dyDescent="0.15">
      <c r="A157" s="369"/>
      <c r="B157" s="370"/>
      <c r="C157" s="370"/>
      <c r="D157" s="370"/>
      <c r="E157" s="370"/>
      <c r="F157" s="370"/>
      <c r="G157" s="1"/>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3"/>
    </row>
    <row r="158" spans="1:50" ht="52.5" customHeight="1" x14ac:dyDescent="0.15">
      <c r="A158" s="369"/>
      <c r="B158" s="370"/>
      <c r="C158" s="370"/>
      <c r="D158" s="370"/>
      <c r="E158" s="370"/>
      <c r="F158" s="370"/>
      <c r="G158" s="1"/>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3"/>
    </row>
    <row r="159" spans="1:50" ht="52.5" customHeight="1" x14ac:dyDescent="0.15">
      <c r="A159" s="369"/>
      <c r="B159" s="370"/>
      <c r="C159" s="370"/>
      <c r="D159" s="370"/>
      <c r="E159" s="370"/>
      <c r="F159" s="370"/>
      <c r="G159" s="1"/>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3"/>
    </row>
    <row r="160" spans="1:50" ht="52.5" customHeight="1" x14ac:dyDescent="0.15">
      <c r="A160" s="369"/>
      <c r="B160" s="370"/>
      <c r="C160" s="370"/>
      <c r="D160" s="370"/>
      <c r="E160" s="370"/>
      <c r="F160" s="370"/>
      <c r="G160" s="1"/>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3"/>
    </row>
    <row r="161" spans="1:50" ht="52.5" customHeight="1" x14ac:dyDescent="0.15">
      <c r="A161" s="369"/>
      <c r="B161" s="370"/>
      <c r="C161" s="370"/>
      <c r="D161" s="370"/>
      <c r="E161" s="370"/>
      <c r="F161" s="370"/>
      <c r="G161" s="1"/>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3"/>
    </row>
    <row r="162" spans="1:50" ht="52.5" customHeight="1" x14ac:dyDescent="0.15">
      <c r="A162" s="369"/>
      <c r="B162" s="370"/>
      <c r="C162" s="370"/>
      <c r="D162" s="370"/>
      <c r="E162" s="370"/>
      <c r="F162" s="370"/>
      <c r="G162" s="1"/>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3"/>
    </row>
    <row r="163" spans="1:50" ht="52.5" customHeight="1" x14ac:dyDescent="0.15">
      <c r="A163" s="369"/>
      <c r="B163" s="370"/>
      <c r="C163" s="370"/>
      <c r="D163" s="370"/>
      <c r="E163" s="370"/>
      <c r="F163" s="370"/>
      <c r="G163" s="1"/>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3"/>
    </row>
    <row r="164" spans="1:50" ht="52.5" customHeight="1" x14ac:dyDescent="0.15">
      <c r="A164" s="369"/>
      <c r="B164" s="370"/>
      <c r="C164" s="370"/>
      <c r="D164" s="370"/>
      <c r="E164" s="370"/>
      <c r="F164" s="370"/>
      <c r="G164" s="1"/>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3"/>
    </row>
    <row r="165" spans="1:50" ht="52.5" customHeight="1" x14ac:dyDescent="0.15">
      <c r="A165" s="369"/>
      <c r="B165" s="370"/>
      <c r="C165" s="370"/>
      <c r="D165" s="370"/>
      <c r="E165" s="370"/>
      <c r="F165" s="370"/>
      <c r="G165" s="1"/>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3"/>
    </row>
    <row r="166" spans="1:50" ht="52.5" customHeight="1" x14ac:dyDescent="0.15">
      <c r="A166" s="369"/>
      <c r="B166" s="370"/>
      <c r="C166" s="370"/>
      <c r="D166" s="370"/>
      <c r="E166" s="370"/>
      <c r="F166" s="370"/>
      <c r="G166" s="1"/>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3"/>
    </row>
    <row r="167" spans="1:50" ht="52.5" customHeight="1" x14ac:dyDescent="0.15">
      <c r="A167" s="369"/>
      <c r="B167" s="370"/>
      <c r="C167" s="370"/>
      <c r="D167" s="370"/>
      <c r="E167" s="370"/>
      <c r="F167" s="370"/>
      <c r="G167" s="1"/>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3"/>
    </row>
    <row r="168" spans="1:50" ht="52.5" customHeight="1" x14ac:dyDescent="0.15">
      <c r="A168" s="369"/>
      <c r="B168" s="370"/>
      <c r="C168" s="370"/>
      <c r="D168" s="370"/>
      <c r="E168" s="370"/>
      <c r="F168" s="370"/>
      <c r="G168" s="1"/>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3"/>
    </row>
    <row r="169" spans="1:50" ht="52.5" customHeight="1" x14ac:dyDescent="0.15">
      <c r="A169" s="369"/>
      <c r="B169" s="370"/>
      <c r="C169" s="370"/>
      <c r="D169" s="370"/>
      <c r="E169" s="370"/>
      <c r="F169" s="370"/>
      <c r="G169" s="1"/>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3"/>
    </row>
    <row r="170" spans="1:50" ht="52.5" customHeight="1" x14ac:dyDescent="0.15">
      <c r="A170" s="369"/>
      <c r="B170" s="370"/>
      <c r="C170" s="370"/>
      <c r="D170" s="370"/>
      <c r="E170" s="370"/>
      <c r="F170" s="370"/>
      <c r="G170" s="1"/>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3"/>
    </row>
    <row r="171" spans="1:50" ht="52.5" customHeight="1" x14ac:dyDescent="0.15">
      <c r="A171" s="369"/>
      <c r="B171" s="370"/>
      <c r="C171" s="370"/>
      <c r="D171" s="370"/>
      <c r="E171" s="370"/>
      <c r="F171" s="370"/>
      <c r="G171" s="1"/>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3"/>
    </row>
    <row r="172" spans="1:50" ht="52.5" customHeight="1" x14ac:dyDescent="0.15">
      <c r="A172" s="369"/>
      <c r="B172" s="370"/>
      <c r="C172" s="370"/>
      <c r="D172" s="370"/>
      <c r="E172" s="370"/>
      <c r="F172" s="370"/>
      <c r="G172" s="1"/>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3"/>
    </row>
    <row r="173" spans="1:50" ht="52.5" customHeight="1" x14ac:dyDescent="0.15">
      <c r="A173" s="369"/>
      <c r="B173" s="370"/>
      <c r="C173" s="370"/>
      <c r="D173" s="370"/>
      <c r="E173" s="370"/>
      <c r="F173" s="370"/>
      <c r="G173" s="1"/>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3"/>
    </row>
    <row r="174" spans="1:50" ht="69" customHeight="1" thickBot="1" x14ac:dyDescent="0.2">
      <c r="A174" s="751"/>
      <c r="B174" s="752"/>
      <c r="C174" s="752"/>
      <c r="D174" s="752"/>
      <c r="E174" s="752"/>
      <c r="F174" s="75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0" customHeight="1" x14ac:dyDescent="0.15">
      <c r="A175" s="798" t="s">
        <v>39</v>
      </c>
      <c r="B175" s="799"/>
      <c r="C175" s="799"/>
      <c r="D175" s="799"/>
      <c r="E175" s="799"/>
      <c r="F175" s="799"/>
      <c r="G175" s="743" t="s">
        <v>338</v>
      </c>
      <c r="H175" s="744"/>
      <c r="I175" s="744"/>
      <c r="J175" s="744"/>
      <c r="K175" s="744"/>
      <c r="L175" s="744"/>
      <c r="M175" s="744"/>
      <c r="N175" s="744"/>
      <c r="O175" s="744"/>
      <c r="P175" s="744"/>
      <c r="Q175" s="744"/>
      <c r="R175" s="744"/>
      <c r="S175" s="744"/>
      <c r="T175" s="744"/>
      <c r="U175" s="744"/>
      <c r="V175" s="744"/>
      <c r="W175" s="744"/>
      <c r="X175" s="744"/>
      <c r="Y175" s="744"/>
      <c r="Z175" s="744"/>
      <c r="AA175" s="744"/>
      <c r="AB175" s="745"/>
      <c r="AC175" s="746" t="s">
        <v>358</v>
      </c>
      <c r="AD175" s="747"/>
      <c r="AE175" s="747"/>
      <c r="AF175" s="747"/>
      <c r="AG175" s="747"/>
      <c r="AH175" s="747"/>
      <c r="AI175" s="747"/>
      <c r="AJ175" s="747"/>
      <c r="AK175" s="747"/>
      <c r="AL175" s="747"/>
      <c r="AM175" s="747"/>
      <c r="AN175" s="747"/>
      <c r="AO175" s="747"/>
      <c r="AP175" s="747"/>
      <c r="AQ175" s="747"/>
      <c r="AR175" s="747"/>
      <c r="AS175" s="747"/>
      <c r="AT175" s="747"/>
      <c r="AU175" s="747"/>
      <c r="AV175" s="747"/>
      <c r="AW175" s="747"/>
      <c r="AX175" s="748"/>
    </row>
    <row r="176" spans="1:50" ht="24.75" customHeight="1" x14ac:dyDescent="0.15">
      <c r="A176" s="800"/>
      <c r="B176" s="801"/>
      <c r="C176" s="801"/>
      <c r="D176" s="801"/>
      <c r="E176" s="801"/>
      <c r="F176" s="801"/>
      <c r="G176" s="243" t="s">
        <v>21</v>
      </c>
      <c r="H176" s="116"/>
      <c r="I176" s="116"/>
      <c r="J176" s="116"/>
      <c r="K176" s="117"/>
      <c r="L176" s="161" t="s">
        <v>22</v>
      </c>
      <c r="M176" s="116"/>
      <c r="N176" s="116"/>
      <c r="O176" s="116"/>
      <c r="P176" s="116"/>
      <c r="Q176" s="116"/>
      <c r="R176" s="116"/>
      <c r="S176" s="116"/>
      <c r="T176" s="116"/>
      <c r="U176" s="116"/>
      <c r="V176" s="116"/>
      <c r="W176" s="116"/>
      <c r="X176" s="117"/>
      <c r="Y176" s="770" t="s">
        <v>23</v>
      </c>
      <c r="Z176" s="771"/>
      <c r="AA176" s="771"/>
      <c r="AB176" s="772"/>
      <c r="AC176" s="773" t="s">
        <v>21</v>
      </c>
      <c r="AD176" s="774"/>
      <c r="AE176" s="774"/>
      <c r="AF176" s="774"/>
      <c r="AG176" s="775"/>
      <c r="AH176" s="796" t="s">
        <v>22</v>
      </c>
      <c r="AI176" s="774"/>
      <c r="AJ176" s="774"/>
      <c r="AK176" s="774"/>
      <c r="AL176" s="774"/>
      <c r="AM176" s="774"/>
      <c r="AN176" s="774"/>
      <c r="AO176" s="774"/>
      <c r="AP176" s="774"/>
      <c r="AQ176" s="774"/>
      <c r="AR176" s="774"/>
      <c r="AS176" s="774"/>
      <c r="AT176" s="775"/>
      <c r="AU176" s="770" t="s">
        <v>23</v>
      </c>
      <c r="AV176" s="771"/>
      <c r="AW176" s="771"/>
      <c r="AX176" s="797"/>
    </row>
    <row r="177" spans="1:58" ht="24.75" customHeight="1" x14ac:dyDescent="0.15">
      <c r="A177" s="800"/>
      <c r="B177" s="801"/>
      <c r="C177" s="801"/>
      <c r="D177" s="801"/>
      <c r="E177" s="801"/>
      <c r="F177" s="801"/>
      <c r="G177" s="779" t="s">
        <v>344</v>
      </c>
      <c r="H177" s="780"/>
      <c r="I177" s="780"/>
      <c r="J177" s="780"/>
      <c r="K177" s="781"/>
      <c r="L177" s="713" t="s">
        <v>343</v>
      </c>
      <c r="M177" s="714"/>
      <c r="N177" s="714"/>
      <c r="O177" s="714"/>
      <c r="P177" s="714"/>
      <c r="Q177" s="714"/>
      <c r="R177" s="714"/>
      <c r="S177" s="714"/>
      <c r="T177" s="714"/>
      <c r="U177" s="714"/>
      <c r="V177" s="714"/>
      <c r="W177" s="714"/>
      <c r="X177" s="715"/>
      <c r="Y177" s="734">
        <v>22</v>
      </c>
      <c r="Z177" s="735"/>
      <c r="AA177" s="735"/>
      <c r="AB177" s="736"/>
      <c r="AC177" s="737" t="s">
        <v>362</v>
      </c>
      <c r="AD177" s="738"/>
      <c r="AE177" s="738"/>
      <c r="AF177" s="738"/>
      <c r="AG177" s="739"/>
      <c r="AH177" s="713" t="s">
        <v>439</v>
      </c>
      <c r="AI177" s="714"/>
      <c r="AJ177" s="714"/>
      <c r="AK177" s="714"/>
      <c r="AL177" s="714"/>
      <c r="AM177" s="714"/>
      <c r="AN177" s="714"/>
      <c r="AO177" s="714"/>
      <c r="AP177" s="714"/>
      <c r="AQ177" s="714"/>
      <c r="AR177" s="714"/>
      <c r="AS177" s="714"/>
      <c r="AT177" s="715"/>
      <c r="AU177" s="716">
        <f>116.01875+66.110875</f>
        <v>182.12962499999998</v>
      </c>
      <c r="AV177" s="717"/>
      <c r="AW177" s="717"/>
      <c r="AX177" s="718"/>
    </row>
    <row r="178" spans="1:58" ht="24.75" customHeight="1" x14ac:dyDescent="0.15">
      <c r="A178" s="800"/>
      <c r="B178" s="801"/>
      <c r="C178" s="801"/>
      <c r="D178" s="801"/>
      <c r="E178" s="801"/>
      <c r="F178" s="801"/>
      <c r="G178" s="237" t="s">
        <v>345</v>
      </c>
      <c r="H178" s="238"/>
      <c r="I178" s="238"/>
      <c r="J178" s="238"/>
      <c r="K178" s="239"/>
      <c r="L178" s="240" t="s">
        <v>346</v>
      </c>
      <c r="M178" s="708"/>
      <c r="N178" s="708"/>
      <c r="O178" s="708"/>
      <c r="P178" s="708"/>
      <c r="Q178" s="708"/>
      <c r="R178" s="708"/>
      <c r="S178" s="708"/>
      <c r="T178" s="708"/>
      <c r="U178" s="708"/>
      <c r="V178" s="708"/>
      <c r="W178" s="708"/>
      <c r="X178" s="709"/>
      <c r="Y178" s="710">
        <v>15</v>
      </c>
      <c r="Z178" s="711"/>
      <c r="AA178" s="711"/>
      <c r="AB178" s="712"/>
      <c r="AC178" s="719" t="s">
        <v>341</v>
      </c>
      <c r="AD178" s="720"/>
      <c r="AE178" s="720"/>
      <c r="AF178" s="720"/>
      <c r="AG178" s="721"/>
      <c r="AH178" s="722" t="s">
        <v>451</v>
      </c>
      <c r="AI178" s="723"/>
      <c r="AJ178" s="723"/>
      <c r="AK178" s="723"/>
      <c r="AL178" s="723"/>
      <c r="AM178" s="723"/>
      <c r="AN178" s="723"/>
      <c r="AO178" s="723"/>
      <c r="AP178" s="723"/>
      <c r="AQ178" s="723"/>
      <c r="AR178" s="723"/>
      <c r="AS178" s="723"/>
      <c r="AT178" s="724"/>
      <c r="AU178" s="705">
        <f>8+14.879787</f>
        <v>22.879787</v>
      </c>
      <c r="AV178" s="706"/>
      <c r="AW178" s="706"/>
      <c r="AX178" s="707"/>
    </row>
    <row r="179" spans="1:58" ht="24.75" customHeight="1" x14ac:dyDescent="0.15">
      <c r="A179" s="800"/>
      <c r="B179" s="801"/>
      <c r="C179" s="801"/>
      <c r="D179" s="801"/>
      <c r="E179" s="801"/>
      <c r="F179" s="801"/>
      <c r="G179" s="237" t="s">
        <v>339</v>
      </c>
      <c r="H179" s="238"/>
      <c r="I179" s="238"/>
      <c r="J179" s="238"/>
      <c r="K179" s="239"/>
      <c r="L179" s="240" t="s">
        <v>340</v>
      </c>
      <c r="M179" s="708"/>
      <c r="N179" s="708"/>
      <c r="O179" s="708"/>
      <c r="P179" s="708"/>
      <c r="Q179" s="708"/>
      <c r="R179" s="708"/>
      <c r="S179" s="708"/>
      <c r="T179" s="708"/>
      <c r="U179" s="708"/>
      <c r="V179" s="708"/>
      <c r="W179" s="708"/>
      <c r="X179" s="709"/>
      <c r="Y179" s="710">
        <v>12</v>
      </c>
      <c r="Z179" s="711"/>
      <c r="AA179" s="711"/>
      <c r="AB179" s="712"/>
      <c r="AC179" s="237" t="s">
        <v>347</v>
      </c>
      <c r="AD179" s="238"/>
      <c r="AE179" s="238"/>
      <c r="AF179" s="238"/>
      <c r="AG179" s="239"/>
      <c r="AH179" s="722"/>
      <c r="AI179" s="723"/>
      <c r="AJ179" s="723"/>
      <c r="AK179" s="723"/>
      <c r="AL179" s="723"/>
      <c r="AM179" s="723"/>
      <c r="AN179" s="723"/>
      <c r="AO179" s="723"/>
      <c r="AP179" s="723"/>
      <c r="AQ179" s="723"/>
      <c r="AR179" s="723"/>
      <c r="AS179" s="723"/>
      <c r="AT179" s="724"/>
      <c r="AU179" s="705">
        <f>12.500645+6.577879</f>
        <v>19.078524000000002</v>
      </c>
      <c r="AV179" s="706"/>
      <c r="AW179" s="706"/>
      <c r="AX179" s="707"/>
    </row>
    <row r="180" spans="1:58" ht="24.75" customHeight="1" x14ac:dyDescent="0.15">
      <c r="A180" s="800"/>
      <c r="B180" s="801"/>
      <c r="C180" s="801"/>
      <c r="D180" s="801"/>
      <c r="E180" s="801"/>
      <c r="F180" s="801"/>
      <c r="G180" s="237" t="s">
        <v>347</v>
      </c>
      <c r="H180" s="238"/>
      <c r="I180" s="238"/>
      <c r="J180" s="238"/>
      <c r="K180" s="239"/>
      <c r="L180" s="240"/>
      <c r="M180" s="708"/>
      <c r="N180" s="708"/>
      <c r="O180" s="708"/>
      <c r="P180" s="708"/>
      <c r="Q180" s="708"/>
      <c r="R180" s="708"/>
      <c r="S180" s="708"/>
      <c r="T180" s="708"/>
      <c r="U180" s="708"/>
      <c r="V180" s="708"/>
      <c r="W180" s="708"/>
      <c r="X180" s="709"/>
      <c r="Y180" s="710">
        <v>1</v>
      </c>
      <c r="Z180" s="711"/>
      <c r="AA180" s="711"/>
      <c r="AB180" s="712"/>
      <c r="AC180" s="237" t="s">
        <v>441</v>
      </c>
      <c r="AD180" s="238"/>
      <c r="AE180" s="238"/>
      <c r="AF180" s="238"/>
      <c r="AG180" s="239"/>
      <c r="AH180" s="240"/>
      <c r="AI180" s="708"/>
      <c r="AJ180" s="708"/>
      <c r="AK180" s="708"/>
      <c r="AL180" s="708"/>
      <c r="AM180" s="708"/>
      <c r="AN180" s="708"/>
      <c r="AO180" s="708"/>
      <c r="AP180" s="708"/>
      <c r="AQ180" s="708"/>
      <c r="AR180" s="708"/>
      <c r="AS180" s="708"/>
      <c r="AT180" s="709"/>
      <c r="AU180" s="776">
        <f>11.64+7.465</f>
        <v>19.105</v>
      </c>
      <c r="AV180" s="777"/>
      <c r="AW180" s="777"/>
      <c r="AX180" s="778"/>
    </row>
    <row r="181" spans="1:58" ht="24.75" customHeight="1" x14ac:dyDescent="0.15">
      <c r="A181" s="800"/>
      <c r="B181" s="801"/>
      <c r="C181" s="801"/>
      <c r="D181" s="801"/>
      <c r="E181" s="801"/>
      <c r="F181" s="801"/>
      <c r="G181" s="237"/>
      <c r="H181" s="238"/>
      <c r="I181" s="238"/>
      <c r="J181" s="238"/>
      <c r="K181" s="239"/>
      <c r="L181" s="240"/>
      <c r="M181" s="708"/>
      <c r="N181" s="708"/>
      <c r="O181" s="708"/>
      <c r="P181" s="708"/>
      <c r="Q181" s="708"/>
      <c r="R181" s="708"/>
      <c r="S181" s="708"/>
      <c r="T181" s="708"/>
      <c r="U181" s="708"/>
      <c r="V181" s="708"/>
      <c r="W181" s="708"/>
      <c r="X181" s="709"/>
      <c r="Y181" s="710"/>
      <c r="Z181" s="711"/>
      <c r="AA181" s="711"/>
      <c r="AB181" s="712"/>
      <c r="AC181" s="719" t="s">
        <v>339</v>
      </c>
      <c r="AD181" s="720"/>
      <c r="AE181" s="720"/>
      <c r="AF181" s="720"/>
      <c r="AG181" s="721"/>
      <c r="AH181" s="240" t="s">
        <v>440</v>
      </c>
      <c r="AI181" s="708"/>
      <c r="AJ181" s="708"/>
      <c r="AK181" s="708"/>
      <c r="AL181" s="708"/>
      <c r="AM181" s="708"/>
      <c r="AN181" s="708"/>
      <c r="AO181" s="708"/>
      <c r="AP181" s="708"/>
      <c r="AQ181" s="708"/>
      <c r="AR181" s="708"/>
      <c r="AS181" s="708"/>
      <c r="AT181" s="709"/>
      <c r="AU181" s="776">
        <f>8.647751+5.478497</f>
        <v>14.126248</v>
      </c>
      <c r="AV181" s="777"/>
      <c r="AW181" s="777"/>
      <c r="AX181" s="778"/>
    </row>
    <row r="182" spans="1:58" ht="24.75" customHeight="1" x14ac:dyDescent="0.15">
      <c r="A182" s="800"/>
      <c r="B182" s="801"/>
      <c r="C182" s="801"/>
      <c r="D182" s="801"/>
      <c r="E182" s="801"/>
      <c r="F182" s="801"/>
      <c r="G182" s="237"/>
      <c r="H182" s="238"/>
      <c r="I182" s="238"/>
      <c r="J182" s="238"/>
      <c r="K182" s="239"/>
      <c r="L182" s="240"/>
      <c r="M182" s="708"/>
      <c r="N182" s="708"/>
      <c r="O182" s="708"/>
      <c r="P182" s="708"/>
      <c r="Q182" s="708"/>
      <c r="R182" s="708"/>
      <c r="S182" s="708"/>
      <c r="T182" s="708"/>
      <c r="U182" s="708"/>
      <c r="V182" s="708"/>
      <c r="W182" s="708"/>
      <c r="X182" s="709"/>
      <c r="Y182" s="710"/>
      <c r="Z182" s="711"/>
      <c r="AA182" s="711"/>
      <c r="AB182" s="712"/>
      <c r="AC182" s="237" t="s">
        <v>227</v>
      </c>
      <c r="AD182" s="238"/>
      <c r="AE182" s="238"/>
      <c r="AF182" s="238"/>
      <c r="AG182" s="239"/>
      <c r="AH182" s="240" t="s">
        <v>452</v>
      </c>
      <c r="AI182" s="708"/>
      <c r="AJ182" s="708"/>
      <c r="AK182" s="708"/>
      <c r="AL182" s="708"/>
      <c r="AM182" s="708"/>
      <c r="AN182" s="708"/>
      <c r="AO182" s="708"/>
      <c r="AP182" s="708"/>
      <c r="AQ182" s="708"/>
      <c r="AR182" s="708"/>
      <c r="AS182" s="708"/>
      <c r="AT182" s="709"/>
      <c r="AU182" s="776">
        <f>0.117364+0.02583+0.00386+0.192899+0.021873+0.029816+0.027789+0.111446+0.017077+0.06638</f>
        <v>0.61433399999999994</v>
      </c>
      <c r="AV182" s="777"/>
      <c r="AW182" s="777"/>
      <c r="AX182" s="778"/>
    </row>
    <row r="183" spans="1:58" ht="24.75" customHeight="1" x14ac:dyDescent="0.15">
      <c r="A183" s="800"/>
      <c r="B183" s="801"/>
      <c r="C183" s="801"/>
      <c r="D183" s="801"/>
      <c r="E183" s="801"/>
      <c r="F183" s="801"/>
      <c r="G183" s="719"/>
      <c r="H183" s="720"/>
      <c r="I183" s="720"/>
      <c r="J183" s="720"/>
      <c r="K183" s="721"/>
      <c r="L183" s="240"/>
      <c r="M183" s="708"/>
      <c r="N183" s="708"/>
      <c r="O183" s="708"/>
      <c r="P183" s="708"/>
      <c r="Q183" s="708"/>
      <c r="R183" s="708"/>
      <c r="S183" s="708"/>
      <c r="T183" s="708"/>
      <c r="U183" s="708"/>
      <c r="V183" s="708"/>
      <c r="W183" s="708"/>
      <c r="X183" s="709"/>
      <c r="Y183" s="776"/>
      <c r="Z183" s="777"/>
      <c r="AA183" s="777"/>
      <c r="AB183" s="778"/>
      <c r="AC183" s="237" t="s">
        <v>442</v>
      </c>
      <c r="AD183" s="238"/>
      <c r="AE183" s="238"/>
      <c r="AF183" s="238"/>
      <c r="AG183" s="239"/>
      <c r="AH183" s="240"/>
      <c r="AI183" s="708"/>
      <c r="AJ183" s="708"/>
      <c r="AK183" s="708"/>
      <c r="AL183" s="708"/>
      <c r="AM183" s="708"/>
      <c r="AN183" s="708"/>
      <c r="AO183" s="708"/>
      <c r="AP183" s="708"/>
      <c r="AQ183" s="708"/>
      <c r="AR183" s="708"/>
      <c r="AS183" s="708"/>
      <c r="AT183" s="709"/>
      <c r="AU183" s="197">
        <f>-(37.267666+3.587107)</f>
        <v>-40.854773000000002</v>
      </c>
      <c r="AV183" s="198"/>
      <c r="AW183" s="198"/>
      <c r="AX183" s="199"/>
    </row>
    <row r="184" spans="1:58" ht="24.75" customHeight="1" x14ac:dyDescent="0.15">
      <c r="A184" s="800"/>
      <c r="B184" s="801"/>
      <c r="C184" s="801"/>
      <c r="D184" s="801"/>
      <c r="E184" s="801"/>
      <c r="F184" s="801"/>
      <c r="G184" s="804"/>
      <c r="H184" s="805"/>
      <c r="I184" s="805"/>
      <c r="J184" s="805"/>
      <c r="K184" s="806"/>
      <c r="L184" s="807"/>
      <c r="M184" s="808"/>
      <c r="N184" s="808"/>
      <c r="O184" s="808"/>
      <c r="P184" s="808"/>
      <c r="Q184" s="808"/>
      <c r="R184" s="808"/>
      <c r="S184" s="808"/>
      <c r="T184" s="808"/>
      <c r="U184" s="808"/>
      <c r="V184" s="808"/>
      <c r="W184" s="808"/>
      <c r="X184" s="809"/>
      <c r="Y184" s="810"/>
      <c r="Z184" s="811"/>
      <c r="AA184" s="811"/>
      <c r="AB184" s="812"/>
      <c r="AC184" s="804"/>
      <c r="AD184" s="805"/>
      <c r="AE184" s="805"/>
      <c r="AF184" s="805"/>
      <c r="AG184" s="806"/>
      <c r="AH184" s="807"/>
      <c r="AI184" s="808"/>
      <c r="AJ184" s="808"/>
      <c r="AK184" s="808"/>
      <c r="AL184" s="808"/>
      <c r="AM184" s="808"/>
      <c r="AN184" s="808"/>
      <c r="AO184" s="808"/>
      <c r="AP184" s="808"/>
      <c r="AQ184" s="808"/>
      <c r="AR184" s="808"/>
      <c r="AS184" s="808"/>
      <c r="AT184" s="809"/>
      <c r="AU184" s="810"/>
      <c r="AV184" s="811"/>
      <c r="AW184" s="811"/>
      <c r="AX184" s="813"/>
    </row>
    <row r="185" spans="1:58" ht="24.75" customHeight="1" x14ac:dyDescent="0.15">
      <c r="A185" s="800"/>
      <c r="B185" s="801"/>
      <c r="C185" s="801"/>
      <c r="D185" s="801"/>
      <c r="E185" s="801"/>
      <c r="F185" s="801"/>
      <c r="G185" s="814" t="s">
        <v>24</v>
      </c>
      <c r="H185" s="134"/>
      <c r="I185" s="134"/>
      <c r="J185" s="134"/>
      <c r="K185" s="135"/>
      <c r="L185" s="815"/>
      <c r="M185" s="816"/>
      <c r="N185" s="816"/>
      <c r="O185" s="816"/>
      <c r="P185" s="816"/>
      <c r="Q185" s="816"/>
      <c r="R185" s="816"/>
      <c r="S185" s="816"/>
      <c r="T185" s="816"/>
      <c r="U185" s="816"/>
      <c r="V185" s="816"/>
      <c r="W185" s="816"/>
      <c r="X185" s="817"/>
      <c r="Y185" s="818">
        <f>SUM(Y177:AB184)</f>
        <v>50</v>
      </c>
      <c r="Z185" s="819"/>
      <c r="AA185" s="819"/>
      <c r="AB185" s="820"/>
      <c r="AC185" s="821" t="s">
        <v>24</v>
      </c>
      <c r="AD185" s="126"/>
      <c r="AE185" s="126"/>
      <c r="AF185" s="126"/>
      <c r="AG185" s="127"/>
      <c r="AH185" s="815"/>
      <c r="AI185" s="816"/>
      <c r="AJ185" s="816"/>
      <c r="AK185" s="816"/>
      <c r="AL185" s="816"/>
      <c r="AM185" s="816"/>
      <c r="AN185" s="816"/>
      <c r="AO185" s="816"/>
      <c r="AP185" s="816"/>
      <c r="AQ185" s="816"/>
      <c r="AR185" s="816"/>
      <c r="AS185" s="816"/>
      <c r="AT185" s="817"/>
      <c r="AU185" s="755">
        <f>SUM(AU177:AX184)</f>
        <v>217.07874499999994</v>
      </c>
      <c r="AV185" s="756"/>
      <c r="AW185" s="756"/>
      <c r="AX185" s="757"/>
    </row>
    <row r="186" spans="1:58" ht="30" customHeight="1" x14ac:dyDescent="0.15">
      <c r="A186" s="800"/>
      <c r="B186" s="801"/>
      <c r="C186" s="801"/>
      <c r="D186" s="801"/>
      <c r="E186" s="801"/>
      <c r="F186" s="801"/>
      <c r="G186" s="287" t="s">
        <v>349</v>
      </c>
      <c r="H186" s="288"/>
      <c r="I186" s="288"/>
      <c r="J186" s="288"/>
      <c r="K186" s="288"/>
      <c r="L186" s="288"/>
      <c r="M186" s="288"/>
      <c r="N186" s="288"/>
      <c r="O186" s="288"/>
      <c r="P186" s="288"/>
      <c r="Q186" s="288"/>
      <c r="R186" s="288"/>
      <c r="S186" s="288"/>
      <c r="T186" s="288"/>
      <c r="U186" s="288"/>
      <c r="V186" s="288"/>
      <c r="W186" s="288"/>
      <c r="X186" s="288"/>
      <c r="Y186" s="288"/>
      <c r="Z186" s="288"/>
      <c r="AA186" s="288"/>
      <c r="AB186" s="289"/>
      <c r="AC186" s="251" t="s">
        <v>359</v>
      </c>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c r="AX186" s="254"/>
    </row>
    <row r="187" spans="1:58" ht="25.5" customHeight="1" x14ac:dyDescent="0.15">
      <c r="A187" s="800"/>
      <c r="B187" s="801"/>
      <c r="C187" s="801"/>
      <c r="D187" s="801"/>
      <c r="E187" s="801"/>
      <c r="F187" s="801"/>
      <c r="G187" s="243" t="s">
        <v>21</v>
      </c>
      <c r="H187" s="116"/>
      <c r="I187" s="116"/>
      <c r="J187" s="116"/>
      <c r="K187" s="117"/>
      <c r="L187" s="161" t="s">
        <v>22</v>
      </c>
      <c r="M187" s="116"/>
      <c r="N187" s="116"/>
      <c r="O187" s="116"/>
      <c r="P187" s="116"/>
      <c r="Q187" s="116"/>
      <c r="R187" s="116"/>
      <c r="S187" s="116"/>
      <c r="T187" s="116"/>
      <c r="U187" s="116"/>
      <c r="V187" s="116"/>
      <c r="W187" s="116"/>
      <c r="X187" s="117"/>
      <c r="Y187" s="770" t="s">
        <v>23</v>
      </c>
      <c r="Z187" s="771"/>
      <c r="AA187" s="771"/>
      <c r="AB187" s="772"/>
      <c r="AC187" s="773" t="s">
        <v>21</v>
      </c>
      <c r="AD187" s="774"/>
      <c r="AE187" s="774"/>
      <c r="AF187" s="774"/>
      <c r="AG187" s="775"/>
      <c r="AH187" s="796" t="s">
        <v>22</v>
      </c>
      <c r="AI187" s="774"/>
      <c r="AJ187" s="774"/>
      <c r="AK187" s="774"/>
      <c r="AL187" s="774"/>
      <c r="AM187" s="774"/>
      <c r="AN187" s="774"/>
      <c r="AO187" s="774"/>
      <c r="AP187" s="774"/>
      <c r="AQ187" s="774"/>
      <c r="AR187" s="774"/>
      <c r="AS187" s="774"/>
      <c r="AT187" s="775"/>
      <c r="AU187" s="770" t="s">
        <v>23</v>
      </c>
      <c r="AV187" s="771"/>
      <c r="AW187" s="771"/>
      <c r="AX187" s="797"/>
    </row>
    <row r="188" spans="1:58" ht="24.75" customHeight="1" x14ac:dyDescent="0.15">
      <c r="A188" s="800"/>
      <c r="B188" s="801"/>
      <c r="C188" s="801"/>
      <c r="D188" s="801"/>
      <c r="E188" s="801"/>
      <c r="F188" s="801"/>
      <c r="G188" s="779" t="s">
        <v>328</v>
      </c>
      <c r="H188" s="780"/>
      <c r="I188" s="780"/>
      <c r="J188" s="780"/>
      <c r="K188" s="781"/>
      <c r="L188" s="713" t="s">
        <v>460</v>
      </c>
      <c r="M188" s="714"/>
      <c r="N188" s="714"/>
      <c r="O188" s="714"/>
      <c r="P188" s="714"/>
      <c r="Q188" s="714"/>
      <c r="R188" s="714"/>
      <c r="S188" s="714"/>
      <c r="T188" s="714"/>
      <c r="U188" s="714"/>
      <c r="V188" s="714"/>
      <c r="W188" s="714"/>
      <c r="X188" s="715"/>
      <c r="Y188" s="734">
        <v>134</v>
      </c>
      <c r="Z188" s="735"/>
      <c r="AA188" s="735"/>
      <c r="AB188" s="736"/>
      <c r="AC188" s="822" t="s">
        <v>362</v>
      </c>
      <c r="AD188" s="823"/>
      <c r="AE188" s="823"/>
      <c r="AF188" s="823"/>
      <c r="AG188" s="824"/>
      <c r="AH188" s="713" t="s">
        <v>369</v>
      </c>
      <c r="AI188" s="714"/>
      <c r="AJ188" s="714"/>
      <c r="AK188" s="714"/>
      <c r="AL188" s="714"/>
      <c r="AM188" s="714"/>
      <c r="AN188" s="714"/>
      <c r="AO188" s="714"/>
      <c r="AP188" s="714"/>
      <c r="AQ188" s="714"/>
      <c r="AR188" s="714"/>
      <c r="AS188" s="714"/>
      <c r="AT188" s="715"/>
      <c r="AU188" s="825">
        <v>75</v>
      </c>
      <c r="AV188" s="826"/>
      <c r="AW188" s="826"/>
      <c r="AX188" s="827"/>
      <c r="AY188" s="46"/>
      <c r="AZ188" s="47"/>
      <c r="BA188" s="47"/>
      <c r="BB188" s="47"/>
      <c r="BC188" s="47"/>
      <c r="BD188" s="47"/>
      <c r="BE188" s="47"/>
      <c r="BF188" s="47"/>
    </row>
    <row r="189" spans="1:58" ht="24.75" customHeight="1" x14ac:dyDescent="0.15">
      <c r="A189" s="800"/>
      <c r="B189" s="801"/>
      <c r="C189" s="801"/>
      <c r="D189" s="801"/>
      <c r="E189" s="801"/>
      <c r="F189" s="801"/>
      <c r="G189" s="237" t="s">
        <v>341</v>
      </c>
      <c r="H189" s="238"/>
      <c r="I189" s="238"/>
      <c r="J189" s="238"/>
      <c r="K189" s="239"/>
      <c r="L189" s="240" t="s">
        <v>461</v>
      </c>
      <c r="M189" s="708"/>
      <c r="N189" s="708"/>
      <c r="O189" s="708"/>
      <c r="P189" s="708"/>
      <c r="Q189" s="708"/>
      <c r="R189" s="708"/>
      <c r="S189" s="708"/>
      <c r="T189" s="708"/>
      <c r="U189" s="708"/>
      <c r="V189" s="708"/>
      <c r="W189" s="708"/>
      <c r="X189" s="709"/>
      <c r="Y189" s="710">
        <v>52</v>
      </c>
      <c r="Z189" s="711"/>
      <c r="AA189" s="711"/>
      <c r="AB189" s="712"/>
      <c r="AC189" s="828" t="s">
        <v>363</v>
      </c>
      <c r="AD189" s="241"/>
      <c r="AE189" s="241"/>
      <c r="AF189" s="241"/>
      <c r="AG189" s="242"/>
      <c r="AH189" s="240" t="s">
        <v>370</v>
      </c>
      <c r="AI189" s="708"/>
      <c r="AJ189" s="708"/>
      <c r="AK189" s="708"/>
      <c r="AL189" s="708"/>
      <c r="AM189" s="708"/>
      <c r="AN189" s="708"/>
      <c r="AO189" s="708"/>
      <c r="AP189" s="708"/>
      <c r="AQ189" s="708"/>
      <c r="AR189" s="708"/>
      <c r="AS189" s="708"/>
      <c r="AT189" s="709"/>
      <c r="AU189" s="829">
        <v>46</v>
      </c>
      <c r="AV189" s="830"/>
      <c r="AW189" s="830"/>
      <c r="AX189" s="831"/>
      <c r="AY189" s="46"/>
      <c r="AZ189" s="47"/>
      <c r="BA189" s="47"/>
      <c r="BB189" s="47"/>
      <c r="BC189" s="47"/>
      <c r="BD189" s="47"/>
      <c r="BE189" s="47"/>
      <c r="BF189" s="47"/>
    </row>
    <row r="190" spans="1:58" ht="24.75" customHeight="1" x14ac:dyDescent="0.15">
      <c r="A190" s="800"/>
      <c r="B190" s="801"/>
      <c r="C190" s="801"/>
      <c r="D190" s="801"/>
      <c r="E190" s="801"/>
      <c r="F190" s="801"/>
      <c r="G190" s="237" t="s">
        <v>347</v>
      </c>
      <c r="H190" s="238"/>
      <c r="I190" s="238"/>
      <c r="J190" s="238"/>
      <c r="K190" s="239"/>
      <c r="L190" s="240"/>
      <c r="M190" s="708"/>
      <c r="N190" s="708"/>
      <c r="O190" s="708"/>
      <c r="P190" s="708"/>
      <c r="Q190" s="708"/>
      <c r="R190" s="708"/>
      <c r="S190" s="708"/>
      <c r="T190" s="708"/>
      <c r="U190" s="708"/>
      <c r="V190" s="708"/>
      <c r="W190" s="708"/>
      <c r="X190" s="709"/>
      <c r="Y190" s="710">
        <v>34</v>
      </c>
      <c r="Z190" s="711"/>
      <c r="AA190" s="711"/>
      <c r="AB190" s="712"/>
      <c r="AC190" s="828" t="s">
        <v>364</v>
      </c>
      <c r="AD190" s="241"/>
      <c r="AE190" s="241"/>
      <c r="AF190" s="241"/>
      <c r="AG190" s="242"/>
      <c r="AH190" s="240" t="s">
        <v>371</v>
      </c>
      <c r="AI190" s="708"/>
      <c r="AJ190" s="708"/>
      <c r="AK190" s="708"/>
      <c r="AL190" s="708"/>
      <c r="AM190" s="708"/>
      <c r="AN190" s="708"/>
      <c r="AO190" s="708"/>
      <c r="AP190" s="708"/>
      <c r="AQ190" s="708"/>
      <c r="AR190" s="708"/>
      <c r="AS190" s="708"/>
      <c r="AT190" s="709"/>
      <c r="AU190" s="829">
        <v>24</v>
      </c>
      <c r="AV190" s="830"/>
      <c r="AW190" s="830"/>
      <c r="AX190" s="831"/>
      <c r="AY190" s="46"/>
      <c r="AZ190" s="47"/>
      <c r="BA190" s="47"/>
      <c r="BB190" s="47"/>
      <c r="BC190" s="47"/>
      <c r="BD190" s="47"/>
      <c r="BE190" s="47"/>
      <c r="BF190" s="47"/>
    </row>
    <row r="191" spans="1:58" ht="24.75" customHeight="1" x14ac:dyDescent="0.15">
      <c r="A191" s="800"/>
      <c r="B191" s="801"/>
      <c r="C191" s="801"/>
      <c r="D191" s="801"/>
      <c r="E191" s="801"/>
      <c r="F191" s="801"/>
      <c r="G191" s="237" t="s">
        <v>339</v>
      </c>
      <c r="H191" s="238"/>
      <c r="I191" s="238"/>
      <c r="J191" s="238"/>
      <c r="K191" s="239"/>
      <c r="L191" s="240" t="s">
        <v>462</v>
      </c>
      <c r="M191" s="708"/>
      <c r="N191" s="708"/>
      <c r="O191" s="708"/>
      <c r="P191" s="708"/>
      <c r="Q191" s="708"/>
      <c r="R191" s="708"/>
      <c r="S191" s="708"/>
      <c r="T191" s="708"/>
      <c r="U191" s="708"/>
      <c r="V191" s="708"/>
      <c r="W191" s="708"/>
      <c r="X191" s="709"/>
      <c r="Y191" s="710">
        <v>32</v>
      </c>
      <c r="Z191" s="711"/>
      <c r="AA191" s="711"/>
      <c r="AB191" s="712"/>
      <c r="AC191" s="828" t="s">
        <v>347</v>
      </c>
      <c r="AD191" s="241"/>
      <c r="AE191" s="241"/>
      <c r="AF191" s="241"/>
      <c r="AG191" s="242"/>
      <c r="AH191" s="240"/>
      <c r="AI191" s="708"/>
      <c r="AJ191" s="708"/>
      <c r="AK191" s="708"/>
      <c r="AL191" s="708"/>
      <c r="AM191" s="708"/>
      <c r="AN191" s="708"/>
      <c r="AO191" s="708"/>
      <c r="AP191" s="708"/>
      <c r="AQ191" s="708"/>
      <c r="AR191" s="708"/>
      <c r="AS191" s="708"/>
      <c r="AT191" s="709"/>
      <c r="AU191" s="829">
        <v>22</v>
      </c>
      <c r="AV191" s="830"/>
      <c r="AW191" s="830"/>
      <c r="AX191" s="831"/>
      <c r="AY191" s="46"/>
      <c r="AZ191" s="47"/>
      <c r="BA191" s="47"/>
      <c r="BB191" s="47"/>
      <c r="BC191" s="47"/>
      <c r="BD191" s="47"/>
      <c r="BE191" s="47"/>
      <c r="BF191" s="47"/>
    </row>
    <row r="192" spans="1:58" ht="24.75" customHeight="1" x14ac:dyDescent="0.15">
      <c r="A192" s="800"/>
      <c r="B192" s="801"/>
      <c r="C192" s="801"/>
      <c r="D192" s="801"/>
      <c r="E192" s="801"/>
      <c r="F192" s="801"/>
      <c r="G192" s="835" t="s">
        <v>441</v>
      </c>
      <c r="H192" s="836"/>
      <c r="I192" s="836"/>
      <c r="J192" s="836"/>
      <c r="K192" s="837"/>
      <c r="L192" s="838"/>
      <c r="M192" s="839"/>
      <c r="N192" s="839"/>
      <c r="O192" s="839"/>
      <c r="P192" s="839"/>
      <c r="Q192" s="839"/>
      <c r="R192" s="839"/>
      <c r="S192" s="839"/>
      <c r="T192" s="839"/>
      <c r="U192" s="839"/>
      <c r="V192" s="839"/>
      <c r="W192" s="839"/>
      <c r="X192" s="840"/>
      <c r="Y192" s="841">
        <v>25</v>
      </c>
      <c r="Z192" s="842"/>
      <c r="AA192" s="842"/>
      <c r="AB192" s="843"/>
      <c r="AC192" s="828" t="s">
        <v>366</v>
      </c>
      <c r="AD192" s="241"/>
      <c r="AE192" s="241"/>
      <c r="AF192" s="241"/>
      <c r="AG192" s="242"/>
      <c r="AH192" s="240" t="s">
        <v>372</v>
      </c>
      <c r="AI192" s="708"/>
      <c r="AJ192" s="708"/>
      <c r="AK192" s="708"/>
      <c r="AL192" s="708"/>
      <c r="AM192" s="708"/>
      <c r="AN192" s="708"/>
      <c r="AO192" s="708"/>
      <c r="AP192" s="708"/>
      <c r="AQ192" s="708"/>
      <c r="AR192" s="708"/>
      <c r="AS192" s="708"/>
      <c r="AT192" s="709"/>
      <c r="AU192" s="829">
        <v>12</v>
      </c>
      <c r="AV192" s="830"/>
      <c r="AW192" s="830"/>
      <c r="AX192" s="831"/>
      <c r="AY192" s="46"/>
      <c r="AZ192" s="47"/>
      <c r="BA192" s="47"/>
      <c r="BB192" s="47"/>
      <c r="BC192" s="47"/>
      <c r="BD192" s="47"/>
      <c r="BE192" s="47"/>
      <c r="BF192" s="47"/>
    </row>
    <row r="193" spans="1:58" ht="24.75" customHeight="1" x14ac:dyDescent="0.15">
      <c r="A193" s="800"/>
      <c r="B193" s="801"/>
      <c r="C193" s="801"/>
      <c r="D193" s="801"/>
      <c r="E193" s="801"/>
      <c r="F193" s="801"/>
      <c r="G193" s="237" t="s">
        <v>355</v>
      </c>
      <c r="H193" s="238"/>
      <c r="I193" s="238"/>
      <c r="J193" s="238"/>
      <c r="K193" s="239"/>
      <c r="L193" s="240" t="s">
        <v>356</v>
      </c>
      <c r="M193" s="708"/>
      <c r="N193" s="708"/>
      <c r="O193" s="708"/>
      <c r="P193" s="708"/>
      <c r="Q193" s="708"/>
      <c r="R193" s="708"/>
      <c r="S193" s="708"/>
      <c r="T193" s="708"/>
      <c r="U193" s="708"/>
      <c r="V193" s="708"/>
      <c r="W193" s="708"/>
      <c r="X193" s="709"/>
      <c r="Y193" s="710">
        <v>28</v>
      </c>
      <c r="Z193" s="711"/>
      <c r="AA193" s="711"/>
      <c r="AB193" s="712"/>
      <c r="AC193" s="828" t="s">
        <v>367</v>
      </c>
      <c r="AD193" s="241"/>
      <c r="AE193" s="241"/>
      <c r="AF193" s="241"/>
      <c r="AG193" s="242"/>
      <c r="AH193" s="240" t="s">
        <v>373</v>
      </c>
      <c r="AI193" s="708"/>
      <c r="AJ193" s="708"/>
      <c r="AK193" s="708"/>
      <c r="AL193" s="708"/>
      <c r="AM193" s="708"/>
      <c r="AN193" s="708"/>
      <c r="AO193" s="708"/>
      <c r="AP193" s="708"/>
      <c r="AQ193" s="708"/>
      <c r="AR193" s="708"/>
      <c r="AS193" s="708"/>
      <c r="AT193" s="709"/>
      <c r="AU193" s="861">
        <v>5</v>
      </c>
      <c r="AV193" s="862"/>
      <c r="AW193" s="862"/>
      <c r="AX193" s="1074"/>
      <c r="AY193" s="46"/>
      <c r="AZ193" s="47"/>
      <c r="BA193" s="47"/>
      <c r="BB193" s="47"/>
      <c r="BC193" s="47"/>
      <c r="BD193" s="47"/>
      <c r="BE193" s="47"/>
      <c r="BF193" s="47"/>
    </row>
    <row r="194" spans="1:58" ht="24.75" customHeight="1" x14ac:dyDescent="0.15">
      <c r="A194" s="800"/>
      <c r="B194" s="801"/>
      <c r="C194" s="801"/>
      <c r="D194" s="801"/>
      <c r="E194" s="801"/>
      <c r="F194" s="801"/>
      <c r="G194" s="237" t="s">
        <v>354</v>
      </c>
      <c r="H194" s="238"/>
      <c r="I194" s="238"/>
      <c r="J194" s="238"/>
      <c r="K194" s="239"/>
      <c r="L194" s="240" t="s">
        <v>463</v>
      </c>
      <c r="M194" s="708"/>
      <c r="N194" s="708"/>
      <c r="O194" s="708"/>
      <c r="P194" s="708"/>
      <c r="Q194" s="708"/>
      <c r="R194" s="708"/>
      <c r="S194" s="708"/>
      <c r="T194" s="708"/>
      <c r="U194" s="708"/>
      <c r="V194" s="708"/>
      <c r="W194" s="708"/>
      <c r="X194" s="709"/>
      <c r="Y194" s="710">
        <v>22</v>
      </c>
      <c r="Z194" s="711"/>
      <c r="AA194" s="711"/>
      <c r="AB194" s="712"/>
      <c r="AC194" s="828" t="s">
        <v>365</v>
      </c>
      <c r="AD194" s="241"/>
      <c r="AE194" s="241"/>
      <c r="AF194" s="241"/>
      <c r="AG194" s="242"/>
      <c r="AH194" s="240" t="s">
        <v>368</v>
      </c>
      <c r="AI194" s="708"/>
      <c r="AJ194" s="708"/>
      <c r="AK194" s="708"/>
      <c r="AL194" s="708"/>
      <c r="AM194" s="708"/>
      <c r="AN194" s="708"/>
      <c r="AO194" s="708"/>
      <c r="AP194" s="708"/>
      <c r="AQ194" s="708"/>
      <c r="AR194" s="708"/>
      <c r="AS194" s="708"/>
      <c r="AT194" s="709"/>
      <c r="AU194" s="829">
        <v>4</v>
      </c>
      <c r="AV194" s="830"/>
      <c r="AW194" s="830"/>
      <c r="AX194" s="831"/>
      <c r="AY194" s="46"/>
      <c r="AZ194" s="47"/>
      <c r="BA194" s="47"/>
      <c r="BB194" s="47"/>
      <c r="BC194" s="47"/>
      <c r="BD194" s="47"/>
      <c r="BE194" s="47"/>
      <c r="BF194" s="47"/>
    </row>
    <row r="195" spans="1:58" ht="24.75" customHeight="1" x14ac:dyDescent="0.15">
      <c r="A195" s="800"/>
      <c r="B195" s="801"/>
      <c r="C195" s="801"/>
      <c r="D195" s="801"/>
      <c r="E195" s="801"/>
      <c r="F195" s="801"/>
      <c r="G195" s="237" t="s">
        <v>227</v>
      </c>
      <c r="H195" s="238"/>
      <c r="I195" s="238"/>
      <c r="J195" s="238"/>
      <c r="K195" s="239"/>
      <c r="L195" s="240" t="s">
        <v>464</v>
      </c>
      <c r="M195" s="708"/>
      <c r="N195" s="708"/>
      <c r="O195" s="708"/>
      <c r="P195" s="708"/>
      <c r="Q195" s="708"/>
      <c r="R195" s="708"/>
      <c r="S195" s="708"/>
      <c r="T195" s="708"/>
      <c r="U195" s="708"/>
      <c r="V195" s="708"/>
      <c r="W195" s="708"/>
      <c r="X195" s="709"/>
      <c r="Y195" s="710">
        <v>14</v>
      </c>
      <c r="Z195" s="711"/>
      <c r="AA195" s="711"/>
      <c r="AB195" s="712"/>
      <c r="AC195" s="804" t="s">
        <v>227</v>
      </c>
      <c r="AD195" s="805"/>
      <c r="AE195" s="805"/>
      <c r="AF195" s="805"/>
      <c r="AG195" s="806"/>
      <c r="AH195" s="807"/>
      <c r="AI195" s="808"/>
      <c r="AJ195" s="808"/>
      <c r="AK195" s="808"/>
      <c r="AL195" s="808"/>
      <c r="AM195" s="808"/>
      <c r="AN195" s="808"/>
      <c r="AO195" s="808"/>
      <c r="AP195" s="808"/>
      <c r="AQ195" s="808"/>
      <c r="AR195" s="808"/>
      <c r="AS195" s="808"/>
      <c r="AT195" s="809"/>
      <c r="AU195" s="832">
        <v>7</v>
      </c>
      <c r="AV195" s="833"/>
      <c r="AW195" s="833"/>
      <c r="AX195" s="834"/>
      <c r="AY195" s="46"/>
      <c r="AZ195" s="47"/>
      <c r="BA195" s="47"/>
      <c r="BB195" s="47"/>
      <c r="BC195" s="47"/>
      <c r="BD195" s="47"/>
      <c r="BE195" s="47"/>
      <c r="BF195" s="47"/>
    </row>
    <row r="196" spans="1:58" ht="24.75" customHeight="1" x14ac:dyDescent="0.15">
      <c r="A196" s="800"/>
      <c r="B196" s="801"/>
      <c r="C196" s="801"/>
      <c r="D196" s="801"/>
      <c r="E196" s="801"/>
      <c r="F196" s="801"/>
      <c r="G196" s="814" t="s">
        <v>24</v>
      </c>
      <c r="H196" s="134"/>
      <c r="I196" s="134"/>
      <c r="J196" s="134"/>
      <c r="K196" s="135"/>
      <c r="L196" s="815"/>
      <c r="M196" s="816"/>
      <c r="N196" s="816"/>
      <c r="O196" s="816"/>
      <c r="P196" s="816"/>
      <c r="Q196" s="816"/>
      <c r="R196" s="816"/>
      <c r="S196" s="816"/>
      <c r="T196" s="816"/>
      <c r="U196" s="816"/>
      <c r="V196" s="816"/>
      <c r="W196" s="816"/>
      <c r="X196" s="817"/>
      <c r="Y196" s="818">
        <v>341</v>
      </c>
      <c r="Z196" s="819"/>
      <c r="AA196" s="819"/>
      <c r="AB196" s="820"/>
      <c r="AC196" s="821" t="s">
        <v>24</v>
      </c>
      <c r="AD196" s="126"/>
      <c r="AE196" s="126"/>
      <c r="AF196" s="126"/>
      <c r="AG196" s="127"/>
      <c r="AH196" s="815"/>
      <c r="AI196" s="816"/>
      <c r="AJ196" s="816"/>
      <c r="AK196" s="816"/>
      <c r="AL196" s="816"/>
      <c r="AM196" s="816"/>
      <c r="AN196" s="816"/>
      <c r="AO196" s="816"/>
      <c r="AP196" s="816"/>
      <c r="AQ196" s="816"/>
      <c r="AR196" s="816"/>
      <c r="AS196" s="816"/>
      <c r="AT196" s="817"/>
      <c r="AU196" s="755">
        <f>SUM(AU188:AX195)</f>
        <v>195</v>
      </c>
      <c r="AV196" s="756"/>
      <c r="AW196" s="756"/>
      <c r="AX196" s="757"/>
      <c r="AY196" s="46"/>
      <c r="AZ196" s="47"/>
      <c r="BA196" s="47"/>
      <c r="BB196" s="47"/>
      <c r="BC196" s="47"/>
      <c r="BD196" s="47"/>
      <c r="BE196" s="47"/>
      <c r="BF196" s="47"/>
    </row>
    <row r="197" spans="1:58" ht="30" customHeight="1" x14ac:dyDescent="0.15">
      <c r="A197" s="800"/>
      <c r="B197" s="801"/>
      <c r="C197" s="801"/>
      <c r="D197" s="801"/>
      <c r="E197" s="801"/>
      <c r="F197" s="801"/>
      <c r="G197" s="287" t="s">
        <v>348</v>
      </c>
      <c r="H197" s="288"/>
      <c r="I197" s="288"/>
      <c r="J197" s="288"/>
      <c r="K197" s="288"/>
      <c r="L197" s="288"/>
      <c r="M197" s="288"/>
      <c r="N197" s="288"/>
      <c r="O197" s="288"/>
      <c r="P197" s="288"/>
      <c r="Q197" s="288"/>
      <c r="R197" s="288"/>
      <c r="S197" s="288"/>
      <c r="T197" s="288"/>
      <c r="U197" s="288"/>
      <c r="V197" s="288"/>
      <c r="W197" s="288"/>
      <c r="X197" s="288"/>
      <c r="Y197" s="288"/>
      <c r="Z197" s="288"/>
      <c r="AA197" s="288"/>
      <c r="AB197" s="289"/>
      <c r="AC197" s="251" t="s">
        <v>360</v>
      </c>
      <c r="AD197" s="252"/>
      <c r="AE197" s="252"/>
      <c r="AF197" s="252"/>
      <c r="AG197" s="252"/>
      <c r="AH197" s="252"/>
      <c r="AI197" s="252"/>
      <c r="AJ197" s="252"/>
      <c r="AK197" s="252"/>
      <c r="AL197" s="252"/>
      <c r="AM197" s="252"/>
      <c r="AN197" s="252"/>
      <c r="AO197" s="252"/>
      <c r="AP197" s="252"/>
      <c r="AQ197" s="252"/>
      <c r="AR197" s="252"/>
      <c r="AS197" s="252"/>
      <c r="AT197" s="252"/>
      <c r="AU197" s="252"/>
      <c r="AV197" s="252"/>
      <c r="AW197" s="252"/>
      <c r="AX197" s="254"/>
    </row>
    <row r="198" spans="1:58" ht="24.75" customHeight="1" x14ac:dyDescent="0.15">
      <c r="A198" s="800"/>
      <c r="B198" s="801"/>
      <c r="C198" s="801"/>
      <c r="D198" s="801"/>
      <c r="E198" s="801"/>
      <c r="F198" s="801"/>
      <c r="G198" s="758" t="s">
        <v>21</v>
      </c>
      <c r="H198" s="844"/>
      <c r="I198" s="844"/>
      <c r="J198" s="844"/>
      <c r="K198" s="844"/>
      <c r="L198" s="161" t="s">
        <v>22</v>
      </c>
      <c r="M198" s="134"/>
      <c r="N198" s="134"/>
      <c r="O198" s="134"/>
      <c r="P198" s="134"/>
      <c r="Q198" s="134"/>
      <c r="R198" s="134"/>
      <c r="S198" s="134"/>
      <c r="T198" s="134"/>
      <c r="U198" s="134"/>
      <c r="V198" s="134"/>
      <c r="W198" s="134"/>
      <c r="X198" s="135"/>
      <c r="Y198" s="770" t="s">
        <v>23</v>
      </c>
      <c r="Z198" s="845"/>
      <c r="AA198" s="845"/>
      <c r="AB198" s="846"/>
      <c r="AC198" s="847" t="s">
        <v>21</v>
      </c>
      <c r="AD198" s="604"/>
      <c r="AE198" s="604"/>
      <c r="AF198" s="604"/>
      <c r="AG198" s="604"/>
      <c r="AH198" s="796" t="s">
        <v>22</v>
      </c>
      <c r="AI198" s="126"/>
      <c r="AJ198" s="126"/>
      <c r="AK198" s="126"/>
      <c r="AL198" s="126"/>
      <c r="AM198" s="126"/>
      <c r="AN198" s="126"/>
      <c r="AO198" s="126"/>
      <c r="AP198" s="126"/>
      <c r="AQ198" s="126"/>
      <c r="AR198" s="126"/>
      <c r="AS198" s="126"/>
      <c r="AT198" s="127"/>
      <c r="AU198" s="770" t="s">
        <v>23</v>
      </c>
      <c r="AV198" s="845"/>
      <c r="AW198" s="845"/>
      <c r="AX198" s="848"/>
    </row>
    <row r="199" spans="1:58" ht="24.75" customHeight="1" x14ac:dyDescent="0.15">
      <c r="A199" s="800"/>
      <c r="B199" s="801"/>
      <c r="C199" s="801"/>
      <c r="D199" s="801"/>
      <c r="E199" s="801"/>
      <c r="F199" s="801"/>
      <c r="G199" s="779" t="s">
        <v>328</v>
      </c>
      <c r="H199" s="780"/>
      <c r="I199" s="780"/>
      <c r="J199" s="780"/>
      <c r="K199" s="781"/>
      <c r="L199" s="713" t="s">
        <v>350</v>
      </c>
      <c r="M199" s="823"/>
      <c r="N199" s="823"/>
      <c r="O199" s="823"/>
      <c r="P199" s="823"/>
      <c r="Q199" s="823"/>
      <c r="R199" s="823"/>
      <c r="S199" s="823"/>
      <c r="T199" s="823"/>
      <c r="U199" s="823"/>
      <c r="V199" s="823"/>
      <c r="W199" s="823"/>
      <c r="X199" s="824"/>
      <c r="Y199" s="734">
        <v>121</v>
      </c>
      <c r="Z199" s="735"/>
      <c r="AA199" s="735"/>
      <c r="AB199" s="736"/>
      <c r="AC199" s="822" t="s">
        <v>470</v>
      </c>
      <c r="AD199" s="849"/>
      <c r="AE199" s="849"/>
      <c r="AF199" s="849"/>
      <c r="AG199" s="850"/>
      <c r="AH199" s="713" t="s">
        <v>471</v>
      </c>
      <c r="AI199" s="849"/>
      <c r="AJ199" s="849"/>
      <c r="AK199" s="849"/>
      <c r="AL199" s="849"/>
      <c r="AM199" s="849"/>
      <c r="AN199" s="849"/>
      <c r="AO199" s="849"/>
      <c r="AP199" s="849"/>
      <c r="AQ199" s="849"/>
      <c r="AR199" s="849"/>
      <c r="AS199" s="849"/>
      <c r="AT199" s="850"/>
      <c r="AU199" s="825">
        <v>25</v>
      </c>
      <c r="AV199" s="826"/>
      <c r="AW199" s="826"/>
      <c r="AX199" s="827"/>
    </row>
    <row r="200" spans="1:58" ht="24.75" customHeight="1" x14ac:dyDescent="0.15">
      <c r="A200" s="800"/>
      <c r="B200" s="801"/>
      <c r="C200" s="801"/>
      <c r="D200" s="801"/>
      <c r="E200" s="801"/>
      <c r="F200" s="801"/>
      <c r="G200" s="237" t="s">
        <v>341</v>
      </c>
      <c r="H200" s="238"/>
      <c r="I200" s="238"/>
      <c r="J200" s="238"/>
      <c r="K200" s="239"/>
      <c r="L200" s="240" t="s">
        <v>351</v>
      </c>
      <c r="M200" s="241"/>
      <c r="N200" s="241"/>
      <c r="O200" s="241"/>
      <c r="P200" s="241"/>
      <c r="Q200" s="241"/>
      <c r="R200" s="241"/>
      <c r="S200" s="241"/>
      <c r="T200" s="241"/>
      <c r="U200" s="241"/>
      <c r="V200" s="241"/>
      <c r="W200" s="241"/>
      <c r="X200" s="242"/>
      <c r="Y200" s="710">
        <v>119</v>
      </c>
      <c r="Z200" s="711"/>
      <c r="AA200" s="711"/>
      <c r="AB200" s="712"/>
      <c r="AC200" s="828" t="s">
        <v>465</v>
      </c>
      <c r="AD200" s="465"/>
      <c r="AE200" s="465"/>
      <c r="AF200" s="465"/>
      <c r="AG200" s="466"/>
      <c r="AH200" s="240" t="s">
        <v>472</v>
      </c>
      <c r="AI200" s="465"/>
      <c r="AJ200" s="465"/>
      <c r="AK200" s="465"/>
      <c r="AL200" s="465"/>
      <c r="AM200" s="465"/>
      <c r="AN200" s="465"/>
      <c r="AO200" s="465"/>
      <c r="AP200" s="465"/>
      <c r="AQ200" s="465"/>
      <c r="AR200" s="465"/>
      <c r="AS200" s="465"/>
      <c r="AT200" s="466"/>
      <c r="AU200" s="829">
        <v>16</v>
      </c>
      <c r="AV200" s="830"/>
      <c r="AW200" s="830"/>
      <c r="AX200" s="831"/>
    </row>
    <row r="201" spans="1:58" ht="24.75" customHeight="1" x14ac:dyDescent="0.15">
      <c r="A201" s="800"/>
      <c r="B201" s="801"/>
      <c r="C201" s="801"/>
      <c r="D201" s="801"/>
      <c r="E201" s="801"/>
      <c r="F201" s="801"/>
      <c r="G201" s="237" t="s">
        <v>347</v>
      </c>
      <c r="H201" s="238"/>
      <c r="I201" s="238"/>
      <c r="J201" s="238"/>
      <c r="K201" s="239"/>
      <c r="L201" s="240"/>
      <c r="M201" s="241"/>
      <c r="N201" s="241"/>
      <c r="O201" s="241"/>
      <c r="P201" s="241"/>
      <c r="Q201" s="241"/>
      <c r="R201" s="241"/>
      <c r="S201" s="241"/>
      <c r="T201" s="241"/>
      <c r="U201" s="241"/>
      <c r="V201" s="241"/>
      <c r="W201" s="241"/>
      <c r="X201" s="242"/>
      <c r="Y201" s="710">
        <v>24</v>
      </c>
      <c r="Z201" s="711"/>
      <c r="AA201" s="711"/>
      <c r="AB201" s="712"/>
      <c r="AC201" s="828" t="s">
        <v>541</v>
      </c>
      <c r="AD201" s="241"/>
      <c r="AE201" s="241"/>
      <c r="AF201" s="241"/>
      <c r="AG201" s="242"/>
      <c r="AH201" s="240" t="s">
        <v>543</v>
      </c>
      <c r="AI201" s="708"/>
      <c r="AJ201" s="708"/>
      <c r="AK201" s="708"/>
      <c r="AL201" s="708"/>
      <c r="AM201" s="708"/>
      <c r="AN201" s="708"/>
      <c r="AO201" s="708"/>
      <c r="AP201" s="708"/>
      <c r="AQ201" s="708"/>
      <c r="AR201" s="708"/>
      <c r="AS201" s="708"/>
      <c r="AT201" s="709"/>
      <c r="AU201" s="829">
        <v>7</v>
      </c>
      <c r="AV201" s="830"/>
      <c r="AW201" s="830"/>
      <c r="AX201" s="831"/>
    </row>
    <row r="202" spans="1:58" ht="24.75" customHeight="1" x14ac:dyDescent="0.15">
      <c r="A202" s="800"/>
      <c r="B202" s="801"/>
      <c r="C202" s="801"/>
      <c r="D202" s="801"/>
      <c r="E202" s="801"/>
      <c r="F202" s="801"/>
      <c r="G202" s="237" t="s">
        <v>339</v>
      </c>
      <c r="H202" s="238"/>
      <c r="I202" s="238"/>
      <c r="J202" s="238"/>
      <c r="K202" s="239"/>
      <c r="L202" s="240" t="s">
        <v>352</v>
      </c>
      <c r="M202" s="241"/>
      <c r="N202" s="241"/>
      <c r="O202" s="241"/>
      <c r="P202" s="241"/>
      <c r="Q202" s="241"/>
      <c r="R202" s="241"/>
      <c r="S202" s="241"/>
      <c r="T202" s="241"/>
      <c r="U202" s="241"/>
      <c r="V202" s="241"/>
      <c r="W202" s="241"/>
      <c r="X202" s="242"/>
      <c r="Y202" s="710">
        <v>22</v>
      </c>
      <c r="Z202" s="711"/>
      <c r="AA202" s="711"/>
      <c r="AB202" s="712"/>
      <c r="AC202" s="828" t="s">
        <v>542</v>
      </c>
      <c r="AD202" s="241"/>
      <c r="AE202" s="241"/>
      <c r="AF202" s="241"/>
      <c r="AG202" s="242"/>
      <c r="AH202" s="240"/>
      <c r="AI202" s="708"/>
      <c r="AJ202" s="708"/>
      <c r="AK202" s="708"/>
      <c r="AL202" s="708"/>
      <c r="AM202" s="708"/>
      <c r="AN202" s="708"/>
      <c r="AO202" s="708"/>
      <c r="AP202" s="708"/>
      <c r="AQ202" s="708"/>
      <c r="AR202" s="708"/>
      <c r="AS202" s="708"/>
      <c r="AT202" s="709"/>
      <c r="AU202" s="829">
        <v>4</v>
      </c>
      <c r="AV202" s="830"/>
      <c r="AW202" s="830"/>
      <c r="AX202" s="831"/>
    </row>
    <row r="203" spans="1:58" ht="24.75" customHeight="1" x14ac:dyDescent="0.15">
      <c r="A203" s="800"/>
      <c r="B203" s="801"/>
      <c r="C203" s="801"/>
      <c r="D203" s="801"/>
      <c r="E203" s="801"/>
      <c r="F203" s="801"/>
      <c r="G203" s="237" t="s">
        <v>353</v>
      </c>
      <c r="H203" s="238"/>
      <c r="I203" s="238"/>
      <c r="J203" s="238"/>
      <c r="K203" s="239"/>
      <c r="L203" s="240" t="s">
        <v>458</v>
      </c>
      <c r="M203" s="241"/>
      <c r="N203" s="241"/>
      <c r="O203" s="241"/>
      <c r="P203" s="241"/>
      <c r="Q203" s="241"/>
      <c r="R203" s="241"/>
      <c r="S203" s="241"/>
      <c r="T203" s="241"/>
      <c r="U203" s="241"/>
      <c r="V203" s="241"/>
      <c r="W203" s="241"/>
      <c r="X203" s="242"/>
      <c r="Y203" s="710">
        <v>8</v>
      </c>
      <c r="Z203" s="711"/>
      <c r="AA203" s="711"/>
      <c r="AB203" s="712"/>
      <c r="AC203" s="828" t="s">
        <v>341</v>
      </c>
      <c r="AD203" s="241"/>
      <c r="AE203" s="241"/>
      <c r="AF203" s="241"/>
      <c r="AG203" s="242"/>
      <c r="AH203" s="240" t="s">
        <v>473</v>
      </c>
      <c r="AI203" s="708"/>
      <c r="AJ203" s="708"/>
      <c r="AK203" s="708"/>
      <c r="AL203" s="708"/>
      <c r="AM203" s="708"/>
      <c r="AN203" s="708"/>
      <c r="AO203" s="708"/>
      <c r="AP203" s="708"/>
      <c r="AQ203" s="708"/>
      <c r="AR203" s="708"/>
      <c r="AS203" s="708"/>
      <c r="AT203" s="709"/>
      <c r="AU203" s="829">
        <v>4</v>
      </c>
      <c r="AV203" s="830"/>
      <c r="AW203" s="830"/>
      <c r="AX203" s="831"/>
    </row>
    <row r="204" spans="1:58" ht="24.75" customHeight="1" x14ac:dyDescent="0.15">
      <c r="A204" s="800"/>
      <c r="B204" s="801"/>
      <c r="C204" s="801"/>
      <c r="D204" s="801"/>
      <c r="E204" s="801"/>
      <c r="F204" s="801"/>
      <c r="G204" s="237" t="s">
        <v>354</v>
      </c>
      <c r="H204" s="238"/>
      <c r="I204" s="238"/>
      <c r="J204" s="238"/>
      <c r="K204" s="239"/>
      <c r="L204" s="240" t="s">
        <v>459</v>
      </c>
      <c r="M204" s="241"/>
      <c r="N204" s="241"/>
      <c r="O204" s="241"/>
      <c r="P204" s="241"/>
      <c r="Q204" s="241"/>
      <c r="R204" s="241"/>
      <c r="S204" s="241"/>
      <c r="T204" s="241"/>
      <c r="U204" s="241"/>
      <c r="V204" s="241"/>
      <c r="W204" s="241"/>
      <c r="X204" s="242"/>
      <c r="Y204" s="710">
        <v>5</v>
      </c>
      <c r="Z204" s="711"/>
      <c r="AA204" s="711"/>
      <c r="AB204" s="712"/>
      <c r="AC204" s="828" t="s">
        <v>441</v>
      </c>
      <c r="AD204" s="241"/>
      <c r="AE204" s="241"/>
      <c r="AF204" s="241"/>
      <c r="AG204" s="242"/>
      <c r="AH204" s="240"/>
      <c r="AI204" s="708"/>
      <c r="AJ204" s="708"/>
      <c r="AK204" s="708"/>
      <c r="AL204" s="708"/>
      <c r="AM204" s="708"/>
      <c r="AN204" s="708"/>
      <c r="AO204" s="708"/>
      <c r="AP204" s="708"/>
      <c r="AQ204" s="708"/>
      <c r="AR204" s="708"/>
      <c r="AS204" s="708"/>
      <c r="AT204" s="709"/>
      <c r="AU204" s="829">
        <v>4</v>
      </c>
      <c r="AV204" s="830"/>
      <c r="AW204" s="830"/>
      <c r="AX204" s="831"/>
    </row>
    <row r="205" spans="1:58" ht="24.75" customHeight="1" x14ac:dyDescent="0.15">
      <c r="A205" s="800"/>
      <c r="B205" s="801"/>
      <c r="C205" s="801"/>
      <c r="D205" s="801"/>
      <c r="E205" s="801"/>
      <c r="F205" s="801"/>
      <c r="G205" s="237" t="s">
        <v>355</v>
      </c>
      <c r="H205" s="238"/>
      <c r="I205" s="238"/>
      <c r="J205" s="238"/>
      <c r="K205" s="239"/>
      <c r="L205" s="240" t="s">
        <v>356</v>
      </c>
      <c r="M205" s="241"/>
      <c r="N205" s="241"/>
      <c r="O205" s="241"/>
      <c r="P205" s="241"/>
      <c r="Q205" s="241"/>
      <c r="R205" s="241"/>
      <c r="S205" s="241"/>
      <c r="T205" s="241"/>
      <c r="U205" s="241"/>
      <c r="V205" s="241"/>
      <c r="W205" s="241"/>
      <c r="X205" s="242"/>
      <c r="Y205" s="710">
        <v>5</v>
      </c>
      <c r="Z205" s="711"/>
      <c r="AA205" s="711"/>
      <c r="AB205" s="712"/>
      <c r="AC205" s="828" t="s">
        <v>227</v>
      </c>
      <c r="AD205" s="465"/>
      <c r="AE205" s="465"/>
      <c r="AF205" s="465"/>
      <c r="AG205" s="466"/>
      <c r="AH205" s="240"/>
      <c r="AI205" s="465"/>
      <c r="AJ205" s="465"/>
      <c r="AK205" s="465"/>
      <c r="AL205" s="465"/>
      <c r="AM205" s="465"/>
      <c r="AN205" s="465"/>
      <c r="AO205" s="465"/>
      <c r="AP205" s="465"/>
      <c r="AQ205" s="465"/>
      <c r="AR205" s="465"/>
      <c r="AS205" s="465"/>
      <c r="AT205" s="466"/>
      <c r="AU205" s="829">
        <v>2</v>
      </c>
      <c r="AV205" s="830"/>
      <c r="AW205" s="830"/>
      <c r="AX205" s="831"/>
    </row>
    <row r="206" spans="1:58" ht="24.75" customHeight="1" x14ac:dyDescent="0.15">
      <c r="A206" s="800"/>
      <c r="B206" s="801"/>
      <c r="C206" s="801"/>
      <c r="D206" s="801"/>
      <c r="E206" s="801"/>
      <c r="F206" s="801"/>
      <c r="G206" s="851" t="s">
        <v>227</v>
      </c>
      <c r="H206" s="852"/>
      <c r="I206" s="852"/>
      <c r="J206" s="852"/>
      <c r="K206" s="853"/>
      <c r="L206" s="807"/>
      <c r="M206" s="805"/>
      <c r="N206" s="805"/>
      <c r="O206" s="805"/>
      <c r="P206" s="805"/>
      <c r="Q206" s="805"/>
      <c r="R206" s="805"/>
      <c r="S206" s="805"/>
      <c r="T206" s="805"/>
      <c r="U206" s="805"/>
      <c r="V206" s="805"/>
      <c r="W206" s="805"/>
      <c r="X206" s="806"/>
      <c r="Y206" s="810">
        <v>6</v>
      </c>
      <c r="Z206" s="811"/>
      <c r="AA206" s="811"/>
      <c r="AB206" s="812"/>
      <c r="AC206" s="828"/>
      <c r="AD206" s="465"/>
      <c r="AE206" s="465"/>
      <c r="AF206" s="465"/>
      <c r="AG206" s="466"/>
      <c r="AH206" s="240"/>
      <c r="AI206" s="465"/>
      <c r="AJ206" s="465"/>
      <c r="AK206" s="465"/>
      <c r="AL206" s="465"/>
      <c r="AM206" s="465"/>
      <c r="AN206" s="465"/>
      <c r="AO206" s="465"/>
      <c r="AP206" s="465"/>
      <c r="AQ206" s="465"/>
      <c r="AR206" s="465"/>
      <c r="AS206" s="465"/>
      <c r="AT206" s="466"/>
      <c r="AU206" s="829"/>
      <c r="AV206" s="830"/>
      <c r="AW206" s="830"/>
      <c r="AX206" s="831"/>
    </row>
    <row r="207" spans="1:58" ht="24.75" customHeight="1" x14ac:dyDescent="0.15">
      <c r="A207" s="800"/>
      <c r="B207" s="801"/>
      <c r="C207" s="801"/>
      <c r="D207" s="801"/>
      <c r="E207" s="801"/>
      <c r="F207" s="801"/>
      <c r="G207" s="851"/>
      <c r="H207" s="852"/>
      <c r="I207" s="852"/>
      <c r="J207" s="852"/>
      <c r="K207" s="853"/>
      <c r="L207" s="807"/>
      <c r="M207" s="805"/>
      <c r="N207" s="805"/>
      <c r="O207" s="805"/>
      <c r="P207" s="805"/>
      <c r="Q207" s="805"/>
      <c r="R207" s="805"/>
      <c r="S207" s="805"/>
      <c r="T207" s="805"/>
      <c r="U207" s="805"/>
      <c r="V207" s="805"/>
      <c r="W207" s="805"/>
      <c r="X207" s="806"/>
      <c r="Y207" s="810"/>
      <c r="Z207" s="811"/>
      <c r="AA207" s="811"/>
      <c r="AB207" s="812"/>
      <c r="AC207" s="854"/>
      <c r="AD207" s="508"/>
      <c r="AE207" s="508"/>
      <c r="AF207" s="508"/>
      <c r="AG207" s="681"/>
      <c r="AH207" s="807"/>
      <c r="AI207" s="508"/>
      <c r="AJ207" s="508"/>
      <c r="AK207" s="508"/>
      <c r="AL207" s="508"/>
      <c r="AM207" s="508"/>
      <c r="AN207" s="508"/>
      <c r="AO207" s="508"/>
      <c r="AP207" s="508"/>
      <c r="AQ207" s="508"/>
      <c r="AR207" s="508"/>
      <c r="AS207" s="508"/>
      <c r="AT207" s="681"/>
      <c r="AU207" s="832"/>
      <c r="AV207" s="833"/>
      <c r="AW207" s="833"/>
      <c r="AX207" s="834"/>
    </row>
    <row r="208" spans="1:58" ht="24.75" customHeight="1" x14ac:dyDescent="0.15">
      <c r="A208" s="800"/>
      <c r="B208" s="801"/>
      <c r="C208" s="801"/>
      <c r="D208" s="801"/>
      <c r="E208" s="801"/>
      <c r="F208" s="801"/>
      <c r="G208" s="821" t="s">
        <v>24</v>
      </c>
      <c r="H208" s="126"/>
      <c r="I208" s="126"/>
      <c r="J208" s="126"/>
      <c r="K208" s="126"/>
      <c r="L208" s="815"/>
      <c r="M208" s="675"/>
      <c r="N208" s="675"/>
      <c r="O208" s="675"/>
      <c r="P208" s="675"/>
      <c r="Q208" s="675"/>
      <c r="R208" s="675"/>
      <c r="S208" s="675"/>
      <c r="T208" s="675"/>
      <c r="U208" s="675"/>
      <c r="V208" s="675"/>
      <c r="W208" s="675"/>
      <c r="X208" s="676"/>
      <c r="Y208" s="755">
        <f>SUM(Y199:AB207)</f>
        <v>310</v>
      </c>
      <c r="Z208" s="756"/>
      <c r="AA208" s="756"/>
      <c r="AB208" s="855"/>
      <c r="AC208" s="821" t="s">
        <v>24</v>
      </c>
      <c r="AD208" s="126"/>
      <c r="AE208" s="126"/>
      <c r="AF208" s="126"/>
      <c r="AG208" s="126"/>
      <c r="AH208" s="815"/>
      <c r="AI208" s="675"/>
      <c r="AJ208" s="675"/>
      <c r="AK208" s="675"/>
      <c r="AL208" s="675"/>
      <c r="AM208" s="675"/>
      <c r="AN208" s="675"/>
      <c r="AO208" s="675"/>
      <c r="AP208" s="675"/>
      <c r="AQ208" s="675"/>
      <c r="AR208" s="675"/>
      <c r="AS208" s="675"/>
      <c r="AT208" s="676"/>
      <c r="AU208" s="755">
        <f>SUM(AU199:AX207)</f>
        <v>62</v>
      </c>
      <c r="AV208" s="756"/>
      <c r="AW208" s="756"/>
      <c r="AX208" s="757"/>
    </row>
    <row r="209" spans="1:50" ht="30" customHeight="1" x14ac:dyDescent="0.15">
      <c r="A209" s="800"/>
      <c r="B209" s="801"/>
      <c r="C209" s="801"/>
      <c r="D209" s="801"/>
      <c r="E209" s="801"/>
      <c r="F209" s="801"/>
      <c r="G209" s="251" t="s">
        <v>357</v>
      </c>
      <c r="H209" s="856"/>
      <c r="I209" s="856"/>
      <c r="J209" s="856"/>
      <c r="K209" s="856"/>
      <c r="L209" s="856"/>
      <c r="M209" s="856"/>
      <c r="N209" s="856"/>
      <c r="O209" s="856"/>
      <c r="P209" s="856"/>
      <c r="Q209" s="856"/>
      <c r="R209" s="856"/>
      <c r="S209" s="856"/>
      <c r="T209" s="856"/>
      <c r="U209" s="856"/>
      <c r="V209" s="856"/>
      <c r="W209" s="856"/>
      <c r="X209" s="856"/>
      <c r="Y209" s="856"/>
      <c r="Z209" s="856"/>
      <c r="AA209" s="856"/>
      <c r="AB209" s="857"/>
      <c r="AC209" s="251" t="s">
        <v>361</v>
      </c>
      <c r="AD209" s="856"/>
      <c r="AE209" s="856"/>
      <c r="AF209" s="856"/>
      <c r="AG209" s="856"/>
      <c r="AH209" s="856"/>
      <c r="AI209" s="856"/>
      <c r="AJ209" s="856"/>
      <c r="AK209" s="856"/>
      <c r="AL209" s="856"/>
      <c r="AM209" s="856"/>
      <c r="AN209" s="856"/>
      <c r="AO209" s="856"/>
      <c r="AP209" s="856"/>
      <c r="AQ209" s="856"/>
      <c r="AR209" s="856"/>
      <c r="AS209" s="856"/>
      <c r="AT209" s="856"/>
      <c r="AU209" s="856"/>
      <c r="AV209" s="856"/>
      <c r="AW209" s="856"/>
      <c r="AX209" s="858"/>
    </row>
    <row r="210" spans="1:50" ht="24.75" customHeight="1" x14ac:dyDescent="0.15">
      <c r="A210" s="800"/>
      <c r="B210" s="801"/>
      <c r="C210" s="801"/>
      <c r="D210" s="801"/>
      <c r="E210" s="801"/>
      <c r="F210" s="801"/>
      <c r="G210" s="847" t="s">
        <v>21</v>
      </c>
      <c r="H210" s="604"/>
      <c r="I210" s="604"/>
      <c r="J210" s="604"/>
      <c r="K210" s="604"/>
      <c r="L210" s="796" t="s">
        <v>22</v>
      </c>
      <c r="M210" s="126"/>
      <c r="N210" s="126"/>
      <c r="O210" s="126"/>
      <c r="P210" s="126"/>
      <c r="Q210" s="126"/>
      <c r="R210" s="126"/>
      <c r="S210" s="126"/>
      <c r="T210" s="126"/>
      <c r="U210" s="126"/>
      <c r="V210" s="126"/>
      <c r="W210" s="126"/>
      <c r="X210" s="127"/>
      <c r="Y210" s="770" t="s">
        <v>23</v>
      </c>
      <c r="Z210" s="845"/>
      <c r="AA210" s="845"/>
      <c r="AB210" s="846"/>
      <c r="AC210" s="847" t="s">
        <v>21</v>
      </c>
      <c r="AD210" s="604"/>
      <c r="AE210" s="604"/>
      <c r="AF210" s="604"/>
      <c r="AG210" s="604"/>
      <c r="AH210" s="796" t="s">
        <v>22</v>
      </c>
      <c r="AI210" s="126"/>
      <c r="AJ210" s="126"/>
      <c r="AK210" s="126"/>
      <c r="AL210" s="126"/>
      <c r="AM210" s="126"/>
      <c r="AN210" s="126"/>
      <c r="AO210" s="126"/>
      <c r="AP210" s="126"/>
      <c r="AQ210" s="126"/>
      <c r="AR210" s="126"/>
      <c r="AS210" s="126"/>
      <c r="AT210" s="127"/>
      <c r="AU210" s="770" t="s">
        <v>23</v>
      </c>
      <c r="AV210" s="845"/>
      <c r="AW210" s="845"/>
      <c r="AX210" s="848"/>
    </row>
    <row r="211" spans="1:50" ht="24.75" customHeight="1" x14ac:dyDescent="0.15">
      <c r="A211" s="800"/>
      <c r="B211" s="801"/>
      <c r="C211" s="801"/>
      <c r="D211" s="801"/>
      <c r="E211" s="801"/>
      <c r="F211" s="801"/>
      <c r="G211" s="779" t="s">
        <v>328</v>
      </c>
      <c r="H211" s="780"/>
      <c r="I211" s="780"/>
      <c r="J211" s="780"/>
      <c r="K211" s="781"/>
      <c r="L211" s="713" t="s">
        <v>460</v>
      </c>
      <c r="M211" s="849"/>
      <c r="N211" s="849"/>
      <c r="O211" s="849"/>
      <c r="P211" s="849"/>
      <c r="Q211" s="849"/>
      <c r="R211" s="849"/>
      <c r="S211" s="849"/>
      <c r="T211" s="849"/>
      <c r="U211" s="849"/>
      <c r="V211" s="849"/>
      <c r="W211" s="849"/>
      <c r="X211" s="850"/>
      <c r="Y211" s="734">
        <v>103</v>
      </c>
      <c r="Z211" s="735"/>
      <c r="AA211" s="735"/>
      <c r="AB211" s="736"/>
      <c r="AC211" s="737" t="s">
        <v>362</v>
      </c>
      <c r="AD211" s="738"/>
      <c r="AE211" s="738"/>
      <c r="AF211" s="738"/>
      <c r="AG211" s="739"/>
      <c r="AH211" s="713" t="s">
        <v>448</v>
      </c>
      <c r="AI211" s="823"/>
      <c r="AJ211" s="823"/>
      <c r="AK211" s="823"/>
      <c r="AL211" s="823"/>
      <c r="AM211" s="823"/>
      <c r="AN211" s="823"/>
      <c r="AO211" s="823"/>
      <c r="AP211" s="823"/>
      <c r="AQ211" s="823"/>
      <c r="AR211" s="823"/>
      <c r="AS211" s="823"/>
      <c r="AT211" s="824"/>
      <c r="AU211" s="716">
        <v>24.654</v>
      </c>
      <c r="AV211" s="717"/>
      <c r="AW211" s="717"/>
      <c r="AX211" s="718"/>
    </row>
    <row r="212" spans="1:50" ht="24.75" customHeight="1" x14ac:dyDescent="0.15">
      <c r="A212" s="800"/>
      <c r="B212" s="801"/>
      <c r="C212" s="801"/>
      <c r="D212" s="801"/>
      <c r="E212" s="801"/>
      <c r="F212" s="801"/>
      <c r="G212" s="237" t="s">
        <v>341</v>
      </c>
      <c r="H212" s="238"/>
      <c r="I212" s="238"/>
      <c r="J212" s="238"/>
      <c r="K212" s="239"/>
      <c r="L212" s="240" t="s">
        <v>466</v>
      </c>
      <c r="M212" s="465"/>
      <c r="N212" s="465"/>
      <c r="O212" s="465"/>
      <c r="P212" s="465"/>
      <c r="Q212" s="465"/>
      <c r="R212" s="465"/>
      <c r="S212" s="465"/>
      <c r="T212" s="465"/>
      <c r="U212" s="465"/>
      <c r="V212" s="465"/>
      <c r="W212" s="465"/>
      <c r="X212" s="466"/>
      <c r="Y212" s="829">
        <v>99</v>
      </c>
      <c r="Z212" s="830"/>
      <c r="AA212" s="830"/>
      <c r="AB212" s="860"/>
      <c r="AC212" s="719" t="s">
        <v>339</v>
      </c>
      <c r="AD212" s="720"/>
      <c r="AE212" s="720"/>
      <c r="AF212" s="720"/>
      <c r="AG212" s="721"/>
      <c r="AH212" s="240" t="s">
        <v>449</v>
      </c>
      <c r="AI212" s="708"/>
      <c r="AJ212" s="708"/>
      <c r="AK212" s="708"/>
      <c r="AL212" s="708"/>
      <c r="AM212" s="708"/>
      <c r="AN212" s="708"/>
      <c r="AO212" s="708"/>
      <c r="AP212" s="708"/>
      <c r="AQ212" s="708"/>
      <c r="AR212" s="708"/>
      <c r="AS212" s="708"/>
      <c r="AT212" s="709"/>
      <c r="AU212" s="776">
        <v>2.56</v>
      </c>
      <c r="AV212" s="777"/>
      <c r="AW212" s="777"/>
      <c r="AX212" s="778"/>
    </row>
    <row r="213" spans="1:50" ht="24.75" customHeight="1" x14ac:dyDescent="0.15">
      <c r="A213" s="800"/>
      <c r="B213" s="801"/>
      <c r="C213" s="801"/>
      <c r="D213" s="801"/>
      <c r="E213" s="801"/>
      <c r="F213" s="801"/>
      <c r="G213" s="237" t="s">
        <v>339</v>
      </c>
      <c r="H213" s="238"/>
      <c r="I213" s="238"/>
      <c r="J213" s="238"/>
      <c r="K213" s="239"/>
      <c r="L213" s="240" t="s">
        <v>467</v>
      </c>
      <c r="M213" s="465"/>
      <c r="N213" s="465"/>
      <c r="O213" s="465"/>
      <c r="P213" s="465"/>
      <c r="Q213" s="465"/>
      <c r="R213" s="465"/>
      <c r="S213" s="465"/>
      <c r="T213" s="465"/>
      <c r="U213" s="465"/>
      <c r="V213" s="465"/>
      <c r="W213" s="465"/>
      <c r="X213" s="466"/>
      <c r="Y213" s="829">
        <v>64</v>
      </c>
      <c r="Z213" s="830"/>
      <c r="AA213" s="830"/>
      <c r="AB213" s="860"/>
      <c r="AC213" s="719" t="s">
        <v>441</v>
      </c>
      <c r="AD213" s="720"/>
      <c r="AE213" s="720"/>
      <c r="AF213" s="720"/>
      <c r="AG213" s="721"/>
      <c r="AH213" s="240"/>
      <c r="AI213" s="708"/>
      <c r="AJ213" s="708"/>
      <c r="AK213" s="708"/>
      <c r="AL213" s="708"/>
      <c r="AM213" s="708"/>
      <c r="AN213" s="708"/>
      <c r="AO213" s="708"/>
      <c r="AP213" s="708"/>
      <c r="AQ213" s="708"/>
      <c r="AR213" s="708"/>
      <c r="AS213" s="708"/>
      <c r="AT213" s="709"/>
      <c r="AU213" s="776">
        <v>2.2930000000000001</v>
      </c>
      <c r="AV213" s="777"/>
      <c r="AW213" s="777"/>
      <c r="AX213" s="778"/>
    </row>
    <row r="214" spans="1:50" ht="24.75" customHeight="1" x14ac:dyDescent="0.15">
      <c r="A214" s="800"/>
      <c r="B214" s="801"/>
      <c r="C214" s="801"/>
      <c r="D214" s="801"/>
      <c r="E214" s="801"/>
      <c r="F214" s="801"/>
      <c r="G214" s="237" t="s">
        <v>441</v>
      </c>
      <c r="H214" s="873"/>
      <c r="I214" s="873"/>
      <c r="J214" s="873"/>
      <c r="K214" s="874"/>
      <c r="L214" s="240"/>
      <c r="M214" s="465"/>
      <c r="N214" s="465"/>
      <c r="O214" s="465"/>
      <c r="P214" s="465"/>
      <c r="Q214" s="465"/>
      <c r="R214" s="465"/>
      <c r="S214" s="465"/>
      <c r="T214" s="465"/>
      <c r="U214" s="465"/>
      <c r="V214" s="465"/>
      <c r="W214" s="465"/>
      <c r="X214" s="466"/>
      <c r="Y214" s="829">
        <v>22</v>
      </c>
      <c r="Z214" s="830"/>
      <c r="AA214" s="830"/>
      <c r="AB214" s="860"/>
      <c r="AC214" s="237" t="s">
        <v>227</v>
      </c>
      <c r="AD214" s="238"/>
      <c r="AE214" s="238"/>
      <c r="AF214" s="238"/>
      <c r="AG214" s="239"/>
      <c r="AH214" s="240" t="s">
        <v>450</v>
      </c>
      <c r="AI214" s="241"/>
      <c r="AJ214" s="241"/>
      <c r="AK214" s="241"/>
      <c r="AL214" s="241"/>
      <c r="AM214" s="241"/>
      <c r="AN214" s="241"/>
      <c r="AO214" s="241"/>
      <c r="AP214" s="241"/>
      <c r="AQ214" s="241"/>
      <c r="AR214" s="241"/>
      <c r="AS214" s="241"/>
      <c r="AT214" s="242"/>
      <c r="AU214" s="776">
        <v>1.456</v>
      </c>
      <c r="AV214" s="777"/>
      <c r="AW214" s="777"/>
      <c r="AX214" s="778"/>
    </row>
    <row r="215" spans="1:50" ht="24.75" customHeight="1" x14ac:dyDescent="0.15">
      <c r="A215" s="800"/>
      <c r="B215" s="801"/>
      <c r="C215" s="801"/>
      <c r="D215" s="801"/>
      <c r="E215" s="801"/>
      <c r="F215" s="801"/>
      <c r="G215" s="237" t="s">
        <v>465</v>
      </c>
      <c r="H215" s="873"/>
      <c r="I215" s="873"/>
      <c r="J215" s="873"/>
      <c r="K215" s="874"/>
      <c r="L215" s="240" t="s">
        <v>458</v>
      </c>
      <c r="M215" s="465"/>
      <c r="N215" s="465"/>
      <c r="O215" s="465"/>
      <c r="P215" s="465"/>
      <c r="Q215" s="465"/>
      <c r="R215" s="465"/>
      <c r="S215" s="465"/>
      <c r="T215" s="465"/>
      <c r="U215" s="465"/>
      <c r="V215" s="465"/>
      <c r="W215" s="465"/>
      <c r="X215" s="466"/>
      <c r="Y215" s="829">
        <v>2</v>
      </c>
      <c r="Z215" s="830"/>
      <c r="AA215" s="830"/>
      <c r="AB215" s="860"/>
      <c r="AC215" s="237" t="s">
        <v>442</v>
      </c>
      <c r="AD215" s="238"/>
      <c r="AE215" s="238"/>
      <c r="AF215" s="238"/>
      <c r="AG215" s="239"/>
      <c r="AH215" s="240"/>
      <c r="AI215" s="241"/>
      <c r="AJ215" s="241"/>
      <c r="AK215" s="241"/>
      <c r="AL215" s="241"/>
      <c r="AM215" s="241"/>
      <c r="AN215" s="241"/>
      <c r="AO215" s="241"/>
      <c r="AP215" s="241"/>
      <c r="AQ215" s="241"/>
      <c r="AR215" s="241"/>
      <c r="AS215" s="241"/>
      <c r="AT215" s="242"/>
      <c r="AU215" s="197">
        <v>-3</v>
      </c>
      <c r="AV215" s="198"/>
      <c r="AW215" s="198"/>
      <c r="AX215" s="199"/>
    </row>
    <row r="216" spans="1:50" ht="24.75" customHeight="1" x14ac:dyDescent="0.15">
      <c r="A216" s="800"/>
      <c r="B216" s="801"/>
      <c r="C216" s="801"/>
      <c r="D216" s="801"/>
      <c r="E216" s="801"/>
      <c r="F216" s="801"/>
      <c r="G216" s="237" t="s">
        <v>354</v>
      </c>
      <c r="H216" s="238"/>
      <c r="I216" s="238"/>
      <c r="J216" s="238"/>
      <c r="K216" s="239"/>
      <c r="L216" s="722" t="s">
        <v>469</v>
      </c>
      <c r="M216" s="723"/>
      <c r="N216" s="723"/>
      <c r="O216" s="723"/>
      <c r="P216" s="723"/>
      <c r="Q216" s="723"/>
      <c r="R216" s="723"/>
      <c r="S216" s="723"/>
      <c r="T216" s="723"/>
      <c r="U216" s="723"/>
      <c r="V216" s="723"/>
      <c r="W216" s="723"/>
      <c r="X216" s="724"/>
      <c r="Y216" s="861">
        <v>2</v>
      </c>
      <c r="Z216" s="862"/>
      <c r="AA216" s="862"/>
      <c r="AB216" s="863"/>
      <c r="AC216" s="864"/>
      <c r="AD216" s="865"/>
      <c r="AE216" s="865"/>
      <c r="AF216" s="865"/>
      <c r="AG216" s="866"/>
      <c r="AH216" s="867"/>
      <c r="AI216" s="868"/>
      <c r="AJ216" s="868"/>
      <c r="AK216" s="868"/>
      <c r="AL216" s="868"/>
      <c r="AM216" s="868"/>
      <c r="AN216" s="868"/>
      <c r="AO216" s="868"/>
      <c r="AP216" s="868"/>
      <c r="AQ216" s="868"/>
      <c r="AR216" s="868"/>
      <c r="AS216" s="868"/>
      <c r="AT216" s="869"/>
      <c r="AU216" s="870"/>
      <c r="AV216" s="871"/>
      <c r="AW216" s="871"/>
      <c r="AX216" s="872"/>
    </row>
    <row r="217" spans="1:50" ht="24.75" customHeight="1" x14ac:dyDescent="0.15">
      <c r="A217" s="800"/>
      <c r="B217" s="801"/>
      <c r="C217" s="801"/>
      <c r="D217" s="801"/>
      <c r="E217" s="801"/>
      <c r="F217" s="801"/>
      <c r="G217" s="237" t="s">
        <v>227</v>
      </c>
      <c r="H217" s="238"/>
      <c r="I217" s="238"/>
      <c r="J217" s="238"/>
      <c r="K217" s="239"/>
      <c r="L217" s="722" t="s">
        <v>468</v>
      </c>
      <c r="M217" s="723"/>
      <c r="N217" s="723"/>
      <c r="O217" s="723"/>
      <c r="P217" s="723"/>
      <c r="Q217" s="723"/>
      <c r="R217" s="723"/>
      <c r="S217" s="723"/>
      <c r="T217" s="723"/>
      <c r="U217" s="723"/>
      <c r="V217" s="723"/>
      <c r="W217" s="723"/>
      <c r="X217" s="724"/>
      <c r="Y217" s="861">
        <v>1</v>
      </c>
      <c r="Z217" s="862"/>
      <c r="AA217" s="862"/>
      <c r="AB217" s="863"/>
      <c r="AC217" s="237"/>
      <c r="AD217" s="873"/>
      <c r="AE217" s="873"/>
      <c r="AF217" s="873"/>
      <c r="AG217" s="874"/>
      <c r="AH217" s="240"/>
      <c r="AI217" s="465"/>
      <c r="AJ217" s="465"/>
      <c r="AK217" s="465"/>
      <c r="AL217" s="465"/>
      <c r="AM217" s="465"/>
      <c r="AN217" s="465"/>
      <c r="AO217" s="465"/>
      <c r="AP217" s="465"/>
      <c r="AQ217" s="465"/>
      <c r="AR217" s="465"/>
      <c r="AS217" s="465"/>
      <c r="AT217" s="466"/>
      <c r="AU217" s="829"/>
      <c r="AV217" s="830"/>
      <c r="AW217" s="830"/>
      <c r="AX217" s="860"/>
    </row>
    <row r="218" spans="1:50" ht="24.75" customHeight="1" x14ac:dyDescent="0.15">
      <c r="A218" s="800"/>
      <c r="B218" s="801"/>
      <c r="C218" s="801"/>
      <c r="D218" s="801"/>
      <c r="E218" s="801"/>
      <c r="F218" s="801"/>
      <c r="G218" s="875"/>
      <c r="H218" s="876"/>
      <c r="I218" s="876"/>
      <c r="J218" s="876"/>
      <c r="K218" s="877"/>
      <c r="L218" s="807"/>
      <c r="M218" s="508"/>
      <c r="N218" s="508"/>
      <c r="O218" s="508"/>
      <c r="P218" s="508"/>
      <c r="Q218" s="508"/>
      <c r="R218" s="508"/>
      <c r="S218" s="508"/>
      <c r="T218" s="508"/>
      <c r="U218" s="508"/>
      <c r="V218" s="508"/>
      <c r="W218" s="508"/>
      <c r="X218" s="681"/>
      <c r="Y218" s="832"/>
      <c r="Z218" s="833"/>
      <c r="AA218" s="833"/>
      <c r="AB218" s="878"/>
      <c r="AC218" s="854"/>
      <c r="AD218" s="508"/>
      <c r="AE218" s="508"/>
      <c r="AF218" s="508"/>
      <c r="AG218" s="681"/>
      <c r="AH218" s="807"/>
      <c r="AI218" s="508"/>
      <c r="AJ218" s="508"/>
      <c r="AK218" s="508"/>
      <c r="AL218" s="508"/>
      <c r="AM218" s="508"/>
      <c r="AN218" s="508"/>
      <c r="AO218" s="508"/>
      <c r="AP218" s="508"/>
      <c r="AQ218" s="508"/>
      <c r="AR218" s="508"/>
      <c r="AS218" s="508"/>
      <c r="AT218" s="681"/>
      <c r="AU218" s="832"/>
      <c r="AV218" s="833"/>
      <c r="AW218" s="833"/>
      <c r="AX218" s="834"/>
    </row>
    <row r="219" spans="1:50" ht="24.75" customHeight="1" thickBot="1" x14ac:dyDescent="0.2">
      <c r="A219" s="802"/>
      <c r="B219" s="803"/>
      <c r="C219" s="803"/>
      <c r="D219" s="803"/>
      <c r="E219" s="803"/>
      <c r="F219" s="803"/>
      <c r="G219" s="883" t="s">
        <v>24</v>
      </c>
      <c r="H219" s="884"/>
      <c r="I219" s="884"/>
      <c r="J219" s="884"/>
      <c r="K219" s="884"/>
      <c r="L219" s="885"/>
      <c r="M219" s="886"/>
      <c r="N219" s="886"/>
      <c r="O219" s="886"/>
      <c r="P219" s="886"/>
      <c r="Q219" s="886"/>
      <c r="R219" s="886"/>
      <c r="S219" s="886"/>
      <c r="T219" s="886"/>
      <c r="U219" s="886"/>
      <c r="V219" s="886"/>
      <c r="W219" s="886"/>
      <c r="X219" s="887"/>
      <c r="Y219" s="888">
        <v>292</v>
      </c>
      <c r="Z219" s="889"/>
      <c r="AA219" s="889"/>
      <c r="AB219" s="890"/>
      <c r="AC219" s="883" t="s">
        <v>24</v>
      </c>
      <c r="AD219" s="884"/>
      <c r="AE219" s="884"/>
      <c r="AF219" s="884"/>
      <c r="AG219" s="884"/>
      <c r="AH219" s="885"/>
      <c r="AI219" s="886"/>
      <c r="AJ219" s="886"/>
      <c r="AK219" s="886"/>
      <c r="AL219" s="886"/>
      <c r="AM219" s="886"/>
      <c r="AN219" s="886"/>
      <c r="AO219" s="886"/>
      <c r="AP219" s="886"/>
      <c r="AQ219" s="886"/>
      <c r="AR219" s="886"/>
      <c r="AS219" s="886"/>
      <c r="AT219" s="887"/>
      <c r="AU219" s="891">
        <f>SUM(AU211:AX218)</f>
        <v>27.962999999999997</v>
      </c>
      <c r="AV219" s="892"/>
      <c r="AW219" s="892"/>
      <c r="AX219" s="893"/>
    </row>
    <row r="220" spans="1:50" ht="30" customHeight="1" x14ac:dyDescent="0.15">
      <c r="A220" s="798" t="s">
        <v>584</v>
      </c>
      <c r="B220" s="799"/>
      <c r="C220" s="799"/>
      <c r="D220" s="799"/>
      <c r="E220" s="799"/>
      <c r="F220" s="799"/>
      <c r="G220" s="743" t="s">
        <v>474</v>
      </c>
      <c r="H220" s="1038"/>
      <c r="I220" s="1038"/>
      <c r="J220" s="1038"/>
      <c r="K220" s="1038"/>
      <c r="L220" s="1038"/>
      <c r="M220" s="1038"/>
      <c r="N220" s="1038"/>
      <c r="O220" s="1038"/>
      <c r="P220" s="1038"/>
      <c r="Q220" s="1038"/>
      <c r="R220" s="1038"/>
      <c r="S220" s="1038"/>
      <c r="T220" s="1038"/>
      <c r="U220" s="1038"/>
      <c r="V220" s="1038"/>
      <c r="W220" s="1038"/>
      <c r="X220" s="1038"/>
      <c r="Y220" s="1038"/>
      <c r="Z220" s="1038"/>
      <c r="AA220" s="1038"/>
      <c r="AB220" s="1039"/>
      <c r="AC220" s="746" t="s">
        <v>614</v>
      </c>
      <c r="AD220" s="747"/>
      <c r="AE220" s="747"/>
      <c r="AF220" s="747"/>
      <c r="AG220" s="747"/>
      <c r="AH220" s="747"/>
      <c r="AI220" s="747"/>
      <c r="AJ220" s="747"/>
      <c r="AK220" s="747"/>
      <c r="AL220" s="747"/>
      <c r="AM220" s="747"/>
      <c r="AN220" s="747"/>
      <c r="AO220" s="747"/>
      <c r="AP220" s="747"/>
      <c r="AQ220" s="747"/>
      <c r="AR220" s="747"/>
      <c r="AS220" s="747"/>
      <c r="AT220" s="747"/>
      <c r="AU220" s="747"/>
      <c r="AV220" s="747"/>
      <c r="AW220" s="747"/>
      <c r="AX220" s="748"/>
    </row>
    <row r="221" spans="1:50" ht="24.75" customHeight="1" x14ac:dyDescent="0.15">
      <c r="A221" s="800"/>
      <c r="B221" s="801"/>
      <c r="C221" s="801"/>
      <c r="D221" s="801"/>
      <c r="E221" s="801"/>
      <c r="F221" s="801"/>
      <c r="G221" s="758" t="s">
        <v>21</v>
      </c>
      <c r="H221" s="844"/>
      <c r="I221" s="844"/>
      <c r="J221" s="844"/>
      <c r="K221" s="844"/>
      <c r="L221" s="161" t="s">
        <v>22</v>
      </c>
      <c r="M221" s="134"/>
      <c r="N221" s="134"/>
      <c r="O221" s="134"/>
      <c r="P221" s="134"/>
      <c r="Q221" s="134"/>
      <c r="R221" s="134"/>
      <c r="S221" s="134"/>
      <c r="T221" s="134"/>
      <c r="U221" s="134"/>
      <c r="V221" s="134"/>
      <c r="W221" s="134"/>
      <c r="X221" s="135"/>
      <c r="Y221" s="770" t="s">
        <v>23</v>
      </c>
      <c r="Z221" s="845"/>
      <c r="AA221" s="845"/>
      <c r="AB221" s="1040"/>
      <c r="AC221" s="773" t="s">
        <v>21</v>
      </c>
      <c r="AD221" s="774"/>
      <c r="AE221" s="774"/>
      <c r="AF221" s="774"/>
      <c r="AG221" s="775"/>
      <c r="AH221" s="796" t="s">
        <v>22</v>
      </c>
      <c r="AI221" s="774"/>
      <c r="AJ221" s="774"/>
      <c r="AK221" s="774"/>
      <c r="AL221" s="774"/>
      <c r="AM221" s="774"/>
      <c r="AN221" s="774"/>
      <c r="AO221" s="774"/>
      <c r="AP221" s="774"/>
      <c r="AQ221" s="774"/>
      <c r="AR221" s="774"/>
      <c r="AS221" s="774"/>
      <c r="AT221" s="775"/>
      <c r="AU221" s="770" t="s">
        <v>23</v>
      </c>
      <c r="AV221" s="771"/>
      <c r="AW221" s="771"/>
      <c r="AX221" s="797"/>
    </row>
    <row r="222" spans="1:50" ht="24.75" customHeight="1" x14ac:dyDescent="0.15">
      <c r="A222" s="800"/>
      <c r="B222" s="801"/>
      <c r="C222" s="801"/>
      <c r="D222" s="801"/>
      <c r="E222" s="801"/>
      <c r="F222" s="801"/>
      <c r="G222" s="779" t="s">
        <v>328</v>
      </c>
      <c r="H222" s="780"/>
      <c r="I222" s="780"/>
      <c r="J222" s="780"/>
      <c r="K222" s="781"/>
      <c r="L222" s="713" t="s">
        <v>475</v>
      </c>
      <c r="M222" s="823"/>
      <c r="N222" s="823"/>
      <c r="O222" s="823"/>
      <c r="P222" s="823"/>
      <c r="Q222" s="823"/>
      <c r="R222" s="823"/>
      <c r="S222" s="823"/>
      <c r="T222" s="823"/>
      <c r="U222" s="823"/>
      <c r="V222" s="823"/>
      <c r="W222" s="823"/>
      <c r="X222" s="824"/>
      <c r="Y222" s="734">
        <v>3</v>
      </c>
      <c r="Z222" s="735"/>
      <c r="AA222" s="735"/>
      <c r="AB222" s="1041"/>
      <c r="AC222" s="779" t="s">
        <v>362</v>
      </c>
      <c r="AD222" s="780"/>
      <c r="AE222" s="780"/>
      <c r="AF222" s="780"/>
      <c r="AG222" s="781"/>
      <c r="AH222" s="713" t="s">
        <v>615</v>
      </c>
      <c r="AI222" s="714"/>
      <c r="AJ222" s="714"/>
      <c r="AK222" s="714"/>
      <c r="AL222" s="714"/>
      <c r="AM222" s="714"/>
      <c r="AN222" s="714"/>
      <c r="AO222" s="714"/>
      <c r="AP222" s="714"/>
      <c r="AQ222" s="714"/>
      <c r="AR222" s="714"/>
      <c r="AS222" s="714"/>
      <c r="AT222" s="715"/>
      <c r="AU222" s="1042">
        <v>14</v>
      </c>
      <c r="AV222" s="1043"/>
      <c r="AW222" s="1043"/>
      <c r="AX222" s="1044"/>
    </row>
    <row r="223" spans="1:50" ht="24.75" customHeight="1" x14ac:dyDescent="0.15">
      <c r="A223" s="800"/>
      <c r="B223" s="801"/>
      <c r="C223" s="801"/>
      <c r="D223" s="801"/>
      <c r="E223" s="801"/>
      <c r="F223" s="801"/>
      <c r="G223" s="237" t="s">
        <v>345</v>
      </c>
      <c r="H223" s="238"/>
      <c r="I223" s="238"/>
      <c r="J223" s="238"/>
      <c r="K223" s="239"/>
      <c r="L223" s="240" t="s">
        <v>476</v>
      </c>
      <c r="M223" s="241"/>
      <c r="N223" s="241"/>
      <c r="O223" s="241"/>
      <c r="P223" s="241"/>
      <c r="Q223" s="241"/>
      <c r="R223" s="241"/>
      <c r="S223" s="241"/>
      <c r="T223" s="241"/>
      <c r="U223" s="241"/>
      <c r="V223" s="241"/>
      <c r="W223" s="241"/>
      <c r="X223" s="242"/>
      <c r="Y223" s="710">
        <v>1</v>
      </c>
      <c r="Z223" s="711"/>
      <c r="AA223" s="711"/>
      <c r="AB223" s="1045"/>
      <c r="AC223" s="237" t="s">
        <v>227</v>
      </c>
      <c r="AD223" s="238"/>
      <c r="AE223" s="238"/>
      <c r="AF223" s="238"/>
      <c r="AG223" s="239"/>
      <c r="AH223" s="240" t="s">
        <v>603</v>
      </c>
      <c r="AI223" s="708"/>
      <c r="AJ223" s="708"/>
      <c r="AK223" s="708"/>
      <c r="AL223" s="708"/>
      <c r="AM223" s="708"/>
      <c r="AN223" s="708"/>
      <c r="AO223" s="708"/>
      <c r="AP223" s="708"/>
      <c r="AQ223" s="708"/>
      <c r="AR223" s="708"/>
      <c r="AS223" s="708"/>
      <c r="AT223" s="709"/>
      <c r="AU223" s="1046">
        <v>3</v>
      </c>
      <c r="AV223" s="1047"/>
      <c r="AW223" s="1047"/>
      <c r="AX223" s="1048"/>
    </row>
    <row r="224" spans="1:50" ht="24.75" customHeight="1" x14ac:dyDescent="0.15">
      <c r="A224" s="800"/>
      <c r="B224" s="801"/>
      <c r="C224" s="801"/>
      <c r="D224" s="801"/>
      <c r="E224" s="801"/>
      <c r="F224" s="801"/>
      <c r="G224" s="237"/>
      <c r="H224" s="238"/>
      <c r="I224" s="238"/>
      <c r="J224" s="238"/>
      <c r="K224" s="239"/>
      <c r="L224" s="240"/>
      <c r="M224" s="241"/>
      <c r="N224" s="241"/>
      <c r="O224" s="241"/>
      <c r="P224" s="241"/>
      <c r="Q224" s="241"/>
      <c r="R224" s="241"/>
      <c r="S224" s="241"/>
      <c r="T224" s="241"/>
      <c r="U224" s="241"/>
      <c r="V224" s="241"/>
      <c r="W224" s="241"/>
      <c r="X224" s="242"/>
      <c r="Y224" s="710"/>
      <c r="Z224" s="711"/>
      <c r="AA224" s="711"/>
      <c r="AB224" s="1045"/>
      <c r="AC224" s="237"/>
      <c r="AD224" s="238"/>
      <c r="AE224" s="238"/>
      <c r="AF224" s="238"/>
      <c r="AG224" s="239"/>
      <c r="AH224" s="240"/>
      <c r="AI224" s="708"/>
      <c r="AJ224" s="708"/>
      <c r="AK224" s="708"/>
      <c r="AL224" s="708"/>
      <c r="AM224" s="708"/>
      <c r="AN224" s="708"/>
      <c r="AO224" s="708"/>
      <c r="AP224" s="708"/>
      <c r="AQ224" s="708"/>
      <c r="AR224" s="708"/>
      <c r="AS224" s="708"/>
      <c r="AT224" s="709"/>
      <c r="AU224" s="1046"/>
      <c r="AV224" s="1047"/>
      <c r="AW224" s="1047"/>
      <c r="AX224" s="1048"/>
    </row>
    <row r="225" spans="1:58" ht="24.75" customHeight="1" x14ac:dyDescent="0.15">
      <c r="A225" s="800"/>
      <c r="B225" s="801"/>
      <c r="C225" s="801"/>
      <c r="D225" s="801"/>
      <c r="E225" s="801"/>
      <c r="F225" s="801"/>
      <c r="G225" s="237"/>
      <c r="H225" s="238"/>
      <c r="I225" s="238"/>
      <c r="J225" s="238"/>
      <c r="K225" s="239"/>
      <c r="L225" s="240"/>
      <c r="M225" s="241"/>
      <c r="N225" s="241"/>
      <c r="O225" s="241"/>
      <c r="P225" s="241"/>
      <c r="Q225" s="241"/>
      <c r="R225" s="241"/>
      <c r="S225" s="241"/>
      <c r="T225" s="241"/>
      <c r="U225" s="241"/>
      <c r="V225" s="241"/>
      <c r="W225" s="241"/>
      <c r="X225" s="242"/>
      <c r="Y225" s="710"/>
      <c r="Z225" s="711"/>
      <c r="AA225" s="711"/>
      <c r="AB225" s="1045"/>
      <c r="AC225" s="237"/>
      <c r="AD225" s="238"/>
      <c r="AE225" s="238"/>
      <c r="AF225" s="238"/>
      <c r="AG225" s="239"/>
      <c r="AH225" s="240"/>
      <c r="AI225" s="708"/>
      <c r="AJ225" s="708"/>
      <c r="AK225" s="708"/>
      <c r="AL225" s="708"/>
      <c r="AM225" s="708"/>
      <c r="AN225" s="708"/>
      <c r="AO225" s="708"/>
      <c r="AP225" s="708"/>
      <c r="AQ225" s="708"/>
      <c r="AR225" s="708"/>
      <c r="AS225" s="708"/>
      <c r="AT225" s="709"/>
      <c r="AU225" s="1046"/>
      <c r="AV225" s="1047"/>
      <c r="AW225" s="1047"/>
      <c r="AX225" s="1048"/>
    </row>
    <row r="226" spans="1:58" ht="24.75" customHeight="1" x14ac:dyDescent="0.15">
      <c r="A226" s="800"/>
      <c r="B226" s="801"/>
      <c r="C226" s="801"/>
      <c r="D226" s="801"/>
      <c r="E226" s="801"/>
      <c r="F226" s="801"/>
      <c r="G226" s="237"/>
      <c r="H226" s="238"/>
      <c r="I226" s="238"/>
      <c r="J226" s="238"/>
      <c r="K226" s="239"/>
      <c r="L226" s="240"/>
      <c r="M226" s="241"/>
      <c r="N226" s="241"/>
      <c r="O226" s="241"/>
      <c r="P226" s="241"/>
      <c r="Q226" s="241"/>
      <c r="R226" s="241"/>
      <c r="S226" s="241"/>
      <c r="T226" s="241"/>
      <c r="U226" s="241"/>
      <c r="V226" s="241"/>
      <c r="W226" s="241"/>
      <c r="X226" s="242"/>
      <c r="Y226" s="710"/>
      <c r="Z226" s="711"/>
      <c r="AA226" s="711"/>
      <c r="AB226" s="711"/>
      <c r="AC226" s="237"/>
      <c r="AD226" s="238"/>
      <c r="AE226" s="238"/>
      <c r="AF226" s="238"/>
      <c r="AG226" s="239"/>
      <c r="AH226" s="84"/>
      <c r="AI226" s="85"/>
      <c r="AJ226" s="85"/>
      <c r="AK226" s="85"/>
      <c r="AL226" s="85"/>
      <c r="AM226" s="85"/>
      <c r="AN226" s="85"/>
      <c r="AO226" s="85"/>
      <c r="AP226" s="85"/>
      <c r="AQ226" s="85"/>
      <c r="AR226" s="85"/>
      <c r="AS226" s="85"/>
      <c r="AT226" s="86"/>
      <c r="AU226" s="1046"/>
      <c r="AV226" s="1047"/>
      <c r="AW226" s="1047"/>
      <c r="AX226" s="1048"/>
    </row>
    <row r="227" spans="1:58" ht="24.75" customHeight="1" x14ac:dyDescent="0.15">
      <c r="A227" s="800"/>
      <c r="B227" s="801"/>
      <c r="C227" s="801"/>
      <c r="D227" s="801"/>
      <c r="E227" s="801"/>
      <c r="F227" s="801"/>
      <c r="G227" s="237"/>
      <c r="H227" s="238"/>
      <c r="I227" s="238"/>
      <c r="J227" s="238"/>
      <c r="K227" s="239"/>
      <c r="L227" s="240"/>
      <c r="M227" s="241"/>
      <c r="N227" s="241"/>
      <c r="O227" s="241"/>
      <c r="P227" s="241"/>
      <c r="Q227" s="241"/>
      <c r="R227" s="241"/>
      <c r="S227" s="241"/>
      <c r="T227" s="241"/>
      <c r="U227" s="241"/>
      <c r="V227" s="241"/>
      <c r="W227" s="241"/>
      <c r="X227" s="242"/>
      <c r="Y227" s="710"/>
      <c r="Z227" s="711"/>
      <c r="AA227" s="711"/>
      <c r="AB227" s="711"/>
      <c r="AC227" s="237"/>
      <c r="AD227" s="238"/>
      <c r="AE227" s="238"/>
      <c r="AF227" s="238"/>
      <c r="AG227" s="239"/>
      <c r="AH227" s="84"/>
      <c r="AI227" s="85"/>
      <c r="AJ227" s="85"/>
      <c r="AK227" s="85"/>
      <c r="AL227" s="85"/>
      <c r="AM227" s="85"/>
      <c r="AN227" s="85"/>
      <c r="AO227" s="85"/>
      <c r="AP227" s="85"/>
      <c r="AQ227" s="85"/>
      <c r="AR227" s="85"/>
      <c r="AS227" s="85"/>
      <c r="AT227" s="86"/>
      <c r="AU227" s="1046"/>
      <c r="AV227" s="1047"/>
      <c r="AW227" s="1047"/>
      <c r="AX227" s="1048"/>
    </row>
    <row r="228" spans="1:58" ht="24.75" customHeight="1" x14ac:dyDescent="0.15">
      <c r="A228" s="800"/>
      <c r="B228" s="801"/>
      <c r="C228" s="801"/>
      <c r="D228" s="801"/>
      <c r="E228" s="801"/>
      <c r="F228" s="801"/>
      <c r="G228" s="237"/>
      <c r="H228" s="238"/>
      <c r="I228" s="238"/>
      <c r="J228" s="238"/>
      <c r="K228" s="239"/>
      <c r="L228" s="240"/>
      <c r="M228" s="241"/>
      <c r="N228" s="241"/>
      <c r="O228" s="241"/>
      <c r="P228" s="241"/>
      <c r="Q228" s="241"/>
      <c r="R228" s="241"/>
      <c r="S228" s="241"/>
      <c r="T228" s="241"/>
      <c r="U228" s="241"/>
      <c r="V228" s="241"/>
      <c r="W228" s="241"/>
      <c r="X228" s="242"/>
      <c r="Y228" s="710"/>
      <c r="Z228" s="711"/>
      <c r="AA228" s="711"/>
      <c r="AB228" s="711"/>
      <c r="AC228" s="1049"/>
      <c r="AD228" s="873"/>
      <c r="AE228" s="873"/>
      <c r="AF228" s="873"/>
      <c r="AG228" s="874"/>
      <c r="AH228" s="240"/>
      <c r="AI228" s="708"/>
      <c r="AJ228" s="708"/>
      <c r="AK228" s="708"/>
      <c r="AL228" s="708"/>
      <c r="AM228" s="708"/>
      <c r="AN228" s="708"/>
      <c r="AO228" s="708"/>
      <c r="AP228" s="708"/>
      <c r="AQ228" s="708"/>
      <c r="AR228" s="708"/>
      <c r="AS228" s="708"/>
      <c r="AT228" s="709"/>
      <c r="AU228" s="1046"/>
      <c r="AV228" s="1047"/>
      <c r="AW228" s="1047"/>
      <c r="AX228" s="1048"/>
    </row>
    <row r="229" spans="1:58" ht="24.75" customHeight="1" x14ac:dyDescent="0.15">
      <c r="A229" s="800"/>
      <c r="B229" s="801"/>
      <c r="C229" s="801"/>
      <c r="D229" s="801"/>
      <c r="E229" s="801"/>
      <c r="F229" s="801"/>
      <c r="G229" s="804"/>
      <c r="H229" s="805"/>
      <c r="I229" s="805"/>
      <c r="J229" s="805"/>
      <c r="K229" s="806"/>
      <c r="L229" s="807"/>
      <c r="M229" s="805"/>
      <c r="N229" s="805"/>
      <c r="O229" s="805"/>
      <c r="P229" s="805"/>
      <c r="Q229" s="805"/>
      <c r="R229" s="805"/>
      <c r="S229" s="805"/>
      <c r="T229" s="805"/>
      <c r="U229" s="805"/>
      <c r="V229" s="805"/>
      <c r="W229" s="805"/>
      <c r="X229" s="806"/>
      <c r="Y229" s="810"/>
      <c r="Z229" s="811"/>
      <c r="AA229" s="811"/>
      <c r="AB229" s="811"/>
      <c r="AC229" s="875"/>
      <c r="AD229" s="876"/>
      <c r="AE229" s="876"/>
      <c r="AF229" s="876"/>
      <c r="AG229" s="877"/>
      <c r="AH229" s="807"/>
      <c r="AI229" s="808"/>
      <c r="AJ229" s="808"/>
      <c r="AK229" s="808"/>
      <c r="AL229" s="808"/>
      <c r="AM229" s="808"/>
      <c r="AN229" s="808"/>
      <c r="AO229" s="808"/>
      <c r="AP229" s="808"/>
      <c r="AQ229" s="808"/>
      <c r="AR229" s="808"/>
      <c r="AS229" s="808"/>
      <c r="AT229" s="809"/>
      <c r="AU229" s="1050"/>
      <c r="AV229" s="1051"/>
      <c r="AW229" s="1051"/>
      <c r="AX229" s="1052"/>
    </row>
    <row r="230" spans="1:58" ht="24.75" customHeight="1" x14ac:dyDescent="0.15">
      <c r="A230" s="800"/>
      <c r="B230" s="801"/>
      <c r="C230" s="801"/>
      <c r="D230" s="801"/>
      <c r="E230" s="801"/>
      <c r="F230" s="801"/>
      <c r="G230" s="243" t="s">
        <v>24</v>
      </c>
      <c r="H230" s="116"/>
      <c r="I230" s="116"/>
      <c r="J230" s="116"/>
      <c r="K230" s="116"/>
      <c r="L230" s="244"/>
      <c r="M230" s="285"/>
      <c r="N230" s="285"/>
      <c r="O230" s="285"/>
      <c r="P230" s="285"/>
      <c r="Q230" s="285"/>
      <c r="R230" s="285"/>
      <c r="S230" s="285"/>
      <c r="T230" s="285"/>
      <c r="U230" s="285"/>
      <c r="V230" s="285"/>
      <c r="W230" s="285"/>
      <c r="X230" s="286"/>
      <c r="Y230" s="247">
        <v>5</v>
      </c>
      <c r="Z230" s="248"/>
      <c r="AA230" s="248"/>
      <c r="AB230" s="1053"/>
      <c r="AC230" s="243" t="s">
        <v>24</v>
      </c>
      <c r="AD230" s="116"/>
      <c r="AE230" s="116"/>
      <c r="AF230" s="116"/>
      <c r="AG230" s="117"/>
      <c r="AH230" s="244"/>
      <c r="AI230" s="245"/>
      <c r="AJ230" s="245"/>
      <c r="AK230" s="245"/>
      <c r="AL230" s="245"/>
      <c r="AM230" s="245"/>
      <c r="AN230" s="245"/>
      <c r="AO230" s="245"/>
      <c r="AP230" s="245"/>
      <c r="AQ230" s="245"/>
      <c r="AR230" s="245"/>
      <c r="AS230" s="245"/>
      <c r="AT230" s="246"/>
      <c r="AU230" s="247">
        <f>SUM(AU222:AX229)</f>
        <v>17</v>
      </c>
      <c r="AV230" s="248"/>
      <c r="AW230" s="248"/>
      <c r="AX230" s="250"/>
    </row>
    <row r="231" spans="1:58" ht="30" customHeight="1" x14ac:dyDescent="0.15">
      <c r="A231" s="800"/>
      <c r="B231" s="801"/>
      <c r="C231" s="801"/>
      <c r="D231" s="801"/>
      <c r="E231" s="801"/>
      <c r="F231" s="801"/>
      <c r="G231" s="1054" t="s">
        <v>593</v>
      </c>
      <c r="H231" s="1055"/>
      <c r="I231" s="1055"/>
      <c r="J231" s="1055"/>
      <c r="K231" s="1055"/>
      <c r="L231" s="1055"/>
      <c r="M231" s="1055"/>
      <c r="N231" s="1055"/>
      <c r="O231" s="1055"/>
      <c r="P231" s="1055"/>
      <c r="Q231" s="1055"/>
      <c r="R231" s="1055"/>
      <c r="S231" s="1055"/>
      <c r="T231" s="1055"/>
      <c r="U231" s="1055"/>
      <c r="V231" s="1055"/>
      <c r="W231" s="1055"/>
      <c r="X231" s="1055"/>
      <c r="Y231" s="1055"/>
      <c r="Z231" s="1055"/>
      <c r="AA231" s="1055"/>
      <c r="AB231" s="1056"/>
      <c r="AC231" s="251" t="s">
        <v>740</v>
      </c>
      <c r="AD231" s="252"/>
      <c r="AE231" s="252"/>
      <c r="AF231" s="252"/>
      <c r="AG231" s="252"/>
      <c r="AH231" s="252"/>
      <c r="AI231" s="252"/>
      <c r="AJ231" s="252"/>
      <c r="AK231" s="252"/>
      <c r="AL231" s="252"/>
      <c r="AM231" s="252"/>
      <c r="AN231" s="252"/>
      <c r="AO231" s="252"/>
      <c r="AP231" s="252"/>
      <c r="AQ231" s="252"/>
      <c r="AR231" s="252"/>
      <c r="AS231" s="252"/>
      <c r="AT231" s="252"/>
      <c r="AU231" s="252"/>
      <c r="AV231" s="252"/>
      <c r="AW231" s="252"/>
      <c r="AX231" s="254"/>
    </row>
    <row r="232" spans="1:58" ht="25.5" customHeight="1" x14ac:dyDescent="0.15">
      <c r="A232" s="800"/>
      <c r="B232" s="801"/>
      <c r="C232" s="801"/>
      <c r="D232" s="801"/>
      <c r="E232" s="801"/>
      <c r="F232" s="801"/>
      <c r="G232" s="243" t="s">
        <v>21</v>
      </c>
      <c r="H232" s="116"/>
      <c r="I232" s="116"/>
      <c r="J232" s="116"/>
      <c r="K232" s="117"/>
      <c r="L232" s="161" t="s">
        <v>22</v>
      </c>
      <c r="M232" s="116"/>
      <c r="N232" s="116"/>
      <c r="O232" s="116"/>
      <c r="P232" s="116"/>
      <c r="Q232" s="116"/>
      <c r="R232" s="116"/>
      <c r="S232" s="116"/>
      <c r="T232" s="116"/>
      <c r="U232" s="116"/>
      <c r="V232" s="116"/>
      <c r="W232" s="116"/>
      <c r="X232" s="117"/>
      <c r="Y232" s="255" t="s">
        <v>23</v>
      </c>
      <c r="Z232" s="256"/>
      <c r="AA232" s="256"/>
      <c r="AB232" s="257"/>
      <c r="AC232" s="243" t="s">
        <v>21</v>
      </c>
      <c r="AD232" s="116"/>
      <c r="AE232" s="116"/>
      <c r="AF232" s="116"/>
      <c r="AG232" s="117"/>
      <c r="AH232" s="161" t="s">
        <v>22</v>
      </c>
      <c r="AI232" s="116"/>
      <c r="AJ232" s="116"/>
      <c r="AK232" s="116"/>
      <c r="AL232" s="116"/>
      <c r="AM232" s="116"/>
      <c r="AN232" s="116"/>
      <c r="AO232" s="116"/>
      <c r="AP232" s="116"/>
      <c r="AQ232" s="116"/>
      <c r="AR232" s="116"/>
      <c r="AS232" s="116"/>
      <c r="AT232" s="117"/>
      <c r="AU232" s="255" t="s">
        <v>23</v>
      </c>
      <c r="AV232" s="256"/>
      <c r="AW232" s="256"/>
      <c r="AX232" s="293"/>
    </row>
    <row r="233" spans="1:58" ht="24.75" customHeight="1" x14ac:dyDescent="0.15">
      <c r="A233" s="800"/>
      <c r="B233" s="801"/>
      <c r="C233" s="801"/>
      <c r="D233" s="801"/>
      <c r="E233" s="801"/>
      <c r="F233" s="801"/>
      <c r="G233" s="261" t="s">
        <v>341</v>
      </c>
      <c r="H233" s="262"/>
      <c r="I233" s="262"/>
      <c r="J233" s="262"/>
      <c r="K233" s="263"/>
      <c r="L233" s="273" t="s">
        <v>594</v>
      </c>
      <c r="M233" s="274"/>
      <c r="N233" s="274"/>
      <c r="O233" s="274"/>
      <c r="P233" s="274"/>
      <c r="Q233" s="274"/>
      <c r="R233" s="274"/>
      <c r="S233" s="274"/>
      <c r="T233" s="274"/>
      <c r="U233" s="274"/>
      <c r="V233" s="274"/>
      <c r="W233" s="274"/>
      <c r="X233" s="275"/>
      <c r="Y233" s="385">
        <v>95</v>
      </c>
      <c r="Z233" s="386"/>
      <c r="AA233" s="386"/>
      <c r="AB233" s="995"/>
      <c r="AC233" s="779" t="s">
        <v>712</v>
      </c>
      <c r="AD233" s="780"/>
      <c r="AE233" s="780"/>
      <c r="AF233" s="780"/>
      <c r="AG233" s="781"/>
      <c r="AH233" s="713" t="s">
        <v>716</v>
      </c>
      <c r="AI233" s="823"/>
      <c r="AJ233" s="823"/>
      <c r="AK233" s="823"/>
      <c r="AL233" s="823"/>
      <c r="AM233" s="823"/>
      <c r="AN233" s="823"/>
      <c r="AO233" s="823"/>
      <c r="AP233" s="823"/>
      <c r="AQ233" s="823"/>
      <c r="AR233" s="823"/>
      <c r="AS233" s="823"/>
      <c r="AT233" s="824"/>
      <c r="AU233" s="716">
        <v>14</v>
      </c>
      <c r="AV233" s="717"/>
      <c r="AW233" s="717"/>
      <c r="AX233" s="718"/>
      <c r="AY233" s="56"/>
      <c r="AZ233" s="47"/>
      <c r="BA233" s="47"/>
      <c r="BB233" s="47"/>
      <c r="BC233" s="47"/>
      <c r="BD233" s="47"/>
      <c r="BE233" s="47"/>
      <c r="BF233" s="47"/>
    </row>
    <row r="234" spans="1:58" ht="24.75" customHeight="1" x14ac:dyDescent="0.15">
      <c r="A234" s="800"/>
      <c r="B234" s="801"/>
      <c r="C234" s="801"/>
      <c r="D234" s="801"/>
      <c r="E234" s="801"/>
      <c r="F234" s="801"/>
      <c r="G234" s="258" t="s">
        <v>595</v>
      </c>
      <c r="H234" s="259"/>
      <c r="I234" s="259"/>
      <c r="J234" s="259"/>
      <c r="K234" s="260"/>
      <c r="L234" s="206" t="s">
        <v>596</v>
      </c>
      <c r="M234" s="207"/>
      <c r="N234" s="207"/>
      <c r="O234" s="207"/>
      <c r="P234" s="207"/>
      <c r="Q234" s="207"/>
      <c r="R234" s="207"/>
      <c r="S234" s="207"/>
      <c r="T234" s="207"/>
      <c r="U234" s="207"/>
      <c r="V234" s="207"/>
      <c r="W234" s="207"/>
      <c r="X234" s="208"/>
      <c r="Y234" s="300">
        <v>53.5</v>
      </c>
      <c r="Z234" s="301"/>
      <c r="AA234" s="301"/>
      <c r="AB234" s="996"/>
      <c r="AC234" s="1057" t="s">
        <v>362</v>
      </c>
      <c r="AD234" s="1058"/>
      <c r="AE234" s="1058"/>
      <c r="AF234" s="1058"/>
      <c r="AG234" s="1059"/>
      <c r="AH234" s="1060" t="s">
        <v>713</v>
      </c>
      <c r="AI234" s="1061"/>
      <c r="AJ234" s="1061"/>
      <c r="AK234" s="1061"/>
      <c r="AL234" s="1061"/>
      <c r="AM234" s="1061"/>
      <c r="AN234" s="1061"/>
      <c r="AO234" s="1061"/>
      <c r="AP234" s="1061"/>
      <c r="AQ234" s="1061"/>
      <c r="AR234" s="1061"/>
      <c r="AS234" s="1061"/>
      <c r="AT234" s="1062"/>
      <c r="AU234" s="1063">
        <v>7</v>
      </c>
      <c r="AV234" s="1064"/>
      <c r="AW234" s="1064"/>
      <c r="AX234" s="1065"/>
      <c r="AY234" s="56"/>
      <c r="AZ234" s="47"/>
      <c r="BA234" s="47"/>
      <c r="BB234" s="47"/>
      <c r="BC234" s="47"/>
      <c r="BD234" s="47"/>
      <c r="BE234" s="47"/>
      <c r="BF234" s="47"/>
    </row>
    <row r="235" spans="1:58" ht="24.75" customHeight="1" x14ac:dyDescent="0.15">
      <c r="A235" s="800"/>
      <c r="B235" s="801"/>
      <c r="C235" s="801"/>
      <c r="D235" s="801"/>
      <c r="E235" s="801"/>
      <c r="F235" s="801"/>
      <c r="G235" s="258" t="s">
        <v>362</v>
      </c>
      <c r="H235" s="259"/>
      <c r="I235" s="259"/>
      <c r="J235" s="259"/>
      <c r="K235" s="260"/>
      <c r="L235" s="206" t="s">
        <v>597</v>
      </c>
      <c r="M235" s="207"/>
      <c r="N235" s="207"/>
      <c r="O235" s="207"/>
      <c r="P235" s="207"/>
      <c r="Q235" s="207"/>
      <c r="R235" s="207"/>
      <c r="S235" s="207"/>
      <c r="T235" s="207"/>
      <c r="U235" s="207"/>
      <c r="V235" s="207"/>
      <c r="W235" s="207"/>
      <c r="X235" s="208"/>
      <c r="Y235" s="300">
        <v>28</v>
      </c>
      <c r="Z235" s="301"/>
      <c r="AA235" s="301"/>
      <c r="AB235" s="996"/>
      <c r="AC235" s="237" t="s">
        <v>339</v>
      </c>
      <c r="AD235" s="238"/>
      <c r="AE235" s="238"/>
      <c r="AF235" s="238"/>
      <c r="AG235" s="239"/>
      <c r="AH235" s="240" t="s">
        <v>714</v>
      </c>
      <c r="AI235" s="708"/>
      <c r="AJ235" s="708"/>
      <c r="AK235" s="708"/>
      <c r="AL235" s="708"/>
      <c r="AM235" s="708"/>
      <c r="AN235" s="708"/>
      <c r="AO235" s="708"/>
      <c r="AP235" s="708"/>
      <c r="AQ235" s="708"/>
      <c r="AR235" s="708"/>
      <c r="AS235" s="708"/>
      <c r="AT235" s="709"/>
      <c r="AU235" s="776">
        <v>5</v>
      </c>
      <c r="AV235" s="777"/>
      <c r="AW235" s="777"/>
      <c r="AX235" s="778"/>
      <c r="AY235" s="56"/>
      <c r="AZ235" s="47"/>
      <c r="BA235" s="47"/>
      <c r="BB235" s="47"/>
      <c r="BC235" s="47"/>
      <c r="BD235" s="47"/>
      <c r="BE235" s="47"/>
      <c r="BF235" s="47"/>
    </row>
    <row r="236" spans="1:58" ht="24.75" customHeight="1" x14ac:dyDescent="0.15">
      <c r="A236" s="800"/>
      <c r="B236" s="801"/>
      <c r="C236" s="801"/>
      <c r="D236" s="801"/>
      <c r="E236" s="801"/>
      <c r="F236" s="801"/>
      <c r="G236" s="258" t="s">
        <v>339</v>
      </c>
      <c r="H236" s="259"/>
      <c r="I236" s="259"/>
      <c r="J236" s="259"/>
      <c r="K236" s="260"/>
      <c r="L236" s="206" t="s">
        <v>598</v>
      </c>
      <c r="M236" s="207"/>
      <c r="N236" s="207"/>
      <c r="O236" s="207"/>
      <c r="P236" s="207"/>
      <c r="Q236" s="207"/>
      <c r="R236" s="207"/>
      <c r="S236" s="207"/>
      <c r="T236" s="207"/>
      <c r="U236" s="207"/>
      <c r="V236" s="207"/>
      <c r="W236" s="207"/>
      <c r="X236" s="208"/>
      <c r="Y236" s="300">
        <v>10</v>
      </c>
      <c r="Z236" s="301"/>
      <c r="AA236" s="301"/>
      <c r="AB236" s="996"/>
      <c r="AC236" s="237" t="s">
        <v>354</v>
      </c>
      <c r="AD236" s="238"/>
      <c r="AE236" s="238"/>
      <c r="AF236" s="238"/>
      <c r="AG236" s="239"/>
      <c r="AH236" s="240" t="s">
        <v>715</v>
      </c>
      <c r="AI236" s="708"/>
      <c r="AJ236" s="708"/>
      <c r="AK236" s="708"/>
      <c r="AL236" s="708"/>
      <c r="AM236" s="708"/>
      <c r="AN236" s="708"/>
      <c r="AO236" s="708"/>
      <c r="AP236" s="708"/>
      <c r="AQ236" s="708"/>
      <c r="AR236" s="708"/>
      <c r="AS236" s="708"/>
      <c r="AT236" s="709"/>
      <c r="AU236" s="776">
        <v>3</v>
      </c>
      <c r="AV236" s="777"/>
      <c r="AW236" s="777"/>
      <c r="AX236" s="778"/>
      <c r="AY236" s="56"/>
      <c r="AZ236" s="47"/>
      <c r="BA236" s="47"/>
      <c r="BB236" s="47"/>
      <c r="BC236" s="47"/>
      <c r="BD236" s="47"/>
      <c r="BE236" s="47"/>
      <c r="BF236" s="47"/>
    </row>
    <row r="237" spans="1:58" ht="24.75" customHeight="1" x14ac:dyDescent="0.15">
      <c r="A237" s="800"/>
      <c r="B237" s="801"/>
      <c r="C237" s="801"/>
      <c r="D237" s="801"/>
      <c r="E237" s="801"/>
      <c r="F237" s="801"/>
      <c r="G237" s="258" t="s">
        <v>354</v>
      </c>
      <c r="H237" s="259"/>
      <c r="I237" s="259"/>
      <c r="J237" s="259"/>
      <c r="K237" s="260"/>
      <c r="L237" s="206" t="s">
        <v>599</v>
      </c>
      <c r="M237" s="207"/>
      <c r="N237" s="207"/>
      <c r="O237" s="207"/>
      <c r="P237" s="207"/>
      <c r="Q237" s="207"/>
      <c r="R237" s="207"/>
      <c r="S237" s="207"/>
      <c r="T237" s="207"/>
      <c r="U237" s="207"/>
      <c r="V237" s="207"/>
      <c r="W237" s="207"/>
      <c r="X237" s="208"/>
      <c r="Y237" s="300">
        <v>6</v>
      </c>
      <c r="Z237" s="301"/>
      <c r="AA237" s="301"/>
      <c r="AB237" s="996"/>
      <c r="AC237" s="258" t="s">
        <v>227</v>
      </c>
      <c r="AD237" s="259"/>
      <c r="AE237" s="259"/>
      <c r="AF237" s="259"/>
      <c r="AG237" s="260"/>
      <c r="AH237" s="206" t="s">
        <v>603</v>
      </c>
      <c r="AI237" s="207"/>
      <c r="AJ237" s="207"/>
      <c r="AK237" s="207"/>
      <c r="AL237" s="207"/>
      <c r="AM237" s="207"/>
      <c r="AN237" s="207"/>
      <c r="AO237" s="207"/>
      <c r="AP237" s="207"/>
      <c r="AQ237" s="207"/>
      <c r="AR237" s="207"/>
      <c r="AS237" s="207"/>
      <c r="AT237" s="208"/>
      <c r="AU237" s="776">
        <v>3</v>
      </c>
      <c r="AV237" s="777"/>
      <c r="AW237" s="777"/>
      <c r="AX237" s="778"/>
      <c r="AY237" s="56"/>
      <c r="AZ237" s="47"/>
      <c r="BA237" s="47"/>
      <c r="BB237" s="47"/>
      <c r="BC237" s="47"/>
      <c r="BD237" s="47"/>
      <c r="BE237" s="47"/>
      <c r="BF237" s="47"/>
    </row>
    <row r="238" spans="1:58" ht="24.75" customHeight="1" x14ac:dyDescent="0.15">
      <c r="A238" s="800"/>
      <c r="B238" s="801"/>
      <c r="C238" s="801"/>
      <c r="D238" s="801"/>
      <c r="E238" s="801"/>
      <c r="F238" s="801"/>
      <c r="G238" s="258" t="s">
        <v>355</v>
      </c>
      <c r="H238" s="259"/>
      <c r="I238" s="259"/>
      <c r="J238" s="259"/>
      <c r="K238" s="260"/>
      <c r="L238" s="206" t="s">
        <v>600</v>
      </c>
      <c r="M238" s="207"/>
      <c r="N238" s="207"/>
      <c r="O238" s="207"/>
      <c r="P238" s="207"/>
      <c r="Q238" s="207"/>
      <c r="R238" s="207"/>
      <c r="S238" s="207"/>
      <c r="T238" s="207"/>
      <c r="U238" s="207"/>
      <c r="V238" s="207"/>
      <c r="W238" s="207"/>
      <c r="X238" s="208"/>
      <c r="Y238" s="300">
        <v>4</v>
      </c>
      <c r="Z238" s="301"/>
      <c r="AA238" s="301"/>
      <c r="AB238" s="996"/>
      <c r="AC238" s="237" t="s">
        <v>442</v>
      </c>
      <c r="AD238" s="238"/>
      <c r="AE238" s="238"/>
      <c r="AF238" s="238"/>
      <c r="AG238" s="239"/>
      <c r="AH238" s="240"/>
      <c r="AI238" s="241"/>
      <c r="AJ238" s="241"/>
      <c r="AK238" s="241"/>
      <c r="AL238" s="241"/>
      <c r="AM238" s="241"/>
      <c r="AN238" s="241"/>
      <c r="AO238" s="241"/>
      <c r="AP238" s="241"/>
      <c r="AQ238" s="241"/>
      <c r="AR238" s="241"/>
      <c r="AS238" s="241"/>
      <c r="AT238" s="242"/>
      <c r="AU238" s="197">
        <v>-1</v>
      </c>
      <c r="AV238" s="198"/>
      <c r="AW238" s="198"/>
      <c r="AX238" s="199"/>
      <c r="AY238" s="56"/>
      <c r="AZ238" s="47"/>
      <c r="BA238" s="47"/>
      <c r="BB238" s="47"/>
      <c r="BC238" s="47"/>
      <c r="BD238" s="47"/>
      <c r="BE238" s="47"/>
      <c r="BF238" s="47"/>
    </row>
    <row r="239" spans="1:58" ht="24.75" customHeight="1" x14ac:dyDescent="0.15">
      <c r="A239" s="800"/>
      <c r="B239" s="801"/>
      <c r="C239" s="801"/>
      <c r="D239" s="801"/>
      <c r="E239" s="801"/>
      <c r="F239" s="801"/>
      <c r="G239" s="258" t="s">
        <v>601</v>
      </c>
      <c r="H239" s="259"/>
      <c r="I239" s="259"/>
      <c r="J239" s="259"/>
      <c r="K239" s="260"/>
      <c r="L239" s="206" t="s">
        <v>602</v>
      </c>
      <c r="M239" s="207"/>
      <c r="N239" s="207"/>
      <c r="O239" s="207"/>
      <c r="P239" s="207"/>
      <c r="Q239" s="207"/>
      <c r="R239" s="207"/>
      <c r="S239" s="207"/>
      <c r="T239" s="207"/>
      <c r="U239" s="207"/>
      <c r="V239" s="207"/>
      <c r="W239" s="207"/>
      <c r="X239" s="208"/>
      <c r="Y239" s="300">
        <v>1.7</v>
      </c>
      <c r="Z239" s="301"/>
      <c r="AA239" s="301"/>
      <c r="AB239" s="996"/>
      <c r="AC239" s="203"/>
      <c r="AD239" s="204"/>
      <c r="AE239" s="204"/>
      <c r="AF239" s="204"/>
      <c r="AG239" s="205"/>
      <c r="AH239" s="206"/>
      <c r="AI239" s="207"/>
      <c r="AJ239" s="207"/>
      <c r="AK239" s="207"/>
      <c r="AL239" s="207"/>
      <c r="AM239" s="207"/>
      <c r="AN239" s="207"/>
      <c r="AO239" s="207"/>
      <c r="AP239" s="207"/>
      <c r="AQ239" s="207"/>
      <c r="AR239" s="207"/>
      <c r="AS239" s="207"/>
      <c r="AT239" s="208"/>
      <c r="AU239" s="200"/>
      <c r="AV239" s="201"/>
      <c r="AW239" s="201"/>
      <c r="AX239" s="209"/>
      <c r="AY239" s="56"/>
      <c r="AZ239" s="47"/>
      <c r="BA239" s="47"/>
      <c r="BB239" s="47"/>
      <c r="BC239" s="47"/>
      <c r="BD239" s="47"/>
      <c r="BE239" s="47"/>
      <c r="BF239" s="47"/>
    </row>
    <row r="240" spans="1:58" ht="24.75" customHeight="1" x14ac:dyDescent="0.15">
      <c r="A240" s="800"/>
      <c r="B240" s="801"/>
      <c r="C240" s="801"/>
      <c r="D240" s="801"/>
      <c r="E240" s="801"/>
      <c r="F240" s="801"/>
      <c r="G240" s="1034" t="s">
        <v>227</v>
      </c>
      <c r="H240" s="409"/>
      <c r="I240" s="409"/>
      <c r="J240" s="409"/>
      <c r="K240" s="410"/>
      <c r="L240" s="181" t="s">
        <v>603</v>
      </c>
      <c r="M240" s="182"/>
      <c r="N240" s="182"/>
      <c r="O240" s="182"/>
      <c r="P240" s="182"/>
      <c r="Q240" s="182"/>
      <c r="R240" s="182"/>
      <c r="S240" s="182"/>
      <c r="T240" s="182"/>
      <c r="U240" s="182"/>
      <c r="V240" s="182"/>
      <c r="W240" s="182"/>
      <c r="X240" s="183"/>
      <c r="Y240" s="1035">
        <f>221-SUM(Y233:AB239)</f>
        <v>22.800000000000011</v>
      </c>
      <c r="Z240" s="1036"/>
      <c r="AA240" s="1036"/>
      <c r="AB240" s="1037"/>
      <c r="AC240" s="178"/>
      <c r="AD240" s="179"/>
      <c r="AE240" s="179"/>
      <c r="AF240" s="179"/>
      <c r="AG240" s="180"/>
      <c r="AH240" s="181"/>
      <c r="AI240" s="182"/>
      <c r="AJ240" s="182"/>
      <c r="AK240" s="182"/>
      <c r="AL240" s="182"/>
      <c r="AM240" s="182"/>
      <c r="AN240" s="182"/>
      <c r="AO240" s="182"/>
      <c r="AP240" s="182"/>
      <c r="AQ240" s="182"/>
      <c r="AR240" s="182"/>
      <c r="AS240" s="182"/>
      <c r="AT240" s="183"/>
      <c r="AU240" s="175"/>
      <c r="AV240" s="176"/>
      <c r="AW240" s="176"/>
      <c r="AX240" s="184"/>
      <c r="AY240" s="56"/>
      <c r="AZ240" s="47"/>
      <c r="BA240" s="47"/>
      <c r="BB240" s="47"/>
      <c r="BC240" s="47"/>
      <c r="BD240" s="47"/>
      <c r="BE240" s="47"/>
      <c r="BF240" s="47"/>
    </row>
    <row r="241" spans="1:58" ht="24.75" customHeight="1" x14ac:dyDescent="0.15">
      <c r="A241" s="800"/>
      <c r="B241" s="801"/>
      <c r="C241" s="801"/>
      <c r="D241" s="801"/>
      <c r="E241" s="801"/>
      <c r="F241" s="801"/>
      <c r="G241" s="758" t="s">
        <v>24</v>
      </c>
      <c r="H241" s="879"/>
      <c r="I241" s="879"/>
      <c r="J241" s="879"/>
      <c r="K241" s="1066"/>
      <c r="L241" s="1067"/>
      <c r="M241" s="1068"/>
      <c r="N241" s="1068"/>
      <c r="O241" s="1068"/>
      <c r="P241" s="1068"/>
      <c r="Q241" s="1068"/>
      <c r="R241" s="1068"/>
      <c r="S241" s="1068"/>
      <c r="T241" s="1068"/>
      <c r="U241" s="1068"/>
      <c r="V241" s="1068"/>
      <c r="W241" s="1068"/>
      <c r="X241" s="1069"/>
      <c r="Y241" s="1070">
        <f>SUM(Y233:AB240)</f>
        <v>221</v>
      </c>
      <c r="Z241" s="1071"/>
      <c r="AA241" s="1071"/>
      <c r="AB241" s="1072"/>
      <c r="AC241" s="758" t="s">
        <v>24</v>
      </c>
      <c r="AD241" s="879"/>
      <c r="AE241" s="879"/>
      <c r="AF241" s="879"/>
      <c r="AG241" s="1066"/>
      <c r="AH241" s="1067"/>
      <c r="AI241" s="1068"/>
      <c r="AJ241" s="1068"/>
      <c r="AK241" s="1068"/>
      <c r="AL241" s="1068"/>
      <c r="AM241" s="1068"/>
      <c r="AN241" s="1068"/>
      <c r="AO241" s="1068"/>
      <c r="AP241" s="1068"/>
      <c r="AQ241" s="1068"/>
      <c r="AR241" s="1068"/>
      <c r="AS241" s="1068"/>
      <c r="AT241" s="1069"/>
      <c r="AU241" s="1070">
        <f>SUM(AU233:AX240)</f>
        <v>31</v>
      </c>
      <c r="AV241" s="1071"/>
      <c r="AW241" s="1071"/>
      <c r="AX241" s="1073"/>
      <c r="AY241" s="56"/>
      <c r="AZ241" s="47"/>
      <c r="BA241" s="47"/>
      <c r="BB241" s="47"/>
      <c r="BC241" s="47"/>
      <c r="BD241" s="47"/>
      <c r="BE241" s="47"/>
      <c r="BF241" s="47"/>
    </row>
    <row r="242" spans="1:58" ht="30" customHeight="1" x14ac:dyDescent="0.15">
      <c r="A242" s="800"/>
      <c r="B242" s="801"/>
      <c r="C242" s="801"/>
      <c r="D242" s="801"/>
      <c r="E242" s="801"/>
      <c r="F242" s="801"/>
      <c r="G242" s="251" t="s">
        <v>604</v>
      </c>
      <c r="H242" s="252"/>
      <c r="I242" s="252"/>
      <c r="J242" s="252"/>
      <c r="K242" s="252"/>
      <c r="L242" s="252"/>
      <c r="M242" s="252"/>
      <c r="N242" s="252"/>
      <c r="O242" s="252"/>
      <c r="P242" s="252"/>
      <c r="Q242" s="252"/>
      <c r="R242" s="252"/>
      <c r="S242" s="252"/>
      <c r="T242" s="252"/>
      <c r="U242" s="252"/>
      <c r="V242" s="252"/>
      <c r="W242" s="252"/>
      <c r="X242" s="252"/>
      <c r="Y242" s="252"/>
      <c r="Z242" s="252"/>
      <c r="AA242" s="252"/>
      <c r="AB242" s="253"/>
      <c r="AC242" s="251" t="s">
        <v>717</v>
      </c>
      <c r="AD242" s="252"/>
      <c r="AE242" s="252"/>
      <c r="AF242" s="252"/>
      <c r="AG242" s="252"/>
      <c r="AH242" s="252"/>
      <c r="AI242" s="252"/>
      <c r="AJ242" s="252"/>
      <c r="AK242" s="252"/>
      <c r="AL242" s="252"/>
      <c r="AM242" s="252"/>
      <c r="AN242" s="252"/>
      <c r="AO242" s="252"/>
      <c r="AP242" s="252"/>
      <c r="AQ242" s="252"/>
      <c r="AR242" s="252"/>
      <c r="AS242" s="252"/>
      <c r="AT242" s="252"/>
      <c r="AU242" s="252"/>
      <c r="AV242" s="252"/>
      <c r="AW242" s="252"/>
      <c r="AX242" s="254"/>
    </row>
    <row r="243" spans="1:58" ht="24.75" customHeight="1" x14ac:dyDescent="0.15">
      <c r="A243" s="800"/>
      <c r="B243" s="801"/>
      <c r="C243" s="801"/>
      <c r="D243" s="801"/>
      <c r="E243" s="801"/>
      <c r="F243" s="801"/>
      <c r="G243" s="243" t="s">
        <v>21</v>
      </c>
      <c r="H243" s="116"/>
      <c r="I243" s="116"/>
      <c r="J243" s="116"/>
      <c r="K243" s="117"/>
      <c r="L243" s="161" t="s">
        <v>22</v>
      </c>
      <c r="M243" s="116"/>
      <c r="N243" s="116"/>
      <c r="O243" s="116"/>
      <c r="P243" s="116"/>
      <c r="Q243" s="116"/>
      <c r="R243" s="116"/>
      <c r="S243" s="116"/>
      <c r="T243" s="116"/>
      <c r="U243" s="116"/>
      <c r="V243" s="116"/>
      <c r="W243" s="116"/>
      <c r="X243" s="117"/>
      <c r="Y243" s="255" t="s">
        <v>23</v>
      </c>
      <c r="Z243" s="256"/>
      <c r="AA243" s="256"/>
      <c r="AB243" s="257"/>
      <c r="AC243" s="243" t="s">
        <v>21</v>
      </c>
      <c r="AD243" s="116"/>
      <c r="AE243" s="116"/>
      <c r="AF243" s="116"/>
      <c r="AG243" s="117"/>
      <c r="AH243" s="161" t="s">
        <v>22</v>
      </c>
      <c r="AI243" s="116"/>
      <c r="AJ243" s="116"/>
      <c r="AK243" s="116"/>
      <c r="AL243" s="116"/>
      <c r="AM243" s="116"/>
      <c r="AN243" s="116"/>
      <c r="AO243" s="116"/>
      <c r="AP243" s="116"/>
      <c r="AQ243" s="116"/>
      <c r="AR243" s="116"/>
      <c r="AS243" s="116"/>
      <c r="AT243" s="117"/>
      <c r="AU243" s="255" t="s">
        <v>23</v>
      </c>
      <c r="AV243" s="256"/>
      <c r="AW243" s="256"/>
      <c r="AX243" s="293"/>
    </row>
    <row r="244" spans="1:58" ht="24.75" customHeight="1" x14ac:dyDescent="0.15">
      <c r="A244" s="800"/>
      <c r="B244" s="801"/>
      <c r="C244" s="801"/>
      <c r="D244" s="801"/>
      <c r="E244" s="801"/>
      <c r="F244" s="801"/>
      <c r="G244" s="261" t="s">
        <v>362</v>
      </c>
      <c r="H244" s="262"/>
      <c r="I244" s="262"/>
      <c r="J244" s="262"/>
      <c r="K244" s="263"/>
      <c r="L244" s="273" t="s">
        <v>605</v>
      </c>
      <c r="M244" s="274"/>
      <c r="N244" s="274"/>
      <c r="O244" s="274"/>
      <c r="P244" s="274"/>
      <c r="Q244" s="274"/>
      <c r="R244" s="274"/>
      <c r="S244" s="274"/>
      <c r="T244" s="274"/>
      <c r="U244" s="274"/>
      <c r="V244" s="274"/>
      <c r="W244" s="274"/>
      <c r="X244" s="275"/>
      <c r="Y244" s="385">
        <v>43</v>
      </c>
      <c r="Z244" s="386"/>
      <c r="AA244" s="386"/>
      <c r="AB244" s="995"/>
      <c r="AC244" s="903" t="s">
        <v>362</v>
      </c>
      <c r="AD244" s="383"/>
      <c r="AE244" s="383"/>
      <c r="AF244" s="383"/>
      <c r="AG244" s="384"/>
      <c r="AH244" s="273" t="s">
        <v>590</v>
      </c>
      <c r="AI244" s="274"/>
      <c r="AJ244" s="274"/>
      <c r="AK244" s="274"/>
      <c r="AL244" s="274"/>
      <c r="AM244" s="274"/>
      <c r="AN244" s="274"/>
      <c r="AO244" s="274"/>
      <c r="AP244" s="274"/>
      <c r="AQ244" s="274"/>
      <c r="AR244" s="274"/>
      <c r="AS244" s="274"/>
      <c r="AT244" s="275"/>
      <c r="AU244" s="267">
        <v>15</v>
      </c>
      <c r="AV244" s="268"/>
      <c r="AW244" s="268"/>
      <c r="AX244" s="379"/>
    </row>
    <row r="245" spans="1:58" ht="24.75" customHeight="1" x14ac:dyDescent="0.15">
      <c r="A245" s="800"/>
      <c r="B245" s="801"/>
      <c r="C245" s="801"/>
      <c r="D245" s="801"/>
      <c r="E245" s="801"/>
      <c r="F245" s="801"/>
      <c r="G245" s="258" t="s">
        <v>606</v>
      </c>
      <c r="H245" s="259"/>
      <c r="I245" s="259"/>
      <c r="J245" s="259"/>
      <c r="K245" s="260"/>
      <c r="L245" s="206" t="s">
        <v>607</v>
      </c>
      <c r="M245" s="207"/>
      <c r="N245" s="207"/>
      <c r="O245" s="207"/>
      <c r="P245" s="207"/>
      <c r="Q245" s="207"/>
      <c r="R245" s="207"/>
      <c r="S245" s="207"/>
      <c r="T245" s="207"/>
      <c r="U245" s="207"/>
      <c r="V245" s="207"/>
      <c r="W245" s="207"/>
      <c r="X245" s="208"/>
      <c r="Y245" s="300">
        <v>24</v>
      </c>
      <c r="Z245" s="301"/>
      <c r="AA245" s="301"/>
      <c r="AB245" s="996"/>
      <c r="AC245" s="203" t="s">
        <v>347</v>
      </c>
      <c r="AD245" s="204"/>
      <c r="AE245" s="204"/>
      <c r="AF245" s="204"/>
      <c r="AG245" s="205"/>
      <c r="AH245" s="206"/>
      <c r="AI245" s="207"/>
      <c r="AJ245" s="207"/>
      <c r="AK245" s="207"/>
      <c r="AL245" s="207"/>
      <c r="AM245" s="207"/>
      <c r="AN245" s="207"/>
      <c r="AO245" s="207"/>
      <c r="AP245" s="207"/>
      <c r="AQ245" s="207"/>
      <c r="AR245" s="207"/>
      <c r="AS245" s="207"/>
      <c r="AT245" s="208"/>
      <c r="AU245" s="200">
        <v>1</v>
      </c>
      <c r="AV245" s="201"/>
      <c r="AW245" s="201"/>
      <c r="AX245" s="209"/>
    </row>
    <row r="246" spans="1:58" ht="24.75" customHeight="1" x14ac:dyDescent="0.15">
      <c r="A246" s="800"/>
      <c r="B246" s="801"/>
      <c r="C246" s="801"/>
      <c r="D246" s="801"/>
      <c r="E246" s="801"/>
      <c r="F246" s="801"/>
      <c r="G246" s="258" t="s">
        <v>339</v>
      </c>
      <c r="H246" s="259"/>
      <c r="I246" s="259"/>
      <c r="J246" s="259"/>
      <c r="K246" s="260"/>
      <c r="L246" s="206" t="s">
        <v>598</v>
      </c>
      <c r="M246" s="207"/>
      <c r="N246" s="207"/>
      <c r="O246" s="207"/>
      <c r="P246" s="207"/>
      <c r="Q246" s="207"/>
      <c r="R246" s="207"/>
      <c r="S246" s="207"/>
      <c r="T246" s="207"/>
      <c r="U246" s="207"/>
      <c r="V246" s="207"/>
      <c r="W246" s="207"/>
      <c r="X246" s="208"/>
      <c r="Y246" s="300">
        <v>16</v>
      </c>
      <c r="Z246" s="301"/>
      <c r="AA246" s="301"/>
      <c r="AB246" s="996"/>
      <c r="AC246" s="203"/>
      <c r="AD246" s="204"/>
      <c r="AE246" s="204"/>
      <c r="AF246" s="204"/>
      <c r="AG246" s="205"/>
      <c r="AH246" s="206"/>
      <c r="AI246" s="207"/>
      <c r="AJ246" s="207"/>
      <c r="AK246" s="207"/>
      <c r="AL246" s="207"/>
      <c r="AM246" s="207"/>
      <c r="AN246" s="207"/>
      <c r="AO246" s="207"/>
      <c r="AP246" s="207"/>
      <c r="AQ246" s="207"/>
      <c r="AR246" s="207"/>
      <c r="AS246" s="207"/>
      <c r="AT246" s="208"/>
      <c r="AU246" s="200"/>
      <c r="AV246" s="201"/>
      <c r="AW246" s="201"/>
      <c r="AX246" s="209"/>
    </row>
    <row r="247" spans="1:58" ht="24.75" customHeight="1" x14ac:dyDescent="0.15">
      <c r="A247" s="800"/>
      <c r="B247" s="801"/>
      <c r="C247" s="801"/>
      <c r="D247" s="801"/>
      <c r="E247" s="801"/>
      <c r="F247" s="801"/>
      <c r="G247" s="258" t="s">
        <v>341</v>
      </c>
      <c r="H247" s="259"/>
      <c r="I247" s="259"/>
      <c r="J247" s="259"/>
      <c r="K247" s="260"/>
      <c r="L247" s="206" t="s">
        <v>608</v>
      </c>
      <c r="M247" s="207"/>
      <c r="N247" s="207"/>
      <c r="O247" s="207"/>
      <c r="P247" s="207"/>
      <c r="Q247" s="207"/>
      <c r="R247" s="207"/>
      <c r="S247" s="207"/>
      <c r="T247" s="207"/>
      <c r="U247" s="207"/>
      <c r="V247" s="207"/>
      <c r="W247" s="207"/>
      <c r="X247" s="208"/>
      <c r="Y247" s="300">
        <v>14</v>
      </c>
      <c r="Z247" s="301"/>
      <c r="AA247" s="301"/>
      <c r="AB247" s="996"/>
      <c r="AC247" s="203"/>
      <c r="AD247" s="204"/>
      <c r="AE247" s="204"/>
      <c r="AF247" s="204"/>
      <c r="AG247" s="205"/>
      <c r="AH247" s="206"/>
      <c r="AI247" s="207"/>
      <c r="AJ247" s="207"/>
      <c r="AK247" s="207"/>
      <c r="AL247" s="207"/>
      <c r="AM247" s="207"/>
      <c r="AN247" s="207"/>
      <c r="AO247" s="207"/>
      <c r="AP247" s="207"/>
      <c r="AQ247" s="207"/>
      <c r="AR247" s="207"/>
      <c r="AS247" s="207"/>
      <c r="AT247" s="208"/>
      <c r="AU247" s="200"/>
      <c r="AV247" s="201"/>
      <c r="AW247" s="201"/>
      <c r="AX247" s="209"/>
    </row>
    <row r="248" spans="1:58" ht="24.75" customHeight="1" x14ac:dyDescent="0.15">
      <c r="A248" s="800"/>
      <c r="B248" s="801"/>
      <c r="C248" s="801"/>
      <c r="D248" s="801"/>
      <c r="E248" s="801"/>
      <c r="F248" s="801"/>
      <c r="G248" s="258" t="s">
        <v>355</v>
      </c>
      <c r="H248" s="259"/>
      <c r="I248" s="259"/>
      <c r="J248" s="259"/>
      <c r="K248" s="260"/>
      <c r="L248" s="206" t="s">
        <v>600</v>
      </c>
      <c r="M248" s="207"/>
      <c r="N248" s="207"/>
      <c r="O248" s="207"/>
      <c r="P248" s="207"/>
      <c r="Q248" s="207"/>
      <c r="R248" s="207"/>
      <c r="S248" s="207"/>
      <c r="T248" s="207"/>
      <c r="U248" s="207"/>
      <c r="V248" s="207"/>
      <c r="W248" s="207"/>
      <c r="X248" s="208"/>
      <c r="Y248" s="300">
        <v>6</v>
      </c>
      <c r="Z248" s="301"/>
      <c r="AA248" s="301"/>
      <c r="AB248" s="996"/>
      <c r="AC248" s="203"/>
      <c r="AD248" s="204"/>
      <c r="AE248" s="204"/>
      <c r="AF248" s="204"/>
      <c r="AG248" s="205"/>
      <c r="AH248" s="206"/>
      <c r="AI248" s="207"/>
      <c r="AJ248" s="207"/>
      <c r="AK248" s="207"/>
      <c r="AL248" s="207"/>
      <c r="AM248" s="207"/>
      <c r="AN248" s="207"/>
      <c r="AO248" s="207"/>
      <c r="AP248" s="207"/>
      <c r="AQ248" s="207"/>
      <c r="AR248" s="207"/>
      <c r="AS248" s="207"/>
      <c r="AT248" s="208"/>
      <c r="AU248" s="200"/>
      <c r="AV248" s="201"/>
      <c r="AW248" s="201"/>
      <c r="AX248" s="209"/>
    </row>
    <row r="249" spans="1:58" ht="24.75" customHeight="1" x14ac:dyDescent="0.15">
      <c r="A249" s="800"/>
      <c r="B249" s="801"/>
      <c r="C249" s="801"/>
      <c r="D249" s="801"/>
      <c r="E249" s="801"/>
      <c r="F249" s="801"/>
      <c r="G249" s="258" t="s">
        <v>609</v>
      </c>
      <c r="H249" s="259"/>
      <c r="I249" s="259"/>
      <c r="J249" s="259"/>
      <c r="K249" s="260"/>
      <c r="L249" s="206" t="s">
        <v>610</v>
      </c>
      <c r="M249" s="207"/>
      <c r="N249" s="207"/>
      <c r="O249" s="207"/>
      <c r="P249" s="207"/>
      <c r="Q249" s="207"/>
      <c r="R249" s="207"/>
      <c r="S249" s="207"/>
      <c r="T249" s="207"/>
      <c r="U249" s="207"/>
      <c r="V249" s="207"/>
      <c r="W249" s="207"/>
      <c r="X249" s="208"/>
      <c r="Y249" s="300">
        <v>6</v>
      </c>
      <c r="Z249" s="301"/>
      <c r="AA249" s="301"/>
      <c r="AB249" s="996"/>
      <c r="AC249" s="203"/>
      <c r="AD249" s="204"/>
      <c r="AE249" s="204"/>
      <c r="AF249" s="204"/>
      <c r="AG249" s="205"/>
      <c r="AH249" s="206"/>
      <c r="AI249" s="207"/>
      <c r="AJ249" s="207"/>
      <c r="AK249" s="207"/>
      <c r="AL249" s="207"/>
      <c r="AM249" s="207"/>
      <c r="AN249" s="207"/>
      <c r="AO249" s="207"/>
      <c r="AP249" s="207"/>
      <c r="AQ249" s="207"/>
      <c r="AR249" s="207"/>
      <c r="AS249" s="207"/>
      <c r="AT249" s="208"/>
      <c r="AU249" s="200"/>
      <c r="AV249" s="201"/>
      <c r="AW249" s="201"/>
      <c r="AX249" s="209"/>
    </row>
    <row r="250" spans="1:58" ht="24.75" customHeight="1" x14ac:dyDescent="0.15">
      <c r="A250" s="800"/>
      <c r="B250" s="801"/>
      <c r="C250" s="801"/>
      <c r="D250" s="801"/>
      <c r="E250" s="801"/>
      <c r="F250" s="801"/>
      <c r="G250" s="258" t="s">
        <v>601</v>
      </c>
      <c r="H250" s="259"/>
      <c r="I250" s="259"/>
      <c r="J250" s="259"/>
      <c r="K250" s="260"/>
      <c r="L250" s="206" t="s">
        <v>602</v>
      </c>
      <c r="M250" s="207"/>
      <c r="N250" s="207"/>
      <c r="O250" s="207"/>
      <c r="P250" s="207"/>
      <c r="Q250" s="207"/>
      <c r="R250" s="207"/>
      <c r="S250" s="207"/>
      <c r="T250" s="207"/>
      <c r="U250" s="207"/>
      <c r="V250" s="207"/>
      <c r="W250" s="207"/>
      <c r="X250" s="208"/>
      <c r="Y250" s="300">
        <v>5</v>
      </c>
      <c r="Z250" s="301"/>
      <c r="AA250" s="301"/>
      <c r="AB250" s="996"/>
      <c r="AC250" s="203"/>
      <c r="AD250" s="204"/>
      <c r="AE250" s="204"/>
      <c r="AF250" s="204"/>
      <c r="AG250" s="205"/>
      <c r="AH250" s="206"/>
      <c r="AI250" s="207"/>
      <c r="AJ250" s="207"/>
      <c r="AK250" s="207"/>
      <c r="AL250" s="207"/>
      <c r="AM250" s="207"/>
      <c r="AN250" s="207"/>
      <c r="AO250" s="207"/>
      <c r="AP250" s="207"/>
      <c r="AQ250" s="207"/>
      <c r="AR250" s="207"/>
      <c r="AS250" s="207"/>
      <c r="AT250" s="208"/>
      <c r="AU250" s="200"/>
      <c r="AV250" s="201"/>
      <c r="AW250" s="201"/>
      <c r="AX250" s="209"/>
    </row>
    <row r="251" spans="1:58" ht="24.75" customHeight="1" x14ac:dyDescent="0.15">
      <c r="A251" s="800"/>
      <c r="B251" s="801"/>
      <c r="C251" s="801"/>
      <c r="D251" s="801"/>
      <c r="E251" s="801"/>
      <c r="F251" s="801"/>
      <c r="G251" s="1034" t="s">
        <v>227</v>
      </c>
      <c r="H251" s="409"/>
      <c r="I251" s="409"/>
      <c r="J251" s="409"/>
      <c r="K251" s="410"/>
      <c r="L251" s="181" t="s">
        <v>603</v>
      </c>
      <c r="M251" s="182"/>
      <c r="N251" s="182"/>
      <c r="O251" s="182"/>
      <c r="P251" s="182"/>
      <c r="Q251" s="182"/>
      <c r="R251" s="182"/>
      <c r="S251" s="182"/>
      <c r="T251" s="182"/>
      <c r="U251" s="182"/>
      <c r="V251" s="182"/>
      <c r="W251" s="182"/>
      <c r="X251" s="183"/>
      <c r="Y251" s="1035">
        <v>39</v>
      </c>
      <c r="Z251" s="1036"/>
      <c r="AA251" s="1036"/>
      <c r="AB251" s="1037"/>
      <c r="AC251" s="178"/>
      <c r="AD251" s="179"/>
      <c r="AE251" s="179"/>
      <c r="AF251" s="179"/>
      <c r="AG251" s="180"/>
      <c r="AH251" s="181"/>
      <c r="AI251" s="182"/>
      <c r="AJ251" s="182"/>
      <c r="AK251" s="182"/>
      <c r="AL251" s="182"/>
      <c r="AM251" s="182"/>
      <c r="AN251" s="182"/>
      <c r="AO251" s="182"/>
      <c r="AP251" s="182"/>
      <c r="AQ251" s="182"/>
      <c r="AR251" s="182"/>
      <c r="AS251" s="182"/>
      <c r="AT251" s="183"/>
      <c r="AU251" s="175"/>
      <c r="AV251" s="176"/>
      <c r="AW251" s="176"/>
      <c r="AX251" s="184"/>
    </row>
    <row r="252" spans="1:58" ht="24.75" customHeight="1" x14ac:dyDescent="0.15">
      <c r="A252" s="800"/>
      <c r="B252" s="801"/>
      <c r="C252" s="801"/>
      <c r="D252" s="801"/>
      <c r="E252" s="801"/>
      <c r="F252" s="801"/>
      <c r="G252" s="243" t="s">
        <v>24</v>
      </c>
      <c r="H252" s="116"/>
      <c r="I252" s="116"/>
      <c r="J252" s="116"/>
      <c r="K252" s="117"/>
      <c r="L252" s="244"/>
      <c r="M252" s="245"/>
      <c r="N252" s="245"/>
      <c r="O252" s="245"/>
      <c r="P252" s="245"/>
      <c r="Q252" s="245"/>
      <c r="R252" s="245"/>
      <c r="S252" s="245"/>
      <c r="T252" s="245"/>
      <c r="U252" s="245"/>
      <c r="V252" s="245"/>
      <c r="W252" s="245"/>
      <c r="X252" s="246"/>
      <c r="Y252" s="247">
        <f>SUM(Y244:AB251)</f>
        <v>153</v>
      </c>
      <c r="Z252" s="248"/>
      <c r="AA252" s="248"/>
      <c r="AB252" s="249"/>
      <c r="AC252" s="243" t="s">
        <v>24</v>
      </c>
      <c r="AD252" s="116"/>
      <c r="AE252" s="116"/>
      <c r="AF252" s="116"/>
      <c r="AG252" s="117"/>
      <c r="AH252" s="244"/>
      <c r="AI252" s="245"/>
      <c r="AJ252" s="245"/>
      <c r="AK252" s="245"/>
      <c r="AL252" s="245"/>
      <c r="AM252" s="245"/>
      <c r="AN252" s="245"/>
      <c r="AO252" s="245"/>
      <c r="AP252" s="245"/>
      <c r="AQ252" s="245"/>
      <c r="AR252" s="245"/>
      <c r="AS252" s="245"/>
      <c r="AT252" s="246"/>
      <c r="AU252" s="247">
        <v>15</v>
      </c>
      <c r="AV252" s="248"/>
      <c r="AW252" s="248"/>
      <c r="AX252" s="250"/>
    </row>
    <row r="253" spans="1:58" ht="30" customHeight="1" x14ac:dyDescent="0.15">
      <c r="A253" s="800"/>
      <c r="B253" s="801"/>
      <c r="C253" s="801"/>
      <c r="D253" s="801"/>
      <c r="E253" s="801"/>
      <c r="F253" s="801"/>
      <c r="G253" s="251" t="s">
        <v>611</v>
      </c>
      <c r="H253" s="252"/>
      <c r="I253" s="252"/>
      <c r="J253" s="252"/>
      <c r="K253" s="252"/>
      <c r="L253" s="252"/>
      <c r="M253" s="252"/>
      <c r="N253" s="252"/>
      <c r="O253" s="252"/>
      <c r="P253" s="252"/>
      <c r="Q253" s="252"/>
      <c r="R253" s="252"/>
      <c r="S253" s="252"/>
      <c r="T253" s="252"/>
      <c r="U253" s="252"/>
      <c r="V253" s="252"/>
      <c r="W253" s="252"/>
      <c r="X253" s="252"/>
      <c r="Y253" s="252"/>
      <c r="Z253" s="252"/>
      <c r="AA253" s="252"/>
      <c r="AB253" s="253"/>
      <c r="AC253" s="251" t="s">
        <v>718</v>
      </c>
      <c r="AD253" s="252"/>
      <c r="AE253" s="252"/>
      <c r="AF253" s="252"/>
      <c r="AG253" s="252"/>
      <c r="AH253" s="252"/>
      <c r="AI253" s="252"/>
      <c r="AJ253" s="252"/>
      <c r="AK253" s="252"/>
      <c r="AL253" s="252"/>
      <c r="AM253" s="252"/>
      <c r="AN253" s="252"/>
      <c r="AO253" s="252"/>
      <c r="AP253" s="252"/>
      <c r="AQ253" s="252"/>
      <c r="AR253" s="252"/>
      <c r="AS253" s="252"/>
      <c r="AT253" s="252"/>
      <c r="AU253" s="252"/>
      <c r="AV253" s="252"/>
      <c r="AW253" s="252"/>
      <c r="AX253" s="254"/>
    </row>
    <row r="254" spans="1:58" ht="24.75" customHeight="1" x14ac:dyDescent="0.15">
      <c r="A254" s="800"/>
      <c r="B254" s="801"/>
      <c r="C254" s="801"/>
      <c r="D254" s="801"/>
      <c r="E254" s="801"/>
      <c r="F254" s="801"/>
      <c r="G254" s="243" t="s">
        <v>21</v>
      </c>
      <c r="H254" s="116"/>
      <c r="I254" s="116"/>
      <c r="J254" s="116"/>
      <c r="K254" s="117"/>
      <c r="L254" s="161" t="s">
        <v>22</v>
      </c>
      <c r="M254" s="116"/>
      <c r="N254" s="116"/>
      <c r="O254" s="116"/>
      <c r="P254" s="116"/>
      <c r="Q254" s="116"/>
      <c r="R254" s="116"/>
      <c r="S254" s="116"/>
      <c r="T254" s="116"/>
      <c r="U254" s="116"/>
      <c r="V254" s="116"/>
      <c r="W254" s="116"/>
      <c r="X254" s="117"/>
      <c r="Y254" s="255" t="s">
        <v>23</v>
      </c>
      <c r="Z254" s="256"/>
      <c r="AA254" s="256"/>
      <c r="AB254" s="257"/>
      <c r="AC254" s="243" t="s">
        <v>21</v>
      </c>
      <c r="AD254" s="116"/>
      <c r="AE254" s="116"/>
      <c r="AF254" s="116"/>
      <c r="AG254" s="117"/>
      <c r="AH254" s="161" t="s">
        <v>22</v>
      </c>
      <c r="AI254" s="116"/>
      <c r="AJ254" s="116"/>
      <c r="AK254" s="116"/>
      <c r="AL254" s="116"/>
      <c r="AM254" s="116"/>
      <c r="AN254" s="116"/>
      <c r="AO254" s="116"/>
      <c r="AP254" s="116"/>
      <c r="AQ254" s="116"/>
      <c r="AR254" s="116"/>
      <c r="AS254" s="116"/>
      <c r="AT254" s="117"/>
      <c r="AU254" s="255" t="s">
        <v>23</v>
      </c>
      <c r="AV254" s="256"/>
      <c r="AW254" s="256"/>
      <c r="AX254" s="293"/>
    </row>
    <row r="255" spans="1:58" ht="24.75" customHeight="1" x14ac:dyDescent="0.15">
      <c r="A255" s="800"/>
      <c r="B255" s="801"/>
      <c r="C255" s="801"/>
      <c r="D255" s="801"/>
      <c r="E255" s="801"/>
      <c r="F255" s="801"/>
      <c r="G255" s="261" t="s">
        <v>341</v>
      </c>
      <c r="H255" s="262"/>
      <c r="I255" s="262"/>
      <c r="J255" s="262"/>
      <c r="K255" s="263"/>
      <c r="L255" s="273" t="s">
        <v>594</v>
      </c>
      <c r="M255" s="274"/>
      <c r="N255" s="274"/>
      <c r="O255" s="274"/>
      <c r="P255" s="274"/>
      <c r="Q255" s="274"/>
      <c r="R255" s="274"/>
      <c r="S255" s="274"/>
      <c r="T255" s="274"/>
      <c r="U255" s="274"/>
      <c r="V255" s="274"/>
      <c r="W255" s="274"/>
      <c r="X255" s="275"/>
      <c r="Y255" s="385">
        <v>45</v>
      </c>
      <c r="Z255" s="386"/>
      <c r="AA255" s="386"/>
      <c r="AB255" s="995"/>
      <c r="AC255" s="903" t="s">
        <v>675</v>
      </c>
      <c r="AD255" s="383"/>
      <c r="AE255" s="383"/>
      <c r="AF255" s="383"/>
      <c r="AG255" s="384"/>
      <c r="AH255" s="273" t="s">
        <v>676</v>
      </c>
      <c r="AI255" s="274"/>
      <c r="AJ255" s="274"/>
      <c r="AK255" s="274"/>
      <c r="AL255" s="274"/>
      <c r="AM255" s="274"/>
      <c r="AN255" s="274"/>
      <c r="AO255" s="274"/>
      <c r="AP255" s="274"/>
      <c r="AQ255" s="274"/>
      <c r="AR255" s="274"/>
      <c r="AS255" s="274"/>
      <c r="AT255" s="275"/>
      <c r="AU255" s="267">
        <v>14</v>
      </c>
      <c r="AV255" s="268"/>
      <c r="AW255" s="268"/>
      <c r="AX255" s="379"/>
    </row>
    <row r="256" spans="1:58" ht="24.75" customHeight="1" x14ac:dyDescent="0.15">
      <c r="A256" s="800"/>
      <c r="B256" s="801"/>
      <c r="C256" s="801"/>
      <c r="D256" s="801"/>
      <c r="E256" s="801"/>
      <c r="F256" s="801"/>
      <c r="G256" s="258" t="s">
        <v>362</v>
      </c>
      <c r="H256" s="259"/>
      <c r="I256" s="259"/>
      <c r="J256" s="259"/>
      <c r="K256" s="260"/>
      <c r="L256" s="206" t="s">
        <v>612</v>
      </c>
      <c r="M256" s="207"/>
      <c r="N256" s="207"/>
      <c r="O256" s="207"/>
      <c r="P256" s="207"/>
      <c r="Q256" s="207"/>
      <c r="R256" s="207"/>
      <c r="S256" s="207"/>
      <c r="T256" s="207"/>
      <c r="U256" s="207"/>
      <c r="V256" s="207"/>
      <c r="W256" s="207"/>
      <c r="X256" s="208"/>
      <c r="Y256" s="300">
        <v>28</v>
      </c>
      <c r="Z256" s="301"/>
      <c r="AA256" s="301"/>
      <c r="AB256" s="996"/>
      <c r="AC256" s="203"/>
      <c r="AD256" s="204"/>
      <c r="AE256" s="204"/>
      <c r="AF256" s="204"/>
      <c r="AG256" s="205"/>
      <c r="AH256" s="206"/>
      <c r="AI256" s="207"/>
      <c r="AJ256" s="207"/>
      <c r="AK256" s="207"/>
      <c r="AL256" s="207"/>
      <c r="AM256" s="207"/>
      <c r="AN256" s="207"/>
      <c r="AO256" s="207"/>
      <c r="AP256" s="207"/>
      <c r="AQ256" s="207"/>
      <c r="AR256" s="207"/>
      <c r="AS256" s="207"/>
      <c r="AT256" s="208"/>
      <c r="AU256" s="200"/>
      <c r="AV256" s="201"/>
      <c r="AW256" s="201"/>
      <c r="AX256" s="209"/>
    </row>
    <row r="257" spans="1:50" ht="24.75" customHeight="1" x14ac:dyDescent="0.15">
      <c r="A257" s="800"/>
      <c r="B257" s="801"/>
      <c r="C257" s="801"/>
      <c r="D257" s="801"/>
      <c r="E257" s="801"/>
      <c r="F257" s="801"/>
      <c r="G257" s="258" t="s">
        <v>613</v>
      </c>
      <c r="H257" s="259"/>
      <c r="I257" s="259"/>
      <c r="J257" s="259"/>
      <c r="K257" s="260"/>
      <c r="L257" s="206" t="s">
        <v>612</v>
      </c>
      <c r="M257" s="207"/>
      <c r="N257" s="207"/>
      <c r="O257" s="207"/>
      <c r="P257" s="207"/>
      <c r="Q257" s="207"/>
      <c r="R257" s="207"/>
      <c r="S257" s="207"/>
      <c r="T257" s="207"/>
      <c r="U257" s="207"/>
      <c r="V257" s="207"/>
      <c r="W257" s="207"/>
      <c r="X257" s="208"/>
      <c r="Y257" s="300">
        <v>12</v>
      </c>
      <c r="Z257" s="301"/>
      <c r="AA257" s="301"/>
      <c r="AB257" s="996"/>
      <c r="AC257" s="203"/>
      <c r="AD257" s="204"/>
      <c r="AE257" s="204"/>
      <c r="AF257" s="204"/>
      <c r="AG257" s="205"/>
      <c r="AH257" s="206"/>
      <c r="AI257" s="207"/>
      <c r="AJ257" s="207"/>
      <c r="AK257" s="207"/>
      <c r="AL257" s="207"/>
      <c r="AM257" s="207"/>
      <c r="AN257" s="207"/>
      <c r="AO257" s="207"/>
      <c r="AP257" s="207"/>
      <c r="AQ257" s="207"/>
      <c r="AR257" s="207"/>
      <c r="AS257" s="207"/>
      <c r="AT257" s="208"/>
      <c r="AU257" s="200"/>
      <c r="AV257" s="201"/>
      <c r="AW257" s="201"/>
      <c r="AX257" s="209"/>
    </row>
    <row r="258" spans="1:50" ht="24.75" customHeight="1" x14ac:dyDescent="0.15">
      <c r="A258" s="800"/>
      <c r="B258" s="801"/>
      <c r="C258" s="801"/>
      <c r="D258" s="801"/>
      <c r="E258" s="801"/>
      <c r="F258" s="801"/>
      <c r="G258" s="258" t="s">
        <v>227</v>
      </c>
      <c r="H258" s="259"/>
      <c r="I258" s="259"/>
      <c r="J258" s="259"/>
      <c r="K258" s="260"/>
      <c r="L258" s="206" t="s">
        <v>603</v>
      </c>
      <c r="M258" s="207"/>
      <c r="N258" s="207"/>
      <c r="O258" s="207"/>
      <c r="P258" s="207"/>
      <c r="Q258" s="207"/>
      <c r="R258" s="207"/>
      <c r="S258" s="207"/>
      <c r="T258" s="207"/>
      <c r="U258" s="207"/>
      <c r="V258" s="207"/>
      <c r="W258" s="207"/>
      <c r="X258" s="208"/>
      <c r="Y258" s="300">
        <v>13</v>
      </c>
      <c r="Z258" s="301"/>
      <c r="AA258" s="301"/>
      <c r="AB258" s="996"/>
      <c r="AC258" s="203"/>
      <c r="AD258" s="204"/>
      <c r="AE258" s="204"/>
      <c r="AF258" s="204"/>
      <c r="AG258" s="205"/>
      <c r="AH258" s="206"/>
      <c r="AI258" s="207"/>
      <c r="AJ258" s="207"/>
      <c r="AK258" s="207"/>
      <c r="AL258" s="207"/>
      <c r="AM258" s="207"/>
      <c r="AN258" s="207"/>
      <c r="AO258" s="207"/>
      <c r="AP258" s="207"/>
      <c r="AQ258" s="207"/>
      <c r="AR258" s="207"/>
      <c r="AS258" s="207"/>
      <c r="AT258" s="208"/>
      <c r="AU258" s="200"/>
      <c r="AV258" s="201"/>
      <c r="AW258" s="201"/>
      <c r="AX258" s="209"/>
    </row>
    <row r="259" spans="1:50" ht="24.75" customHeight="1" x14ac:dyDescent="0.15">
      <c r="A259" s="800"/>
      <c r="B259" s="801"/>
      <c r="C259" s="801"/>
      <c r="D259" s="801"/>
      <c r="E259" s="801"/>
      <c r="F259" s="801"/>
      <c r="G259" s="258"/>
      <c r="H259" s="259"/>
      <c r="I259" s="259"/>
      <c r="J259" s="259"/>
      <c r="K259" s="260"/>
      <c r="L259" s="206"/>
      <c r="M259" s="207"/>
      <c r="N259" s="207"/>
      <c r="O259" s="207"/>
      <c r="P259" s="207"/>
      <c r="Q259" s="207"/>
      <c r="R259" s="207"/>
      <c r="S259" s="207"/>
      <c r="T259" s="207"/>
      <c r="U259" s="207"/>
      <c r="V259" s="207"/>
      <c r="W259" s="207"/>
      <c r="X259" s="208"/>
      <c r="Y259" s="300"/>
      <c r="Z259" s="301"/>
      <c r="AA259" s="301"/>
      <c r="AB259" s="996"/>
      <c r="AC259" s="203"/>
      <c r="AD259" s="204"/>
      <c r="AE259" s="204"/>
      <c r="AF259" s="204"/>
      <c r="AG259" s="205"/>
      <c r="AH259" s="206"/>
      <c r="AI259" s="207"/>
      <c r="AJ259" s="207"/>
      <c r="AK259" s="207"/>
      <c r="AL259" s="207"/>
      <c r="AM259" s="207"/>
      <c r="AN259" s="207"/>
      <c r="AO259" s="207"/>
      <c r="AP259" s="207"/>
      <c r="AQ259" s="207"/>
      <c r="AR259" s="207"/>
      <c r="AS259" s="207"/>
      <c r="AT259" s="208"/>
      <c r="AU259" s="200"/>
      <c r="AV259" s="201"/>
      <c r="AW259" s="201"/>
      <c r="AX259" s="209"/>
    </row>
    <row r="260" spans="1:50" ht="24.75" customHeight="1" x14ac:dyDescent="0.15">
      <c r="A260" s="800"/>
      <c r="B260" s="801"/>
      <c r="C260" s="801"/>
      <c r="D260" s="801"/>
      <c r="E260" s="801"/>
      <c r="F260" s="801"/>
      <c r="G260" s="258"/>
      <c r="H260" s="259"/>
      <c r="I260" s="259"/>
      <c r="J260" s="259"/>
      <c r="K260" s="260"/>
      <c r="L260" s="206"/>
      <c r="M260" s="207"/>
      <c r="N260" s="207"/>
      <c r="O260" s="207"/>
      <c r="P260" s="207"/>
      <c r="Q260" s="207"/>
      <c r="R260" s="207"/>
      <c r="S260" s="207"/>
      <c r="T260" s="207"/>
      <c r="U260" s="207"/>
      <c r="V260" s="207"/>
      <c r="W260" s="207"/>
      <c r="X260" s="208"/>
      <c r="Y260" s="300"/>
      <c r="Z260" s="301"/>
      <c r="AA260" s="301"/>
      <c r="AB260" s="996"/>
      <c r="AC260" s="203"/>
      <c r="AD260" s="204"/>
      <c r="AE260" s="204"/>
      <c r="AF260" s="204"/>
      <c r="AG260" s="205"/>
      <c r="AH260" s="206"/>
      <c r="AI260" s="207"/>
      <c r="AJ260" s="207"/>
      <c r="AK260" s="207"/>
      <c r="AL260" s="207"/>
      <c r="AM260" s="207"/>
      <c r="AN260" s="207"/>
      <c r="AO260" s="207"/>
      <c r="AP260" s="207"/>
      <c r="AQ260" s="207"/>
      <c r="AR260" s="207"/>
      <c r="AS260" s="207"/>
      <c r="AT260" s="208"/>
      <c r="AU260" s="200"/>
      <c r="AV260" s="201"/>
      <c r="AW260" s="201"/>
      <c r="AX260" s="209"/>
    </row>
    <row r="261" spans="1:50" ht="24.75" customHeight="1" x14ac:dyDescent="0.15">
      <c r="A261" s="800"/>
      <c r="B261" s="801"/>
      <c r="C261" s="801"/>
      <c r="D261" s="801"/>
      <c r="E261" s="801"/>
      <c r="F261" s="801"/>
      <c r="G261" s="258"/>
      <c r="H261" s="259"/>
      <c r="I261" s="259"/>
      <c r="J261" s="259"/>
      <c r="K261" s="260"/>
      <c r="L261" s="206"/>
      <c r="M261" s="207"/>
      <c r="N261" s="207"/>
      <c r="O261" s="207"/>
      <c r="P261" s="207"/>
      <c r="Q261" s="207"/>
      <c r="R261" s="207"/>
      <c r="S261" s="207"/>
      <c r="T261" s="207"/>
      <c r="U261" s="207"/>
      <c r="V261" s="207"/>
      <c r="W261" s="207"/>
      <c r="X261" s="208"/>
      <c r="Y261" s="300"/>
      <c r="Z261" s="301"/>
      <c r="AA261" s="301"/>
      <c r="AB261" s="996"/>
      <c r="AC261" s="203"/>
      <c r="AD261" s="204"/>
      <c r="AE261" s="204"/>
      <c r="AF261" s="204"/>
      <c r="AG261" s="205"/>
      <c r="AH261" s="206"/>
      <c r="AI261" s="207"/>
      <c r="AJ261" s="207"/>
      <c r="AK261" s="207"/>
      <c r="AL261" s="207"/>
      <c r="AM261" s="207"/>
      <c r="AN261" s="207"/>
      <c r="AO261" s="207"/>
      <c r="AP261" s="207"/>
      <c r="AQ261" s="207"/>
      <c r="AR261" s="207"/>
      <c r="AS261" s="207"/>
      <c r="AT261" s="208"/>
      <c r="AU261" s="200"/>
      <c r="AV261" s="201"/>
      <c r="AW261" s="201"/>
      <c r="AX261" s="209"/>
    </row>
    <row r="262" spans="1:50" ht="24.75" customHeight="1" x14ac:dyDescent="0.15">
      <c r="A262" s="800"/>
      <c r="B262" s="801"/>
      <c r="C262" s="801"/>
      <c r="D262" s="801"/>
      <c r="E262" s="801"/>
      <c r="F262" s="801"/>
      <c r="G262" s="1034"/>
      <c r="H262" s="409"/>
      <c r="I262" s="409"/>
      <c r="J262" s="409"/>
      <c r="K262" s="410"/>
      <c r="L262" s="181"/>
      <c r="M262" s="182"/>
      <c r="N262" s="182"/>
      <c r="O262" s="182"/>
      <c r="P262" s="182"/>
      <c r="Q262" s="182"/>
      <c r="R262" s="182"/>
      <c r="S262" s="182"/>
      <c r="T262" s="182"/>
      <c r="U262" s="182"/>
      <c r="V262" s="182"/>
      <c r="W262" s="182"/>
      <c r="X262" s="183"/>
      <c r="Y262" s="1035"/>
      <c r="Z262" s="1036"/>
      <c r="AA262" s="1036"/>
      <c r="AB262" s="1037"/>
      <c r="AC262" s="178"/>
      <c r="AD262" s="179"/>
      <c r="AE262" s="179"/>
      <c r="AF262" s="179"/>
      <c r="AG262" s="180"/>
      <c r="AH262" s="181"/>
      <c r="AI262" s="182"/>
      <c r="AJ262" s="182"/>
      <c r="AK262" s="182"/>
      <c r="AL262" s="182"/>
      <c r="AM262" s="182"/>
      <c r="AN262" s="182"/>
      <c r="AO262" s="182"/>
      <c r="AP262" s="182"/>
      <c r="AQ262" s="182"/>
      <c r="AR262" s="182"/>
      <c r="AS262" s="182"/>
      <c r="AT262" s="183"/>
      <c r="AU262" s="175"/>
      <c r="AV262" s="176"/>
      <c r="AW262" s="176"/>
      <c r="AX262" s="184"/>
    </row>
    <row r="263" spans="1:50" ht="24.75" customHeight="1" thickBot="1" x14ac:dyDescent="0.2">
      <c r="A263" s="802"/>
      <c r="B263" s="803"/>
      <c r="C263" s="803"/>
      <c r="D263" s="803"/>
      <c r="E263" s="803"/>
      <c r="F263" s="803"/>
      <c r="G263" s="191" t="s">
        <v>24</v>
      </c>
      <c r="H263" s="192"/>
      <c r="I263" s="192"/>
      <c r="J263" s="192"/>
      <c r="K263" s="193"/>
      <c r="L263" s="185"/>
      <c r="M263" s="194"/>
      <c r="N263" s="194"/>
      <c r="O263" s="194"/>
      <c r="P263" s="194"/>
      <c r="Q263" s="194"/>
      <c r="R263" s="194"/>
      <c r="S263" s="194"/>
      <c r="T263" s="194"/>
      <c r="U263" s="194"/>
      <c r="V263" s="194"/>
      <c r="W263" s="194"/>
      <c r="X263" s="195"/>
      <c r="Y263" s="188">
        <f>SUM(Y255:AB262)</f>
        <v>98</v>
      </c>
      <c r="Z263" s="189"/>
      <c r="AA263" s="189"/>
      <c r="AB263" s="190"/>
      <c r="AC263" s="191" t="s">
        <v>24</v>
      </c>
      <c r="AD263" s="192"/>
      <c r="AE263" s="192"/>
      <c r="AF263" s="192"/>
      <c r="AG263" s="193"/>
      <c r="AH263" s="185"/>
      <c r="AI263" s="194"/>
      <c r="AJ263" s="194"/>
      <c r="AK263" s="194"/>
      <c r="AL263" s="194"/>
      <c r="AM263" s="194"/>
      <c r="AN263" s="194"/>
      <c r="AO263" s="194"/>
      <c r="AP263" s="194"/>
      <c r="AQ263" s="194"/>
      <c r="AR263" s="194"/>
      <c r="AS263" s="194"/>
      <c r="AT263" s="195"/>
      <c r="AU263" s="188">
        <v>14</v>
      </c>
      <c r="AV263" s="189"/>
      <c r="AW263" s="189"/>
      <c r="AX263" s="196"/>
    </row>
    <row r="264" spans="1:50" ht="30" customHeight="1" x14ac:dyDescent="0.15">
      <c r="A264" s="798" t="s">
        <v>584</v>
      </c>
      <c r="B264" s="799"/>
      <c r="C264" s="799"/>
      <c r="D264" s="799"/>
      <c r="E264" s="799"/>
      <c r="F264" s="799"/>
      <c r="G264" s="746" t="s">
        <v>719</v>
      </c>
      <c r="H264" s="747"/>
      <c r="I264" s="747"/>
      <c r="J264" s="747"/>
      <c r="K264" s="747"/>
      <c r="L264" s="747"/>
      <c r="M264" s="747"/>
      <c r="N264" s="747"/>
      <c r="O264" s="747"/>
      <c r="P264" s="747"/>
      <c r="Q264" s="747"/>
      <c r="R264" s="747"/>
      <c r="S264" s="747"/>
      <c r="T264" s="747"/>
      <c r="U264" s="747"/>
      <c r="V264" s="747"/>
      <c r="W264" s="747"/>
      <c r="X264" s="747"/>
      <c r="Y264" s="747"/>
      <c r="Z264" s="747"/>
      <c r="AA264" s="747"/>
      <c r="AB264" s="748"/>
      <c r="AC264" s="746" t="s">
        <v>723</v>
      </c>
      <c r="AD264" s="747"/>
      <c r="AE264" s="747"/>
      <c r="AF264" s="747"/>
      <c r="AG264" s="747"/>
      <c r="AH264" s="747"/>
      <c r="AI264" s="747"/>
      <c r="AJ264" s="747"/>
      <c r="AK264" s="747"/>
      <c r="AL264" s="747"/>
      <c r="AM264" s="747"/>
      <c r="AN264" s="747"/>
      <c r="AO264" s="747"/>
      <c r="AP264" s="747"/>
      <c r="AQ264" s="747"/>
      <c r="AR264" s="747"/>
      <c r="AS264" s="747"/>
      <c r="AT264" s="747"/>
      <c r="AU264" s="747"/>
      <c r="AV264" s="747"/>
      <c r="AW264" s="747"/>
      <c r="AX264" s="748"/>
    </row>
    <row r="265" spans="1:50" ht="24.75" customHeight="1" x14ac:dyDescent="0.15">
      <c r="A265" s="800"/>
      <c r="B265" s="801"/>
      <c r="C265" s="801"/>
      <c r="D265" s="801"/>
      <c r="E265" s="801"/>
      <c r="F265" s="801"/>
      <c r="G265" s="243" t="s">
        <v>21</v>
      </c>
      <c r="H265" s="116"/>
      <c r="I265" s="116"/>
      <c r="J265" s="116"/>
      <c r="K265" s="117"/>
      <c r="L265" s="161" t="s">
        <v>22</v>
      </c>
      <c r="M265" s="116"/>
      <c r="N265" s="116"/>
      <c r="O265" s="116"/>
      <c r="P265" s="116"/>
      <c r="Q265" s="116"/>
      <c r="R265" s="116"/>
      <c r="S265" s="116"/>
      <c r="T265" s="116"/>
      <c r="U265" s="116"/>
      <c r="V265" s="116"/>
      <c r="W265" s="116"/>
      <c r="X265" s="117"/>
      <c r="Y265" s="255" t="s">
        <v>23</v>
      </c>
      <c r="Z265" s="256"/>
      <c r="AA265" s="256"/>
      <c r="AB265" s="293"/>
      <c r="AC265" s="758" t="s">
        <v>21</v>
      </c>
      <c r="AD265" s="879"/>
      <c r="AE265" s="879"/>
      <c r="AF265" s="879"/>
      <c r="AG265" s="879"/>
      <c r="AH265" s="161" t="s">
        <v>22</v>
      </c>
      <c r="AI265" s="116"/>
      <c r="AJ265" s="116"/>
      <c r="AK265" s="116"/>
      <c r="AL265" s="116"/>
      <c r="AM265" s="116"/>
      <c r="AN265" s="116"/>
      <c r="AO265" s="116"/>
      <c r="AP265" s="116"/>
      <c r="AQ265" s="116"/>
      <c r="AR265" s="116"/>
      <c r="AS265" s="116"/>
      <c r="AT265" s="117"/>
      <c r="AU265" s="255" t="s">
        <v>23</v>
      </c>
      <c r="AV265" s="377"/>
      <c r="AW265" s="377"/>
      <c r="AX265" s="378"/>
    </row>
    <row r="266" spans="1:50" ht="24.75" customHeight="1" x14ac:dyDescent="0.15">
      <c r="A266" s="800"/>
      <c r="B266" s="801"/>
      <c r="C266" s="801"/>
      <c r="D266" s="801"/>
      <c r="E266" s="801"/>
      <c r="F266" s="801"/>
      <c r="G266" s="261" t="s">
        <v>328</v>
      </c>
      <c r="H266" s="262"/>
      <c r="I266" s="262"/>
      <c r="J266" s="262"/>
      <c r="K266" s="263"/>
      <c r="L266" s="273" t="s">
        <v>589</v>
      </c>
      <c r="M266" s="274"/>
      <c r="N266" s="274"/>
      <c r="O266" s="274"/>
      <c r="P266" s="274"/>
      <c r="Q266" s="274"/>
      <c r="R266" s="274"/>
      <c r="S266" s="274"/>
      <c r="T266" s="274"/>
      <c r="U266" s="274"/>
      <c r="V266" s="274"/>
      <c r="W266" s="274"/>
      <c r="X266" s="275"/>
      <c r="Y266" s="267">
        <v>37</v>
      </c>
      <c r="Z266" s="268"/>
      <c r="AA266" s="268"/>
      <c r="AB266" s="379"/>
      <c r="AC266" s="380" t="s">
        <v>669</v>
      </c>
      <c r="AD266" s="381"/>
      <c r="AE266" s="381"/>
      <c r="AF266" s="381"/>
      <c r="AG266" s="382"/>
      <c r="AH266" s="273" t="s">
        <v>677</v>
      </c>
      <c r="AI266" s="383"/>
      <c r="AJ266" s="383"/>
      <c r="AK266" s="383"/>
      <c r="AL266" s="383"/>
      <c r="AM266" s="383"/>
      <c r="AN266" s="383"/>
      <c r="AO266" s="383"/>
      <c r="AP266" s="383"/>
      <c r="AQ266" s="383"/>
      <c r="AR266" s="383"/>
      <c r="AS266" s="383"/>
      <c r="AT266" s="384"/>
      <c r="AU266" s="385">
        <v>4</v>
      </c>
      <c r="AV266" s="386"/>
      <c r="AW266" s="386"/>
      <c r="AX266" s="387"/>
    </row>
    <row r="267" spans="1:50" ht="24.75" customHeight="1" x14ac:dyDescent="0.15">
      <c r="A267" s="800"/>
      <c r="B267" s="801"/>
      <c r="C267" s="801"/>
      <c r="D267" s="801"/>
      <c r="E267" s="801"/>
      <c r="F267" s="801"/>
      <c r="G267" s="203"/>
      <c r="H267" s="204"/>
      <c r="I267" s="204"/>
      <c r="J267" s="204"/>
      <c r="K267" s="205"/>
      <c r="L267" s="206"/>
      <c r="M267" s="207"/>
      <c r="N267" s="207"/>
      <c r="O267" s="207"/>
      <c r="P267" s="207"/>
      <c r="Q267" s="207"/>
      <c r="R267" s="207"/>
      <c r="S267" s="207"/>
      <c r="T267" s="207"/>
      <c r="U267" s="207"/>
      <c r="V267" s="207"/>
      <c r="W267" s="207"/>
      <c r="X267" s="208"/>
      <c r="Y267" s="200"/>
      <c r="Z267" s="201"/>
      <c r="AA267" s="201"/>
      <c r="AB267" s="209"/>
      <c r="AC267" s="325"/>
      <c r="AD267" s="326"/>
      <c r="AE267" s="326"/>
      <c r="AF267" s="326"/>
      <c r="AG267" s="327"/>
      <c r="AH267" s="206"/>
      <c r="AI267" s="207"/>
      <c r="AJ267" s="207"/>
      <c r="AK267" s="207"/>
      <c r="AL267" s="207"/>
      <c r="AM267" s="207"/>
      <c r="AN267" s="207"/>
      <c r="AO267" s="207"/>
      <c r="AP267" s="207"/>
      <c r="AQ267" s="207"/>
      <c r="AR267" s="207"/>
      <c r="AS267" s="207"/>
      <c r="AT267" s="208"/>
      <c r="AU267" s="300"/>
      <c r="AV267" s="301"/>
      <c r="AW267" s="301"/>
      <c r="AX267" s="302"/>
    </row>
    <row r="268" spans="1:50" ht="24.75" customHeight="1" x14ac:dyDescent="0.15">
      <c r="A268" s="800"/>
      <c r="B268" s="801"/>
      <c r="C268" s="801"/>
      <c r="D268" s="801"/>
      <c r="E268" s="801"/>
      <c r="F268" s="801"/>
      <c r="G268" s="203"/>
      <c r="H268" s="204"/>
      <c r="I268" s="204"/>
      <c r="J268" s="204"/>
      <c r="K268" s="205"/>
      <c r="L268" s="206"/>
      <c r="M268" s="207"/>
      <c r="N268" s="207"/>
      <c r="O268" s="207"/>
      <c r="P268" s="207"/>
      <c r="Q268" s="207"/>
      <c r="R268" s="207"/>
      <c r="S268" s="207"/>
      <c r="T268" s="207"/>
      <c r="U268" s="207"/>
      <c r="V268" s="207"/>
      <c r="W268" s="207"/>
      <c r="X268" s="208"/>
      <c r="Y268" s="200"/>
      <c r="Z268" s="201"/>
      <c r="AA268" s="201"/>
      <c r="AB268" s="209"/>
      <c r="AC268" s="325"/>
      <c r="AD268" s="326"/>
      <c r="AE268" s="326"/>
      <c r="AF268" s="326"/>
      <c r="AG268" s="327"/>
      <c r="AH268" s="206"/>
      <c r="AI268" s="207"/>
      <c r="AJ268" s="207"/>
      <c r="AK268" s="207"/>
      <c r="AL268" s="207"/>
      <c r="AM268" s="207"/>
      <c r="AN268" s="207"/>
      <c r="AO268" s="207"/>
      <c r="AP268" s="207"/>
      <c r="AQ268" s="207"/>
      <c r="AR268" s="207"/>
      <c r="AS268" s="207"/>
      <c r="AT268" s="208"/>
      <c r="AU268" s="300"/>
      <c r="AV268" s="301"/>
      <c r="AW268" s="301"/>
      <c r="AX268" s="302"/>
    </row>
    <row r="269" spans="1:50" ht="24.75" customHeight="1" x14ac:dyDescent="0.15">
      <c r="A269" s="800"/>
      <c r="B269" s="801"/>
      <c r="C269" s="801"/>
      <c r="D269" s="801"/>
      <c r="E269" s="801"/>
      <c r="F269" s="801"/>
      <c r="G269" s="203"/>
      <c r="H269" s="204"/>
      <c r="I269" s="204"/>
      <c r="J269" s="204"/>
      <c r="K269" s="205"/>
      <c r="L269" s="206"/>
      <c r="M269" s="207"/>
      <c r="N269" s="207"/>
      <c r="O269" s="207"/>
      <c r="P269" s="207"/>
      <c r="Q269" s="207"/>
      <c r="R269" s="207"/>
      <c r="S269" s="207"/>
      <c r="T269" s="207"/>
      <c r="U269" s="207"/>
      <c r="V269" s="207"/>
      <c r="W269" s="207"/>
      <c r="X269" s="208"/>
      <c r="Y269" s="200"/>
      <c r="Z269" s="201"/>
      <c r="AA269" s="201"/>
      <c r="AB269" s="209"/>
      <c r="AC269" s="258"/>
      <c r="AD269" s="259"/>
      <c r="AE269" s="259"/>
      <c r="AF269" s="259"/>
      <c r="AG269" s="260"/>
      <c r="AH269" s="206"/>
      <c r="AI269" s="204"/>
      <c r="AJ269" s="204"/>
      <c r="AK269" s="204"/>
      <c r="AL269" s="204"/>
      <c r="AM269" s="204"/>
      <c r="AN269" s="204"/>
      <c r="AO269" s="204"/>
      <c r="AP269" s="204"/>
      <c r="AQ269" s="204"/>
      <c r="AR269" s="204"/>
      <c r="AS269" s="204"/>
      <c r="AT269" s="205"/>
      <c r="AU269" s="300" t="s">
        <v>678</v>
      </c>
      <c r="AV269" s="301"/>
      <c r="AW269" s="301"/>
      <c r="AX269" s="302"/>
    </row>
    <row r="270" spans="1:50" ht="24.75" customHeight="1" x14ac:dyDescent="0.15">
      <c r="A270" s="800"/>
      <c r="B270" s="801"/>
      <c r="C270" s="801"/>
      <c r="D270" s="801"/>
      <c r="E270" s="801"/>
      <c r="F270" s="801"/>
      <c r="G270" s="203"/>
      <c r="H270" s="204"/>
      <c r="I270" s="204"/>
      <c r="J270" s="204"/>
      <c r="K270" s="205"/>
      <c r="L270" s="206"/>
      <c r="M270" s="207"/>
      <c r="N270" s="207"/>
      <c r="O270" s="207"/>
      <c r="P270" s="207"/>
      <c r="Q270" s="207"/>
      <c r="R270" s="207"/>
      <c r="S270" s="207"/>
      <c r="T270" s="207"/>
      <c r="U270" s="207"/>
      <c r="V270" s="207"/>
      <c r="W270" s="207"/>
      <c r="X270" s="208"/>
      <c r="Y270" s="200"/>
      <c r="Z270" s="201"/>
      <c r="AA270" s="201"/>
      <c r="AB270" s="209"/>
      <c r="AC270" s="258"/>
      <c r="AD270" s="259"/>
      <c r="AE270" s="259"/>
      <c r="AF270" s="259"/>
      <c r="AG270" s="260"/>
      <c r="AH270" s="206"/>
      <c r="AI270" s="204"/>
      <c r="AJ270" s="204"/>
      <c r="AK270" s="204"/>
      <c r="AL270" s="204"/>
      <c r="AM270" s="204"/>
      <c r="AN270" s="204"/>
      <c r="AO270" s="204"/>
      <c r="AP270" s="204"/>
      <c r="AQ270" s="204"/>
      <c r="AR270" s="204"/>
      <c r="AS270" s="204"/>
      <c r="AT270" s="205"/>
      <c r="AU270" s="200"/>
      <c r="AV270" s="201"/>
      <c r="AW270" s="201"/>
      <c r="AX270" s="209"/>
    </row>
    <row r="271" spans="1:50" ht="24.75" customHeight="1" x14ac:dyDescent="0.15">
      <c r="A271" s="800"/>
      <c r="B271" s="801"/>
      <c r="C271" s="801"/>
      <c r="D271" s="801"/>
      <c r="E271" s="801"/>
      <c r="F271" s="801"/>
      <c r="G271" s="203"/>
      <c r="H271" s="204"/>
      <c r="I271" s="204"/>
      <c r="J271" s="204"/>
      <c r="K271" s="205"/>
      <c r="L271" s="206"/>
      <c r="M271" s="207"/>
      <c r="N271" s="207"/>
      <c r="O271" s="207"/>
      <c r="P271" s="207"/>
      <c r="Q271" s="207"/>
      <c r="R271" s="207"/>
      <c r="S271" s="207"/>
      <c r="T271" s="207"/>
      <c r="U271" s="207"/>
      <c r="V271" s="207"/>
      <c r="W271" s="207"/>
      <c r="X271" s="208"/>
      <c r="Y271" s="200"/>
      <c r="Z271" s="201"/>
      <c r="AA271" s="201"/>
      <c r="AB271" s="209"/>
      <c r="AC271" s="258"/>
      <c r="AD271" s="259"/>
      <c r="AE271" s="259"/>
      <c r="AF271" s="259"/>
      <c r="AG271" s="260"/>
      <c r="AH271" s="206"/>
      <c r="AI271" s="204"/>
      <c r="AJ271" s="204"/>
      <c r="AK271" s="204"/>
      <c r="AL271" s="204"/>
      <c r="AM271" s="204"/>
      <c r="AN271" s="204"/>
      <c r="AO271" s="204"/>
      <c r="AP271" s="204"/>
      <c r="AQ271" s="204"/>
      <c r="AR271" s="204"/>
      <c r="AS271" s="204"/>
      <c r="AT271" s="205"/>
      <c r="AU271" s="300"/>
      <c r="AV271" s="301"/>
      <c r="AW271" s="301"/>
      <c r="AX271" s="302"/>
    </row>
    <row r="272" spans="1:50" ht="24.75" customHeight="1" x14ac:dyDescent="0.15">
      <c r="A272" s="800"/>
      <c r="B272" s="801"/>
      <c r="C272" s="801"/>
      <c r="D272" s="801"/>
      <c r="E272" s="801"/>
      <c r="F272" s="801"/>
      <c r="G272" s="203"/>
      <c r="H272" s="204"/>
      <c r="I272" s="204"/>
      <c r="J272" s="204"/>
      <c r="K272" s="205"/>
      <c r="L272" s="206"/>
      <c r="M272" s="207"/>
      <c r="N272" s="207"/>
      <c r="O272" s="207"/>
      <c r="P272" s="207"/>
      <c r="Q272" s="207"/>
      <c r="R272" s="207"/>
      <c r="S272" s="207"/>
      <c r="T272" s="207"/>
      <c r="U272" s="207"/>
      <c r="V272" s="207"/>
      <c r="W272" s="207"/>
      <c r="X272" s="208"/>
      <c r="Y272" s="200"/>
      <c r="Z272" s="201"/>
      <c r="AA272" s="201"/>
      <c r="AB272" s="209"/>
      <c r="AC272" s="258"/>
      <c r="AD272" s="259"/>
      <c r="AE272" s="259"/>
      <c r="AF272" s="259"/>
      <c r="AG272" s="260"/>
      <c r="AH272" s="206"/>
      <c r="AI272" s="204"/>
      <c r="AJ272" s="204"/>
      <c r="AK272" s="204"/>
      <c r="AL272" s="204"/>
      <c r="AM272" s="204"/>
      <c r="AN272" s="204"/>
      <c r="AO272" s="204"/>
      <c r="AP272" s="204"/>
      <c r="AQ272" s="204"/>
      <c r="AR272" s="204"/>
      <c r="AS272" s="204"/>
      <c r="AT272" s="205"/>
      <c r="AU272" s="200"/>
      <c r="AV272" s="201"/>
      <c r="AW272" s="201"/>
      <c r="AX272" s="209"/>
    </row>
    <row r="273" spans="1:58" ht="24.75" customHeight="1" x14ac:dyDescent="0.15">
      <c r="A273" s="800"/>
      <c r="B273" s="801"/>
      <c r="C273" s="801"/>
      <c r="D273" s="801"/>
      <c r="E273" s="801"/>
      <c r="F273" s="801"/>
      <c r="G273" s="178"/>
      <c r="H273" s="179"/>
      <c r="I273" s="179"/>
      <c r="J273" s="179"/>
      <c r="K273" s="180"/>
      <c r="L273" s="181"/>
      <c r="M273" s="182"/>
      <c r="N273" s="182"/>
      <c r="O273" s="182"/>
      <c r="P273" s="182"/>
      <c r="Q273" s="182"/>
      <c r="R273" s="182"/>
      <c r="S273" s="182"/>
      <c r="T273" s="182"/>
      <c r="U273" s="182"/>
      <c r="V273" s="182"/>
      <c r="W273" s="182"/>
      <c r="X273" s="183"/>
      <c r="Y273" s="175"/>
      <c r="Z273" s="176"/>
      <c r="AA273" s="176"/>
      <c r="AB273" s="184"/>
      <c r="AC273" s="178"/>
      <c r="AD273" s="179"/>
      <c r="AE273" s="179"/>
      <c r="AF273" s="179"/>
      <c r="AG273" s="180"/>
      <c r="AH273" s="181"/>
      <c r="AI273" s="179"/>
      <c r="AJ273" s="179"/>
      <c r="AK273" s="179"/>
      <c r="AL273" s="179"/>
      <c r="AM273" s="179"/>
      <c r="AN273" s="179"/>
      <c r="AO273" s="179"/>
      <c r="AP273" s="179"/>
      <c r="AQ273" s="179"/>
      <c r="AR273" s="179"/>
      <c r="AS273" s="179"/>
      <c r="AT273" s="180"/>
      <c r="AU273" s="175"/>
      <c r="AV273" s="176"/>
      <c r="AW273" s="176"/>
      <c r="AX273" s="184"/>
    </row>
    <row r="274" spans="1:58" ht="24.75" customHeight="1" thickBot="1" x14ac:dyDescent="0.2">
      <c r="A274" s="800"/>
      <c r="B274" s="801"/>
      <c r="C274" s="801"/>
      <c r="D274" s="801"/>
      <c r="E274" s="801"/>
      <c r="F274" s="801"/>
      <c r="G274" s="191" t="s">
        <v>24</v>
      </c>
      <c r="H274" s="192"/>
      <c r="I274" s="192"/>
      <c r="J274" s="192"/>
      <c r="K274" s="193"/>
      <c r="L274" s="185"/>
      <c r="M274" s="194"/>
      <c r="N274" s="194"/>
      <c r="O274" s="194"/>
      <c r="P274" s="194"/>
      <c r="Q274" s="194"/>
      <c r="R274" s="194"/>
      <c r="S274" s="194"/>
      <c r="T274" s="194"/>
      <c r="U274" s="194"/>
      <c r="V274" s="194"/>
      <c r="W274" s="194"/>
      <c r="X274" s="195"/>
      <c r="Y274" s="188">
        <v>37</v>
      </c>
      <c r="Z274" s="189"/>
      <c r="AA274" s="189"/>
      <c r="AB274" s="196"/>
      <c r="AC274" s="191" t="s">
        <v>24</v>
      </c>
      <c r="AD274" s="192"/>
      <c r="AE274" s="192"/>
      <c r="AF274" s="192"/>
      <c r="AG274" s="192"/>
      <c r="AH274" s="185"/>
      <c r="AI274" s="186"/>
      <c r="AJ274" s="186"/>
      <c r="AK274" s="186"/>
      <c r="AL274" s="186"/>
      <c r="AM274" s="186"/>
      <c r="AN274" s="186"/>
      <c r="AO274" s="186"/>
      <c r="AP274" s="186"/>
      <c r="AQ274" s="186"/>
      <c r="AR274" s="186"/>
      <c r="AS274" s="186"/>
      <c r="AT274" s="187"/>
      <c r="AU274" s="188">
        <v>4</v>
      </c>
      <c r="AV274" s="189"/>
      <c r="AW274" s="189"/>
      <c r="AX274" s="196"/>
    </row>
    <row r="275" spans="1:58" ht="30" customHeight="1" x14ac:dyDescent="0.15">
      <c r="A275" s="800"/>
      <c r="B275" s="801"/>
      <c r="C275" s="801"/>
      <c r="D275" s="801"/>
      <c r="E275" s="801"/>
      <c r="F275" s="801"/>
      <c r="G275" s="746" t="s">
        <v>720</v>
      </c>
      <c r="H275" s="747"/>
      <c r="I275" s="747"/>
      <c r="J275" s="747"/>
      <c r="K275" s="747"/>
      <c r="L275" s="747"/>
      <c r="M275" s="747"/>
      <c r="N275" s="747"/>
      <c r="O275" s="747"/>
      <c r="P275" s="747"/>
      <c r="Q275" s="747"/>
      <c r="R275" s="747"/>
      <c r="S275" s="747"/>
      <c r="T275" s="747"/>
      <c r="U275" s="747"/>
      <c r="V275" s="747"/>
      <c r="W275" s="747"/>
      <c r="X275" s="747"/>
      <c r="Y275" s="747"/>
      <c r="Z275" s="747"/>
      <c r="AA275" s="747"/>
      <c r="AB275" s="748"/>
      <c r="AC275" s="743" t="s">
        <v>724</v>
      </c>
      <c r="AD275" s="744"/>
      <c r="AE275" s="744"/>
      <c r="AF275" s="744"/>
      <c r="AG275" s="744"/>
      <c r="AH275" s="744"/>
      <c r="AI275" s="744"/>
      <c r="AJ275" s="744"/>
      <c r="AK275" s="744"/>
      <c r="AL275" s="744"/>
      <c r="AM275" s="744"/>
      <c r="AN275" s="744"/>
      <c r="AO275" s="744"/>
      <c r="AP275" s="744"/>
      <c r="AQ275" s="744"/>
      <c r="AR275" s="744"/>
      <c r="AS275" s="744"/>
      <c r="AT275" s="744"/>
      <c r="AU275" s="744"/>
      <c r="AV275" s="744"/>
      <c r="AW275" s="744"/>
      <c r="AX275" s="859"/>
    </row>
    <row r="276" spans="1:58" ht="25.5" customHeight="1" x14ac:dyDescent="0.15">
      <c r="A276" s="800"/>
      <c r="B276" s="801"/>
      <c r="C276" s="801"/>
      <c r="D276" s="801"/>
      <c r="E276" s="801"/>
      <c r="F276" s="801"/>
      <c r="G276" s="243" t="s">
        <v>21</v>
      </c>
      <c r="H276" s="116"/>
      <c r="I276" s="116"/>
      <c r="J276" s="116"/>
      <c r="K276" s="117"/>
      <c r="L276" s="161" t="s">
        <v>22</v>
      </c>
      <c r="M276" s="116"/>
      <c r="N276" s="116"/>
      <c r="O276" s="116"/>
      <c r="P276" s="116"/>
      <c r="Q276" s="116"/>
      <c r="R276" s="116"/>
      <c r="S276" s="116"/>
      <c r="T276" s="116"/>
      <c r="U276" s="116"/>
      <c r="V276" s="116"/>
      <c r="W276" s="116"/>
      <c r="X276" s="117"/>
      <c r="Y276" s="255" t="s">
        <v>23</v>
      </c>
      <c r="Z276" s="256"/>
      <c r="AA276" s="256"/>
      <c r="AB276" s="293"/>
      <c r="AC276" s="758" t="s">
        <v>21</v>
      </c>
      <c r="AD276" s="879"/>
      <c r="AE276" s="879"/>
      <c r="AF276" s="879"/>
      <c r="AG276" s="879"/>
      <c r="AH276" s="161" t="s">
        <v>22</v>
      </c>
      <c r="AI276" s="116"/>
      <c r="AJ276" s="116"/>
      <c r="AK276" s="116"/>
      <c r="AL276" s="116"/>
      <c r="AM276" s="116"/>
      <c r="AN276" s="116"/>
      <c r="AO276" s="116"/>
      <c r="AP276" s="116"/>
      <c r="AQ276" s="116"/>
      <c r="AR276" s="116"/>
      <c r="AS276" s="116"/>
      <c r="AT276" s="117"/>
      <c r="AU276" s="255" t="s">
        <v>23</v>
      </c>
      <c r="AV276" s="377"/>
      <c r="AW276" s="377"/>
      <c r="AX276" s="378"/>
    </row>
    <row r="277" spans="1:58" ht="24.75" customHeight="1" x14ac:dyDescent="0.15">
      <c r="A277" s="800"/>
      <c r="B277" s="801"/>
      <c r="C277" s="801"/>
      <c r="D277" s="801"/>
      <c r="E277" s="801"/>
      <c r="F277" s="801"/>
      <c r="G277" s="261" t="s">
        <v>668</v>
      </c>
      <c r="H277" s="262"/>
      <c r="I277" s="262"/>
      <c r="J277" s="262"/>
      <c r="K277" s="263"/>
      <c r="L277" s="273" t="s">
        <v>674</v>
      </c>
      <c r="M277" s="274"/>
      <c r="N277" s="274"/>
      <c r="O277" s="274"/>
      <c r="P277" s="274"/>
      <c r="Q277" s="274"/>
      <c r="R277" s="274"/>
      <c r="S277" s="274"/>
      <c r="T277" s="274"/>
      <c r="U277" s="274"/>
      <c r="V277" s="274"/>
      <c r="W277" s="274"/>
      <c r="X277" s="275"/>
      <c r="Y277" s="267">
        <v>24</v>
      </c>
      <c r="Z277" s="268"/>
      <c r="AA277" s="268"/>
      <c r="AB277" s="379"/>
      <c r="AC277" s="261" t="s">
        <v>362</v>
      </c>
      <c r="AD277" s="262"/>
      <c r="AE277" s="262"/>
      <c r="AF277" s="262"/>
      <c r="AG277" s="263"/>
      <c r="AH277" s="273" t="s">
        <v>476</v>
      </c>
      <c r="AI277" s="383"/>
      <c r="AJ277" s="383"/>
      <c r="AK277" s="383"/>
      <c r="AL277" s="383"/>
      <c r="AM277" s="383"/>
      <c r="AN277" s="383"/>
      <c r="AO277" s="383"/>
      <c r="AP277" s="383"/>
      <c r="AQ277" s="383"/>
      <c r="AR277" s="383"/>
      <c r="AS277" s="383"/>
      <c r="AT277" s="384"/>
      <c r="AU277" s="267">
        <v>2</v>
      </c>
      <c r="AV277" s="268"/>
      <c r="AW277" s="268"/>
      <c r="AX277" s="379"/>
      <c r="AY277" s="56"/>
      <c r="AZ277" s="47"/>
      <c r="BA277" s="47"/>
      <c r="BB277" s="47"/>
      <c r="BC277" s="47"/>
      <c r="BD277" s="47"/>
      <c r="BE277" s="47"/>
      <c r="BF277" s="47"/>
    </row>
    <row r="278" spans="1:58" ht="24.75" customHeight="1" x14ac:dyDescent="0.15">
      <c r="A278" s="800"/>
      <c r="B278" s="801"/>
      <c r="C278" s="801"/>
      <c r="D278" s="801"/>
      <c r="E278" s="801"/>
      <c r="F278" s="801"/>
      <c r="G278" s="258" t="s">
        <v>669</v>
      </c>
      <c r="H278" s="259"/>
      <c r="I278" s="259"/>
      <c r="J278" s="259"/>
      <c r="K278" s="260"/>
      <c r="L278" s="206" t="s">
        <v>672</v>
      </c>
      <c r="M278" s="207"/>
      <c r="N278" s="207"/>
      <c r="O278" s="207"/>
      <c r="P278" s="207"/>
      <c r="Q278" s="207"/>
      <c r="R278" s="207"/>
      <c r="S278" s="207"/>
      <c r="T278" s="207"/>
      <c r="U278" s="207"/>
      <c r="V278" s="207"/>
      <c r="W278" s="207"/>
      <c r="X278" s="208"/>
      <c r="Y278" s="200">
        <v>17</v>
      </c>
      <c r="Z278" s="201"/>
      <c r="AA278" s="201"/>
      <c r="AB278" s="209"/>
      <c r="AC278" s="258"/>
      <c r="AD278" s="259"/>
      <c r="AE278" s="259"/>
      <c r="AF278" s="259"/>
      <c r="AG278" s="260"/>
      <c r="AH278" s="206"/>
      <c r="AI278" s="204"/>
      <c r="AJ278" s="204"/>
      <c r="AK278" s="204"/>
      <c r="AL278" s="204"/>
      <c r="AM278" s="204"/>
      <c r="AN278" s="204"/>
      <c r="AO278" s="204"/>
      <c r="AP278" s="204"/>
      <c r="AQ278" s="204"/>
      <c r="AR278" s="204"/>
      <c r="AS278" s="204"/>
      <c r="AT278" s="205"/>
      <c r="AU278" s="200"/>
      <c r="AV278" s="201"/>
      <c r="AW278" s="201"/>
      <c r="AX278" s="209"/>
      <c r="AY278" s="56"/>
      <c r="AZ278" s="47"/>
      <c r="BA278" s="47"/>
      <c r="BB278" s="47"/>
      <c r="BC278" s="47"/>
      <c r="BD278" s="47"/>
      <c r="BE278" s="47"/>
      <c r="BF278" s="47"/>
    </row>
    <row r="279" spans="1:58" ht="24.75" customHeight="1" x14ac:dyDescent="0.15">
      <c r="A279" s="800"/>
      <c r="B279" s="801"/>
      <c r="C279" s="801"/>
      <c r="D279" s="801"/>
      <c r="E279" s="801"/>
      <c r="F279" s="801"/>
      <c r="G279" s="258" t="s">
        <v>670</v>
      </c>
      <c r="H279" s="259"/>
      <c r="I279" s="259"/>
      <c r="J279" s="259"/>
      <c r="K279" s="260"/>
      <c r="L279" s="206" t="s">
        <v>673</v>
      </c>
      <c r="M279" s="207"/>
      <c r="N279" s="207"/>
      <c r="O279" s="207"/>
      <c r="P279" s="207"/>
      <c r="Q279" s="207"/>
      <c r="R279" s="207"/>
      <c r="S279" s="207"/>
      <c r="T279" s="207"/>
      <c r="U279" s="207"/>
      <c r="V279" s="207"/>
      <c r="W279" s="207"/>
      <c r="X279" s="208"/>
      <c r="Y279" s="200">
        <v>9</v>
      </c>
      <c r="Z279" s="201"/>
      <c r="AA279" s="201"/>
      <c r="AB279" s="209"/>
      <c r="AC279" s="258"/>
      <c r="AD279" s="259"/>
      <c r="AE279" s="259"/>
      <c r="AF279" s="259"/>
      <c r="AG279" s="260"/>
      <c r="AH279" s="206"/>
      <c r="AI279" s="204"/>
      <c r="AJ279" s="204"/>
      <c r="AK279" s="204"/>
      <c r="AL279" s="204"/>
      <c r="AM279" s="204"/>
      <c r="AN279" s="204"/>
      <c r="AO279" s="204"/>
      <c r="AP279" s="204"/>
      <c r="AQ279" s="204"/>
      <c r="AR279" s="204"/>
      <c r="AS279" s="204"/>
      <c r="AT279" s="205"/>
      <c r="AU279" s="200"/>
      <c r="AV279" s="201"/>
      <c r="AW279" s="201"/>
      <c r="AX279" s="209"/>
      <c r="AY279" s="56"/>
      <c r="AZ279" s="47"/>
      <c r="BA279" s="47"/>
      <c r="BB279" s="47"/>
      <c r="BC279" s="47"/>
      <c r="BD279" s="47"/>
      <c r="BE279" s="47"/>
      <c r="BF279" s="47"/>
    </row>
    <row r="280" spans="1:58" ht="24.75" customHeight="1" x14ac:dyDescent="0.15">
      <c r="A280" s="800"/>
      <c r="B280" s="801"/>
      <c r="C280" s="801"/>
      <c r="D280" s="801"/>
      <c r="E280" s="801"/>
      <c r="F280" s="801"/>
      <c r="G280" s="258" t="s">
        <v>671</v>
      </c>
      <c r="H280" s="259"/>
      <c r="I280" s="259"/>
      <c r="J280" s="259"/>
      <c r="K280" s="260"/>
      <c r="L280" s="206"/>
      <c r="M280" s="207"/>
      <c r="N280" s="207"/>
      <c r="O280" s="207"/>
      <c r="P280" s="207"/>
      <c r="Q280" s="207"/>
      <c r="R280" s="207"/>
      <c r="S280" s="207"/>
      <c r="T280" s="207"/>
      <c r="U280" s="207"/>
      <c r="V280" s="207"/>
      <c r="W280" s="207"/>
      <c r="X280" s="208"/>
      <c r="Y280" s="200">
        <v>4</v>
      </c>
      <c r="Z280" s="201"/>
      <c r="AA280" s="201"/>
      <c r="AB280" s="209"/>
      <c r="AC280" s="258"/>
      <c r="AD280" s="259"/>
      <c r="AE280" s="259"/>
      <c r="AF280" s="259"/>
      <c r="AG280" s="260"/>
      <c r="AH280" s="206"/>
      <c r="AI280" s="204"/>
      <c r="AJ280" s="204"/>
      <c r="AK280" s="204"/>
      <c r="AL280" s="204"/>
      <c r="AM280" s="204"/>
      <c r="AN280" s="204"/>
      <c r="AO280" s="204"/>
      <c r="AP280" s="204"/>
      <c r="AQ280" s="204"/>
      <c r="AR280" s="204"/>
      <c r="AS280" s="204"/>
      <c r="AT280" s="205"/>
      <c r="AU280" s="200"/>
      <c r="AV280" s="201"/>
      <c r="AW280" s="201"/>
      <c r="AX280" s="209"/>
      <c r="AY280" s="56"/>
      <c r="AZ280" s="47"/>
      <c r="BA280" s="47"/>
      <c r="BB280" s="47"/>
      <c r="BC280" s="47"/>
      <c r="BD280" s="47"/>
      <c r="BE280" s="47"/>
      <c r="BF280" s="47"/>
    </row>
    <row r="281" spans="1:58" ht="24.75" customHeight="1" x14ac:dyDescent="0.15">
      <c r="A281" s="800"/>
      <c r="B281" s="801"/>
      <c r="C281" s="801"/>
      <c r="D281" s="801"/>
      <c r="E281" s="801"/>
      <c r="F281" s="801"/>
      <c r="G281" s="258"/>
      <c r="H281" s="259"/>
      <c r="I281" s="259"/>
      <c r="J281" s="259"/>
      <c r="K281" s="260"/>
      <c r="L281" s="206"/>
      <c r="M281" s="207"/>
      <c r="N281" s="207"/>
      <c r="O281" s="207"/>
      <c r="P281" s="207"/>
      <c r="Q281" s="207"/>
      <c r="R281" s="207"/>
      <c r="S281" s="207"/>
      <c r="T281" s="207"/>
      <c r="U281" s="207"/>
      <c r="V281" s="207"/>
      <c r="W281" s="207"/>
      <c r="X281" s="208"/>
      <c r="Y281" s="200"/>
      <c r="Z281" s="201"/>
      <c r="AA281" s="201"/>
      <c r="AB281" s="209"/>
      <c r="AC281" s="258"/>
      <c r="AD281" s="259"/>
      <c r="AE281" s="259"/>
      <c r="AF281" s="259"/>
      <c r="AG281" s="260"/>
      <c r="AH281" s="206"/>
      <c r="AI281" s="204"/>
      <c r="AJ281" s="204"/>
      <c r="AK281" s="204"/>
      <c r="AL281" s="204"/>
      <c r="AM281" s="204"/>
      <c r="AN281" s="204"/>
      <c r="AO281" s="204"/>
      <c r="AP281" s="204"/>
      <c r="AQ281" s="204"/>
      <c r="AR281" s="204"/>
      <c r="AS281" s="204"/>
      <c r="AT281" s="205"/>
      <c r="AU281" s="200"/>
      <c r="AV281" s="201"/>
      <c r="AW281" s="201"/>
      <c r="AX281" s="209"/>
      <c r="AY281" s="56"/>
      <c r="AZ281" s="47"/>
      <c r="BA281" s="47"/>
      <c r="BB281" s="47"/>
      <c r="BC281" s="47"/>
      <c r="BD281" s="47"/>
      <c r="BE281" s="47"/>
      <c r="BF281" s="47"/>
    </row>
    <row r="282" spans="1:58" ht="24.75" customHeight="1" x14ac:dyDescent="0.15">
      <c r="A282" s="800"/>
      <c r="B282" s="801"/>
      <c r="C282" s="801"/>
      <c r="D282" s="801"/>
      <c r="E282" s="801"/>
      <c r="F282" s="801"/>
      <c r="G282" s="203"/>
      <c r="H282" s="204"/>
      <c r="I282" s="204"/>
      <c r="J282" s="204"/>
      <c r="K282" s="205"/>
      <c r="L282" s="206"/>
      <c r="M282" s="207"/>
      <c r="N282" s="207"/>
      <c r="O282" s="207"/>
      <c r="P282" s="207"/>
      <c r="Q282" s="207"/>
      <c r="R282" s="207"/>
      <c r="S282" s="207"/>
      <c r="T282" s="207"/>
      <c r="U282" s="207"/>
      <c r="V282" s="207"/>
      <c r="W282" s="207"/>
      <c r="X282" s="208"/>
      <c r="Y282" s="200"/>
      <c r="Z282" s="201"/>
      <c r="AA282" s="201"/>
      <c r="AB282" s="209"/>
      <c r="AC282" s="258"/>
      <c r="AD282" s="259"/>
      <c r="AE282" s="259"/>
      <c r="AF282" s="259"/>
      <c r="AG282" s="260"/>
      <c r="AH282" s="206"/>
      <c r="AI282" s="204"/>
      <c r="AJ282" s="204"/>
      <c r="AK282" s="204"/>
      <c r="AL282" s="204"/>
      <c r="AM282" s="204"/>
      <c r="AN282" s="204"/>
      <c r="AO282" s="204"/>
      <c r="AP282" s="204"/>
      <c r="AQ282" s="204"/>
      <c r="AR282" s="204"/>
      <c r="AS282" s="204"/>
      <c r="AT282" s="205"/>
      <c r="AU282" s="200"/>
      <c r="AV282" s="201"/>
      <c r="AW282" s="201"/>
      <c r="AX282" s="209"/>
      <c r="AY282" s="56"/>
      <c r="AZ282" s="47"/>
      <c r="BA282" s="47"/>
      <c r="BB282" s="47"/>
      <c r="BC282" s="47"/>
      <c r="BD282" s="47"/>
      <c r="BE282" s="47"/>
      <c r="BF282" s="47"/>
    </row>
    <row r="283" spans="1:58" ht="24.75" customHeight="1" x14ac:dyDescent="0.15">
      <c r="A283" s="800"/>
      <c r="B283" s="801"/>
      <c r="C283" s="801"/>
      <c r="D283" s="801"/>
      <c r="E283" s="801"/>
      <c r="F283" s="801"/>
      <c r="G283" s="203"/>
      <c r="H283" s="204"/>
      <c r="I283" s="204"/>
      <c r="J283" s="204"/>
      <c r="K283" s="205"/>
      <c r="L283" s="206"/>
      <c r="M283" s="207"/>
      <c r="N283" s="207"/>
      <c r="O283" s="207"/>
      <c r="P283" s="207"/>
      <c r="Q283" s="207"/>
      <c r="R283" s="207"/>
      <c r="S283" s="207"/>
      <c r="T283" s="207"/>
      <c r="U283" s="207"/>
      <c r="V283" s="207"/>
      <c r="W283" s="207"/>
      <c r="X283" s="208"/>
      <c r="Y283" s="200"/>
      <c r="Z283" s="201"/>
      <c r="AA283" s="201"/>
      <c r="AB283" s="209"/>
      <c r="AC283" s="258"/>
      <c r="AD283" s="259"/>
      <c r="AE283" s="259"/>
      <c r="AF283" s="259"/>
      <c r="AG283" s="260"/>
      <c r="AH283" s="206"/>
      <c r="AI283" s="204"/>
      <c r="AJ283" s="204"/>
      <c r="AK283" s="204"/>
      <c r="AL283" s="204"/>
      <c r="AM283" s="204"/>
      <c r="AN283" s="204"/>
      <c r="AO283" s="204"/>
      <c r="AP283" s="204"/>
      <c r="AQ283" s="204"/>
      <c r="AR283" s="204"/>
      <c r="AS283" s="204"/>
      <c r="AT283" s="205"/>
      <c r="AU283" s="200"/>
      <c r="AV283" s="201"/>
      <c r="AW283" s="201"/>
      <c r="AX283" s="209"/>
      <c r="AY283" s="56"/>
      <c r="AZ283" s="47"/>
      <c r="BA283" s="47"/>
      <c r="BB283" s="47"/>
      <c r="BC283" s="47"/>
      <c r="BD283" s="47"/>
      <c r="BE283" s="47"/>
      <c r="BF283" s="47"/>
    </row>
    <row r="284" spans="1:58" ht="24.75" customHeight="1" x14ac:dyDescent="0.15">
      <c r="A284" s="800"/>
      <c r="B284" s="801"/>
      <c r="C284" s="801"/>
      <c r="D284" s="801"/>
      <c r="E284" s="801"/>
      <c r="F284" s="801"/>
      <c r="G284" s="178"/>
      <c r="H284" s="179"/>
      <c r="I284" s="179"/>
      <c r="J284" s="179"/>
      <c r="K284" s="180"/>
      <c r="L284" s="181"/>
      <c r="M284" s="182"/>
      <c r="N284" s="182"/>
      <c r="O284" s="182"/>
      <c r="P284" s="182"/>
      <c r="Q284" s="182"/>
      <c r="R284" s="182"/>
      <c r="S284" s="182"/>
      <c r="T284" s="182"/>
      <c r="U284" s="182"/>
      <c r="V284" s="182"/>
      <c r="W284" s="182"/>
      <c r="X284" s="183"/>
      <c r="Y284" s="175"/>
      <c r="Z284" s="176"/>
      <c r="AA284" s="176"/>
      <c r="AB284" s="184"/>
      <c r="AC284" s="178"/>
      <c r="AD284" s="179"/>
      <c r="AE284" s="179"/>
      <c r="AF284" s="179"/>
      <c r="AG284" s="180"/>
      <c r="AH284" s="181"/>
      <c r="AI284" s="179"/>
      <c r="AJ284" s="179"/>
      <c r="AK284" s="179"/>
      <c r="AL284" s="179"/>
      <c r="AM284" s="179"/>
      <c r="AN284" s="179"/>
      <c r="AO284" s="179"/>
      <c r="AP284" s="179"/>
      <c r="AQ284" s="179"/>
      <c r="AR284" s="179"/>
      <c r="AS284" s="179"/>
      <c r="AT284" s="180"/>
      <c r="AU284" s="175"/>
      <c r="AV284" s="176"/>
      <c r="AW284" s="176"/>
      <c r="AX284" s="184"/>
      <c r="AY284" s="56"/>
      <c r="AZ284" s="47"/>
      <c r="BA284" s="47"/>
      <c r="BB284" s="47"/>
      <c r="BC284" s="47"/>
      <c r="BD284" s="47"/>
      <c r="BE284" s="47"/>
      <c r="BF284" s="47"/>
    </row>
    <row r="285" spans="1:58" ht="24.75" customHeight="1" thickBot="1" x14ac:dyDescent="0.2">
      <c r="A285" s="800"/>
      <c r="B285" s="801"/>
      <c r="C285" s="801"/>
      <c r="D285" s="801"/>
      <c r="E285" s="801"/>
      <c r="F285" s="801"/>
      <c r="G285" s="243" t="s">
        <v>24</v>
      </c>
      <c r="H285" s="116"/>
      <c r="I285" s="116"/>
      <c r="J285" s="116"/>
      <c r="K285" s="117"/>
      <c r="L285" s="244"/>
      <c r="M285" s="245"/>
      <c r="N285" s="245"/>
      <c r="O285" s="245"/>
      <c r="P285" s="245"/>
      <c r="Q285" s="245"/>
      <c r="R285" s="245"/>
      <c r="S285" s="245"/>
      <c r="T285" s="245"/>
      <c r="U285" s="245"/>
      <c r="V285" s="245"/>
      <c r="W285" s="245"/>
      <c r="X285" s="246"/>
      <c r="Y285" s="247">
        <v>54</v>
      </c>
      <c r="Z285" s="248"/>
      <c r="AA285" s="248"/>
      <c r="AB285" s="250"/>
      <c r="AC285" s="243" t="s">
        <v>24</v>
      </c>
      <c r="AD285" s="116"/>
      <c r="AE285" s="116"/>
      <c r="AF285" s="116"/>
      <c r="AG285" s="116"/>
      <c r="AH285" s="244"/>
      <c r="AI285" s="285"/>
      <c r="AJ285" s="285"/>
      <c r="AK285" s="285"/>
      <c r="AL285" s="285"/>
      <c r="AM285" s="285"/>
      <c r="AN285" s="285"/>
      <c r="AO285" s="285"/>
      <c r="AP285" s="285"/>
      <c r="AQ285" s="285"/>
      <c r="AR285" s="285"/>
      <c r="AS285" s="285"/>
      <c r="AT285" s="286"/>
      <c r="AU285" s="247">
        <v>2</v>
      </c>
      <c r="AV285" s="248"/>
      <c r="AW285" s="248"/>
      <c r="AX285" s="250"/>
      <c r="AY285" s="56"/>
      <c r="AZ285" s="47"/>
      <c r="BA285" s="47"/>
      <c r="BB285" s="47"/>
      <c r="BC285" s="47"/>
      <c r="BD285" s="47"/>
      <c r="BE285" s="47"/>
      <c r="BF285" s="47"/>
    </row>
    <row r="286" spans="1:58" ht="30" customHeight="1" x14ac:dyDescent="0.15">
      <c r="A286" s="800"/>
      <c r="B286" s="801"/>
      <c r="C286" s="801"/>
      <c r="D286" s="801"/>
      <c r="E286" s="801"/>
      <c r="F286" s="801"/>
      <c r="G286" s="251" t="s">
        <v>721</v>
      </c>
      <c r="H286" s="252"/>
      <c r="I286" s="252"/>
      <c r="J286" s="252"/>
      <c r="K286" s="252"/>
      <c r="L286" s="252"/>
      <c r="M286" s="252"/>
      <c r="N286" s="252"/>
      <c r="O286" s="252"/>
      <c r="P286" s="252"/>
      <c r="Q286" s="252"/>
      <c r="R286" s="252"/>
      <c r="S286" s="252"/>
      <c r="T286" s="252"/>
      <c r="U286" s="252"/>
      <c r="V286" s="252"/>
      <c r="W286" s="252"/>
      <c r="X286" s="252"/>
      <c r="Y286" s="252"/>
      <c r="Z286" s="252"/>
      <c r="AA286" s="252"/>
      <c r="AB286" s="253"/>
      <c r="AC286" s="746" t="s">
        <v>725</v>
      </c>
      <c r="AD286" s="1026"/>
      <c r="AE286" s="1026"/>
      <c r="AF286" s="1026"/>
      <c r="AG286" s="1026"/>
      <c r="AH286" s="1026"/>
      <c r="AI286" s="1026"/>
      <c r="AJ286" s="1026"/>
      <c r="AK286" s="1026"/>
      <c r="AL286" s="1026"/>
      <c r="AM286" s="1026"/>
      <c r="AN286" s="1026"/>
      <c r="AO286" s="1026"/>
      <c r="AP286" s="1026"/>
      <c r="AQ286" s="1026"/>
      <c r="AR286" s="1026"/>
      <c r="AS286" s="1026"/>
      <c r="AT286" s="1026"/>
      <c r="AU286" s="1026"/>
      <c r="AV286" s="1026"/>
      <c r="AW286" s="1026"/>
      <c r="AX286" s="1027"/>
    </row>
    <row r="287" spans="1:58" ht="24.75" customHeight="1" x14ac:dyDescent="0.15">
      <c r="A287" s="800"/>
      <c r="B287" s="801"/>
      <c r="C287" s="801"/>
      <c r="D287" s="801"/>
      <c r="E287" s="801"/>
      <c r="F287" s="801"/>
      <c r="G287" s="243" t="s">
        <v>21</v>
      </c>
      <c r="H287" s="116"/>
      <c r="I287" s="116"/>
      <c r="J287" s="116"/>
      <c r="K287" s="117"/>
      <c r="L287" s="161" t="s">
        <v>22</v>
      </c>
      <c r="M287" s="116"/>
      <c r="N287" s="116"/>
      <c r="O287" s="116"/>
      <c r="P287" s="116"/>
      <c r="Q287" s="116"/>
      <c r="R287" s="116"/>
      <c r="S287" s="116"/>
      <c r="T287" s="116"/>
      <c r="U287" s="116"/>
      <c r="V287" s="116"/>
      <c r="W287" s="116"/>
      <c r="X287" s="117"/>
      <c r="Y287" s="255" t="s">
        <v>23</v>
      </c>
      <c r="Z287" s="256"/>
      <c r="AA287" s="256"/>
      <c r="AB287" s="257"/>
      <c r="AC287" s="773" t="s">
        <v>21</v>
      </c>
      <c r="AD287" s="126"/>
      <c r="AE287" s="126"/>
      <c r="AF287" s="126"/>
      <c r="AG287" s="127"/>
      <c r="AH287" s="796" t="s">
        <v>22</v>
      </c>
      <c r="AI287" s="126"/>
      <c r="AJ287" s="126"/>
      <c r="AK287" s="126"/>
      <c r="AL287" s="126"/>
      <c r="AM287" s="126"/>
      <c r="AN287" s="126"/>
      <c r="AO287" s="126"/>
      <c r="AP287" s="126"/>
      <c r="AQ287" s="126"/>
      <c r="AR287" s="126"/>
      <c r="AS287" s="126"/>
      <c r="AT287" s="127"/>
      <c r="AU287" s="770" t="s">
        <v>23</v>
      </c>
      <c r="AV287" s="845"/>
      <c r="AW287" s="845"/>
      <c r="AX287" s="848"/>
    </row>
    <row r="288" spans="1:58" ht="24.75" customHeight="1" x14ac:dyDescent="0.15">
      <c r="A288" s="800"/>
      <c r="B288" s="801"/>
      <c r="C288" s="801"/>
      <c r="D288" s="801"/>
      <c r="E288" s="801"/>
      <c r="F288" s="801"/>
      <c r="G288" s="261" t="s">
        <v>679</v>
      </c>
      <c r="H288" s="262"/>
      <c r="I288" s="262"/>
      <c r="J288" s="262"/>
      <c r="K288" s="263"/>
      <c r="L288" s="264" t="s">
        <v>680</v>
      </c>
      <c r="M288" s="265"/>
      <c r="N288" s="265"/>
      <c r="O288" s="265"/>
      <c r="P288" s="265"/>
      <c r="Q288" s="265"/>
      <c r="R288" s="265"/>
      <c r="S288" s="265"/>
      <c r="T288" s="265"/>
      <c r="U288" s="265"/>
      <c r="V288" s="265"/>
      <c r="W288" s="265"/>
      <c r="X288" s="266"/>
      <c r="Y288" s="267">
        <f>15.09675/2</f>
        <v>7.5483750000000001</v>
      </c>
      <c r="Z288" s="268"/>
      <c r="AA288" s="268"/>
      <c r="AB288" s="269"/>
      <c r="AC288" s="270" t="s">
        <v>681</v>
      </c>
      <c r="AD288" s="271"/>
      <c r="AE288" s="271"/>
      <c r="AF288" s="271"/>
      <c r="AG288" s="272"/>
      <c r="AH288" s="206" t="s">
        <v>742</v>
      </c>
      <c r="AI288" s="204"/>
      <c r="AJ288" s="204"/>
      <c r="AK288" s="204"/>
      <c r="AL288" s="204"/>
      <c r="AM288" s="204"/>
      <c r="AN288" s="204"/>
      <c r="AO288" s="204"/>
      <c r="AP288" s="204"/>
      <c r="AQ288" s="204"/>
      <c r="AR288" s="204"/>
      <c r="AS288" s="204"/>
      <c r="AT288" s="205"/>
      <c r="AU288" s="200">
        <v>15</v>
      </c>
      <c r="AV288" s="201"/>
      <c r="AW288" s="201"/>
      <c r="AX288" s="209"/>
    </row>
    <row r="289" spans="1:50" ht="24.75" customHeight="1" x14ac:dyDescent="0.15">
      <c r="A289" s="800"/>
      <c r="B289" s="801"/>
      <c r="C289" s="801"/>
      <c r="D289" s="801"/>
      <c r="E289" s="801"/>
      <c r="F289" s="801"/>
      <c r="G289" s="258" t="s">
        <v>681</v>
      </c>
      <c r="H289" s="259"/>
      <c r="I289" s="259"/>
      <c r="J289" s="259"/>
      <c r="K289" s="260"/>
      <c r="L289" s="206" t="s">
        <v>682</v>
      </c>
      <c r="M289" s="207"/>
      <c r="N289" s="207"/>
      <c r="O289" s="207"/>
      <c r="P289" s="207"/>
      <c r="Q289" s="207"/>
      <c r="R289" s="207"/>
      <c r="S289" s="207"/>
      <c r="T289" s="207"/>
      <c r="U289" s="207"/>
      <c r="V289" s="207"/>
      <c r="W289" s="207"/>
      <c r="X289" s="208"/>
      <c r="Y289" s="200">
        <f>9.341234/2</f>
        <v>4.670617</v>
      </c>
      <c r="Z289" s="201"/>
      <c r="AA289" s="201"/>
      <c r="AB289" s="202"/>
      <c r="AC289" s="270" t="s">
        <v>726</v>
      </c>
      <c r="AD289" s="271"/>
      <c r="AE289" s="271"/>
      <c r="AF289" s="271"/>
      <c r="AG289" s="272"/>
      <c r="AH289" s="294" t="s">
        <v>741</v>
      </c>
      <c r="AI289" s="295"/>
      <c r="AJ289" s="295"/>
      <c r="AK289" s="295"/>
      <c r="AL289" s="295"/>
      <c r="AM289" s="295"/>
      <c r="AN289" s="295"/>
      <c r="AO289" s="295"/>
      <c r="AP289" s="295"/>
      <c r="AQ289" s="295"/>
      <c r="AR289" s="295"/>
      <c r="AS289" s="295"/>
      <c r="AT289" s="296"/>
      <c r="AU289" s="297">
        <v>5</v>
      </c>
      <c r="AV289" s="298"/>
      <c r="AW289" s="298"/>
      <c r="AX289" s="299"/>
    </row>
    <row r="290" spans="1:50" ht="24.75" customHeight="1" x14ac:dyDescent="0.15">
      <c r="A290" s="800"/>
      <c r="B290" s="801"/>
      <c r="C290" s="801"/>
      <c r="D290" s="801"/>
      <c r="E290" s="801"/>
      <c r="F290" s="801"/>
      <c r="G290" s="258" t="s">
        <v>227</v>
      </c>
      <c r="H290" s="259"/>
      <c r="I290" s="259"/>
      <c r="J290" s="259"/>
      <c r="K290" s="260"/>
      <c r="L290" s="206" t="s">
        <v>603</v>
      </c>
      <c r="M290" s="207"/>
      <c r="N290" s="207"/>
      <c r="O290" s="207"/>
      <c r="P290" s="207"/>
      <c r="Q290" s="207"/>
      <c r="R290" s="207"/>
      <c r="S290" s="207"/>
      <c r="T290" s="207"/>
      <c r="U290" s="207"/>
      <c r="V290" s="207"/>
      <c r="W290" s="207"/>
      <c r="X290" s="208"/>
      <c r="Y290" s="200">
        <f>(3.665679+2.248294)/2</f>
        <v>2.9569865000000002</v>
      </c>
      <c r="Z290" s="201"/>
      <c r="AA290" s="201"/>
      <c r="AB290" s="202"/>
      <c r="AC290" s="258" t="s">
        <v>227</v>
      </c>
      <c r="AD290" s="259"/>
      <c r="AE290" s="259"/>
      <c r="AF290" s="259"/>
      <c r="AG290" s="260"/>
      <c r="AH290" s="206" t="s">
        <v>743</v>
      </c>
      <c r="AI290" s="204"/>
      <c r="AJ290" s="204"/>
      <c r="AK290" s="204"/>
      <c r="AL290" s="204"/>
      <c r="AM290" s="204"/>
      <c r="AN290" s="204"/>
      <c r="AO290" s="204"/>
      <c r="AP290" s="204"/>
      <c r="AQ290" s="204"/>
      <c r="AR290" s="204"/>
      <c r="AS290" s="204"/>
      <c r="AT290" s="205"/>
      <c r="AU290" s="200">
        <v>4</v>
      </c>
      <c r="AV290" s="201"/>
      <c r="AW290" s="201"/>
      <c r="AX290" s="209"/>
    </row>
    <row r="291" spans="1:50" ht="24.75" customHeight="1" x14ac:dyDescent="0.15">
      <c r="A291" s="800"/>
      <c r="B291" s="801"/>
      <c r="C291" s="801"/>
      <c r="D291" s="801"/>
      <c r="E291" s="801"/>
      <c r="F291" s="801"/>
      <c r="G291" s="74"/>
      <c r="H291" s="75"/>
      <c r="I291" s="75"/>
      <c r="J291" s="75"/>
      <c r="K291" s="76"/>
      <c r="L291" s="71"/>
      <c r="M291" s="72"/>
      <c r="N291" s="72"/>
      <c r="O291" s="72"/>
      <c r="P291" s="72"/>
      <c r="Q291" s="72"/>
      <c r="R291" s="72"/>
      <c r="S291" s="72"/>
      <c r="T291" s="72"/>
      <c r="U291" s="72"/>
      <c r="V291" s="72"/>
      <c r="W291" s="72"/>
      <c r="X291" s="73"/>
      <c r="Y291" s="200"/>
      <c r="Z291" s="201"/>
      <c r="AA291" s="201"/>
      <c r="AB291" s="202"/>
      <c r="AC291" s="258" t="s">
        <v>442</v>
      </c>
      <c r="AD291" s="259"/>
      <c r="AE291" s="259"/>
      <c r="AF291" s="259"/>
      <c r="AG291" s="260"/>
      <c r="AH291" s="206"/>
      <c r="AI291" s="204"/>
      <c r="AJ291" s="204"/>
      <c r="AK291" s="204"/>
      <c r="AL291" s="204"/>
      <c r="AM291" s="204"/>
      <c r="AN291" s="204"/>
      <c r="AO291" s="204"/>
      <c r="AP291" s="204"/>
      <c r="AQ291" s="204"/>
      <c r="AR291" s="204"/>
      <c r="AS291" s="204"/>
      <c r="AT291" s="205"/>
      <c r="AU291" s="200">
        <v>-10</v>
      </c>
      <c r="AV291" s="201"/>
      <c r="AW291" s="201"/>
      <c r="AX291" s="209"/>
    </row>
    <row r="292" spans="1:50" ht="24.75" customHeight="1" x14ac:dyDescent="0.15">
      <c r="A292" s="800"/>
      <c r="B292" s="801"/>
      <c r="C292" s="801"/>
      <c r="D292" s="801"/>
      <c r="E292" s="801"/>
      <c r="F292" s="801"/>
      <c r="G292" s="74"/>
      <c r="H292" s="75"/>
      <c r="I292" s="75"/>
      <c r="J292" s="75"/>
      <c r="K292" s="76"/>
      <c r="L292" s="71"/>
      <c r="M292" s="72"/>
      <c r="N292" s="72"/>
      <c r="O292" s="72"/>
      <c r="P292" s="72"/>
      <c r="Q292" s="72"/>
      <c r="R292" s="72"/>
      <c r="S292" s="72"/>
      <c r="T292" s="72"/>
      <c r="U292" s="72"/>
      <c r="V292" s="72"/>
      <c r="W292" s="72"/>
      <c r="X292" s="73"/>
      <c r="Y292" s="200"/>
      <c r="Z292" s="201"/>
      <c r="AA292" s="201"/>
      <c r="AB292" s="202"/>
      <c r="AC292" s="203"/>
      <c r="AD292" s="204"/>
      <c r="AE292" s="204"/>
      <c r="AF292" s="204"/>
      <c r="AG292" s="205"/>
      <c r="AH292" s="206"/>
      <c r="AI292" s="204"/>
      <c r="AJ292" s="204"/>
      <c r="AK292" s="204"/>
      <c r="AL292" s="204"/>
      <c r="AM292" s="204"/>
      <c r="AN292" s="204"/>
      <c r="AO292" s="204"/>
      <c r="AP292" s="204"/>
      <c r="AQ292" s="204"/>
      <c r="AR292" s="204"/>
      <c r="AS292" s="204"/>
      <c r="AT292" s="205"/>
      <c r="AU292" s="200"/>
      <c r="AV292" s="201"/>
      <c r="AW292" s="201"/>
      <c r="AX292" s="209"/>
    </row>
    <row r="293" spans="1:50" ht="24.75" customHeight="1" x14ac:dyDescent="0.15">
      <c r="A293" s="800"/>
      <c r="B293" s="801"/>
      <c r="C293" s="801"/>
      <c r="D293" s="801"/>
      <c r="E293" s="801"/>
      <c r="F293" s="801"/>
      <c r="G293" s="74"/>
      <c r="H293" s="75"/>
      <c r="I293" s="75"/>
      <c r="J293" s="75"/>
      <c r="K293" s="76"/>
      <c r="L293" s="71"/>
      <c r="M293" s="72"/>
      <c r="N293" s="72"/>
      <c r="O293" s="72"/>
      <c r="P293" s="72"/>
      <c r="Q293" s="72"/>
      <c r="R293" s="72"/>
      <c r="S293" s="72"/>
      <c r="T293" s="72"/>
      <c r="U293" s="72"/>
      <c r="V293" s="72"/>
      <c r="W293" s="72"/>
      <c r="X293" s="73"/>
      <c r="Y293" s="200"/>
      <c r="Z293" s="201"/>
      <c r="AA293" s="201"/>
      <c r="AB293" s="202"/>
      <c r="AC293" s="213"/>
      <c r="AD293" s="214"/>
      <c r="AE293" s="214"/>
      <c r="AF293" s="214"/>
      <c r="AG293" s="215"/>
      <c r="AH293" s="1028"/>
      <c r="AI293" s="1029"/>
      <c r="AJ293" s="1029"/>
      <c r="AK293" s="1029"/>
      <c r="AL293" s="1029"/>
      <c r="AM293" s="1029"/>
      <c r="AN293" s="1029"/>
      <c r="AO293" s="1029"/>
      <c r="AP293" s="1029"/>
      <c r="AQ293" s="1029"/>
      <c r="AR293" s="1029"/>
      <c r="AS293" s="1029"/>
      <c r="AT293" s="1030"/>
      <c r="AU293" s="1031"/>
      <c r="AV293" s="1032"/>
      <c r="AW293" s="1032"/>
      <c r="AX293" s="1033"/>
    </row>
    <row r="294" spans="1:50" ht="24.75" customHeight="1" x14ac:dyDescent="0.15">
      <c r="A294" s="800"/>
      <c r="B294" s="801"/>
      <c r="C294" s="801"/>
      <c r="D294" s="801"/>
      <c r="E294" s="801"/>
      <c r="F294" s="801"/>
      <c r="G294" s="74"/>
      <c r="H294" s="75"/>
      <c r="I294" s="75"/>
      <c r="J294" s="75"/>
      <c r="K294" s="76"/>
      <c r="L294" s="71"/>
      <c r="M294" s="72"/>
      <c r="N294" s="72"/>
      <c r="O294" s="72"/>
      <c r="P294" s="72"/>
      <c r="Q294" s="72"/>
      <c r="R294" s="72"/>
      <c r="S294" s="72"/>
      <c r="T294" s="72"/>
      <c r="U294" s="72"/>
      <c r="V294" s="72"/>
      <c r="W294" s="72"/>
      <c r="X294" s="73"/>
      <c r="Y294" s="200"/>
      <c r="Z294" s="201"/>
      <c r="AA294" s="201"/>
      <c r="AB294" s="202"/>
      <c r="AC294" s="203"/>
      <c r="AD294" s="204"/>
      <c r="AE294" s="204"/>
      <c r="AF294" s="204"/>
      <c r="AG294" s="205"/>
      <c r="AH294" s="206"/>
      <c r="AI294" s="204"/>
      <c r="AJ294" s="204"/>
      <c r="AK294" s="204"/>
      <c r="AL294" s="204"/>
      <c r="AM294" s="204"/>
      <c r="AN294" s="204"/>
      <c r="AO294" s="204"/>
      <c r="AP294" s="204"/>
      <c r="AQ294" s="204"/>
      <c r="AR294" s="204"/>
      <c r="AS294" s="204"/>
      <c r="AT294" s="205"/>
      <c r="AU294" s="200"/>
      <c r="AV294" s="201"/>
      <c r="AW294" s="201"/>
      <c r="AX294" s="209"/>
    </row>
    <row r="295" spans="1:50" ht="24.75" customHeight="1" x14ac:dyDescent="0.15">
      <c r="A295" s="800"/>
      <c r="B295" s="801"/>
      <c r="C295" s="801"/>
      <c r="D295" s="801"/>
      <c r="E295" s="801"/>
      <c r="F295" s="801"/>
      <c r="G295" s="80"/>
      <c r="H295" s="81"/>
      <c r="I295" s="81"/>
      <c r="J295" s="81"/>
      <c r="K295" s="82"/>
      <c r="L295" s="77"/>
      <c r="M295" s="78"/>
      <c r="N295" s="78"/>
      <c r="O295" s="78"/>
      <c r="P295" s="78"/>
      <c r="Q295" s="78"/>
      <c r="R295" s="78"/>
      <c r="S295" s="78"/>
      <c r="T295" s="78"/>
      <c r="U295" s="78"/>
      <c r="V295" s="78"/>
      <c r="W295" s="78"/>
      <c r="X295" s="79"/>
      <c r="Y295" s="175"/>
      <c r="Z295" s="176"/>
      <c r="AA295" s="176"/>
      <c r="AB295" s="177"/>
      <c r="AC295" s="178"/>
      <c r="AD295" s="179"/>
      <c r="AE295" s="179"/>
      <c r="AF295" s="179"/>
      <c r="AG295" s="180"/>
      <c r="AH295" s="181"/>
      <c r="AI295" s="179"/>
      <c r="AJ295" s="179"/>
      <c r="AK295" s="179"/>
      <c r="AL295" s="179"/>
      <c r="AM295" s="179"/>
      <c r="AN295" s="179"/>
      <c r="AO295" s="179"/>
      <c r="AP295" s="179"/>
      <c r="AQ295" s="179"/>
      <c r="AR295" s="179"/>
      <c r="AS295" s="179"/>
      <c r="AT295" s="180"/>
      <c r="AU295" s="175"/>
      <c r="AV295" s="176"/>
      <c r="AW295" s="176"/>
      <c r="AX295" s="184"/>
    </row>
    <row r="296" spans="1:50" ht="24.75" customHeight="1" x14ac:dyDescent="0.15">
      <c r="A296" s="800"/>
      <c r="B296" s="801"/>
      <c r="C296" s="801"/>
      <c r="D296" s="801"/>
      <c r="E296" s="801"/>
      <c r="F296" s="801"/>
      <c r="G296" s="83" t="s">
        <v>24</v>
      </c>
      <c r="H296" s="67"/>
      <c r="I296" s="67"/>
      <c r="J296" s="67"/>
      <c r="K296" s="68"/>
      <c r="L296" s="244"/>
      <c r="M296" s="285"/>
      <c r="N296" s="285"/>
      <c r="O296" s="285"/>
      <c r="P296" s="285"/>
      <c r="Q296" s="285"/>
      <c r="R296" s="285"/>
      <c r="S296" s="285"/>
      <c r="T296" s="285"/>
      <c r="U296" s="285"/>
      <c r="V296" s="285"/>
      <c r="W296" s="285"/>
      <c r="X296" s="286"/>
      <c r="Y296" s="247">
        <v>15</v>
      </c>
      <c r="Z296" s="248"/>
      <c r="AA296" s="248"/>
      <c r="AB296" s="249"/>
      <c r="AC296" s="243" t="s">
        <v>24</v>
      </c>
      <c r="AD296" s="116"/>
      <c r="AE296" s="116"/>
      <c r="AF296" s="116"/>
      <c r="AG296" s="116"/>
      <c r="AH296" s="244"/>
      <c r="AI296" s="285"/>
      <c r="AJ296" s="285"/>
      <c r="AK296" s="285"/>
      <c r="AL296" s="285"/>
      <c r="AM296" s="285"/>
      <c r="AN296" s="285"/>
      <c r="AO296" s="285"/>
      <c r="AP296" s="285"/>
      <c r="AQ296" s="285"/>
      <c r="AR296" s="285"/>
      <c r="AS296" s="285"/>
      <c r="AT296" s="286"/>
      <c r="AU296" s="247">
        <v>14</v>
      </c>
      <c r="AV296" s="248"/>
      <c r="AW296" s="248"/>
      <c r="AX296" s="250"/>
    </row>
    <row r="297" spans="1:50" ht="30" customHeight="1" x14ac:dyDescent="0.15">
      <c r="A297" s="800"/>
      <c r="B297" s="801"/>
      <c r="C297" s="801"/>
      <c r="D297" s="801"/>
      <c r="E297" s="801"/>
      <c r="F297" s="801"/>
      <c r="G297" s="287" t="s">
        <v>722</v>
      </c>
      <c r="H297" s="288"/>
      <c r="I297" s="288"/>
      <c r="J297" s="288"/>
      <c r="K297" s="288"/>
      <c r="L297" s="288"/>
      <c r="M297" s="288"/>
      <c r="N297" s="288"/>
      <c r="O297" s="288"/>
      <c r="P297" s="288"/>
      <c r="Q297" s="288"/>
      <c r="R297" s="288"/>
      <c r="S297" s="288"/>
      <c r="T297" s="288"/>
      <c r="U297" s="288"/>
      <c r="V297" s="288"/>
      <c r="W297" s="288"/>
      <c r="X297" s="288"/>
      <c r="Y297" s="288"/>
      <c r="Z297" s="288"/>
      <c r="AA297" s="288"/>
      <c r="AB297" s="289"/>
      <c r="AC297" s="290"/>
      <c r="AD297" s="291"/>
      <c r="AE297" s="291"/>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4.75" customHeight="1" x14ac:dyDescent="0.15">
      <c r="A298" s="800"/>
      <c r="B298" s="801"/>
      <c r="C298" s="801"/>
      <c r="D298" s="801"/>
      <c r="E298" s="801"/>
      <c r="F298" s="801"/>
      <c r="G298" s="243" t="s">
        <v>21</v>
      </c>
      <c r="H298" s="116"/>
      <c r="I298" s="116"/>
      <c r="J298" s="116"/>
      <c r="K298" s="117"/>
      <c r="L298" s="161" t="s">
        <v>22</v>
      </c>
      <c r="M298" s="116"/>
      <c r="N298" s="116"/>
      <c r="O298" s="116"/>
      <c r="P298" s="116"/>
      <c r="Q298" s="116"/>
      <c r="R298" s="116"/>
      <c r="S298" s="116"/>
      <c r="T298" s="116"/>
      <c r="U298" s="116"/>
      <c r="V298" s="116"/>
      <c r="W298" s="116"/>
      <c r="X298" s="117"/>
      <c r="Y298" s="255" t="s">
        <v>23</v>
      </c>
      <c r="Z298" s="256"/>
      <c r="AA298" s="256"/>
      <c r="AB298" s="257"/>
      <c r="AC298" s="243" t="s">
        <v>21</v>
      </c>
      <c r="AD298" s="116"/>
      <c r="AE298" s="116"/>
      <c r="AF298" s="116"/>
      <c r="AG298" s="117"/>
      <c r="AH298" s="161" t="s">
        <v>22</v>
      </c>
      <c r="AI298" s="116"/>
      <c r="AJ298" s="116"/>
      <c r="AK298" s="116"/>
      <c r="AL298" s="116"/>
      <c r="AM298" s="116"/>
      <c r="AN298" s="116"/>
      <c r="AO298" s="116"/>
      <c r="AP298" s="116"/>
      <c r="AQ298" s="116"/>
      <c r="AR298" s="116"/>
      <c r="AS298" s="116"/>
      <c r="AT298" s="117"/>
      <c r="AU298" s="255" t="s">
        <v>23</v>
      </c>
      <c r="AV298" s="256"/>
      <c r="AW298" s="256"/>
      <c r="AX298" s="293"/>
    </row>
    <row r="299" spans="1:50" ht="24.75" customHeight="1" x14ac:dyDescent="0.15">
      <c r="A299" s="800"/>
      <c r="B299" s="801"/>
      <c r="C299" s="801"/>
      <c r="D299" s="801"/>
      <c r="E299" s="801"/>
      <c r="F299" s="801"/>
      <c r="G299" s="380" t="s">
        <v>591</v>
      </c>
      <c r="H299" s="381"/>
      <c r="I299" s="381"/>
      <c r="J299" s="381"/>
      <c r="K299" s="382"/>
      <c r="L299" s="273" t="s">
        <v>592</v>
      </c>
      <c r="M299" s="274"/>
      <c r="N299" s="274"/>
      <c r="O299" s="274"/>
      <c r="P299" s="274"/>
      <c r="Q299" s="274"/>
      <c r="R299" s="274"/>
      <c r="S299" s="274"/>
      <c r="T299" s="274"/>
      <c r="U299" s="274"/>
      <c r="V299" s="274"/>
      <c r="W299" s="274"/>
      <c r="X299" s="275"/>
      <c r="Y299" s="267">
        <v>3</v>
      </c>
      <c r="Z299" s="268"/>
      <c r="AA299" s="268"/>
      <c r="AB299" s="269"/>
      <c r="AC299" s="276"/>
      <c r="AD299" s="277"/>
      <c r="AE299" s="277"/>
      <c r="AF299" s="277"/>
      <c r="AG299" s="278"/>
      <c r="AH299" s="279"/>
      <c r="AI299" s="280"/>
      <c r="AJ299" s="280"/>
      <c r="AK299" s="280"/>
      <c r="AL299" s="280"/>
      <c r="AM299" s="280"/>
      <c r="AN299" s="280"/>
      <c r="AO299" s="280"/>
      <c r="AP299" s="280"/>
      <c r="AQ299" s="280"/>
      <c r="AR299" s="280"/>
      <c r="AS299" s="280"/>
      <c r="AT299" s="281"/>
      <c r="AU299" s="282"/>
      <c r="AV299" s="283"/>
      <c r="AW299" s="283"/>
      <c r="AX299" s="284"/>
    </row>
    <row r="300" spans="1:50" ht="24.75" customHeight="1" x14ac:dyDescent="0.15">
      <c r="A300" s="800"/>
      <c r="B300" s="801"/>
      <c r="C300" s="801"/>
      <c r="D300" s="801"/>
      <c r="E300" s="801"/>
      <c r="F300" s="801"/>
      <c r="G300" s="74"/>
      <c r="H300" s="75"/>
      <c r="I300" s="75"/>
      <c r="J300" s="75"/>
      <c r="K300" s="76"/>
      <c r="L300" s="71"/>
      <c r="M300" s="75"/>
      <c r="N300" s="75"/>
      <c r="O300" s="75"/>
      <c r="P300" s="75"/>
      <c r="Q300" s="75"/>
      <c r="R300" s="75"/>
      <c r="S300" s="75"/>
      <c r="T300" s="75"/>
      <c r="U300" s="75"/>
      <c r="V300" s="75"/>
      <c r="W300" s="75"/>
      <c r="X300" s="76"/>
      <c r="Y300" s="200"/>
      <c r="Z300" s="201"/>
      <c r="AA300" s="201"/>
      <c r="AB300" s="202"/>
      <c r="AC300" s="213"/>
      <c r="AD300" s="214"/>
      <c r="AE300" s="214"/>
      <c r="AF300" s="214"/>
      <c r="AG300" s="215"/>
      <c r="AH300" s="216"/>
      <c r="AI300" s="217"/>
      <c r="AJ300" s="217"/>
      <c r="AK300" s="217"/>
      <c r="AL300" s="217"/>
      <c r="AM300" s="217"/>
      <c r="AN300" s="217"/>
      <c r="AO300" s="217"/>
      <c r="AP300" s="217"/>
      <c r="AQ300" s="217"/>
      <c r="AR300" s="217"/>
      <c r="AS300" s="217"/>
      <c r="AT300" s="218"/>
      <c r="AU300" s="219"/>
      <c r="AV300" s="220"/>
      <c r="AW300" s="220"/>
      <c r="AX300" s="221"/>
    </row>
    <row r="301" spans="1:50" ht="24.75" customHeight="1" x14ac:dyDescent="0.15">
      <c r="A301" s="800"/>
      <c r="B301" s="801"/>
      <c r="C301" s="801"/>
      <c r="D301" s="801"/>
      <c r="E301" s="801"/>
      <c r="F301" s="801"/>
      <c r="G301" s="74"/>
      <c r="H301" s="75"/>
      <c r="I301" s="75"/>
      <c r="J301" s="75"/>
      <c r="K301" s="76"/>
      <c r="L301" s="71"/>
      <c r="M301" s="75"/>
      <c r="N301" s="75"/>
      <c r="O301" s="75"/>
      <c r="P301" s="75"/>
      <c r="Q301" s="75"/>
      <c r="R301" s="75"/>
      <c r="S301" s="75"/>
      <c r="T301" s="75"/>
      <c r="U301" s="75"/>
      <c r="V301" s="75"/>
      <c r="W301" s="75"/>
      <c r="X301" s="76"/>
      <c r="Y301" s="200"/>
      <c r="Z301" s="201"/>
      <c r="AA301" s="201"/>
      <c r="AB301" s="202"/>
      <c r="AC301" s="222"/>
      <c r="AD301" s="223"/>
      <c r="AE301" s="223"/>
      <c r="AF301" s="223"/>
      <c r="AG301" s="224"/>
      <c r="AH301" s="225"/>
      <c r="AI301" s="226"/>
      <c r="AJ301" s="226"/>
      <c r="AK301" s="226"/>
      <c r="AL301" s="226"/>
      <c r="AM301" s="226"/>
      <c r="AN301" s="226"/>
      <c r="AO301" s="226"/>
      <c r="AP301" s="226"/>
      <c r="AQ301" s="226"/>
      <c r="AR301" s="226"/>
      <c r="AS301" s="226"/>
      <c r="AT301" s="227"/>
      <c r="AU301" s="228"/>
      <c r="AV301" s="229"/>
      <c r="AW301" s="229"/>
      <c r="AX301" s="230"/>
    </row>
    <row r="302" spans="1:50" ht="24.75" customHeight="1" x14ac:dyDescent="0.15">
      <c r="A302" s="800"/>
      <c r="B302" s="801"/>
      <c r="C302" s="801"/>
      <c r="D302" s="801"/>
      <c r="E302" s="801"/>
      <c r="F302" s="801"/>
      <c r="G302" s="74"/>
      <c r="H302" s="75"/>
      <c r="I302" s="75"/>
      <c r="J302" s="75"/>
      <c r="K302" s="76"/>
      <c r="L302" s="71"/>
      <c r="M302" s="75"/>
      <c r="N302" s="75"/>
      <c r="O302" s="75"/>
      <c r="P302" s="75"/>
      <c r="Q302" s="75"/>
      <c r="R302" s="75"/>
      <c r="S302" s="75"/>
      <c r="T302" s="75"/>
      <c r="U302" s="75"/>
      <c r="V302" s="75"/>
      <c r="W302" s="75"/>
      <c r="X302" s="76"/>
      <c r="Y302" s="200"/>
      <c r="Z302" s="201"/>
      <c r="AA302" s="201"/>
      <c r="AB302" s="202"/>
      <c r="AC302" s="222"/>
      <c r="AD302" s="223"/>
      <c r="AE302" s="223"/>
      <c r="AF302" s="223"/>
      <c r="AG302" s="224"/>
      <c r="AH302" s="225"/>
      <c r="AI302" s="226"/>
      <c r="AJ302" s="226"/>
      <c r="AK302" s="226"/>
      <c r="AL302" s="226"/>
      <c r="AM302" s="226"/>
      <c r="AN302" s="226"/>
      <c r="AO302" s="226"/>
      <c r="AP302" s="226"/>
      <c r="AQ302" s="226"/>
      <c r="AR302" s="226"/>
      <c r="AS302" s="226"/>
      <c r="AT302" s="227"/>
      <c r="AU302" s="228"/>
      <c r="AV302" s="229"/>
      <c r="AW302" s="229"/>
      <c r="AX302" s="230"/>
    </row>
    <row r="303" spans="1:50" ht="24.75" customHeight="1" x14ac:dyDescent="0.15">
      <c r="A303" s="800"/>
      <c r="B303" s="801"/>
      <c r="C303" s="801"/>
      <c r="D303" s="801"/>
      <c r="E303" s="801"/>
      <c r="F303" s="801"/>
      <c r="G303" s="74"/>
      <c r="H303" s="75"/>
      <c r="I303" s="75"/>
      <c r="J303" s="75"/>
      <c r="K303" s="76"/>
      <c r="L303" s="71"/>
      <c r="M303" s="75"/>
      <c r="N303" s="75"/>
      <c r="O303" s="75"/>
      <c r="P303" s="75"/>
      <c r="Q303" s="75"/>
      <c r="R303" s="75"/>
      <c r="S303" s="75"/>
      <c r="T303" s="75"/>
      <c r="U303" s="75"/>
      <c r="V303" s="75"/>
      <c r="W303" s="75"/>
      <c r="X303" s="76"/>
      <c r="Y303" s="200"/>
      <c r="Z303" s="201"/>
      <c r="AA303" s="201"/>
      <c r="AB303" s="202"/>
      <c r="AC303" s="231"/>
      <c r="AD303" s="232"/>
      <c r="AE303" s="232"/>
      <c r="AF303" s="232"/>
      <c r="AG303" s="233"/>
      <c r="AH303" s="234"/>
      <c r="AI303" s="235"/>
      <c r="AJ303" s="235"/>
      <c r="AK303" s="235"/>
      <c r="AL303" s="235"/>
      <c r="AM303" s="235"/>
      <c r="AN303" s="235"/>
      <c r="AO303" s="235"/>
      <c r="AP303" s="235"/>
      <c r="AQ303" s="235"/>
      <c r="AR303" s="235"/>
      <c r="AS303" s="235"/>
      <c r="AT303" s="236"/>
      <c r="AU303" s="228"/>
      <c r="AV303" s="229"/>
      <c r="AW303" s="229"/>
      <c r="AX303" s="230"/>
    </row>
    <row r="304" spans="1:50" ht="24.75" customHeight="1" x14ac:dyDescent="0.15">
      <c r="A304" s="800"/>
      <c r="B304" s="801"/>
      <c r="C304" s="801"/>
      <c r="D304" s="801"/>
      <c r="E304" s="801"/>
      <c r="F304" s="801"/>
      <c r="G304" s="74"/>
      <c r="H304" s="75"/>
      <c r="I304" s="75"/>
      <c r="J304" s="75"/>
      <c r="K304" s="76"/>
      <c r="L304" s="71"/>
      <c r="M304" s="75"/>
      <c r="N304" s="75"/>
      <c r="O304" s="75"/>
      <c r="P304" s="75"/>
      <c r="Q304" s="75"/>
      <c r="R304" s="75"/>
      <c r="S304" s="75"/>
      <c r="T304" s="75"/>
      <c r="U304" s="75"/>
      <c r="V304" s="75"/>
      <c r="W304" s="75"/>
      <c r="X304" s="76"/>
      <c r="Y304" s="200"/>
      <c r="Z304" s="201"/>
      <c r="AA304" s="201"/>
      <c r="AB304" s="202"/>
      <c r="AC304" s="237"/>
      <c r="AD304" s="238"/>
      <c r="AE304" s="238"/>
      <c r="AF304" s="238"/>
      <c r="AG304" s="239"/>
      <c r="AH304" s="240"/>
      <c r="AI304" s="241"/>
      <c r="AJ304" s="241"/>
      <c r="AK304" s="241"/>
      <c r="AL304" s="241"/>
      <c r="AM304" s="241"/>
      <c r="AN304" s="241"/>
      <c r="AO304" s="241"/>
      <c r="AP304" s="241"/>
      <c r="AQ304" s="241"/>
      <c r="AR304" s="241"/>
      <c r="AS304" s="241"/>
      <c r="AT304" s="242"/>
      <c r="AU304" s="197"/>
      <c r="AV304" s="198"/>
      <c r="AW304" s="198"/>
      <c r="AX304" s="199"/>
    </row>
    <row r="305" spans="1:50" ht="24.75" customHeight="1" x14ac:dyDescent="0.15">
      <c r="A305" s="800"/>
      <c r="B305" s="801"/>
      <c r="C305" s="801"/>
      <c r="D305" s="801"/>
      <c r="E305" s="801"/>
      <c r="F305" s="801"/>
      <c r="G305" s="74"/>
      <c r="H305" s="75"/>
      <c r="I305" s="75"/>
      <c r="J305" s="75"/>
      <c r="K305" s="76"/>
      <c r="L305" s="71"/>
      <c r="M305" s="75"/>
      <c r="N305" s="75"/>
      <c r="O305" s="75"/>
      <c r="P305" s="75"/>
      <c r="Q305" s="75"/>
      <c r="R305" s="75"/>
      <c r="S305" s="75"/>
      <c r="T305" s="75"/>
      <c r="U305" s="75"/>
      <c r="V305" s="75"/>
      <c r="W305" s="75"/>
      <c r="X305" s="76"/>
      <c r="Y305" s="200"/>
      <c r="Z305" s="201"/>
      <c r="AA305" s="201"/>
      <c r="AB305" s="202"/>
      <c r="AC305" s="203"/>
      <c r="AD305" s="204"/>
      <c r="AE305" s="204"/>
      <c r="AF305" s="204"/>
      <c r="AG305" s="205"/>
      <c r="AH305" s="206"/>
      <c r="AI305" s="207"/>
      <c r="AJ305" s="207"/>
      <c r="AK305" s="207"/>
      <c r="AL305" s="207"/>
      <c r="AM305" s="207"/>
      <c r="AN305" s="207"/>
      <c r="AO305" s="207"/>
      <c r="AP305" s="207"/>
      <c r="AQ305" s="207"/>
      <c r="AR305" s="207"/>
      <c r="AS305" s="207"/>
      <c r="AT305" s="208"/>
      <c r="AU305" s="200"/>
      <c r="AV305" s="201"/>
      <c r="AW305" s="201"/>
      <c r="AX305" s="209"/>
    </row>
    <row r="306" spans="1:50" ht="24.75" customHeight="1" x14ac:dyDescent="0.15">
      <c r="A306" s="800"/>
      <c r="B306" s="801"/>
      <c r="C306" s="801"/>
      <c r="D306" s="801"/>
      <c r="E306" s="801"/>
      <c r="F306" s="801"/>
      <c r="G306" s="80"/>
      <c r="H306" s="81"/>
      <c r="I306" s="81"/>
      <c r="J306" s="81"/>
      <c r="K306" s="82"/>
      <c r="L306" s="77"/>
      <c r="M306" s="81"/>
      <c r="N306" s="81"/>
      <c r="O306" s="81"/>
      <c r="P306" s="81"/>
      <c r="Q306" s="81"/>
      <c r="R306" s="81"/>
      <c r="S306" s="81"/>
      <c r="T306" s="81"/>
      <c r="U306" s="81"/>
      <c r="V306" s="81"/>
      <c r="W306" s="81"/>
      <c r="X306" s="82"/>
      <c r="Y306" s="175"/>
      <c r="Z306" s="176"/>
      <c r="AA306" s="176"/>
      <c r="AB306" s="177"/>
      <c r="AC306" s="178"/>
      <c r="AD306" s="179"/>
      <c r="AE306" s="179"/>
      <c r="AF306" s="179"/>
      <c r="AG306" s="180"/>
      <c r="AH306" s="181"/>
      <c r="AI306" s="182"/>
      <c r="AJ306" s="182"/>
      <c r="AK306" s="182"/>
      <c r="AL306" s="182"/>
      <c r="AM306" s="182"/>
      <c r="AN306" s="182"/>
      <c r="AO306" s="182"/>
      <c r="AP306" s="182"/>
      <c r="AQ306" s="182"/>
      <c r="AR306" s="182"/>
      <c r="AS306" s="182"/>
      <c r="AT306" s="183"/>
      <c r="AU306" s="175"/>
      <c r="AV306" s="176"/>
      <c r="AW306" s="176"/>
      <c r="AX306" s="184"/>
    </row>
    <row r="307" spans="1:50" ht="24.75" customHeight="1" thickBot="1" x14ac:dyDescent="0.2">
      <c r="A307" s="802"/>
      <c r="B307" s="803"/>
      <c r="C307" s="803"/>
      <c r="D307" s="803"/>
      <c r="E307" s="803"/>
      <c r="F307" s="803"/>
      <c r="G307" s="69" t="s">
        <v>24</v>
      </c>
      <c r="H307" s="70"/>
      <c r="I307" s="70"/>
      <c r="J307" s="70"/>
      <c r="K307" s="70"/>
      <c r="L307" s="185"/>
      <c r="M307" s="186"/>
      <c r="N307" s="186"/>
      <c r="O307" s="186"/>
      <c r="P307" s="186"/>
      <c r="Q307" s="186"/>
      <c r="R307" s="186"/>
      <c r="S307" s="186"/>
      <c r="T307" s="186"/>
      <c r="U307" s="186"/>
      <c r="V307" s="186"/>
      <c r="W307" s="186"/>
      <c r="X307" s="187"/>
      <c r="Y307" s="188">
        <v>3</v>
      </c>
      <c r="Z307" s="189"/>
      <c r="AA307" s="189"/>
      <c r="AB307" s="190"/>
      <c r="AC307" s="191" t="s">
        <v>24</v>
      </c>
      <c r="AD307" s="192"/>
      <c r="AE307" s="192"/>
      <c r="AF307" s="192"/>
      <c r="AG307" s="193"/>
      <c r="AH307" s="185"/>
      <c r="AI307" s="194"/>
      <c r="AJ307" s="194"/>
      <c r="AK307" s="194"/>
      <c r="AL307" s="194"/>
      <c r="AM307" s="194"/>
      <c r="AN307" s="194"/>
      <c r="AO307" s="194"/>
      <c r="AP307" s="194"/>
      <c r="AQ307" s="194"/>
      <c r="AR307" s="194"/>
      <c r="AS307" s="194"/>
      <c r="AT307" s="195"/>
      <c r="AU307" s="188">
        <f>SUM(AU299:AX306)</f>
        <v>0</v>
      </c>
      <c r="AV307" s="189"/>
      <c r="AW307" s="189"/>
      <c r="AX307" s="196"/>
    </row>
    <row r="308" spans="1:50" ht="9" customHeight="1" x14ac:dyDescent="0.15">
      <c r="A308" s="7"/>
      <c r="B308" s="7"/>
      <c r="C308" s="7"/>
      <c r="D308" s="7"/>
      <c r="E308" s="7"/>
      <c r="F308" s="7"/>
      <c r="G308" s="15"/>
      <c r="H308" s="15"/>
      <c r="I308" s="15"/>
      <c r="J308" s="15"/>
      <c r="K308" s="15"/>
      <c r="L308" s="6"/>
      <c r="M308" s="15"/>
      <c r="N308" s="15"/>
      <c r="O308" s="15"/>
      <c r="P308" s="15"/>
      <c r="Q308" s="15"/>
      <c r="R308" s="15"/>
      <c r="S308" s="15"/>
      <c r="T308" s="15"/>
      <c r="U308" s="15"/>
      <c r="V308" s="15"/>
      <c r="W308" s="15"/>
      <c r="X308" s="15"/>
      <c r="Y308" s="16"/>
      <c r="Z308" s="16"/>
      <c r="AA308" s="16"/>
      <c r="AB308" s="16"/>
      <c r="AC308" s="15"/>
      <c r="AD308" s="15"/>
      <c r="AE308" s="15"/>
      <c r="AF308" s="15"/>
      <c r="AG308" s="15"/>
      <c r="AH308" s="6"/>
      <c r="AI308" s="15"/>
      <c r="AJ308" s="15"/>
      <c r="AK308" s="15"/>
      <c r="AL308" s="15"/>
      <c r="AM308" s="15"/>
      <c r="AN308" s="15"/>
      <c r="AO308" s="15"/>
      <c r="AP308" s="15"/>
      <c r="AQ308" s="15"/>
      <c r="AR308" s="15"/>
      <c r="AS308" s="15"/>
      <c r="AT308" s="15"/>
      <c r="AU308" s="16"/>
      <c r="AV308" s="16"/>
      <c r="AW308" s="16"/>
      <c r="AX308" s="16"/>
    </row>
    <row r="309" spans="1:50" x14ac:dyDescent="0.1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row>
    <row r="310" spans="1:50" x14ac:dyDescent="0.1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row>
    <row r="311" spans="1:50" ht="14.25" x14ac:dyDescent="0.15">
      <c r="A311" s="17"/>
      <c r="B311" s="4" t="s">
        <v>457</v>
      </c>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row>
    <row r="312" spans="1:50" x14ac:dyDescent="0.15">
      <c r="A312" s="17"/>
      <c r="B312" s="17" t="s">
        <v>19</v>
      </c>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row>
    <row r="313" spans="1:50" ht="34.5" customHeight="1" x14ac:dyDescent="0.15">
      <c r="A313" s="128"/>
      <c r="B313" s="128"/>
      <c r="C313" s="99" t="s">
        <v>36</v>
      </c>
      <c r="D313" s="99"/>
      <c r="E313" s="99"/>
      <c r="F313" s="99"/>
      <c r="G313" s="99"/>
      <c r="H313" s="99"/>
      <c r="I313" s="99"/>
      <c r="J313" s="99"/>
      <c r="K313" s="99"/>
      <c r="L313" s="99"/>
      <c r="M313" s="99" t="s">
        <v>37</v>
      </c>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145" t="s">
        <v>38</v>
      </c>
      <c r="AL313" s="99"/>
      <c r="AM313" s="99"/>
      <c r="AN313" s="99"/>
      <c r="AO313" s="99"/>
      <c r="AP313" s="99"/>
      <c r="AQ313" s="99" t="s">
        <v>28</v>
      </c>
      <c r="AR313" s="99"/>
      <c r="AS313" s="99"/>
      <c r="AT313" s="99"/>
      <c r="AU313" s="100" t="s">
        <v>29</v>
      </c>
      <c r="AV313" s="146"/>
      <c r="AW313" s="146"/>
      <c r="AX313" s="141"/>
    </row>
    <row r="314" spans="1:50" ht="30" customHeight="1" x14ac:dyDescent="0.15">
      <c r="A314" s="128">
        <v>1</v>
      </c>
      <c r="B314" s="128">
        <v>1</v>
      </c>
      <c r="C314" s="308" t="s">
        <v>374</v>
      </c>
      <c r="D314" s="309"/>
      <c r="E314" s="309"/>
      <c r="F314" s="309"/>
      <c r="G314" s="309"/>
      <c r="H314" s="309"/>
      <c r="I314" s="309"/>
      <c r="J314" s="309"/>
      <c r="K314" s="309"/>
      <c r="L314" s="309"/>
      <c r="M314" s="317" t="s">
        <v>375</v>
      </c>
      <c r="N314" s="318"/>
      <c r="O314" s="318"/>
      <c r="P314" s="318"/>
      <c r="Q314" s="318"/>
      <c r="R314" s="318"/>
      <c r="S314" s="318"/>
      <c r="T314" s="318"/>
      <c r="U314" s="318"/>
      <c r="V314" s="318"/>
      <c r="W314" s="318"/>
      <c r="X314" s="318"/>
      <c r="Y314" s="318"/>
      <c r="Z314" s="318"/>
      <c r="AA314" s="318"/>
      <c r="AB314" s="318"/>
      <c r="AC314" s="318"/>
      <c r="AD314" s="318"/>
      <c r="AE314" s="318"/>
      <c r="AF314" s="318"/>
      <c r="AG314" s="318"/>
      <c r="AH314" s="318"/>
      <c r="AI314" s="318"/>
      <c r="AJ314" s="318"/>
      <c r="AK314" s="312">
        <v>50</v>
      </c>
      <c r="AL314" s="313"/>
      <c r="AM314" s="313"/>
      <c r="AN314" s="313"/>
      <c r="AO314" s="313"/>
      <c r="AP314" s="313"/>
      <c r="AQ314" s="133" t="s">
        <v>702</v>
      </c>
      <c r="AR314" s="134"/>
      <c r="AS314" s="134"/>
      <c r="AT314" s="135"/>
      <c r="AU314" s="144" t="s">
        <v>376</v>
      </c>
      <c r="AV314" s="126"/>
      <c r="AW314" s="126"/>
      <c r="AX314" s="127"/>
    </row>
    <row r="315" spans="1:50" ht="30" customHeight="1" x14ac:dyDescent="0.15">
      <c r="A315" s="128">
        <v>2</v>
      </c>
      <c r="B315" s="128">
        <v>1</v>
      </c>
      <c r="C315" s="308" t="s">
        <v>377</v>
      </c>
      <c r="D315" s="309"/>
      <c r="E315" s="309"/>
      <c r="F315" s="309"/>
      <c r="G315" s="309"/>
      <c r="H315" s="309"/>
      <c r="I315" s="309"/>
      <c r="J315" s="309"/>
      <c r="K315" s="309"/>
      <c r="L315" s="309"/>
      <c r="M315" s="317" t="s">
        <v>378</v>
      </c>
      <c r="N315" s="318"/>
      <c r="O315" s="318"/>
      <c r="P315" s="318"/>
      <c r="Q315" s="318"/>
      <c r="R315" s="318"/>
      <c r="S315" s="318"/>
      <c r="T315" s="318"/>
      <c r="U315" s="318"/>
      <c r="V315" s="318"/>
      <c r="W315" s="318"/>
      <c r="X315" s="318"/>
      <c r="Y315" s="318"/>
      <c r="Z315" s="318"/>
      <c r="AA315" s="318"/>
      <c r="AB315" s="318"/>
      <c r="AC315" s="318"/>
      <c r="AD315" s="318"/>
      <c r="AE315" s="318"/>
      <c r="AF315" s="318"/>
      <c r="AG315" s="318"/>
      <c r="AH315" s="318"/>
      <c r="AI315" s="318"/>
      <c r="AJ315" s="318"/>
      <c r="AK315" s="312">
        <v>49</v>
      </c>
      <c r="AL315" s="313"/>
      <c r="AM315" s="313"/>
      <c r="AN315" s="313"/>
      <c r="AO315" s="313"/>
      <c r="AP315" s="313"/>
      <c r="AQ315" s="133" t="s">
        <v>702</v>
      </c>
      <c r="AR315" s="134"/>
      <c r="AS315" s="134"/>
      <c r="AT315" s="135"/>
      <c r="AU315" s="144" t="s">
        <v>376</v>
      </c>
      <c r="AV315" s="126"/>
      <c r="AW315" s="126"/>
      <c r="AX315" s="127"/>
    </row>
    <row r="316" spans="1:50" ht="30" customHeight="1" x14ac:dyDescent="0.15">
      <c r="A316" s="128">
        <v>3</v>
      </c>
      <c r="B316" s="128">
        <v>1</v>
      </c>
      <c r="C316" s="308" t="s">
        <v>379</v>
      </c>
      <c r="D316" s="309"/>
      <c r="E316" s="309"/>
      <c r="F316" s="309"/>
      <c r="G316" s="309"/>
      <c r="H316" s="309"/>
      <c r="I316" s="309"/>
      <c r="J316" s="309"/>
      <c r="K316" s="309"/>
      <c r="L316" s="309"/>
      <c r="M316" s="317" t="s">
        <v>380</v>
      </c>
      <c r="N316" s="318"/>
      <c r="O316" s="318"/>
      <c r="P316" s="318"/>
      <c r="Q316" s="318"/>
      <c r="R316" s="318"/>
      <c r="S316" s="318"/>
      <c r="T316" s="318"/>
      <c r="U316" s="318"/>
      <c r="V316" s="318"/>
      <c r="W316" s="318"/>
      <c r="X316" s="318"/>
      <c r="Y316" s="318"/>
      <c r="Z316" s="318"/>
      <c r="AA316" s="318"/>
      <c r="AB316" s="318"/>
      <c r="AC316" s="318"/>
      <c r="AD316" s="318"/>
      <c r="AE316" s="318"/>
      <c r="AF316" s="318"/>
      <c r="AG316" s="318"/>
      <c r="AH316" s="318"/>
      <c r="AI316" s="318"/>
      <c r="AJ316" s="318"/>
      <c r="AK316" s="312">
        <v>49</v>
      </c>
      <c r="AL316" s="313"/>
      <c r="AM316" s="313"/>
      <c r="AN316" s="313"/>
      <c r="AO316" s="313"/>
      <c r="AP316" s="313"/>
      <c r="AQ316" s="133" t="s">
        <v>702</v>
      </c>
      <c r="AR316" s="134"/>
      <c r="AS316" s="134"/>
      <c r="AT316" s="135"/>
      <c r="AU316" s="144" t="s">
        <v>376</v>
      </c>
      <c r="AV316" s="126"/>
      <c r="AW316" s="126"/>
      <c r="AX316" s="127"/>
    </row>
    <row r="317" spans="1:50" ht="30" customHeight="1" x14ac:dyDescent="0.15">
      <c r="A317" s="128">
        <v>4</v>
      </c>
      <c r="B317" s="128">
        <v>1</v>
      </c>
      <c r="C317" s="308" t="s">
        <v>381</v>
      </c>
      <c r="D317" s="309"/>
      <c r="E317" s="309"/>
      <c r="F317" s="309"/>
      <c r="G317" s="309"/>
      <c r="H317" s="309"/>
      <c r="I317" s="309"/>
      <c r="J317" s="309"/>
      <c r="K317" s="309"/>
      <c r="L317" s="309"/>
      <c r="M317" s="317" t="s">
        <v>384</v>
      </c>
      <c r="N317" s="318"/>
      <c r="O317" s="318"/>
      <c r="P317" s="318"/>
      <c r="Q317" s="318"/>
      <c r="R317" s="318"/>
      <c r="S317" s="318"/>
      <c r="T317" s="318"/>
      <c r="U317" s="318"/>
      <c r="V317" s="318"/>
      <c r="W317" s="318"/>
      <c r="X317" s="318"/>
      <c r="Y317" s="318"/>
      <c r="Z317" s="318"/>
      <c r="AA317" s="318"/>
      <c r="AB317" s="318"/>
      <c r="AC317" s="318"/>
      <c r="AD317" s="318"/>
      <c r="AE317" s="318"/>
      <c r="AF317" s="318"/>
      <c r="AG317" s="318"/>
      <c r="AH317" s="318"/>
      <c r="AI317" s="318"/>
      <c r="AJ317" s="318"/>
      <c r="AK317" s="312">
        <v>49</v>
      </c>
      <c r="AL317" s="313"/>
      <c r="AM317" s="313"/>
      <c r="AN317" s="313"/>
      <c r="AO317" s="313"/>
      <c r="AP317" s="313"/>
      <c r="AQ317" s="133" t="s">
        <v>702</v>
      </c>
      <c r="AR317" s="134"/>
      <c r="AS317" s="134"/>
      <c r="AT317" s="135"/>
      <c r="AU317" s="144" t="s">
        <v>376</v>
      </c>
      <c r="AV317" s="126"/>
      <c r="AW317" s="126"/>
      <c r="AX317" s="127"/>
    </row>
    <row r="318" spans="1:50" ht="30" customHeight="1" x14ac:dyDescent="0.15">
      <c r="A318" s="128">
        <v>5</v>
      </c>
      <c r="B318" s="128">
        <v>1</v>
      </c>
      <c r="C318" s="308" t="s">
        <v>382</v>
      </c>
      <c r="D318" s="309"/>
      <c r="E318" s="309"/>
      <c r="F318" s="309"/>
      <c r="G318" s="309"/>
      <c r="H318" s="309"/>
      <c r="I318" s="309"/>
      <c r="J318" s="309"/>
      <c r="K318" s="309"/>
      <c r="L318" s="309"/>
      <c r="M318" s="317" t="s">
        <v>385</v>
      </c>
      <c r="N318" s="318"/>
      <c r="O318" s="318"/>
      <c r="P318" s="318"/>
      <c r="Q318" s="318"/>
      <c r="R318" s="318"/>
      <c r="S318" s="318"/>
      <c r="T318" s="318"/>
      <c r="U318" s="318"/>
      <c r="V318" s="318"/>
      <c r="W318" s="318"/>
      <c r="X318" s="318"/>
      <c r="Y318" s="318"/>
      <c r="Z318" s="318"/>
      <c r="AA318" s="318"/>
      <c r="AB318" s="318"/>
      <c r="AC318" s="318"/>
      <c r="AD318" s="318"/>
      <c r="AE318" s="318"/>
      <c r="AF318" s="318"/>
      <c r="AG318" s="318"/>
      <c r="AH318" s="318"/>
      <c r="AI318" s="318"/>
      <c r="AJ318" s="318"/>
      <c r="AK318" s="312">
        <v>48</v>
      </c>
      <c r="AL318" s="313"/>
      <c r="AM318" s="313"/>
      <c r="AN318" s="313"/>
      <c r="AO318" s="313"/>
      <c r="AP318" s="313"/>
      <c r="AQ318" s="133" t="s">
        <v>702</v>
      </c>
      <c r="AR318" s="134"/>
      <c r="AS318" s="134"/>
      <c r="AT318" s="135"/>
      <c r="AU318" s="144" t="s">
        <v>376</v>
      </c>
      <c r="AV318" s="126"/>
      <c r="AW318" s="126"/>
      <c r="AX318" s="127"/>
    </row>
    <row r="319" spans="1:50" ht="30" customHeight="1" x14ac:dyDescent="0.15">
      <c r="A319" s="128">
        <v>6</v>
      </c>
      <c r="B319" s="128">
        <v>1</v>
      </c>
      <c r="C319" s="308" t="s">
        <v>383</v>
      </c>
      <c r="D319" s="309"/>
      <c r="E319" s="309"/>
      <c r="F319" s="309"/>
      <c r="G319" s="309"/>
      <c r="H319" s="309"/>
      <c r="I319" s="309"/>
      <c r="J319" s="309"/>
      <c r="K319" s="309"/>
      <c r="L319" s="309"/>
      <c r="M319" s="317" t="s">
        <v>386</v>
      </c>
      <c r="N319" s="318"/>
      <c r="O319" s="318"/>
      <c r="P319" s="318"/>
      <c r="Q319" s="318"/>
      <c r="R319" s="318"/>
      <c r="S319" s="318"/>
      <c r="T319" s="318"/>
      <c r="U319" s="318"/>
      <c r="V319" s="318"/>
      <c r="W319" s="318"/>
      <c r="X319" s="318"/>
      <c r="Y319" s="318"/>
      <c r="Z319" s="318"/>
      <c r="AA319" s="318"/>
      <c r="AB319" s="318"/>
      <c r="AC319" s="318"/>
      <c r="AD319" s="318"/>
      <c r="AE319" s="318"/>
      <c r="AF319" s="318"/>
      <c r="AG319" s="318"/>
      <c r="AH319" s="318"/>
      <c r="AI319" s="318"/>
      <c r="AJ319" s="318"/>
      <c r="AK319" s="312">
        <v>40</v>
      </c>
      <c r="AL319" s="313"/>
      <c r="AM319" s="313"/>
      <c r="AN319" s="313"/>
      <c r="AO319" s="313"/>
      <c r="AP319" s="313"/>
      <c r="AQ319" s="133" t="s">
        <v>702</v>
      </c>
      <c r="AR319" s="134"/>
      <c r="AS319" s="134"/>
      <c r="AT319" s="135"/>
      <c r="AU319" s="144" t="s">
        <v>376</v>
      </c>
      <c r="AV319" s="126"/>
      <c r="AW319" s="126"/>
      <c r="AX319" s="127"/>
    </row>
    <row r="320" spans="1:50" ht="30" customHeight="1" x14ac:dyDescent="0.15">
      <c r="A320" s="128">
        <v>7</v>
      </c>
      <c r="B320" s="128">
        <v>1</v>
      </c>
      <c r="C320" s="308" t="s">
        <v>529</v>
      </c>
      <c r="D320" s="309"/>
      <c r="E320" s="309"/>
      <c r="F320" s="309"/>
      <c r="G320" s="309"/>
      <c r="H320" s="309"/>
      <c r="I320" s="309"/>
      <c r="J320" s="309"/>
      <c r="K320" s="309"/>
      <c r="L320" s="309"/>
      <c r="M320" s="317" t="s">
        <v>530</v>
      </c>
      <c r="N320" s="318"/>
      <c r="O320" s="318"/>
      <c r="P320" s="318"/>
      <c r="Q320" s="318"/>
      <c r="R320" s="318"/>
      <c r="S320" s="318"/>
      <c r="T320" s="318"/>
      <c r="U320" s="318"/>
      <c r="V320" s="318"/>
      <c r="W320" s="318"/>
      <c r="X320" s="318"/>
      <c r="Y320" s="318"/>
      <c r="Z320" s="318"/>
      <c r="AA320" s="318"/>
      <c r="AB320" s="318"/>
      <c r="AC320" s="318"/>
      <c r="AD320" s="318"/>
      <c r="AE320" s="318"/>
      <c r="AF320" s="318"/>
      <c r="AG320" s="318"/>
      <c r="AH320" s="318"/>
      <c r="AI320" s="318"/>
      <c r="AJ320" s="318"/>
      <c r="AK320" s="312">
        <v>34</v>
      </c>
      <c r="AL320" s="313"/>
      <c r="AM320" s="313"/>
      <c r="AN320" s="313"/>
      <c r="AO320" s="313"/>
      <c r="AP320" s="313"/>
      <c r="AQ320" s="133" t="s">
        <v>702</v>
      </c>
      <c r="AR320" s="134"/>
      <c r="AS320" s="134"/>
      <c r="AT320" s="135"/>
      <c r="AU320" s="144" t="s">
        <v>376</v>
      </c>
      <c r="AV320" s="126"/>
      <c r="AW320" s="126"/>
      <c r="AX320" s="127"/>
    </row>
    <row r="321" spans="1:50" ht="30" customHeight="1" x14ac:dyDescent="0.15">
      <c r="A321" s="128">
        <v>8</v>
      </c>
      <c r="B321" s="128">
        <v>1</v>
      </c>
      <c r="C321" s="880" t="s">
        <v>527</v>
      </c>
      <c r="D321" s="881"/>
      <c r="E321" s="881"/>
      <c r="F321" s="881"/>
      <c r="G321" s="881"/>
      <c r="H321" s="881"/>
      <c r="I321" s="881"/>
      <c r="J321" s="881"/>
      <c r="K321" s="881"/>
      <c r="L321" s="882"/>
      <c r="M321" s="168" t="s">
        <v>528</v>
      </c>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70"/>
      <c r="AK321" s="165">
        <v>20</v>
      </c>
      <c r="AL321" s="166"/>
      <c r="AM321" s="166"/>
      <c r="AN321" s="166"/>
      <c r="AO321" s="166"/>
      <c r="AP321" s="167"/>
      <c r="AQ321" s="133" t="s">
        <v>702</v>
      </c>
      <c r="AR321" s="134"/>
      <c r="AS321" s="134"/>
      <c r="AT321" s="135"/>
      <c r="AU321" s="144" t="s">
        <v>376</v>
      </c>
      <c r="AV321" s="134"/>
      <c r="AW321" s="134"/>
      <c r="AX321" s="135"/>
    </row>
    <row r="322" spans="1:50" ht="30" customHeight="1" x14ac:dyDescent="0.15">
      <c r="A322" s="128">
        <v>9</v>
      </c>
      <c r="B322" s="128">
        <v>1</v>
      </c>
      <c r="C322" s="880" t="s">
        <v>525</v>
      </c>
      <c r="D322" s="881"/>
      <c r="E322" s="881"/>
      <c r="F322" s="881"/>
      <c r="G322" s="881"/>
      <c r="H322" s="881"/>
      <c r="I322" s="881"/>
      <c r="J322" s="881"/>
      <c r="K322" s="881"/>
      <c r="L322" s="882"/>
      <c r="M322" s="168" t="s">
        <v>526</v>
      </c>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70"/>
      <c r="AK322" s="165">
        <v>20</v>
      </c>
      <c r="AL322" s="166"/>
      <c r="AM322" s="166"/>
      <c r="AN322" s="166"/>
      <c r="AO322" s="166"/>
      <c r="AP322" s="167"/>
      <c r="AQ322" s="133" t="s">
        <v>702</v>
      </c>
      <c r="AR322" s="134"/>
      <c r="AS322" s="134"/>
      <c r="AT322" s="135"/>
      <c r="AU322" s="144" t="s">
        <v>376</v>
      </c>
      <c r="AV322" s="134"/>
      <c r="AW322" s="134"/>
      <c r="AX322" s="135"/>
    </row>
    <row r="323" spans="1:50" ht="30" customHeight="1" x14ac:dyDescent="0.15">
      <c r="A323" s="128">
        <v>10</v>
      </c>
      <c r="B323" s="128">
        <v>1</v>
      </c>
      <c r="C323" s="880" t="s">
        <v>523</v>
      </c>
      <c r="D323" s="881"/>
      <c r="E323" s="881"/>
      <c r="F323" s="881"/>
      <c r="G323" s="881"/>
      <c r="H323" s="881"/>
      <c r="I323" s="881"/>
      <c r="J323" s="881"/>
      <c r="K323" s="881"/>
      <c r="L323" s="882"/>
      <c r="M323" s="168" t="s">
        <v>524</v>
      </c>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70"/>
      <c r="AK323" s="165">
        <v>20</v>
      </c>
      <c r="AL323" s="166"/>
      <c r="AM323" s="166"/>
      <c r="AN323" s="166"/>
      <c r="AO323" s="166"/>
      <c r="AP323" s="167"/>
      <c r="AQ323" s="133" t="s">
        <v>702</v>
      </c>
      <c r="AR323" s="134"/>
      <c r="AS323" s="134"/>
      <c r="AT323" s="135"/>
      <c r="AU323" s="144" t="s">
        <v>531</v>
      </c>
      <c r="AV323" s="134"/>
      <c r="AW323" s="134"/>
      <c r="AX323" s="135"/>
    </row>
    <row r="324" spans="1:50" x14ac:dyDescent="0.1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row>
    <row r="325" spans="1:50" x14ac:dyDescent="0.15">
      <c r="A325" s="17"/>
      <c r="B325" s="17" t="s">
        <v>42</v>
      </c>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row>
    <row r="326" spans="1:50" ht="34.5" customHeight="1" x14ac:dyDescent="0.15">
      <c r="A326" s="128"/>
      <c r="B326" s="128"/>
      <c r="C326" s="99" t="s">
        <v>36</v>
      </c>
      <c r="D326" s="99"/>
      <c r="E326" s="99"/>
      <c r="F326" s="99"/>
      <c r="G326" s="99"/>
      <c r="H326" s="99"/>
      <c r="I326" s="99"/>
      <c r="J326" s="99"/>
      <c r="K326" s="99"/>
      <c r="L326" s="99"/>
      <c r="M326" s="99" t="s">
        <v>37</v>
      </c>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145" t="s">
        <v>38</v>
      </c>
      <c r="AL326" s="99"/>
      <c r="AM326" s="99"/>
      <c r="AN326" s="99"/>
      <c r="AO326" s="99"/>
      <c r="AP326" s="99"/>
      <c r="AQ326" s="99" t="s">
        <v>28</v>
      </c>
      <c r="AR326" s="99"/>
      <c r="AS326" s="99"/>
      <c r="AT326" s="99"/>
      <c r="AU326" s="100" t="s">
        <v>29</v>
      </c>
      <c r="AV326" s="146"/>
      <c r="AW326" s="146"/>
      <c r="AX326" s="141"/>
    </row>
    <row r="327" spans="1:50" ht="32.25" customHeight="1" x14ac:dyDescent="0.15">
      <c r="A327" s="128">
        <v>1</v>
      </c>
      <c r="B327" s="128">
        <v>1</v>
      </c>
      <c r="C327" s="308" t="s">
        <v>390</v>
      </c>
      <c r="D327" s="309"/>
      <c r="E327" s="309"/>
      <c r="F327" s="309"/>
      <c r="G327" s="309"/>
      <c r="H327" s="309"/>
      <c r="I327" s="309"/>
      <c r="J327" s="309"/>
      <c r="K327" s="309"/>
      <c r="L327" s="309"/>
      <c r="M327" s="319" t="s">
        <v>478</v>
      </c>
      <c r="N327" s="309"/>
      <c r="O327" s="309"/>
      <c r="P327" s="309"/>
      <c r="Q327" s="309"/>
      <c r="R327" s="309"/>
      <c r="S327" s="309"/>
      <c r="T327" s="309"/>
      <c r="U327" s="309"/>
      <c r="V327" s="309"/>
      <c r="W327" s="309"/>
      <c r="X327" s="309"/>
      <c r="Y327" s="309"/>
      <c r="Z327" s="309"/>
      <c r="AA327" s="309"/>
      <c r="AB327" s="309"/>
      <c r="AC327" s="309"/>
      <c r="AD327" s="309"/>
      <c r="AE327" s="309"/>
      <c r="AF327" s="309"/>
      <c r="AG327" s="309"/>
      <c r="AH327" s="309"/>
      <c r="AI327" s="309"/>
      <c r="AJ327" s="309"/>
      <c r="AK327" s="312">
        <v>194</v>
      </c>
      <c r="AL327" s="313"/>
      <c r="AM327" s="313"/>
      <c r="AN327" s="313"/>
      <c r="AO327" s="313"/>
      <c r="AP327" s="313"/>
      <c r="AQ327" s="143">
        <v>1</v>
      </c>
      <c r="AR327" s="143"/>
      <c r="AS327" s="143"/>
      <c r="AT327" s="143"/>
      <c r="AU327" s="316">
        <v>0.97</v>
      </c>
      <c r="AV327" s="140"/>
      <c r="AW327" s="140"/>
      <c r="AX327" s="141"/>
    </row>
    <row r="328" spans="1:50" ht="35.25" customHeight="1" x14ac:dyDescent="0.15">
      <c r="A328" s="128">
        <v>2</v>
      </c>
      <c r="B328" s="128">
        <v>1</v>
      </c>
      <c r="C328" s="308" t="s">
        <v>391</v>
      </c>
      <c r="D328" s="309"/>
      <c r="E328" s="309"/>
      <c r="F328" s="309"/>
      <c r="G328" s="309"/>
      <c r="H328" s="309"/>
      <c r="I328" s="309"/>
      <c r="J328" s="309"/>
      <c r="K328" s="309"/>
      <c r="L328" s="309"/>
      <c r="M328" s="319" t="s">
        <v>477</v>
      </c>
      <c r="N328" s="309"/>
      <c r="O328" s="309"/>
      <c r="P328" s="309"/>
      <c r="Q328" s="309"/>
      <c r="R328" s="309"/>
      <c r="S328" s="309"/>
      <c r="T328" s="309"/>
      <c r="U328" s="309"/>
      <c r="V328" s="309"/>
      <c r="W328" s="309"/>
      <c r="X328" s="309"/>
      <c r="Y328" s="309"/>
      <c r="Z328" s="309"/>
      <c r="AA328" s="309"/>
      <c r="AB328" s="309"/>
      <c r="AC328" s="309"/>
      <c r="AD328" s="309"/>
      <c r="AE328" s="309"/>
      <c r="AF328" s="309"/>
      <c r="AG328" s="309"/>
      <c r="AH328" s="309"/>
      <c r="AI328" s="309"/>
      <c r="AJ328" s="309"/>
      <c r="AK328" s="312">
        <v>147</v>
      </c>
      <c r="AL328" s="313"/>
      <c r="AM328" s="313"/>
      <c r="AN328" s="313"/>
      <c r="AO328" s="313"/>
      <c r="AP328" s="313"/>
      <c r="AQ328" s="143">
        <v>1</v>
      </c>
      <c r="AR328" s="143"/>
      <c r="AS328" s="143"/>
      <c r="AT328" s="143"/>
      <c r="AU328" s="316">
        <v>0.99</v>
      </c>
      <c r="AV328" s="140"/>
      <c r="AW328" s="140"/>
      <c r="AX328" s="141"/>
    </row>
    <row r="330" spans="1:50" x14ac:dyDescent="0.15">
      <c r="A330" s="17"/>
      <c r="B330" s="48" t="s">
        <v>387</v>
      </c>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row>
    <row r="331" spans="1:50" ht="34.5" customHeight="1" x14ac:dyDescent="0.15">
      <c r="A331" s="128"/>
      <c r="B331" s="128"/>
      <c r="C331" s="99" t="s">
        <v>36</v>
      </c>
      <c r="D331" s="99"/>
      <c r="E331" s="99"/>
      <c r="F331" s="99"/>
      <c r="G331" s="99"/>
      <c r="H331" s="99"/>
      <c r="I331" s="99"/>
      <c r="J331" s="99"/>
      <c r="K331" s="99"/>
      <c r="L331" s="99"/>
      <c r="M331" s="99" t="s">
        <v>37</v>
      </c>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145" t="s">
        <v>38</v>
      </c>
      <c r="AL331" s="99"/>
      <c r="AM331" s="99"/>
      <c r="AN331" s="99"/>
      <c r="AO331" s="99"/>
      <c r="AP331" s="99"/>
      <c r="AQ331" s="99" t="s">
        <v>28</v>
      </c>
      <c r="AR331" s="99"/>
      <c r="AS331" s="99"/>
      <c r="AT331" s="99"/>
      <c r="AU331" s="100" t="s">
        <v>29</v>
      </c>
      <c r="AV331" s="146"/>
      <c r="AW331" s="146"/>
      <c r="AX331" s="141"/>
    </row>
    <row r="332" spans="1:50" ht="57.75" customHeight="1" x14ac:dyDescent="0.15">
      <c r="A332" s="128">
        <v>1</v>
      </c>
      <c r="B332" s="128">
        <v>1</v>
      </c>
      <c r="C332" s="308" t="s">
        <v>392</v>
      </c>
      <c r="D332" s="309"/>
      <c r="E332" s="309"/>
      <c r="F332" s="309"/>
      <c r="G332" s="309"/>
      <c r="H332" s="309"/>
      <c r="I332" s="309"/>
      <c r="J332" s="309"/>
      <c r="K332" s="309"/>
      <c r="L332" s="309"/>
      <c r="M332" s="162" t="s">
        <v>400</v>
      </c>
      <c r="N332" s="310"/>
      <c r="O332" s="310"/>
      <c r="P332" s="310"/>
      <c r="Q332" s="310"/>
      <c r="R332" s="310"/>
      <c r="S332" s="310"/>
      <c r="T332" s="310"/>
      <c r="U332" s="310"/>
      <c r="V332" s="310"/>
      <c r="W332" s="310"/>
      <c r="X332" s="310"/>
      <c r="Y332" s="310"/>
      <c r="Z332" s="310"/>
      <c r="AA332" s="310"/>
      <c r="AB332" s="310"/>
      <c r="AC332" s="310"/>
      <c r="AD332" s="310"/>
      <c r="AE332" s="310"/>
      <c r="AF332" s="310"/>
      <c r="AG332" s="310"/>
      <c r="AH332" s="310"/>
      <c r="AI332" s="310"/>
      <c r="AJ332" s="311"/>
      <c r="AK332" s="312">
        <v>310</v>
      </c>
      <c r="AL332" s="313"/>
      <c r="AM332" s="313"/>
      <c r="AN332" s="313"/>
      <c r="AO332" s="313"/>
      <c r="AP332" s="313"/>
      <c r="AQ332" s="143">
        <v>1</v>
      </c>
      <c r="AR332" s="143"/>
      <c r="AS332" s="143"/>
      <c r="AT332" s="143"/>
      <c r="AU332" s="316">
        <v>0.98</v>
      </c>
      <c r="AV332" s="140"/>
      <c r="AW332" s="140"/>
      <c r="AX332" s="141"/>
    </row>
    <row r="334" spans="1:50" x14ac:dyDescent="0.15">
      <c r="A334" s="17"/>
      <c r="B334" s="48" t="s">
        <v>388</v>
      </c>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row>
    <row r="335" spans="1:50" ht="34.5" customHeight="1" x14ac:dyDescent="0.15">
      <c r="A335" s="128"/>
      <c r="B335" s="128"/>
      <c r="C335" s="99" t="s">
        <v>36</v>
      </c>
      <c r="D335" s="99"/>
      <c r="E335" s="99"/>
      <c r="F335" s="99"/>
      <c r="G335" s="99"/>
      <c r="H335" s="99"/>
      <c r="I335" s="99"/>
      <c r="J335" s="99"/>
      <c r="K335" s="99"/>
      <c r="L335" s="99"/>
      <c r="M335" s="99" t="s">
        <v>37</v>
      </c>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145" t="s">
        <v>38</v>
      </c>
      <c r="AL335" s="99"/>
      <c r="AM335" s="99"/>
      <c r="AN335" s="99"/>
      <c r="AO335" s="99"/>
      <c r="AP335" s="99"/>
      <c r="AQ335" s="99" t="s">
        <v>28</v>
      </c>
      <c r="AR335" s="99"/>
      <c r="AS335" s="99"/>
      <c r="AT335" s="99"/>
      <c r="AU335" s="100" t="s">
        <v>29</v>
      </c>
      <c r="AV335" s="146"/>
      <c r="AW335" s="146"/>
      <c r="AX335" s="141"/>
    </row>
    <row r="336" spans="1:50" ht="34.5" customHeight="1" x14ac:dyDescent="0.15">
      <c r="A336" s="128">
        <v>1</v>
      </c>
      <c r="B336" s="128">
        <v>1</v>
      </c>
      <c r="C336" s="308" t="s">
        <v>393</v>
      </c>
      <c r="D336" s="309"/>
      <c r="E336" s="309"/>
      <c r="F336" s="309"/>
      <c r="G336" s="309"/>
      <c r="H336" s="309"/>
      <c r="I336" s="309"/>
      <c r="J336" s="309"/>
      <c r="K336" s="309"/>
      <c r="L336" s="309"/>
      <c r="M336" s="319" t="s">
        <v>479</v>
      </c>
      <c r="N336" s="309"/>
      <c r="O336" s="309"/>
      <c r="P336" s="309"/>
      <c r="Q336" s="309"/>
      <c r="R336" s="309"/>
      <c r="S336" s="309"/>
      <c r="T336" s="309"/>
      <c r="U336" s="309"/>
      <c r="V336" s="309"/>
      <c r="W336" s="309"/>
      <c r="X336" s="309"/>
      <c r="Y336" s="309"/>
      <c r="Z336" s="309"/>
      <c r="AA336" s="309"/>
      <c r="AB336" s="309"/>
      <c r="AC336" s="309"/>
      <c r="AD336" s="309"/>
      <c r="AE336" s="309"/>
      <c r="AF336" s="309"/>
      <c r="AG336" s="309"/>
      <c r="AH336" s="309"/>
      <c r="AI336" s="309"/>
      <c r="AJ336" s="309"/>
      <c r="AK336" s="312">
        <v>292</v>
      </c>
      <c r="AL336" s="313"/>
      <c r="AM336" s="313"/>
      <c r="AN336" s="313"/>
      <c r="AO336" s="313"/>
      <c r="AP336" s="313"/>
      <c r="AQ336" s="144" t="s">
        <v>711</v>
      </c>
      <c r="AR336" s="134"/>
      <c r="AS336" s="134"/>
      <c r="AT336" s="135"/>
      <c r="AU336" s="144" t="s">
        <v>332</v>
      </c>
      <c r="AV336" s="134"/>
      <c r="AW336" s="134"/>
      <c r="AX336" s="135"/>
    </row>
    <row r="337" spans="1:50" x14ac:dyDescent="0.15">
      <c r="AQ337" s="48"/>
      <c r="AR337" s="48"/>
      <c r="AS337" s="48"/>
      <c r="AT337" s="48"/>
      <c r="AU337" s="48"/>
      <c r="AV337" s="48"/>
      <c r="AW337" s="48"/>
      <c r="AX337" s="48"/>
    </row>
    <row r="338" spans="1:50" x14ac:dyDescent="0.15">
      <c r="A338" s="17"/>
      <c r="B338" s="48" t="s">
        <v>20</v>
      </c>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48"/>
      <c r="AR338" s="48"/>
      <c r="AS338" s="48"/>
      <c r="AT338" s="48"/>
      <c r="AU338" s="48"/>
      <c r="AV338" s="48"/>
      <c r="AW338" s="48"/>
      <c r="AX338" s="48"/>
    </row>
    <row r="339" spans="1:50" ht="34.5" customHeight="1" x14ac:dyDescent="0.15">
      <c r="A339" s="128"/>
      <c r="B339" s="128"/>
      <c r="C339" s="99" t="s">
        <v>36</v>
      </c>
      <c r="D339" s="99"/>
      <c r="E339" s="99"/>
      <c r="F339" s="99"/>
      <c r="G339" s="99"/>
      <c r="H339" s="99"/>
      <c r="I339" s="99"/>
      <c r="J339" s="99"/>
      <c r="K339" s="99"/>
      <c r="L339" s="99"/>
      <c r="M339" s="99" t="s">
        <v>37</v>
      </c>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145" t="s">
        <v>38</v>
      </c>
      <c r="AL339" s="99"/>
      <c r="AM339" s="99"/>
      <c r="AN339" s="99"/>
      <c r="AO339" s="99"/>
      <c r="AP339" s="99"/>
      <c r="AQ339" s="98" t="s">
        <v>28</v>
      </c>
      <c r="AR339" s="98"/>
      <c r="AS339" s="98"/>
      <c r="AT339" s="98"/>
      <c r="AU339" s="320" t="s">
        <v>29</v>
      </c>
      <c r="AV339" s="321"/>
      <c r="AW339" s="321"/>
      <c r="AX339" s="160"/>
    </row>
    <row r="340" spans="1:50" ht="51.75" customHeight="1" x14ac:dyDescent="0.15">
      <c r="A340" s="128">
        <v>1</v>
      </c>
      <c r="B340" s="128">
        <v>1</v>
      </c>
      <c r="C340" s="317" t="s">
        <v>394</v>
      </c>
      <c r="D340" s="318"/>
      <c r="E340" s="318"/>
      <c r="F340" s="318"/>
      <c r="G340" s="318"/>
      <c r="H340" s="318"/>
      <c r="I340" s="318"/>
      <c r="J340" s="318"/>
      <c r="K340" s="318"/>
      <c r="L340" s="318"/>
      <c r="M340" s="319" t="s">
        <v>519</v>
      </c>
      <c r="N340" s="309"/>
      <c r="O340" s="309"/>
      <c r="P340" s="309"/>
      <c r="Q340" s="309"/>
      <c r="R340" s="309"/>
      <c r="S340" s="309"/>
      <c r="T340" s="309"/>
      <c r="U340" s="309"/>
      <c r="V340" s="309"/>
      <c r="W340" s="309"/>
      <c r="X340" s="309"/>
      <c r="Y340" s="309"/>
      <c r="Z340" s="309"/>
      <c r="AA340" s="309"/>
      <c r="AB340" s="309"/>
      <c r="AC340" s="309"/>
      <c r="AD340" s="309"/>
      <c r="AE340" s="309"/>
      <c r="AF340" s="309"/>
      <c r="AG340" s="309"/>
      <c r="AH340" s="309"/>
      <c r="AI340" s="309"/>
      <c r="AJ340" s="309"/>
      <c r="AK340" s="312">
        <v>120</v>
      </c>
      <c r="AL340" s="313"/>
      <c r="AM340" s="313"/>
      <c r="AN340" s="313"/>
      <c r="AO340" s="313"/>
      <c r="AP340" s="313"/>
      <c r="AQ340" s="144" t="s">
        <v>711</v>
      </c>
      <c r="AR340" s="134"/>
      <c r="AS340" s="134"/>
      <c r="AT340" s="135"/>
      <c r="AU340" s="144" t="s">
        <v>332</v>
      </c>
      <c r="AV340" s="134"/>
      <c r="AW340" s="134"/>
      <c r="AX340" s="135"/>
    </row>
    <row r="341" spans="1:50" ht="51.75" customHeight="1" x14ac:dyDescent="0.15">
      <c r="A341" s="128">
        <v>2</v>
      </c>
      <c r="B341" s="128">
        <v>1</v>
      </c>
      <c r="C341" s="317" t="s">
        <v>395</v>
      </c>
      <c r="D341" s="318"/>
      <c r="E341" s="318"/>
      <c r="F341" s="318"/>
      <c r="G341" s="318"/>
      <c r="H341" s="318"/>
      <c r="I341" s="318"/>
      <c r="J341" s="318"/>
      <c r="K341" s="318"/>
      <c r="L341" s="318"/>
      <c r="M341" s="319" t="s">
        <v>520</v>
      </c>
      <c r="N341" s="309"/>
      <c r="O341" s="309"/>
      <c r="P341" s="309"/>
      <c r="Q341" s="309"/>
      <c r="R341" s="309"/>
      <c r="S341" s="309"/>
      <c r="T341" s="309"/>
      <c r="U341" s="309"/>
      <c r="V341" s="309"/>
      <c r="W341" s="309"/>
      <c r="X341" s="309"/>
      <c r="Y341" s="309"/>
      <c r="Z341" s="309"/>
      <c r="AA341" s="309"/>
      <c r="AB341" s="309"/>
      <c r="AC341" s="309"/>
      <c r="AD341" s="309"/>
      <c r="AE341" s="309"/>
      <c r="AF341" s="309"/>
      <c r="AG341" s="309"/>
      <c r="AH341" s="309"/>
      <c r="AI341" s="309"/>
      <c r="AJ341" s="309"/>
      <c r="AK341" s="312">
        <v>97</v>
      </c>
      <c r="AL341" s="313"/>
      <c r="AM341" s="313"/>
      <c r="AN341" s="313"/>
      <c r="AO341" s="313"/>
      <c r="AP341" s="313"/>
      <c r="AQ341" s="144" t="s">
        <v>711</v>
      </c>
      <c r="AR341" s="134"/>
      <c r="AS341" s="134"/>
      <c r="AT341" s="135"/>
      <c r="AU341" s="144" t="s">
        <v>332</v>
      </c>
      <c r="AV341" s="134"/>
      <c r="AW341" s="134"/>
      <c r="AX341" s="135"/>
    </row>
    <row r="342" spans="1:50" x14ac:dyDescent="0.15">
      <c r="AQ342" s="48"/>
      <c r="AR342" s="48"/>
      <c r="AS342" s="48"/>
      <c r="AT342" s="48"/>
      <c r="AU342" s="48"/>
      <c r="AV342" s="48"/>
      <c r="AW342" s="48"/>
      <c r="AX342" s="48"/>
    </row>
    <row r="343" spans="1:50" x14ac:dyDescent="0.15">
      <c r="A343" s="17"/>
      <c r="B343" s="48" t="s">
        <v>25</v>
      </c>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48"/>
      <c r="AR343" s="48"/>
      <c r="AS343" s="48"/>
      <c r="AT343" s="48"/>
      <c r="AU343" s="48"/>
      <c r="AV343" s="48"/>
      <c r="AW343" s="48"/>
      <c r="AX343" s="48"/>
    </row>
    <row r="344" spans="1:50" ht="34.5" customHeight="1" x14ac:dyDescent="0.15">
      <c r="A344" s="128"/>
      <c r="B344" s="128"/>
      <c r="C344" s="99" t="s">
        <v>36</v>
      </c>
      <c r="D344" s="99"/>
      <c r="E344" s="99"/>
      <c r="F344" s="99"/>
      <c r="G344" s="99"/>
      <c r="H344" s="99"/>
      <c r="I344" s="99"/>
      <c r="J344" s="99"/>
      <c r="K344" s="99"/>
      <c r="L344" s="99"/>
      <c r="M344" s="99" t="s">
        <v>37</v>
      </c>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145" t="s">
        <v>38</v>
      </c>
      <c r="AL344" s="99"/>
      <c r="AM344" s="99"/>
      <c r="AN344" s="99"/>
      <c r="AO344" s="99"/>
      <c r="AP344" s="99"/>
      <c r="AQ344" s="98" t="s">
        <v>28</v>
      </c>
      <c r="AR344" s="98"/>
      <c r="AS344" s="98"/>
      <c r="AT344" s="98"/>
      <c r="AU344" s="320" t="s">
        <v>29</v>
      </c>
      <c r="AV344" s="321"/>
      <c r="AW344" s="321"/>
      <c r="AX344" s="160"/>
    </row>
    <row r="345" spans="1:50" ht="32.25" customHeight="1" x14ac:dyDescent="0.15">
      <c r="A345" s="128">
        <v>1</v>
      </c>
      <c r="B345" s="128">
        <v>1</v>
      </c>
      <c r="C345" s="308" t="s">
        <v>396</v>
      </c>
      <c r="D345" s="309"/>
      <c r="E345" s="309"/>
      <c r="F345" s="309"/>
      <c r="G345" s="309"/>
      <c r="H345" s="309"/>
      <c r="I345" s="309"/>
      <c r="J345" s="309"/>
      <c r="K345" s="309"/>
      <c r="L345" s="309"/>
      <c r="M345" s="162" t="s">
        <v>401</v>
      </c>
      <c r="N345" s="310"/>
      <c r="O345" s="310"/>
      <c r="P345" s="310"/>
      <c r="Q345" s="310"/>
      <c r="R345" s="310"/>
      <c r="S345" s="310"/>
      <c r="T345" s="310"/>
      <c r="U345" s="310"/>
      <c r="V345" s="310"/>
      <c r="W345" s="310"/>
      <c r="X345" s="310"/>
      <c r="Y345" s="310"/>
      <c r="Z345" s="310"/>
      <c r="AA345" s="310"/>
      <c r="AB345" s="310"/>
      <c r="AC345" s="310"/>
      <c r="AD345" s="310"/>
      <c r="AE345" s="310"/>
      <c r="AF345" s="310"/>
      <c r="AG345" s="310"/>
      <c r="AH345" s="310"/>
      <c r="AI345" s="310"/>
      <c r="AJ345" s="311"/>
      <c r="AK345" s="312">
        <v>120</v>
      </c>
      <c r="AL345" s="313"/>
      <c r="AM345" s="313"/>
      <c r="AN345" s="313"/>
      <c r="AO345" s="313"/>
      <c r="AP345" s="313"/>
      <c r="AQ345" s="144" t="s">
        <v>711</v>
      </c>
      <c r="AR345" s="134"/>
      <c r="AS345" s="134"/>
      <c r="AT345" s="135"/>
      <c r="AU345" s="144" t="s">
        <v>332</v>
      </c>
      <c r="AV345" s="134"/>
      <c r="AW345" s="134"/>
      <c r="AX345" s="135"/>
    </row>
    <row r="346" spans="1:50" ht="60" customHeight="1" x14ac:dyDescent="0.15">
      <c r="A346" s="128">
        <v>2</v>
      </c>
      <c r="B346" s="128">
        <v>1</v>
      </c>
      <c r="C346" s="308" t="s">
        <v>396</v>
      </c>
      <c r="D346" s="309"/>
      <c r="E346" s="309"/>
      <c r="F346" s="309"/>
      <c r="G346" s="309"/>
      <c r="H346" s="309"/>
      <c r="I346" s="309"/>
      <c r="J346" s="309"/>
      <c r="K346" s="309"/>
      <c r="L346" s="309"/>
      <c r="M346" s="162" t="s">
        <v>402</v>
      </c>
      <c r="N346" s="310"/>
      <c r="O346" s="310"/>
      <c r="P346" s="310"/>
      <c r="Q346" s="310"/>
      <c r="R346" s="310"/>
      <c r="S346" s="310"/>
      <c r="T346" s="310"/>
      <c r="U346" s="310"/>
      <c r="V346" s="310"/>
      <c r="W346" s="310"/>
      <c r="X346" s="310"/>
      <c r="Y346" s="310"/>
      <c r="Z346" s="310"/>
      <c r="AA346" s="310"/>
      <c r="AB346" s="310"/>
      <c r="AC346" s="310"/>
      <c r="AD346" s="310"/>
      <c r="AE346" s="310"/>
      <c r="AF346" s="310"/>
      <c r="AG346" s="310"/>
      <c r="AH346" s="310"/>
      <c r="AI346" s="310"/>
      <c r="AJ346" s="311"/>
      <c r="AK346" s="312">
        <v>75</v>
      </c>
      <c r="AL346" s="313"/>
      <c r="AM346" s="313"/>
      <c r="AN346" s="313"/>
      <c r="AO346" s="313"/>
      <c r="AP346" s="313"/>
      <c r="AQ346" s="314">
        <v>1</v>
      </c>
      <c r="AR346" s="314"/>
      <c r="AS346" s="314"/>
      <c r="AT346" s="314"/>
      <c r="AU346" s="322">
        <v>0.997</v>
      </c>
      <c r="AV346" s="323"/>
      <c r="AW346" s="323"/>
      <c r="AX346" s="324"/>
    </row>
    <row r="347" spans="1:50" x14ac:dyDescent="0.15">
      <c r="AQ347" s="48"/>
      <c r="AR347" s="48"/>
      <c r="AS347" s="48"/>
      <c r="AT347" s="48"/>
      <c r="AU347" s="48"/>
      <c r="AV347" s="48"/>
      <c r="AW347" s="48"/>
      <c r="AX347" s="48"/>
    </row>
    <row r="348" spans="1:50" x14ac:dyDescent="0.15">
      <c r="A348" s="17"/>
      <c r="B348" s="48" t="s">
        <v>26</v>
      </c>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48"/>
      <c r="AR348" s="48"/>
      <c r="AS348" s="48"/>
      <c r="AT348" s="48"/>
      <c r="AU348" s="48"/>
      <c r="AV348" s="48"/>
      <c r="AW348" s="48"/>
      <c r="AX348" s="48"/>
    </row>
    <row r="349" spans="1:50" ht="34.5" customHeight="1" x14ac:dyDescent="0.15">
      <c r="A349" s="128"/>
      <c r="B349" s="128"/>
      <c r="C349" s="99" t="s">
        <v>36</v>
      </c>
      <c r="D349" s="99"/>
      <c r="E349" s="99"/>
      <c r="F349" s="99"/>
      <c r="G349" s="99"/>
      <c r="H349" s="99"/>
      <c r="I349" s="99"/>
      <c r="J349" s="99"/>
      <c r="K349" s="99"/>
      <c r="L349" s="99"/>
      <c r="M349" s="99" t="s">
        <v>37</v>
      </c>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145" t="s">
        <v>38</v>
      </c>
      <c r="AL349" s="99"/>
      <c r="AM349" s="99"/>
      <c r="AN349" s="99"/>
      <c r="AO349" s="99"/>
      <c r="AP349" s="99"/>
      <c r="AQ349" s="98" t="s">
        <v>28</v>
      </c>
      <c r="AR349" s="98"/>
      <c r="AS349" s="98"/>
      <c r="AT349" s="98"/>
      <c r="AU349" s="320" t="s">
        <v>29</v>
      </c>
      <c r="AV349" s="321"/>
      <c r="AW349" s="321"/>
      <c r="AX349" s="160"/>
    </row>
    <row r="350" spans="1:50" ht="39.75" customHeight="1" x14ac:dyDescent="0.15">
      <c r="A350" s="128">
        <v>1</v>
      </c>
      <c r="B350" s="128">
        <v>1</v>
      </c>
      <c r="C350" s="308" t="s">
        <v>397</v>
      </c>
      <c r="D350" s="309"/>
      <c r="E350" s="309"/>
      <c r="F350" s="309"/>
      <c r="G350" s="309"/>
      <c r="H350" s="309"/>
      <c r="I350" s="309"/>
      <c r="J350" s="309"/>
      <c r="K350" s="309"/>
      <c r="L350" s="309"/>
      <c r="M350" s="162" t="s">
        <v>480</v>
      </c>
      <c r="N350" s="310"/>
      <c r="O350" s="310"/>
      <c r="P350" s="310"/>
      <c r="Q350" s="310"/>
      <c r="R350" s="310"/>
      <c r="S350" s="310"/>
      <c r="T350" s="310"/>
      <c r="U350" s="310"/>
      <c r="V350" s="310"/>
      <c r="W350" s="310"/>
      <c r="X350" s="310"/>
      <c r="Y350" s="310"/>
      <c r="Z350" s="310"/>
      <c r="AA350" s="310"/>
      <c r="AB350" s="310"/>
      <c r="AC350" s="310"/>
      <c r="AD350" s="310"/>
      <c r="AE350" s="310"/>
      <c r="AF350" s="310"/>
      <c r="AG350" s="310"/>
      <c r="AH350" s="310"/>
      <c r="AI350" s="310"/>
      <c r="AJ350" s="311"/>
      <c r="AK350" s="312">
        <v>62</v>
      </c>
      <c r="AL350" s="313"/>
      <c r="AM350" s="313"/>
      <c r="AN350" s="313"/>
      <c r="AO350" s="313"/>
      <c r="AP350" s="313"/>
      <c r="AQ350" s="314">
        <v>2</v>
      </c>
      <c r="AR350" s="314"/>
      <c r="AS350" s="314"/>
      <c r="AT350" s="314"/>
      <c r="AU350" s="315">
        <v>0.25</v>
      </c>
      <c r="AV350" s="159"/>
      <c r="AW350" s="159"/>
      <c r="AX350" s="160"/>
    </row>
    <row r="352" spans="1:50" x14ac:dyDescent="0.15">
      <c r="A352" s="17"/>
      <c r="B352" s="48" t="s">
        <v>27</v>
      </c>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row>
    <row r="353" spans="1:50" ht="34.5" customHeight="1" x14ac:dyDescent="0.15">
      <c r="A353" s="128"/>
      <c r="B353" s="128"/>
      <c r="C353" s="99" t="s">
        <v>36</v>
      </c>
      <c r="D353" s="99"/>
      <c r="E353" s="99"/>
      <c r="F353" s="99"/>
      <c r="G353" s="99"/>
      <c r="H353" s="99"/>
      <c r="I353" s="99"/>
      <c r="J353" s="99"/>
      <c r="K353" s="99"/>
      <c r="L353" s="99"/>
      <c r="M353" s="99" t="s">
        <v>37</v>
      </c>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145" t="s">
        <v>38</v>
      </c>
      <c r="AL353" s="99"/>
      <c r="AM353" s="99"/>
      <c r="AN353" s="99"/>
      <c r="AO353" s="99"/>
      <c r="AP353" s="99"/>
      <c r="AQ353" s="99" t="s">
        <v>28</v>
      </c>
      <c r="AR353" s="99"/>
      <c r="AS353" s="99"/>
      <c r="AT353" s="99"/>
      <c r="AU353" s="100" t="s">
        <v>29</v>
      </c>
      <c r="AV353" s="146"/>
      <c r="AW353" s="146"/>
      <c r="AX353" s="141"/>
    </row>
    <row r="354" spans="1:50" ht="58.5" customHeight="1" x14ac:dyDescent="0.15">
      <c r="A354" s="128">
        <v>1</v>
      </c>
      <c r="B354" s="128">
        <v>1</v>
      </c>
      <c r="C354" s="308" t="s">
        <v>398</v>
      </c>
      <c r="D354" s="309"/>
      <c r="E354" s="309"/>
      <c r="F354" s="309"/>
      <c r="G354" s="309"/>
      <c r="H354" s="309"/>
      <c r="I354" s="309"/>
      <c r="J354" s="309"/>
      <c r="K354" s="309"/>
      <c r="L354" s="309"/>
      <c r="M354" s="162" t="s">
        <v>518</v>
      </c>
      <c r="N354" s="310"/>
      <c r="O354" s="310"/>
      <c r="P354" s="310"/>
      <c r="Q354" s="310"/>
      <c r="R354" s="310"/>
      <c r="S354" s="310"/>
      <c r="T354" s="310"/>
      <c r="U354" s="310"/>
      <c r="V354" s="310"/>
      <c r="W354" s="310"/>
      <c r="X354" s="310"/>
      <c r="Y354" s="310"/>
      <c r="Z354" s="310"/>
      <c r="AA354" s="310"/>
      <c r="AB354" s="310"/>
      <c r="AC354" s="310"/>
      <c r="AD354" s="310"/>
      <c r="AE354" s="310"/>
      <c r="AF354" s="310"/>
      <c r="AG354" s="310"/>
      <c r="AH354" s="310"/>
      <c r="AI354" s="310"/>
      <c r="AJ354" s="311"/>
      <c r="AK354" s="312">
        <v>28</v>
      </c>
      <c r="AL354" s="313"/>
      <c r="AM354" s="313"/>
      <c r="AN354" s="313"/>
      <c r="AO354" s="313"/>
      <c r="AP354" s="313"/>
      <c r="AQ354" s="144" t="s">
        <v>711</v>
      </c>
      <c r="AR354" s="134"/>
      <c r="AS354" s="134"/>
      <c r="AT354" s="135"/>
      <c r="AU354" s="144" t="s">
        <v>332</v>
      </c>
      <c r="AV354" s="126"/>
      <c r="AW354" s="126"/>
      <c r="AX354" s="127"/>
    </row>
    <row r="356" spans="1:50" x14ac:dyDescent="0.15">
      <c r="A356" s="17"/>
      <c r="B356" s="48" t="s">
        <v>389</v>
      </c>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row>
    <row r="357" spans="1:50" ht="34.5" customHeight="1" x14ac:dyDescent="0.15">
      <c r="A357" s="128"/>
      <c r="B357" s="128"/>
      <c r="C357" s="99" t="s">
        <v>36</v>
      </c>
      <c r="D357" s="99"/>
      <c r="E357" s="99"/>
      <c r="F357" s="99"/>
      <c r="G357" s="99"/>
      <c r="H357" s="99"/>
      <c r="I357" s="99"/>
      <c r="J357" s="99"/>
      <c r="K357" s="99"/>
      <c r="L357" s="99"/>
      <c r="M357" s="99" t="s">
        <v>37</v>
      </c>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145" t="s">
        <v>38</v>
      </c>
      <c r="AL357" s="99"/>
      <c r="AM357" s="99"/>
      <c r="AN357" s="99"/>
      <c r="AO357" s="99"/>
      <c r="AP357" s="99"/>
      <c r="AQ357" s="99" t="s">
        <v>28</v>
      </c>
      <c r="AR357" s="99"/>
      <c r="AS357" s="99"/>
      <c r="AT357" s="99"/>
      <c r="AU357" s="100" t="s">
        <v>29</v>
      </c>
      <c r="AV357" s="146"/>
      <c r="AW357" s="146"/>
      <c r="AX357" s="141"/>
    </row>
    <row r="358" spans="1:50" ht="24" customHeight="1" x14ac:dyDescent="0.15">
      <c r="A358" s="128">
        <v>1</v>
      </c>
      <c r="B358" s="128">
        <v>1</v>
      </c>
      <c r="C358" s="308" t="s">
        <v>399</v>
      </c>
      <c r="D358" s="309"/>
      <c r="E358" s="309"/>
      <c r="F358" s="309"/>
      <c r="G358" s="309"/>
      <c r="H358" s="309"/>
      <c r="I358" s="309"/>
      <c r="J358" s="309"/>
      <c r="K358" s="309"/>
      <c r="L358" s="309"/>
      <c r="M358" s="308" t="s">
        <v>481</v>
      </c>
      <c r="N358" s="309"/>
      <c r="O358" s="309"/>
      <c r="P358" s="309"/>
      <c r="Q358" s="309"/>
      <c r="R358" s="309"/>
      <c r="S358" s="309"/>
      <c r="T358" s="309"/>
      <c r="U358" s="309"/>
      <c r="V358" s="309"/>
      <c r="W358" s="309"/>
      <c r="X358" s="309"/>
      <c r="Y358" s="309"/>
      <c r="Z358" s="309"/>
      <c r="AA358" s="309"/>
      <c r="AB358" s="309"/>
      <c r="AC358" s="309"/>
      <c r="AD358" s="309"/>
      <c r="AE358" s="309"/>
      <c r="AF358" s="309"/>
      <c r="AG358" s="309"/>
      <c r="AH358" s="309"/>
      <c r="AI358" s="309"/>
      <c r="AJ358" s="309"/>
      <c r="AK358" s="312">
        <v>5</v>
      </c>
      <c r="AL358" s="313"/>
      <c r="AM358" s="313"/>
      <c r="AN358" s="313"/>
      <c r="AO358" s="313"/>
      <c r="AP358" s="313"/>
      <c r="AQ358" s="143">
        <v>5</v>
      </c>
      <c r="AR358" s="143"/>
      <c r="AS358" s="143"/>
      <c r="AT358" s="143"/>
      <c r="AU358" s="316">
        <v>0.39</v>
      </c>
      <c r="AV358" s="140"/>
      <c r="AW358" s="140"/>
      <c r="AX358" s="141"/>
    </row>
    <row r="359" spans="1:50" ht="12.75" customHeight="1" x14ac:dyDescent="0.15">
      <c r="A359" s="55"/>
      <c r="B359" s="55"/>
      <c r="C359" s="49"/>
      <c r="D359" s="50"/>
      <c r="E359" s="50"/>
      <c r="F359" s="50"/>
      <c r="G359" s="50"/>
      <c r="H359" s="50"/>
      <c r="I359" s="50"/>
      <c r="J359" s="50"/>
      <c r="K359" s="50"/>
      <c r="L359" s="50"/>
      <c r="M359" s="49"/>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1"/>
      <c r="AL359" s="52"/>
      <c r="AM359" s="52"/>
      <c r="AN359" s="52"/>
      <c r="AO359" s="52"/>
      <c r="AP359" s="52"/>
      <c r="AQ359" s="53"/>
      <c r="AR359" s="53"/>
      <c r="AS359" s="53"/>
      <c r="AT359" s="53"/>
      <c r="AU359" s="54"/>
      <c r="AV359" s="53"/>
      <c r="AW359" s="53"/>
      <c r="AX359" s="53"/>
    </row>
    <row r="360" spans="1:50" x14ac:dyDescent="0.15">
      <c r="A360" s="17"/>
      <c r="B360" s="48" t="s">
        <v>626</v>
      </c>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row>
    <row r="361" spans="1:50" ht="34.5" customHeight="1" x14ac:dyDescent="0.15">
      <c r="A361" s="128"/>
      <c r="B361" s="128"/>
      <c r="C361" s="99" t="s">
        <v>627</v>
      </c>
      <c r="D361" s="99"/>
      <c r="E361" s="99"/>
      <c r="F361" s="99"/>
      <c r="G361" s="99"/>
      <c r="H361" s="99"/>
      <c r="I361" s="99"/>
      <c r="J361" s="99"/>
      <c r="K361" s="99"/>
      <c r="L361" s="99"/>
      <c r="M361" s="99" t="s">
        <v>628</v>
      </c>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145" t="s">
        <v>629</v>
      </c>
      <c r="AL361" s="99"/>
      <c r="AM361" s="99"/>
      <c r="AN361" s="99"/>
      <c r="AO361" s="99"/>
      <c r="AP361" s="99"/>
      <c r="AQ361" s="99" t="s">
        <v>28</v>
      </c>
      <c r="AR361" s="99"/>
      <c r="AS361" s="99"/>
      <c r="AT361" s="99"/>
      <c r="AU361" s="100" t="s">
        <v>29</v>
      </c>
      <c r="AV361" s="146"/>
      <c r="AW361" s="146"/>
      <c r="AX361" s="141"/>
    </row>
    <row r="362" spans="1:50" ht="103.5" customHeight="1" x14ac:dyDescent="0.15">
      <c r="A362" s="128">
        <v>1</v>
      </c>
      <c r="B362" s="128">
        <v>1</v>
      </c>
      <c r="C362" s="139" t="s">
        <v>630</v>
      </c>
      <c r="D362" s="140"/>
      <c r="E362" s="140"/>
      <c r="F362" s="140"/>
      <c r="G362" s="140"/>
      <c r="H362" s="140"/>
      <c r="I362" s="140"/>
      <c r="J362" s="140"/>
      <c r="K362" s="140"/>
      <c r="L362" s="141"/>
      <c r="M362" s="142" t="s">
        <v>631</v>
      </c>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96">
        <v>221</v>
      </c>
      <c r="AL362" s="97"/>
      <c r="AM362" s="97"/>
      <c r="AN362" s="97"/>
      <c r="AO362" s="97"/>
      <c r="AP362" s="97"/>
      <c r="AQ362" s="133" t="s">
        <v>702</v>
      </c>
      <c r="AR362" s="134"/>
      <c r="AS362" s="134"/>
      <c r="AT362" s="135"/>
      <c r="AU362" s="125" t="s">
        <v>623</v>
      </c>
      <c r="AV362" s="126"/>
      <c r="AW362" s="126"/>
      <c r="AX362" s="127"/>
    </row>
    <row r="363" spans="1:50" ht="102" customHeight="1" x14ac:dyDescent="0.15">
      <c r="A363" s="128">
        <v>2</v>
      </c>
      <c r="B363" s="128">
        <v>1</v>
      </c>
      <c r="C363" s="129" t="s">
        <v>632</v>
      </c>
      <c r="D363" s="130"/>
      <c r="E363" s="130"/>
      <c r="F363" s="130"/>
      <c r="G363" s="130"/>
      <c r="H363" s="130"/>
      <c r="I363" s="130"/>
      <c r="J363" s="130"/>
      <c r="K363" s="130"/>
      <c r="L363" s="131"/>
      <c r="M363" s="142" t="s">
        <v>633</v>
      </c>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96">
        <v>148</v>
      </c>
      <c r="AL363" s="97"/>
      <c r="AM363" s="97"/>
      <c r="AN363" s="97"/>
      <c r="AO363" s="97"/>
      <c r="AP363" s="97"/>
      <c r="AQ363" s="133" t="s">
        <v>702</v>
      </c>
      <c r="AR363" s="134"/>
      <c r="AS363" s="134"/>
      <c r="AT363" s="135"/>
      <c r="AU363" s="125" t="s">
        <v>623</v>
      </c>
      <c r="AV363" s="126"/>
      <c r="AW363" s="126"/>
      <c r="AX363" s="127"/>
    </row>
    <row r="364" spans="1:50" ht="40.5" customHeight="1" x14ac:dyDescent="0.15">
      <c r="A364" s="128">
        <v>3</v>
      </c>
      <c r="B364" s="128">
        <v>1</v>
      </c>
      <c r="C364" s="148" t="s">
        <v>634</v>
      </c>
      <c r="D364" s="149"/>
      <c r="E364" s="149"/>
      <c r="F364" s="149"/>
      <c r="G364" s="149"/>
      <c r="H364" s="149"/>
      <c r="I364" s="149"/>
      <c r="J364" s="149"/>
      <c r="K364" s="149"/>
      <c r="L364" s="150"/>
      <c r="M364" s="142" t="s">
        <v>635</v>
      </c>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96">
        <v>110</v>
      </c>
      <c r="AL364" s="97"/>
      <c r="AM364" s="97"/>
      <c r="AN364" s="97"/>
      <c r="AO364" s="97"/>
      <c r="AP364" s="97"/>
      <c r="AQ364" s="133" t="s">
        <v>702</v>
      </c>
      <c r="AR364" s="134"/>
      <c r="AS364" s="134"/>
      <c r="AT364" s="135"/>
      <c r="AU364" s="125" t="s">
        <v>623</v>
      </c>
      <c r="AV364" s="126"/>
      <c r="AW364" s="126"/>
      <c r="AX364" s="127"/>
    </row>
    <row r="365" spans="1:50" ht="50.25" customHeight="1" x14ac:dyDescent="0.15">
      <c r="A365" s="128">
        <v>4</v>
      </c>
      <c r="B365" s="128">
        <v>1</v>
      </c>
      <c r="C365" s="148" t="s">
        <v>636</v>
      </c>
      <c r="D365" s="149"/>
      <c r="E365" s="149"/>
      <c r="F365" s="149"/>
      <c r="G365" s="149"/>
      <c r="H365" s="149"/>
      <c r="I365" s="149"/>
      <c r="J365" s="149"/>
      <c r="K365" s="149"/>
      <c r="L365" s="150"/>
      <c r="M365" s="132" t="s">
        <v>637</v>
      </c>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96">
        <v>107</v>
      </c>
      <c r="AL365" s="97"/>
      <c r="AM365" s="97"/>
      <c r="AN365" s="97"/>
      <c r="AO365" s="97"/>
      <c r="AP365" s="97"/>
      <c r="AQ365" s="133" t="s">
        <v>702</v>
      </c>
      <c r="AR365" s="134"/>
      <c r="AS365" s="134"/>
      <c r="AT365" s="135"/>
      <c r="AU365" s="125" t="s">
        <v>623</v>
      </c>
      <c r="AV365" s="126"/>
      <c r="AW365" s="126"/>
      <c r="AX365" s="127"/>
    </row>
    <row r="366" spans="1:50" ht="42" customHeight="1" x14ac:dyDescent="0.15">
      <c r="A366" s="128">
        <v>5</v>
      </c>
      <c r="B366" s="128">
        <v>1</v>
      </c>
      <c r="C366" s="129" t="s">
        <v>638</v>
      </c>
      <c r="D366" s="130"/>
      <c r="E366" s="130"/>
      <c r="F366" s="130"/>
      <c r="G366" s="130"/>
      <c r="H366" s="130"/>
      <c r="I366" s="130"/>
      <c r="J366" s="130"/>
      <c r="K366" s="130"/>
      <c r="L366" s="131"/>
      <c r="M366" s="132" t="s">
        <v>639</v>
      </c>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96">
        <v>54</v>
      </c>
      <c r="AL366" s="97"/>
      <c r="AM366" s="97"/>
      <c r="AN366" s="97"/>
      <c r="AO366" s="97"/>
      <c r="AP366" s="97"/>
      <c r="AQ366" s="133" t="s">
        <v>702</v>
      </c>
      <c r="AR366" s="134"/>
      <c r="AS366" s="134"/>
      <c r="AT366" s="135"/>
      <c r="AU366" s="125" t="s">
        <v>623</v>
      </c>
      <c r="AV366" s="126"/>
      <c r="AW366" s="126"/>
      <c r="AX366" s="127"/>
    </row>
    <row r="367" spans="1:50" ht="30" customHeight="1" x14ac:dyDescent="0.15">
      <c r="A367" s="128">
        <v>6</v>
      </c>
      <c r="B367" s="128">
        <v>1</v>
      </c>
      <c r="C367" s="129" t="s">
        <v>640</v>
      </c>
      <c r="D367" s="130"/>
      <c r="E367" s="130"/>
      <c r="F367" s="130"/>
      <c r="G367" s="130"/>
      <c r="H367" s="130"/>
      <c r="I367" s="130"/>
      <c r="J367" s="130"/>
      <c r="K367" s="130"/>
      <c r="L367" s="131"/>
      <c r="M367" s="132" t="s">
        <v>641</v>
      </c>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6">
        <v>47</v>
      </c>
      <c r="AL367" s="137"/>
      <c r="AM367" s="137"/>
      <c r="AN367" s="137"/>
      <c r="AO367" s="137"/>
      <c r="AP367" s="138"/>
      <c r="AQ367" s="133" t="s">
        <v>702</v>
      </c>
      <c r="AR367" s="134"/>
      <c r="AS367" s="134"/>
      <c r="AT367" s="135"/>
      <c r="AU367" s="125" t="s">
        <v>623</v>
      </c>
      <c r="AV367" s="126"/>
      <c r="AW367" s="126"/>
      <c r="AX367" s="127"/>
    </row>
    <row r="368" spans="1:50" ht="29.25" customHeight="1" x14ac:dyDescent="0.15">
      <c r="A368" s="128">
        <v>7</v>
      </c>
      <c r="B368" s="128">
        <v>1</v>
      </c>
      <c r="C368" s="148" t="s">
        <v>642</v>
      </c>
      <c r="D368" s="149"/>
      <c r="E368" s="149"/>
      <c r="F368" s="149"/>
      <c r="G368" s="149"/>
      <c r="H368" s="149"/>
      <c r="I368" s="149"/>
      <c r="J368" s="149"/>
      <c r="K368" s="149"/>
      <c r="L368" s="150"/>
      <c r="M368" s="142" t="s">
        <v>643</v>
      </c>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96">
        <v>47</v>
      </c>
      <c r="AL368" s="97"/>
      <c r="AM368" s="97"/>
      <c r="AN368" s="97"/>
      <c r="AO368" s="97"/>
      <c r="AP368" s="97"/>
      <c r="AQ368" s="133" t="s">
        <v>702</v>
      </c>
      <c r="AR368" s="134"/>
      <c r="AS368" s="134"/>
      <c r="AT368" s="135"/>
      <c r="AU368" s="125" t="s">
        <v>623</v>
      </c>
      <c r="AV368" s="126"/>
      <c r="AW368" s="126"/>
      <c r="AX368" s="127"/>
    </row>
    <row r="369" spans="1:50" ht="30" customHeight="1" x14ac:dyDescent="0.15">
      <c r="A369" s="128">
        <v>8</v>
      </c>
      <c r="B369" s="128">
        <v>1</v>
      </c>
      <c r="C369" s="129" t="s">
        <v>644</v>
      </c>
      <c r="D369" s="130"/>
      <c r="E369" s="130"/>
      <c r="F369" s="130"/>
      <c r="G369" s="130"/>
      <c r="H369" s="130"/>
      <c r="I369" s="130"/>
      <c r="J369" s="130"/>
      <c r="K369" s="130"/>
      <c r="L369" s="131"/>
      <c r="M369" s="142" t="s">
        <v>645</v>
      </c>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36">
        <v>38</v>
      </c>
      <c r="AL369" s="137"/>
      <c r="AM369" s="137"/>
      <c r="AN369" s="137"/>
      <c r="AO369" s="137"/>
      <c r="AP369" s="138"/>
      <c r="AQ369" s="133" t="s">
        <v>702</v>
      </c>
      <c r="AR369" s="134"/>
      <c r="AS369" s="134"/>
      <c r="AT369" s="135"/>
      <c r="AU369" s="125" t="s">
        <v>623</v>
      </c>
      <c r="AV369" s="126"/>
      <c r="AW369" s="126"/>
      <c r="AX369" s="127"/>
    </row>
    <row r="370" spans="1:50" ht="30" customHeight="1" x14ac:dyDescent="0.15">
      <c r="A370" s="128">
        <v>9</v>
      </c>
      <c r="B370" s="128">
        <v>1</v>
      </c>
      <c r="C370" s="148" t="s">
        <v>646</v>
      </c>
      <c r="D370" s="149"/>
      <c r="E370" s="149"/>
      <c r="F370" s="149"/>
      <c r="G370" s="149"/>
      <c r="H370" s="149"/>
      <c r="I370" s="149"/>
      <c r="J370" s="149"/>
      <c r="K370" s="149"/>
      <c r="L370" s="150"/>
      <c r="M370" s="142" t="s">
        <v>647</v>
      </c>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96">
        <v>31</v>
      </c>
      <c r="AL370" s="97"/>
      <c r="AM370" s="97"/>
      <c r="AN370" s="97"/>
      <c r="AO370" s="97"/>
      <c r="AP370" s="97"/>
      <c r="AQ370" s="133" t="s">
        <v>702</v>
      </c>
      <c r="AR370" s="134"/>
      <c r="AS370" s="134"/>
      <c r="AT370" s="135"/>
      <c r="AU370" s="125" t="s">
        <v>623</v>
      </c>
      <c r="AV370" s="126"/>
      <c r="AW370" s="126"/>
      <c r="AX370" s="127"/>
    </row>
    <row r="371" spans="1:50" ht="30" customHeight="1" x14ac:dyDescent="0.15">
      <c r="A371" s="128">
        <v>10</v>
      </c>
      <c r="B371" s="128">
        <v>1</v>
      </c>
      <c r="C371" s="129" t="s">
        <v>648</v>
      </c>
      <c r="D371" s="130"/>
      <c r="E371" s="130"/>
      <c r="F371" s="130"/>
      <c r="G371" s="130"/>
      <c r="H371" s="130"/>
      <c r="I371" s="130"/>
      <c r="J371" s="130"/>
      <c r="K371" s="130"/>
      <c r="L371" s="131"/>
      <c r="M371" s="142" t="s">
        <v>624</v>
      </c>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96">
        <v>30</v>
      </c>
      <c r="AL371" s="97"/>
      <c r="AM371" s="97"/>
      <c r="AN371" s="97"/>
      <c r="AO371" s="97"/>
      <c r="AP371" s="97"/>
      <c r="AQ371" s="133" t="s">
        <v>702</v>
      </c>
      <c r="AR371" s="134"/>
      <c r="AS371" s="134"/>
      <c r="AT371" s="135"/>
      <c r="AU371" s="125" t="s">
        <v>623</v>
      </c>
      <c r="AV371" s="126"/>
      <c r="AW371" s="126"/>
      <c r="AX371" s="127"/>
    </row>
    <row r="372" spans="1:50" s="48" customFormat="1" x14ac:dyDescent="0.15"/>
    <row r="373" spans="1:50" x14ac:dyDescent="0.15">
      <c r="A373" s="17"/>
      <c r="B373" s="48" t="s">
        <v>649</v>
      </c>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row>
    <row r="374" spans="1:50" ht="34.5" customHeight="1" x14ac:dyDescent="0.15">
      <c r="A374" s="128"/>
      <c r="B374" s="128"/>
      <c r="C374" s="99" t="s">
        <v>627</v>
      </c>
      <c r="D374" s="99"/>
      <c r="E374" s="99"/>
      <c r="F374" s="99"/>
      <c r="G374" s="99"/>
      <c r="H374" s="99"/>
      <c r="I374" s="99"/>
      <c r="J374" s="99"/>
      <c r="K374" s="99"/>
      <c r="L374" s="99"/>
      <c r="M374" s="99" t="s">
        <v>628</v>
      </c>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145" t="s">
        <v>629</v>
      </c>
      <c r="AL374" s="99"/>
      <c r="AM374" s="99"/>
      <c r="AN374" s="99"/>
      <c r="AO374" s="99"/>
      <c r="AP374" s="99"/>
      <c r="AQ374" s="99" t="s">
        <v>28</v>
      </c>
      <c r="AR374" s="99"/>
      <c r="AS374" s="99"/>
      <c r="AT374" s="99"/>
      <c r="AU374" s="100" t="s">
        <v>29</v>
      </c>
      <c r="AV374" s="146"/>
      <c r="AW374" s="146"/>
      <c r="AX374" s="141"/>
    </row>
    <row r="375" spans="1:50" ht="32.25" customHeight="1" x14ac:dyDescent="0.15">
      <c r="A375" s="128">
        <v>1</v>
      </c>
      <c r="B375" s="128">
        <v>1</v>
      </c>
      <c r="C375" s="139" t="s">
        <v>630</v>
      </c>
      <c r="D375" s="140"/>
      <c r="E375" s="140"/>
      <c r="F375" s="140"/>
      <c r="G375" s="140"/>
      <c r="H375" s="140"/>
      <c r="I375" s="140"/>
      <c r="J375" s="140"/>
      <c r="K375" s="140"/>
      <c r="L375" s="141"/>
      <c r="M375" s="156" t="s">
        <v>650</v>
      </c>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8"/>
      <c r="AK375" s="136">
        <v>153</v>
      </c>
      <c r="AL375" s="137"/>
      <c r="AM375" s="137"/>
      <c r="AN375" s="137"/>
      <c r="AO375" s="137"/>
      <c r="AP375" s="138"/>
      <c r="AQ375" s="144" t="s">
        <v>711</v>
      </c>
      <c r="AR375" s="134"/>
      <c r="AS375" s="134"/>
      <c r="AT375" s="135"/>
      <c r="AU375" s="125" t="s">
        <v>623</v>
      </c>
      <c r="AV375" s="126"/>
      <c r="AW375" s="126"/>
      <c r="AX375" s="127"/>
    </row>
    <row r="376" spans="1:50" ht="24" customHeight="1" x14ac:dyDescent="0.15">
      <c r="A376" s="128">
        <v>2</v>
      </c>
      <c r="B376" s="128">
        <v>1</v>
      </c>
      <c r="C376" s="139" t="s">
        <v>651</v>
      </c>
      <c r="D376" s="140"/>
      <c r="E376" s="140"/>
      <c r="F376" s="140"/>
      <c r="G376" s="140"/>
      <c r="H376" s="140"/>
      <c r="I376" s="140"/>
      <c r="J376" s="140"/>
      <c r="K376" s="140"/>
      <c r="L376" s="141"/>
      <c r="M376" s="142" t="s">
        <v>652</v>
      </c>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96">
        <v>77</v>
      </c>
      <c r="AL376" s="97"/>
      <c r="AM376" s="97"/>
      <c r="AN376" s="97"/>
      <c r="AO376" s="97"/>
      <c r="AP376" s="97"/>
      <c r="AQ376" s="144" t="s">
        <v>711</v>
      </c>
      <c r="AR376" s="134"/>
      <c r="AS376" s="134"/>
      <c r="AT376" s="135"/>
      <c r="AU376" s="125" t="s">
        <v>623</v>
      </c>
      <c r="AV376" s="126"/>
      <c r="AW376" s="126"/>
      <c r="AX376" s="127"/>
    </row>
    <row r="377" spans="1:50" ht="24" customHeight="1" x14ac:dyDescent="0.15">
      <c r="A377" s="128">
        <v>3</v>
      </c>
      <c r="B377" s="128">
        <v>1</v>
      </c>
      <c r="C377" s="139" t="s">
        <v>653</v>
      </c>
      <c r="D377" s="140"/>
      <c r="E377" s="140"/>
      <c r="F377" s="140"/>
      <c r="G377" s="140"/>
      <c r="H377" s="140"/>
      <c r="I377" s="140"/>
      <c r="J377" s="140"/>
      <c r="K377" s="140"/>
      <c r="L377" s="141"/>
      <c r="M377" s="142" t="s">
        <v>654</v>
      </c>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96">
        <v>70</v>
      </c>
      <c r="AL377" s="97"/>
      <c r="AM377" s="97"/>
      <c r="AN377" s="97"/>
      <c r="AO377" s="97"/>
      <c r="AP377" s="97"/>
      <c r="AQ377" s="144" t="s">
        <v>711</v>
      </c>
      <c r="AR377" s="134"/>
      <c r="AS377" s="134"/>
      <c r="AT377" s="135"/>
      <c r="AU377" s="125" t="s">
        <v>623</v>
      </c>
      <c r="AV377" s="126"/>
      <c r="AW377" s="126"/>
      <c r="AX377" s="127"/>
    </row>
    <row r="378" spans="1:50" ht="24" customHeight="1" x14ac:dyDescent="0.15">
      <c r="A378" s="128">
        <v>4</v>
      </c>
      <c r="B378" s="128">
        <v>1</v>
      </c>
      <c r="C378" s="139" t="s">
        <v>655</v>
      </c>
      <c r="D378" s="140"/>
      <c r="E378" s="140"/>
      <c r="F378" s="140"/>
      <c r="G378" s="140"/>
      <c r="H378" s="140"/>
      <c r="I378" s="140"/>
      <c r="J378" s="140"/>
      <c r="K378" s="140"/>
      <c r="L378" s="141"/>
      <c r="M378" s="142" t="s">
        <v>656</v>
      </c>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96">
        <v>65</v>
      </c>
      <c r="AL378" s="97"/>
      <c r="AM378" s="97"/>
      <c r="AN378" s="97"/>
      <c r="AO378" s="97"/>
      <c r="AP378" s="97"/>
      <c r="AQ378" s="144" t="s">
        <v>711</v>
      </c>
      <c r="AR378" s="134"/>
      <c r="AS378" s="134"/>
      <c r="AT378" s="135"/>
      <c r="AU378" s="125" t="s">
        <v>623</v>
      </c>
      <c r="AV378" s="126"/>
      <c r="AW378" s="126"/>
      <c r="AX378" s="127"/>
    </row>
    <row r="379" spans="1:50" s="48" customFormat="1" x14ac:dyDescent="0.15"/>
    <row r="380" spans="1:50" x14ac:dyDescent="0.15">
      <c r="A380" s="17"/>
      <c r="B380" s="48" t="s">
        <v>657</v>
      </c>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row>
    <row r="381" spans="1:50" ht="34.5" customHeight="1" x14ac:dyDescent="0.15">
      <c r="A381" s="128"/>
      <c r="B381" s="128"/>
      <c r="C381" s="99" t="s">
        <v>627</v>
      </c>
      <c r="D381" s="99"/>
      <c r="E381" s="99"/>
      <c r="F381" s="99"/>
      <c r="G381" s="99"/>
      <c r="H381" s="99"/>
      <c r="I381" s="99"/>
      <c r="J381" s="99"/>
      <c r="K381" s="99"/>
      <c r="L381" s="99"/>
      <c r="M381" s="99" t="s">
        <v>628</v>
      </c>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145" t="s">
        <v>629</v>
      </c>
      <c r="AL381" s="99"/>
      <c r="AM381" s="99"/>
      <c r="AN381" s="99"/>
      <c r="AO381" s="99"/>
      <c r="AP381" s="99"/>
      <c r="AQ381" s="99" t="s">
        <v>28</v>
      </c>
      <c r="AR381" s="99"/>
      <c r="AS381" s="99"/>
      <c r="AT381" s="99"/>
      <c r="AU381" s="100" t="s">
        <v>29</v>
      </c>
      <c r="AV381" s="146"/>
      <c r="AW381" s="146"/>
      <c r="AX381" s="141"/>
    </row>
    <row r="382" spans="1:50" ht="24" customHeight="1" x14ac:dyDescent="0.15">
      <c r="A382" s="128">
        <v>1</v>
      </c>
      <c r="B382" s="128">
        <v>1</v>
      </c>
      <c r="C382" s="139" t="s">
        <v>625</v>
      </c>
      <c r="D382" s="140"/>
      <c r="E382" s="140"/>
      <c r="F382" s="140"/>
      <c r="G382" s="140"/>
      <c r="H382" s="140"/>
      <c r="I382" s="140"/>
      <c r="J382" s="140"/>
      <c r="K382" s="140"/>
      <c r="L382" s="141"/>
      <c r="M382" s="142" t="s">
        <v>658</v>
      </c>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96">
        <v>98</v>
      </c>
      <c r="AL382" s="97"/>
      <c r="AM382" s="97"/>
      <c r="AN382" s="97"/>
      <c r="AO382" s="97"/>
      <c r="AP382" s="97"/>
      <c r="AQ382" s="303">
        <v>1</v>
      </c>
      <c r="AR382" s="304"/>
      <c r="AS382" s="304"/>
      <c r="AT382" s="304"/>
      <c r="AU382" s="305">
        <v>0.8</v>
      </c>
      <c r="AV382" s="306"/>
      <c r="AW382" s="306"/>
      <c r="AX382" s="307"/>
    </row>
    <row r="383" spans="1:50" ht="35.25" customHeight="1" x14ac:dyDescent="0.15">
      <c r="A383" s="128">
        <v>2</v>
      </c>
      <c r="B383" s="128">
        <v>1</v>
      </c>
      <c r="C383" s="139" t="s">
        <v>659</v>
      </c>
      <c r="D383" s="140"/>
      <c r="E383" s="140"/>
      <c r="F383" s="140"/>
      <c r="G383" s="140"/>
      <c r="H383" s="140"/>
      <c r="I383" s="140"/>
      <c r="J383" s="140"/>
      <c r="K383" s="140"/>
      <c r="L383" s="141"/>
      <c r="M383" s="142" t="s">
        <v>660</v>
      </c>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96">
        <v>22</v>
      </c>
      <c r="AL383" s="97"/>
      <c r="AM383" s="97"/>
      <c r="AN383" s="97"/>
      <c r="AO383" s="97"/>
      <c r="AP383" s="97"/>
      <c r="AQ383" s="303">
        <v>1</v>
      </c>
      <c r="AR383" s="304"/>
      <c r="AS383" s="304"/>
      <c r="AT383" s="304"/>
      <c r="AU383" s="305">
        <v>0.66</v>
      </c>
      <c r="AV383" s="306"/>
      <c r="AW383" s="306"/>
      <c r="AX383" s="307"/>
    </row>
    <row r="385" spans="1:50" x14ac:dyDescent="0.15">
      <c r="A385" s="17"/>
      <c r="B385" s="48" t="s">
        <v>661</v>
      </c>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row>
    <row r="386" spans="1:50" ht="34.5" customHeight="1" x14ac:dyDescent="0.15">
      <c r="A386" s="151"/>
      <c r="B386" s="152"/>
      <c r="C386" s="100" t="s">
        <v>627</v>
      </c>
      <c r="D386" s="146"/>
      <c r="E386" s="146"/>
      <c r="F386" s="146"/>
      <c r="G386" s="146"/>
      <c r="H386" s="146"/>
      <c r="I386" s="146"/>
      <c r="J386" s="146"/>
      <c r="K386" s="146"/>
      <c r="L386" s="171"/>
      <c r="M386" s="100" t="s">
        <v>628</v>
      </c>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71"/>
      <c r="AK386" s="172" t="s">
        <v>629</v>
      </c>
      <c r="AL386" s="173"/>
      <c r="AM386" s="173"/>
      <c r="AN386" s="173"/>
      <c r="AO386" s="173"/>
      <c r="AP386" s="174"/>
      <c r="AQ386" s="100" t="s">
        <v>28</v>
      </c>
      <c r="AR386" s="146"/>
      <c r="AS386" s="146"/>
      <c r="AT386" s="171"/>
      <c r="AU386" s="100" t="s">
        <v>29</v>
      </c>
      <c r="AV386" s="146"/>
      <c r="AW386" s="146"/>
      <c r="AX386" s="171"/>
    </row>
    <row r="387" spans="1:50" ht="31.5" customHeight="1" x14ac:dyDescent="0.15">
      <c r="A387" s="151">
        <v>1</v>
      </c>
      <c r="B387" s="152">
        <v>1</v>
      </c>
      <c r="C387" s="153" t="s">
        <v>662</v>
      </c>
      <c r="D387" s="154"/>
      <c r="E387" s="154"/>
      <c r="F387" s="154"/>
      <c r="G387" s="154"/>
      <c r="H387" s="154"/>
      <c r="I387" s="154"/>
      <c r="J387" s="154"/>
      <c r="K387" s="154"/>
      <c r="L387" s="155"/>
      <c r="M387" s="156" t="s">
        <v>663</v>
      </c>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8"/>
      <c r="AK387" s="136">
        <v>17</v>
      </c>
      <c r="AL387" s="137"/>
      <c r="AM387" s="137"/>
      <c r="AN387" s="137"/>
      <c r="AO387" s="137"/>
      <c r="AP387" s="138"/>
      <c r="AQ387" s="144">
        <v>1</v>
      </c>
      <c r="AR387" s="134"/>
      <c r="AS387" s="134"/>
      <c r="AT387" s="135"/>
      <c r="AU387" s="210">
        <v>0.93</v>
      </c>
      <c r="AV387" s="211"/>
      <c r="AW387" s="211"/>
      <c r="AX387" s="212"/>
    </row>
    <row r="388" spans="1:50" ht="30" customHeight="1" x14ac:dyDescent="0.15">
      <c r="A388" s="151">
        <v>2</v>
      </c>
      <c r="B388" s="152">
        <v>1</v>
      </c>
      <c r="C388" s="153" t="s">
        <v>664</v>
      </c>
      <c r="D388" s="154"/>
      <c r="E388" s="154"/>
      <c r="F388" s="154"/>
      <c r="G388" s="154"/>
      <c r="H388" s="154"/>
      <c r="I388" s="154"/>
      <c r="J388" s="154"/>
      <c r="K388" s="154"/>
      <c r="L388" s="155"/>
      <c r="M388" s="156" t="s">
        <v>665</v>
      </c>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8"/>
      <c r="AK388" s="136">
        <v>13</v>
      </c>
      <c r="AL388" s="137"/>
      <c r="AM388" s="137"/>
      <c r="AN388" s="137"/>
      <c r="AO388" s="137"/>
      <c r="AP388" s="138"/>
      <c r="AQ388" s="144">
        <v>1</v>
      </c>
      <c r="AR388" s="134"/>
      <c r="AS388" s="134"/>
      <c r="AT388" s="135"/>
      <c r="AU388" s="210">
        <v>0.78</v>
      </c>
      <c r="AV388" s="211"/>
      <c r="AW388" s="211"/>
      <c r="AX388" s="212"/>
    </row>
    <row r="389" spans="1:50" ht="24" customHeight="1" x14ac:dyDescent="0.15">
      <c r="A389" s="151">
        <v>3</v>
      </c>
      <c r="B389" s="152">
        <v>1</v>
      </c>
      <c r="C389" s="153" t="s">
        <v>666</v>
      </c>
      <c r="D389" s="154"/>
      <c r="E389" s="154"/>
      <c r="F389" s="154"/>
      <c r="G389" s="154"/>
      <c r="H389" s="154"/>
      <c r="I389" s="154"/>
      <c r="J389" s="154"/>
      <c r="K389" s="154"/>
      <c r="L389" s="155"/>
      <c r="M389" s="156" t="s">
        <v>667</v>
      </c>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8"/>
      <c r="AK389" s="136">
        <v>11</v>
      </c>
      <c r="AL389" s="137"/>
      <c r="AM389" s="137"/>
      <c r="AN389" s="137"/>
      <c r="AO389" s="137"/>
      <c r="AP389" s="138"/>
      <c r="AQ389" s="144">
        <v>1</v>
      </c>
      <c r="AR389" s="134"/>
      <c r="AS389" s="134"/>
      <c r="AT389" s="135"/>
      <c r="AU389" s="210">
        <v>0.95</v>
      </c>
      <c r="AV389" s="211"/>
      <c r="AW389" s="211"/>
      <c r="AX389" s="212"/>
    </row>
    <row r="390" spans="1:50" x14ac:dyDescent="0.15">
      <c r="A390" s="55"/>
      <c r="B390" s="55"/>
      <c r="C390" s="49"/>
      <c r="D390" s="50"/>
      <c r="E390" s="50"/>
      <c r="F390" s="50"/>
      <c r="G390" s="50"/>
      <c r="H390" s="50"/>
      <c r="I390" s="50"/>
      <c r="J390" s="50"/>
      <c r="K390" s="50"/>
      <c r="L390" s="50"/>
      <c r="M390" s="49"/>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1"/>
      <c r="AL390" s="52"/>
      <c r="AM390" s="52"/>
      <c r="AN390" s="52"/>
      <c r="AO390" s="52"/>
      <c r="AP390" s="52"/>
      <c r="AQ390" s="53"/>
      <c r="AR390" s="53"/>
      <c r="AS390" s="53"/>
      <c r="AT390" s="53"/>
      <c r="AU390" s="54"/>
      <c r="AV390" s="53"/>
      <c r="AW390" s="53"/>
      <c r="AX390" s="53"/>
    </row>
    <row r="391" spans="1:50" x14ac:dyDescent="0.15">
      <c r="A391" s="17"/>
      <c r="B391" s="48" t="s">
        <v>616</v>
      </c>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row>
    <row r="392" spans="1:50" ht="34.5" customHeight="1" x14ac:dyDescent="0.15">
      <c r="A392" s="151"/>
      <c r="B392" s="152"/>
      <c r="C392" s="100" t="s">
        <v>36</v>
      </c>
      <c r="D392" s="146"/>
      <c r="E392" s="146"/>
      <c r="F392" s="146"/>
      <c r="G392" s="146"/>
      <c r="H392" s="146"/>
      <c r="I392" s="146"/>
      <c r="J392" s="146"/>
      <c r="K392" s="146"/>
      <c r="L392" s="171"/>
      <c r="M392" s="100" t="s">
        <v>37</v>
      </c>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71"/>
      <c r="AK392" s="172" t="s">
        <v>38</v>
      </c>
      <c r="AL392" s="173"/>
      <c r="AM392" s="173"/>
      <c r="AN392" s="173"/>
      <c r="AO392" s="173"/>
      <c r="AP392" s="174"/>
      <c r="AQ392" s="100" t="s">
        <v>28</v>
      </c>
      <c r="AR392" s="146"/>
      <c r="AS392" s="146"/>
      <c r="AT392" s="171"/>
      <c r="AU392" s="100" t="s">
        <v>29</v>
      </c>
      <c r="AV392" s="146"/>
      <c r="AW392" s="146"/>
      <c r="AX392" s="171"/>
    </row>
    <row r="393" spans="1:50" ht="32.25" customHeight="1" x14ac:dyDescent="0.15">
      <c r="A393" s="151">
        <v>1</v>
      </c>
      <c r="B393" s="152">
        <v>1</v>
      </c>
      <c r="C393" s="168" t="s">
        <v>744</v>
      </c>
      <c r="D393" s="169"/>
      <c r="E393" s="169"/>
      <c r="F393" s="169"/>
      <c r="G393" s="169"/>
      <c r="H393" s="169"/>
      <c r="I393" s="169"/>
      <c r="J393" s="169"/>
      <c r="K393" s="169"/>
      <c r="L393" s="170"/>
      <c r="M393" s="162" t="s">
        <v>727</v>
      </c>
      <c r="N393" s="163"/>
      <c r="O393" s="163"/>
      <c r="P393" s="163"/>
      <c r="Q393" s="163"/>
      <c r="R393" s="163"/>
      <c r="S393" s="163"/>
      <c r="T393" s="163"/>
      <c r="U393" s="163"/>
      <c r="V393" s="163"/>
      <c r="W393" s="163"/>
      <c r="X393" s="163"/>
      <c r="Y393" s="163"/>
      <c r="Z393" s="163"/>
      <c r="AA393" s="163"/>
      <c r="AB393" s="163"/>
      <c r="AC393" s="163"/>
      <c r="AD393" s="163"/>
      <c r="AE393" s="163"/>
      <c r="AF393" s="163"/>
      <c r="AG393" s="163"/>
      <c r="AH393" s="163"/>
      <c r="AI393" s="163"/>
      <c r="AJ393" s="164"/>
      <c r="AK393" s="165">
        <v>31</v>
      </c>
      <c r="AL393" s="166"/>
      <c r="AM393" s="166"/>
      <c r="AN393" s="166"/>
      <c r="AO393" s="166"/>
      <c r="AP393" s="167"/>
      <c r="AQ393" s="161">
        <v>1</v>
      </c>
      <c r="AR393" s="116"/>
      <c r="AS393" s="116"/>
      <c r="AT393" s="117"/>
      <c r="AU393" s="1075">
        <v>0.99</v>
      </c>
      <c r="AV393" s="116"/>
      <c r="AW393" s="116"/>
      <c r="AX393" s="117"/>
    </row>
    <row r="394" spans="1:50" x14ac:dyDescent="0.15">
      <c r="A394" s="55"/>
      <c r="B394" s="55"/>
      <c r="C394" s="49"/>
      <c r="D394" s="50"/>
      <c r="E394" s="50"/>
      <c r="F394" s="50"/>
      <c r="G394" s="50"/>
      <c r="H394" s="50"/>
      <c r="I394" s="50"/>
      <c r="J394" s="50"/>
      <c r="K394" s="50"/>
      <c r="L394" s="50"/>
      <c r="M394" s="49"/>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1"/>
      <c r="AL394" s="52"/>
      <c r="AM394" s="52"/>
      <c r="AN394" s="52"/>
      <c r="AO394" s="52"/>
      <c r="AP394" s="52"/>
      <c r="AQ394" s="53"/>
      <c r="AR394" s="53"/>
      <c r="AS394" s="53"/>
      <c r="AT394" s="53"/>
      <c r="AU394" s="54"/>
      <c r="AV394" s="53"/>
      <c r="AW394" s="53"/>
      <c r="AX394" s="53"/>
    </row>
    <row r="395" spans="1:50" x14ac:dyDescent="0.15">
      <c r="A395" s="17"/>
      <c r="B395" s="48" t="s">
        <v>617</v>
      </c>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row>
    <row r="396" spans="1:50" ht="34.5" customHeight="1" x14ac:dyDescent="0.15">
      <c r="A396" s="151"/>
      <c r="B396" s="152"/>
      <c r="C396" s="100" t="s">
        <v>36</v>
      </c>
      <c r="D396" s="146"/>
      <c r="E396" s="146"/>
      <c r="F396" s="146"/>
      <c r="G396" s="146"/>
      <c r="H396" s="146"/>
      <c r="I396" s="146"/>
      <c r="J396" s="146"/>
      <c r="K396" s="146"/>
      <c r="L396" s="171"/>
      <c r="M396" s="100" t="s">
        <v>37</v>
      </c>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71"/>
      <c r="AK396" s="172" t="s">
        <v>38</v>
      </c>
      <c r="AL396" s="173"/>
      <c r="AM396" s="173"/>
      <c r="AN396" s="173"/>
      <c r="AO396" s="173"/>
      <c r="AP396" s="174"/>
      <c r="AQ396" s="100" t="s">
        <v>28</v>
      </c>
      <c r="AR396" s="146"/>
      <c r="AS396" s="146"/>
      <c r="AT396" s="171"/>
      <c r="AU396" s="100" t="s">
        <v>29</v>
      </c>
      <c r="AV396" s="146"/>
      <c r="AW396" s="146"/>
      <c r="AX396" s="171"/>
    </row>
    <row r="397" spans="1:50" ht="32.25" customHeight="1" x14ac:dyDescent="0.15">
      <c r="A397" s="151">
        <v>1</v>
      </c>
      <c r="B397" s="152">
        <v>1</v>
      </c>
      <c r="C397" s="168" t="s">
        <v>403</v>
      </c>
      <c r="D397" s="169"/>
      <c r="E397" s="169"/>
      <c r="F397" s="169"/>
      <c r="G397" s="169"/>
      <c r="H397" s="169"/>
      <c r="I397" s="169"/>
      <c r="J397" s="169"/>
      <c r="K397" s="169"/>
      <c r="L397" s="170"/>
      <c r="M397" s="162" t="s">
        <v>409</v>
      </c>
      <c r="N397" s="163"/>
      <c r="O397" s="163"/>
      <c r="P397" s="163"/>
      <c r="Q397" s="163"/>
      <c r="R397" s="163"/>
      <c r="S397" s="163"/>
      <c r="T397" s="163"/>
      <c r="U397" s="163"/>
      <c r="V397" s="163"/>
      <c r="W397" s="163"/>
      <c r="X397" s="163"/>
      <c r="Y397" s="163"/>
      <c r="Z397" s="163"/>
      <c r="AA397" s="163"/>
      <c r="AB397" s="163"/>
      <c r="AC397" s="163"/>
      <c r="AD397" s="163"/>
      <c r="AE397" s="163"/>
      <c r="AF397" s="163"/>
      <c r="AG397" s="163"/>
      <c r="AH397" s="163"/>
      <c r="AI397" s="163"/>
      <c r="AJ397" s="164"/>
      <c r="AK397" s="165">
        <v>15</v>
      </c>
      <c r="AL397" s="166"/>
      <c r="AM397" s="166"/>
      <c r="AN397" s="166"/>
      <c r="AO397" s="166"/>
      <c r="AP397" s="167"/>
      <c r="AQ397" s="161" t="s">
        <v>702</v>
      </c>
      <c r="AR397" s="116"/>
      <c r="AS397" s="116"/>
      <c r="AT397" s="117"/>
      <c r="AU397" s="144" t="s">
        <v>376</v>
      </c>
      <c r="AV397" s="134"/>
      <c r="AW397" s="134"/>
      <c r="AX397" s="135"/>
    </row>
    <row r="398" spans="1:50" ht="32.25" customHeight="1" x14ac:dyDescent="0.15">
      <c r="A398" s="151">
        <v>2</v>
      </c>
      <c r="B398" s="152">
        <v>1</v>
      </c>
      <c r="C398" s="168" t="s">
        <v>404</v>
      </c>
      <c r="D398" s="169"/>
      <c r="E398" s="169"/>
      <c r="F398" s="169"/>
      <c r="G398" s="169"/>
      <c r="H398" s="169"/>
      <c r="I398" s="169"/>
      <c r="J398" s="169"/>
      <c r="K398" s="169"/>
      <c r="L398" s="170"/>
      <c r="M398" s="162" t="s">
        <v>410</v>
      </c>
      <c r="N398" s="163"/>
      <c r="O398" s="163"/>
      <c r="P398" s="163"/>
      <c r="Q398" s="163"/>
      <c r="R398" s="163"/>
      <c r="S398" s="163"/>
      <c r="T398" s="163"/>
      <c r="U398" s="163"/>
      <c r="V398" s="163"/>
      <c r="W398" s="163"/>
      <c r="X398" s="163"/>
      <c r="Y398" s="163"/>
      <c r="Z398" s="163"/>
      <c r="AA398" s="163"/>
      <c r="AB398" s="163"/>
      <c r="AC398" s="163"/>
      <c r="AD398" s="163"/>
      <c r="AE398" s="163"/>
      <c r="AF398" s="163"/>
      <c r="AG398" s="163"/>
      <c r="AH398" s="163"/>
      <c r="AI398" s="163"/>
      <c r="AJ398" s="164"/>
      <c r="AK398" s="165">
        <v>12</v>
      </c>
      <c r="AL398" s="166"/>
      <c r="AM398" s="166"/>
      <c r="AN398" s="166"/>
      <c r="AO398" s="166"/>
      <c r="AP398" s="167"/>
      <c r="AQ398" s="161" t="s">
        <v>702</v>
      </c>
      <c r="AR398" s="116"/>
      <c r="AS398" s="116"/>
      <c r="AT398" s="117"/>
      <c r="AU398" s="144" t="s">
        <v>376</v>
      </c>
      <c r="AV398" s="134"/>
      <c r="AW398" s="134"/>
      <c r="AX398" s="135"/>
    </row>
    <row r="399" spans="1:50" ht="32.25" customHeight="1" x14ac:dyDescent="0.15">
      <c r="A399" s="128">
        <v>3</v>
      </c>
      <c r="B399" s="128">
        <v>1</v>
      </c>
      <c r="C399" s="168" t="s">
        <v>405</v>
      </c>
      <c r="D399" s="169"/>
      <c r="E399" s="169"/>
      <c r="F399" s="169"/>
      <c r="G399" s="169"/>
      <c r="H399" s="169"/>
      <c r="I399" s="169"/>
      <c r="J399" s="169"/>
      <c r="K399" s="169"/>
      <c r="L399" s="170"/>
      <c r="M399" s="162" t="s">
        <v>411</v>
      </c>
      <c r="N399" s="163"/>
      <c r="O399" s="163"/>
      <c r="P399" s="163"/>
      <c r="Q399" s="163"/>
      <c r="R399" s="163"/>
      <c r="S399" s="163"/>
      <c r="T399" s="163"/>
      <c r="U399" s="163"/>
      <c r="V399" s="163"/>
      <c r="W399" s="163"/>
      <c r="X399" s="163"/>
      <c r="Y399" s="163"/>
      <c r="Z399" s="163"/>
      <c r="AA399" s="163"/>
      <c r="AB399" s="163"/>
      <c r="AC399" s="163"/>
      <c r="AD399" s="163"/>
      <c r="AE399" s="163"/>
      <c r="AF399" s="163"/>
      <c r="AG399" s="163"/>
      <c r="AH399" s="163"/>
      <c r="AI399" s="163"/>
      <c r="AJ399" s="164"/>
      <c r="AK399" s="165">
        <v>11</v>
      </c>
      <c r="AL399" s="166"/>
      <c r="AM399" s="166"/>
      <c r="AN399" s="166"/>
      <c r="AO399" s="166"/>
      <c r="AP399" s="167"/>
      <c r="AQ399" s="161" t="s">
        <v>702</v>
      </c>
      <c r="AR399" s="116"/>
      <c r="AS399" s="116"/>
      <c r="AT399" s="117"/>
      <c r="AU399" s="144" t="s">
        <v>376</v>
      </c>
      <c r="AV399" s="134"/>
      <c r="AW399" s="134"/>
      <c r="AX399" s="135"/>
    </row>
    <row r="400" spans="1:50" ht="32.25" customHeight="1" x14ac:dyDescent="0.15">
      <c r="A400" s="128">
        <v>4</v>
      </c>
      <c r="B400" s="128">
        <v>1</v>
      </c>
      <c r="C400" s="168" t="s">
        <v>406</v>
      </c>
      <c r="D400" s="169"/>
      <c r="E400" s="169"/>
      <c r="F400" s="169"/>
      <c r="G400" s="169"/>
      <c r="H400" s="169"/>
      <c r="I400" s="169"/>
      <c r="J400" s="169"/>
      <c r="K400" s="169"/>
      <c r="L400" s="170"/>
      <c r="M400" s="162" t="s">
        <v>412</v>
      </c>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4"/>
      <c r="AK400" s="165">
        <v>9</v>
      </c>
      <c r="AL400" s="166"/>
      <c r="AM400" s="166"/>
      <c r="AN400" s="166"/>
      <c r="AO400" s="166"/>
      <c r="AP400" s="167"/>
      <c r="AQ400" s="161" t="s">
        <v>702</v>
      </c>
      <c r="AR400" s="116"/>
      <c r="AS400" s="116"/>
      <c r="AT400" s="117"/>
      <c r="AU400" s="144" t="s">
        <v>376</v>
      </c>
      <c r="AV400" s="134"/>
      <c r="AW400" s="134"/>
      <c r="AX400" s="135"/>
    </row>
    <row r="401" spans="1:50" ht="32.25" customHeight="1" x14ac:dyDescent="0.15">
      <c r="A401" s="128">
        <v>5</v>
      </c>
      <c r="B401" s="128">
        <v>1</v>
      </c>
      <c r="C401" s="168" t="s">
        <v>407</v>
      </c>
      <c r="D401" s="169"/>
      <c r="E401" s="169"/>
      <c r="F401" s="169"/>
      <c r="G401" s="169"/>
      <c r="H401" s="169"/>
      <c r="I401" s="169"/>
      <c r="J401" s="169"/>
      <c r="K401" s="169"/>
      <c r="L401" s="170"/>
      <c r="M401" s="162" t="s">
        <v>413</v>
      </c>
      <c r="N401" s="163"/>
      <c r="O401" s="163"/>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4"/>
      <c r="AK401" s="165">
        <v>8</v>
      </c>
      <c r="AL401" s="166"/>
      <c r="AM401" s="166"/>
      <c r="AN401" s="166"/>
      <c r="AO401" s="166"/>
      <c r="AP401" s="167"/>
      <c r="AQ401" s="161" t="s">
        <v>702</v>
      </c>
      <c r="AR401" s="116"/>
      <c r="AS401" s="116"/>
      <c r="AT401" s="117"/>
      <c r="AU401" s="144" t="s">
        <v>376</v>
      </c>
      <c r="AV401" s="134"/>
      <c r="AW401" s="134"/>
      <c r="AX401" s="135"/>
    </row>
    <row r="402" spans="1:50" ht="32.25" customHeight="1" x14ac:dyDescent="0.15">
      <c r="A402" s="128">
        <v>6</v>
      </c>
      <c r="B402" s="128">
        <v>1</v>
      </c>
      <c r="C402" s="168" t="s">
        <v>408</v>
      </c>
      <c r="D402" s="169"/>
      <c r="E402" s="169"/>
      <c r="F402" s="169"/>
      <c r="G402" s="169"/>
      <c r="H402" s="169"/>
      <c r="I402" s="169"/>
      <c r="J402" s="169"/>
      <c r="K402" s="169"/>
      <c r="L402" s="170"/>
      <c r="M402" s="162" t="s">
        <v>414</v>
      </c>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4"/>
      <c r="AK402" s="165">
        <v>7</v>
      </c>
      <c r="AL402" s="166"/>
      <c r="AM402" s="166"/>
      <c r="AN402" s="166"/>
      <c r="AO402" s="166"/>
      <c r="AP402" s="167"/>
      <c r="AQ402" s="161" t="s">
        <v>702</v>
      </c>
      <c r="AR402" s="116"/>
      <c r="AS402" s="116"/>
      <c r="AT402" s="117"/>
      <c r="AU402" s="144" t="s">
        <v>376</v>
      </c>
      <c r="AV402" s="134"/>
      <c r="AW402" s="134"/>
      <c r="AX402" s="135"/>
    </row>
    <row r="403" spans="1:50" ht="32.25" customHeight="1" x14ac:dyDescent="0.15">
      <c r="A403" s="128">
        <v>7</v>
      </c>
      <c r="B403" s="128">
        <v>1</v>
      </c>
      <c r="C403" s="168" t="s">
        <v>538</v>
      </c>
      <c r="D403" s="169"/>
      <c r="E403" s="169"/>
      <c r="F403" s="169"/>
      <c r="G403" s="169"/>
      <c r="H403" s="169"/>
      <c r="I403" s="169"/>
      <c r="J403" s="169"/>
      <c r="K403" s="169"/>
      <c r="L403" s="170"/>
      <c r="M403" s="162" t="s">
        <v>539</v>
      </c>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4"/>
      <c r="AK403" s="165">
        <v>7</v>
      </c>
      <c r="AL403" s="166"/>
      <c r="AM403" s="166"/>
      <c r="AN403" s="166"/>
      <c r="AO403" s="166"/>
      <c r="AP403" s="167"/>
      <c r="AQ403" s="161" t="s">
        <v>702</v>
      </c>
      <c r="AR403" s="116"/>
      <c r="AS403" s="116"/>
      <c r="AT403" s="117"/>
      <c r="AU403" s="144" t="s">
        <v>376</v>
      </c>
      <c r="AV403" s="134"/>
      <c r="AW403" s="134"/>
      <c r="AX403" s="135"/>
    </row>
    <row r="404" spans="1:50" ht="32.25" customHeight="1" x14ac:dyDescent="0.15">
      <c r="A404" s="128">
        <v>8</v>
      </c>
      <c r="B404" s="128">
        <v>1</v>
      </c>
      <c r="C404" s="168" t="s">
        <v>534</v>
      </c>
      <c r="D404" s="169"/>
      <c r="E404" s="169"/>
      <c r="F404" s="169"/>
      <c r="G404" s="169"/>
      <c r="H404" s="169"/>
      <c r="I404" s="169"/>
      <c r="J404" s="169"/>
      <c r="K404" s="169"/>
      <c r="L404" s="170"/>
      <c r="M404" s="162" t="s">
        <v>537</v>
      </c>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4"/>
      <c r="AK404" s="165">
        <v>6</v>
      </c>
      <c r="AL404" s="166"/>
      <c r="AM404" s="166"/>
      <c r="AN404" s="166"/>
      <c r="AO404" s="166"/>
      <c r="AP404" s="167"/>
      <c r="AQ404" s="161" t="s">
        <v>702</v>
      </c>
      <c r="AR404" s="116"/>
      <c r="AS404" s="116"/>
      <c r="AT404" s="117"/>
      <c r="AU404" s="144" t="s">
        <v>376</v>
      </c>
      <c r="AV404" s="134"/>
      <c r="AW404" s="134"/>
      <c r="AX404" s="135"/>
    </row>
    <row r="405" spans="1:50" ht="32.25" customHeight="1" x14ac:dyDescent="0.15">
      <c r="A405" s="128">
        <v>9</v>
      </c>
      <c r="B405" s="128">
        <v>1</v>
      </c>
      <c r="C405" s="168" t="s">
        <v>533</v>
      </c>
      <c r="D405" s="169"/>
      <c r="E405" s="169"/>
      <c r="F405" s="169"/>
      <c r="G405" s="169"/>
      <c r="H405" s="169"/>
      <c r="I405" s="169"/>
      <c r="J405" s="169"/>
      <c r="K405" s="169"/>
      <c r="L405" s="170"/>
      <c r="M405" s="162" t="s">
        <v>536</v>
      </c>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4"/>
      <c r="AK405" s="165">
        <v>6</v>
      </c>
      <c r="AL405" s="166"/>
      <c r="AM405" s="166"/>
      <c r="AN405" s="166"/>
      <c r="AO405" s="166"/>
      <c r="AP405" s="167"/>
      <c r="AQ405" s="161" t="s">
        <v>702</v>
      </c>
      <c r="AR405" s="116"/>
      <c r="AS405" s="116"/>
      <c r="AT405" s="117"/>
      <c r="AU405" s="144" t="s">
        <v>376</v>
      </c>
      <c r="AV405" s="134"/>
      <c r="AW405" s="134"/>
      <c r="AX405" s="135"/>
    </row>
    <row r="406" spans="1:50" ht="32.25" customHeight="1" x14ac:dyDescent="0.15">
      <c r="A406" s="128">
        <v>10</v>
      </c>
      <c r="B406" s="128">
        <v>1</v>
      </c>
      <c r="C406" s="168" t="s">
        <v>532</v>
      </c>
      <c r="D406" s="169"/>
      <c r="E406" s="169"/>
      <c r="F406" s="169"/>
      <c r="G406" s="169"/>
      <c r="H406" s="169"/>
      <c r="I406" s="169"/>
      <c r="J406" s="169"/>
      <c r="K406" s="169"/>
      <c r="L406" s="170"/>
      <c r="M406" s="162" t="s">
        <v>535</v>
      </c>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4"/>
      <c r="AK406" s="165">
        <v>6</v>
      </c>
      <c r="AL406" s="166"/>
      <c r="AM406" s="166"/>
      <c r="AN406" s="166"/>
      <c r="AO406" s="166"/>
      <c r="AP406" s="167"/>
      <c r="AQ406" s="161" t="s">
        <v>702</v>
      </c>
      <c r="AR406" s="116"/>
      <c r="AS406" s="116"/>
      <c r="AT406" s="117"/>
      <c r="AU406" s="144" t="s">
        <v>376</v>
      </c>
      <c r="AV406" s="134"/>
      <c r="AW406" s="134"/>
      <c r="AX406" s="135"/>
    </row>
    <row r="407" spans="1:50" ht="13.5" customHeight="1" x14ac:dyDescent="0.15"/>
    <row r="408" spans="1:50" x14ac:dyDescent="0.15">
      <c r="A408" s="17"/>
      <c r="B408" s="48" t="s">
        <v>728</v>
      </c>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row>
    <row r="409" spans="1:50" x14ac:dyDescent="0.15">
      <c r="A409" s="151"/>
      <c r="B409" s="152"/>
      <c r="C409" s="100" t="s">
        <v>36</v>
      </c>
      <c r="D409" s="146"/>
      <c r="E409" s="146"/>
      <c r="F409" s="146"/>
      <c r="G409" s="146"/>
      <c r="H409" s="146"/>
      <c r="I409" s="146"/>
      <c r="J409" s="146"/>
      <c r="K409" s="146"/>
      <c r="L409" s="171"/>
      <c r="M409" s="100" t="s">
        <v>37</v>
      </c>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71"/>
      <c r="AK409" s="172" t="s">
        <v>38</v>
      </c>
      <c r="AL409" s="173"/>
      <c r="AM409" s="173"/>
      <c r="AN409" s="173"/>
      <c r="AO409" s="173"/>
      <c r="AP409" s="174"/>
      <c r="AQ409" s="100" t="s">
        <v>28</v>
      </c>
      <c r="AR409" s="146"/>
      <c r="AS409" s="146"/>
      <c r="AT409" s="171"/>
      <c r="AU409" s="100" t="s">
        <v>29</v>
      </c>
      <c r="AV409" s="146"/>
      <c r="AW409" s="146"/>
      <c r="AX409" s="171"/>
    </row>
    <row r="410" spans="1:50" ht="48.75" customHeight="1" x14ac:dyDescent="0.15">
      <c r="A410" s="151">
        <v>1</v>
      </c>
      <c r="B410" s="152">
        <v>1</v>
      </c>
      <c r="C410" s="156" t="s">
        <v>482</v>
      </c>
      <c r="D410" s="157"/>
      <c r="E410" s="157"/>
      <c r="F410" s="157"/>
      <c r="G410" s="157"/>
      <c r="H410" s="157"/>
      <c r="I410" s="157"/>
      <c r="J410" s="157"/>
      <c r="K410" s="157"/>
      <c r="L410" s="158"/>
      <c r="M410" s="156" t="s">
        <v>703</v>
      </c>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8"/>
      <c r="AK410" s="156">
        <v>14</v>
      </c>
      <c r="AL410" s="157"/>
      <c r="AM410" s="157"/>
      <c r="AN410" s="157"/>
      <c r="AO410" s="157"/>
      <c r="AP410" s="158"/>
      <c r="AQ410" s="161" t="s">
        <v>702</v>
      </c>
      <c r="AR410" s="116"/>
      <c r="AS410" s="116"/>
      <c r="AT410" s="117"/>
      <c r="AU410" s="144" t="s">
        <v>445</v>
      </c>
      <c r="AV410" s="134"/>
      <c r="AW410" s="134"/>
      <c r="AX410" s="135"/>
    </row>
    <row r="411" spans="1:50" ht="42.75" customHeight="1" x14ac:dyDescent="0.15">
      <c r="A411" s="151">
        <v>2</v>
      </c>
      <c r="B411" s="152">
        <v>1</v>
      </c>
      <c r="C411" s="156" t="s">
        <v>483</v>
      </c>
      <c r="D411" s="157"/>
      <c r="E411" s="157"/>
      <c r="F411" s="157"/>
      <c r="G411" s="157"/>
      <c r="H411" s="157"/>
      <c r="I411" s="157"/>
      <c r="J411" s="157"/>
      <c r="K411" s="157"/>
      <c r="L411" s="158"/>
      <c r="M411" s="139" t="s">
        <v>484</v>
      </c>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60"/>
      <c r="AK411" s="156">
        <v>5</v>
      </c>
      <c r="AL411" s="157"/>
      <c r="AM411" s="157"/>
      <c r="AN411" s="157"/>
      <c r="AO411" s="157"/>
      <c r="AP411" s="158"/>
      <c r="AQ411" s="161" t="s">
        <v>702</v>
      </c>
      <c r="AR411" s="116"/>
      <c r="AS411" s="116"/>
      <c r="AT411" s="117"/>
      <c r="AU411" s="144" t="s">
        <v>445</v>
      </c>
      <c r="AV411" s="134"/>
      <c r="AW411" s="134"/>
      <c r="AX411" s="135"/>
    </row>
    <row r="412" spans="1:50" ht="71.25" customHeight="1" x14ac:dyDescent="0.15">
      <c r="A412" s="128">
        <v>3</v>
      </c>
      <c r="B412" s="128">
        <v>1</v>
      </c>
      <c r="C412" s="156" t="s">
        <v>485</v>
      </c>
      <c r="D412" s="157"/>
      <c r="E412" s="157"/>
      <c r="F412" s="157"/>
      <c r="G412" s="157"/>
      <c r="H412" s="157"/>
      <c r="I412" s="157"/>
      <c r="J412" s="157"/>
      <c r="K412" s="157"/>
      <c r="L412" s="158"/>
      <c r="M412" s="139" t="s">
        <v>486</v>
      </c>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60"/>
      <c r="AK412" s="156">
        <v>4</v>
      </c>
      <c r="AL412" s="157"/>
      <c r="AM412" s="157"/>
      <c r="AN412" s="157"/>
      <c r="AO412" s="157"/>
      <c r="AP412" s="158"/>
      <c r="AQ412" s="161" t="s">
        <v>702</v>
      </c>
      <c r="AR412" s="116"/>
      <c r="AS412" s="116"/>
      <c r="AT412" s="117"/>
      <c r="AU412" s="144" t="s">
        <v>445</v>
      </c>
      <c r="AV412" s="134"/>
      <c r="AW412" s="134"/>
      <c r="AX412" s="135"/>
    </row>
    <row r="413" spans="1:50" ht="33" customHeight="1" x14ac:dyDescent="0.15">
      <c r="A413" s="128">
        <v>4</v>
      </c>
      <c r="B413" s="128">
        <v>1</v>
      </c>
      <c r="C413" s="139" t="s">
        <v>487</v>
      </c>
      <c r="D413" s="159"/>
      <c r="E413" s="159"/>
      <c r="F413" s="159"/>
      <c r="G413" s="159"/>
      <c r="H413" s="159"/>
      <c r="I413" s="159"/>
      <c r="J413" s="159"/>
      <c r="K413" s="159"/>
      <c r="L413" s="160"/>
      <c r="M413" s="139" t="s">
        <v>488</v>
      </c>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60"/>
      <c r="AK413" s="156">
        <v>4</v>
      </c>
      <c r="AL413" s="157"/>
      <c r="AM413" s="157"/>
      <c r="AN413" s="157"/>
      <c r="AO413" s="157"/>
      <c r="AP413" s="158"/>
      <c r="AQ413" s="161" t="s">
        <v>702</v>
      </c>
      <c r="AR413" s="116"/>
      <c r="AS413" s="116"/>
      <c r="AT413" s="117"/>
      <c r="AU413" s="144" t="s">
        <v>445</v>
      </c>
      <c r="AV413" s="134"/>
      <c r="AW413" s="134"/>
      <c r="AX413" s="135"/>
    </row>
    <row r="414" spans="1:50" ht="33" customHeight="1" x14ac:dyDescent="0.15">
      <c r="A414" s="128">
        <v>5</v>
      </c>
      <c r="B414" s="128">
        <v>1</v>
      </c>
      <c r="C414" s="156" t="s">
        <v>489</v>
      </c>
      <c r="D414" s="157"/>
      <c r="E414" s="157"/>
      <c r="F414" s="157"/>
      <c r="G414" s="157"/>
      <c r="H414" s="157"/>
      <c r="I414" s="157"/>
      <c r="J414" s="157"/>
      <c r="K414" s="157"/>
      <c r="L414" s="158"/>
      <c r="M414" s="139" t="s">
        <v>490</v>
      </c>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60"/>
      <c r="AK414" s="156">
        <v>3</v>
      </c>
      <c r="AL414" s="157"/>
      <c r="AM414" s="157"/>
      <c r="AN414" s="157"/>
      <c r="AO414" s="157"/>
      <c r="AP414" s="158"/>
      <c r="AQ414" s="161" t="s">
        <v>702</v>
      </c>
      <c r="AR414" s="116"/>
      <c r="AS414" s="116"/>
      <c r="AT414" s="117"/>
      <c r="AU414" s="144" t="s">
        <v>376</v>
      </c>
      <c r="AV414" s="134"/>
      <c r="AW414" s="134"/>
      <c r="AX414" s="135"/>
    </row>
    <row r="415" spans="1:50" ht="45.75" customHeight="1" x14ac:dyDescent="0.15">
      <c r="A415" s="128">
        <v>6</v>
      </c>
      <c r="B415" s="128">
        <v>1</v>
      </c>
      <c r="C415" s="156" t="s">
        <v>491</v>
      </c>
      <c r="D415" s="157"/>
      <c r="E415" s="157"/>
      <c r="F415" s="157"/>
      <c r="G415" s="157"/>
      <c r="H415" s="157"/>
      <c r="I415" s="157"/>
      <c r="J415" s="157"/>
      <c r="K415" s="157"/>
      <c r="L415" s="158"/>
      <c r="M415" s="139" t="s">
        <v>492</v>
      </c>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60"/>
      <c r="AK415" s="165">
        <v>3</v>
      </c>
      <c r="AL415" s="166"/>
      <c r="AM415" s="166"/>
      <c r="AN415" s="166"/>
      <c r="AO415" s="166"/>
      <c r="AP415" s="167"/>
      <c r="AQ415" s="161" t="s">
        <v>702</v>
      </c>
      <c r="AR415" s="116"/>
      <c r="AS415" s="116"/>
      <c r="AT415" s="117"/>
      <c r="AU415" s="144" t="s">
        <v>376</v>
      </c>
      <c r="AV415" s="134"/>
      <c r="AW415" s="134"/>
      <c r="AX415" s="135"/>
    </row>
    <row r="416" spans="1:50" ht="32.25" customHeight="1" x14ac:dyDescent="0.15">
      <c r="A416" s="128">
        <v>7</v>
      </c>
      <c r="B416" s="128">
        <v>1</v>
      </c>
      <c r="C416" s="156" t="s">
        <v>493</v>
      </c>
      <c r="D416" s="157"/>
      <c r="E416" s="157"/>
      <c r="F416" s="157"/>
      <c r="G416" s="157"/>
      <c r="H416" s="157"/>
      <c r="I416" s="157"/>
      <c r="J416" s="157"/>
      <c r="K416" s="157"/>
      <c r="L416" s="158"/>
      <c r="M416" s="139" t="s">
        <v>494</v>
      </c>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60"/>
      <c r="AK416" s="165">
        <v>3</v>
      </c>
      <c r="AL416" s="166"/>
      <c r="AM416" s="166"/>
      <c r="AN416" s="166"/>
      <c r="AO416" s="166"/>
      <c r="AP416" s="167"/>
      <c r="AQ416" s="161" t="s">
        <v>702</v>
      </c>
      <c r="AR416" s="116"/>
      <c r="AS416" s="116"/>
      <c r="AT416" s="117"/>
      <c r="AU416" s="144" t="s">
        <v>376</v>
      </c>
      <c r="AV416" s="134"/>
      <c r="AW416" s="134"/>
      <c r="AX416" s="135"/>
    </row>
    <row r="417" spans="1:50" ht="32.25" customHeight="1" x14ac:dyDescent="0.15">
      <c r="A417" s="128">
        <v>8</v>
      </c>
      <c r="B417" s="128">
        <v>1</v>
      </c>
      <c r="C417" s="156" t="s">
        <v>495</v>
      </c>
      <c r="D417" s="157"/>
      <c r="E417" s="157"/>
      <c r="F417" s="157"/>
      <c r="G417" s="157"/>
      <c r="H417" s="157"/>
      <c r="I417" s="157"/>
      <c r="J417" s="157"/>
      <c r="K417" s="157"/>
      <c r="L417" s="158"/>
      <c r="M417" s="139" t="s">
        <v>496</v>
      </c>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60"/>
      <c r="AK417" s="165">
        <v>3</v>
      </c>
      <c r="AL417" s="166"/>
      <c r="AM417" s="166"/>
      <c r="AN417" s="166"/>
      <c r="AO417" s="166"/>
      <c r="AP417" s="167"/>
      <c r="AQ417" s="161" t="s">
        <v>702</v>
      </c>
      <c r="AR417" s="116"/>
      <c r="AS417" s="116"/>
      <c r="AT417" s="117"/>
      <c r="AU417" s="144" t="s">
        <v>376</v>
      </c>
      <c r="AV417" s="134"/>
      <c r="AW417" s="134"/>
      <c r="AX417" s="135"/>
    </row>
    <row r="418" spans="1:50" ht="32.25" customHeight="1" x14ac:dyDescent="0.15">
      <c r="A418" s="128">
        <v>9</v>
      </c>
      <c r="B418" s="128">
        <v>1</v>
      </c>
      <c r="C418" s="156" t="s">
        <v>497</v>
      </c>
      <c r="D418" s="157"/>
      <c r="E418" s="157"/>
      <c r="F418" s="157"/>
      <c r="G418" s="157"/>
      <c r="H418" s="157"/>
      <c r="I418" s="157"/>
      <c r="J418" s="157"/>
      <c r="K418" s="157"/>
      <c r="L418" s="158"/>
      <c r="M418" s="139" t="s">
        <v>488</v>
      </c>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60"/>
      <c r="AK418" s="165">
        <v>3</v>
      </c>
      <c r="AL418" s="166"/>
      <c r="AM418" s="166"/>
      <c r="AN418" s="166"/>
      <c r="AO418" s="166"/>
      <c r="AP418" s="167"/>
      <c r="AQ418" s="161" t="s">
        <v>702</v>
      </c>
      <c r="AR418" s="116"/>
      <c r="AS418" s="116"/>
      <c r="AT418" s="117"/>
      <c r="AU418" s="144" t="s">
        <v>376</v>
      </c>
      <c r="AV418" s="134"/>
      <c r="AW418" s="134"/>
      <c r="AX418" s="135"/>
    </row>
    <row r="419" spans="1:50" ht="32.25" customHeight="1" x14ac:dyDescent="0.15">
      <c r="A419" s="128">
        <v>10</v>
      </c>
      <c r="B419" s="128">
        <v>1</v>
      </c>
      <c r="C419" s="156" t="s">
        <v>498</v>
      </c>
      <c r="D419" s="157"/>
      <c r="E419" s="157"/>
      <c r="F419" s="157"/>
      <c r="G419" s="157"/>
      <c r="H419" s="157"/>
      <c r="I419" s="157"/>
      <c r="J419" s="157"/>
      <c r="K419" s="157"/>
      <c r="L419" s="158"/>
      <c r="M419" s="162" t="s">
        <v>499</v>
      </c>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4"/>
      <c r="AK419" s="165">
        <v>2</v>
      </c>
      <c r="AL419" s="166"/>
      <c r="AM419" s="166"/>
      <c r="AN419" s="166"/>
      <c r="AO419" s="166"/>
      <c r="AP419" s="167"/>
      <c r="AQ419" s="161" t="s">
        <v>702</v>
      </c>
      <c r="AR419" s="116"/>
      <c r="AS419" s="116"/>
      <c r="AT419" s="117"/>
      <c r="AU419" s="144" t="s">
        <v>376</v>
      </c>
      <c r="AV419" s="134"/>
      <c r="AW419" s="134"/>
      <c r="AX419" s="135"/>
    </row>
    <row r="420" spans="1:50" ht="13.5" customHeight="1" x14ac:dyDescent="0.15"/>
    <row r="421" spans="1:50" ht="13.5" customHeight="1" x14ac:dyDescent="0.15">
      <c r="A421" s="17"/>
      <c r="B421" s="48" t="s">
        <v>618</v>
      </c>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row>
    <row r="422" spans="1:50" ht="34.5" customHeight="1" x14ac:dyDescent="0.15">
      <c r="A422" s="151"/>
      <c r="B422" s="152"/>
      <c r="C422" s="100" t="s">
        <v>36</v>
      </c>
      <c r="D422" s="146"/>
      <c r="E422" s="146"/>
      <c r="F422" s="146"/>
      <c r="G422" s="146"/>
      <c r="H422" s="146"/>
      <c r="I422" s="146"/>
      <c r="J422" s="146"/>
      <c r="K422" s="146"/>
      <c r="L422" s="171"/>
      <c r="M422" s="100" t="s">
        <v>37</v>
      </c>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71"/>
      <c r="AK422" s="172" t="s">
        <v>38</v>
      </c>
      <c r="AL422" s="173"/>
      <c r="AM422" s="173"/>
      <c r="AN422" s="173"/>
      <c r="AO422" s="173"/>
      <c r="AP422" s="174"/>
      <c r="AQ422" s="100" t="s">
        <v>28</v>
      </c>
      <c r="AR422" s="146"/>
      <c r="AS422" s="146"/>
      <c r="AT422" s="171"/>
      <c r="AU422" s="100" t="s">
        <v>29</v>
      </c>
      <c r="AV422" s="146"/>
      <c r="AW422" s="146"/>
      <c r="AX422" s="171"/>
    </row>
    <row r="423" spans="1:50" ht="24" customHeight="1" x14ac:dyDescent="0.15">
      <c r="A423" s="151">
        <v>1</v>
      </c>
      <c r="B423" s="152">
        <v>1</v>
      </c>
      <c r="C423" s="168" t="s">
        <v>585</v>
      </c>
      <c r="D423" s="169"/>
      <c r="E423" s="169"/>
      <c r="F423" s="169"/>
      <c r="G423" s="169"/>
      <c r="H423" s="169"/>
      <c r="I423" s="169"/>
      <c r="J423" s="169"/>
      <c r="K423" s="169"/>
      <c r="L423" s="170"/>
      <c r="M423" s="162" t="s">
        <v>424</v>
      </c>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4"/>
      <c r="AK423" s="165">
        <v>37</v>
      </c>
      <c r="AL423" s="166"/>
      <c r="AM423" s="166"/>
      <c r="AN423" s="166"/>
      <c r="AO423" s="166"/>
      <c r="AP423" s="167"/>
      <c r="AQ423" s="161" t="s">
        <v>702</v>
      </c>
      <c r="AR423" s="116"/>
      <c r="AS423" s="116"/>
      <c r="AT423" s="117"/>
      <c r="AU423" s="144" t="s">
        <v>376</v>
      </c>
      <c r="AV423" s="134"/>
      <c r="AW423" s="134"/>
      <c r="AX423" s="135"/>
    </row>
    <row r="424" spans="1:50" ht="24" customHeight="1" x14ac:dyDescent="0.15">
      <c r="A424" s="151">
        <v>2</v>
      </c>
      <c r="B424" s="152">
        <v>1</v>
      </c>
      <c r="C424" s="168" t="s">
        <v>415</v>
      </c>
      <c r="D424" s="169"/>
      <c r="E424" s="169"/>
      <c r="F424" s="169"/>
      <c r="G424" s="169"/>
      <c r="H424" s="169"/>
      <c r="I424" s="169"/>
      <c r="J424" s="169"/>
      <c r="K424" s="169"/>
      <c r="L424" s="170"/>
      <c r="M424" s="162" t="s">
        <v>425</v>
      </c>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4"/>
      <c r="AK424" s="165">
        <v>12</v>
      </c>
      <c r="AL424" s="166"/>
      <c r="AM424" s="166"/>
      <c r="AN424" s="166"/>
      <c r="AO424" s="166"/>
      <c r="AP424" s="167"/>
      <c r="AQ424" s="161" t="s">
        <v>702</v>
      </c>
      <c r="AR424" s="116"/>
      <c r="AS424" s="116"/>
      <c r="AT424" s="117"/>
      <c r="AU424" s="144" t="s">
        <v>376</v>
      </c>
      <c r="AV424" s="134"/>
      <c r="AW424" s="134"/>
      <c r="AX424" s="135"/>
    </row>
    <row r="425" spans="1:50" ht="24" customHeight="1" x14ac:dyDescent="0.15">
      <c r="A425" s="128">
        <v>3</v>
      </c>
      <c r="B425" s="128">
        <v>1</v>
      </c>
      <c r="C425" s="168" t="s">
        <v>416</v>
      </c>
      <c r="D425" s="169"/>
      <c r="E425" s="169"/>
      <c r="F425" s="169"/>
      <c r="G425" s="169"/>
      <c r="H425" s="169"/>
      <c r="I425" s="169"/>
      <c r="J425" s="169"/>
      <c r="K425" s="169"/>
      <c r="L425" s="170"/>
      <c r="M425" s="162" t="s">
        <v>425</v>
      </c>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4"/>
      <c r="AK425" s="165">
        <v>8</v>
      </c>
      <c r="AL425" s="166"/>
      <c r="AM425" s="166"/>
      <c r="AN425" s="166"/>
      <c r="AO425" s="166"/>
      <c r="AP425" s="167"/>
      <c r="AQ425" s="161" t="s">
        <v>702</v>
      </c>
      <c r="AR425" s="116"/>
      <c r="AS425" s="116"/>
      <c r="AT425" s="117"/>
      <c r="AU425" s="144" t="s">
        <v>376</v>
      </c>
      <c r="AV425" s="134"/>
      <c r="AW425" s="134"/>
      <c r="AX425" s="135"/>
    </row>
    <row r="426" spans="1:50" ht="24" customHeight="1" x14ac:dyDescent="0.15">
      <c r="A426" s="128">
        <v>4</v>
      </c>
      <c r="B426" s="128">
        <v>1</v>
      </c>
      <c r="C426" s="168" t="s">
        <v>417</v>
      </c>
      <c r="D426" s="169"/>
      <c r="E426" s="169"/>
      <c r="F426" s="169"/>
      <c r="G426" s="169"/>
      <c r="H426" s="169"/>
      <c r="I426" s="169"/>
      <c r="J426" s="169"/>
      <c r="K426" s="169"/>
      <c r="L426" s="170"/>
      <c r="M426" s="162" t="s">
        <v>426</v>
      </c>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4"/>
      <c r="AK426" s="165">
        <v>8</v>
      </c>
      <c r="AL426" s="166"/>
      <c r="AM426" s="166"/>
      <c r="AN426" s="166"/>
      <c r="AO426" s="166"/>
      <c r="AP426" s="167"/>
      <c r="AQ426" s="161" t="s">
        <v>702</v>
      </c>
      <c r="AR426" s="116"/>
      <c r="AS426" s="116"/>
      <c r="AT426" s="117"/>
      <c r="AU426" s="144" t="s">
        <v>376</v>
      </c>
      <c r="AV426" s="134"/>
      <c r="AW426" s="134"/>
      <c r="AX426" s="135"/>
    </row>
    <row r="427" spans="1:50" ht="24" customHeight="1" x14ac:dyDescent="0.15">
      <c r="A427" s="128">
        <v>5</v>
      </c>
      <c r="B427" s="128">
        <v>1</v>
      </c>
      <c r="C427" s="168" t="s">
        <v>418</v>
      </c>
      <c r="D427" s="169"/>
      <c r="E427" s="169"/>
      <c r="F427" s="169"/>
      <c r="G427" s="169"/>
      <c r="H427" s="169"/>
      <c r="I427" s="169"/>
      <c r="J427" s="169"/>
      <c r="K427" s="169"/>
      <c r="L427" s="170"/>
      <c r="M427" s="162" t="s">
        <v>427</v>
      </c>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4"/>
      <c r="AK427" s="165">
        <v>8</v>
      </c>
      <c r="AL427" s="166"/>
      <c r="AM427" s="166"/>
      <c r="AN427" s="166"/>
      <c r="AO427" s="166"/>
      <c r="AP427" s="167"/>
      <c r="AQ427" s="161" t="s">
        <v>702</v>
      </c>
      <c r="AR427" s="116"/>
      <c r="AS427" s="116"/>
      <c r="AT427" s="117"/>
      <c r="AU427" s="144" t="s">
        <v>376</v>
      </c>
      <c r="AV427" s="134"/>
      <c r="AW427" s="134"/>
      <c r="AX427" s="135"/>
    </row>
    <row r="428" spans="1:50" ht="24" customHeight="1" x14ac:dyDescent="0.15">
      <c r="A428" s="128">
        <v>6</v>
      </c>
      <c r="B428" s="128">
        <v>1</v>
      </c>
      <c r="C428" s="168" t="s">
        <v>419</v>
      </c>
      <c r="D428" s="169"/>
      <c r="E428" s="169"/>
      <c r="F428" s="169"/>
      <c r="G428" s="169"/>
      <c r="H428" s="169"/>
      <c r="I428" s="169"/>
      <c r="J428" s="169"/>
      <c r="K428" s="169"/>
      <c r="L428" s="170"/>
      <c r="M428" s="162" t="s">
        <v>428</v>
      </c>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4"/>
      <c r="AK428" s="165">
        <v>7</v>
      </c>
      <c r="AL428" s="166"/>
      <c r="AM428" s="166"/>
      <c r="AN428" s="166"/>
      <c r="AO428" s="166"/>
      <c r="AP428" s="167"/>
      <c r="AQ428" s="161" t="s">
        <v>702</v>
      </c>
      <c r="AR428" s="116"/>
      <c r="AS428" s="116"/>
      <c r="AT428" s="117"/>
      <c r="AU428" s="144" t="s">
        <v>376</v>
      </c>
      <c r="AV428" s="134"/>
      <c r="AW428" s="134"/>
      <c r="AX428" s="135"/>
    </row>
    <row r="429" spans="1:50" ht="24" customHeight="1" x14ac:dyDescent="0.15">
      <c r="A429" s="128">
        <v>7</v>
      </c>
      <c r="B429" s="128">
        <v>1</v>
      </c>
      <c r="C429" s="168" t="s">
        <v>420</v>
      </c>
      <c r="D429" s="169"/>
      <c r="E429" s="169"/>
      <c r="F429" s="169"/>
      <c r="G429" s="169"/>
      <c r="H429" s="169"/>
      <c r="I429" s="169"/>
      <c r="J429" s="169"/>
      <c r="K429" s="169"/>
      <c r="L429" s="170"/>
      <c r="M429" s="162" t="s">
        <v>429</v>
      </c>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4"/>
      <c r="AK429" s="165">
        <v>5</v>
      </c>
      <c r="AL429" s="166"/>
      <c r="AM429" s="166"/>
      <c r="AN429" s="166"/>
      <c r="AO429" s="166"/>
      <c r="AP429" s="167"/>
      <c r="AQ429" s="161" t="s">
        <v>702</v>
      </c>
      <c r="AR429" s="116"/>
      <c r="AS429" s="116"/>
      <c r="AT429" s="117"/>
      <c r="AU429" s="144" t="s">
        <v>376</v>
      </c>
      <c r="AV429" s="134"/>
      <c r="AW429" s="134"/>
      <c r="AX429" s="135"/>
    </row>
    <row r="430" spans="1:50" ht="24" customHeight="1" x14ac:dyDescent="0.15">
      <c r="A430" s="128">
        <v>8</v>
      </c>
      <c r="B430" s="128">
        <v>1</v>
      </c>
      <c r="C430" s="168" t="s">
        <v>421</v>
      </c>
      <c r="D430" s="169"/>
      <c r="E430" s="169"/>
      <c r="F430" s="169"/>
      <c r="G430" s="169"/>
      <c r="H430" s="169"/>
      <c r="I430" s="169"/>
      <c r="J430" s="169"/>
      <c r="K430" s="169"/>
      <c r="L430" s="170"/>
      <c r="M430" s="162" t="s">
        <v>429</v>
      </c>
      <c r="N430" s="163"/>
      <c r="O430" s="163"/>
      <c r="P430" s="163"/>
      <c r="Q430" s="163"/>
      <c r="R430" s="163"/>
      <c r="S430" s="163"/>
      <c r="T430" s="163"/>
      <c r="U430" s="163"/>
      <c r="V430" s="163"/>
      <c r="W430" s="163"/>
      <c r="X430" s="163"/>
      <c r="Y430" s="163"/>
      <c r="Z430" s="163"/>
      <c r="AA430" s="163"/>
      <c r="AB430" s="163"/>
      <c r="AC430" s="163"/>
      <c r="AD430" s="163"/>
      <c r="AE430" s="163"/>
      <c r="AF430" s="163"/>
      <c r="AG430" s="163"/>
      <c r="AH430" s="163"/>
      <c r="AI430" s="163"/>
      <c r="AJ430" s="164"/>
      <c r="AK430" s="165">
        <v>5</v>
      </c>
      <c r="AL430" s="166"/>
      <c r="AM430" s="166"/>
      <c r="AN430" s="166"/>
      <c r="AO430" s="166"/>
      <c r="AP430" s="167"/>
      <c r="AQ430" s="161" t="s">
        <v>702</v>
      </c>
      <c r="AR430" s="116"/>
      <c r="AS430" s="116"/>
      <c r="AT430" s="117"/>
      <c r="AU430" s="144" t="s">
        <v>376</v>
      </c>
      <c r="AV430" s="134"/>
      <c r="AW430" s="134"/>
      <c r="AX430" s="135"/>
    </row>
    <row r="431" spans="1:50" ht="24" customHeight="1" x14ac:dyDescent="0.15">
      <c r="A431" s="128">
        <v>9</v>
      </c>
      <c r="B431" s="128">
        <v>1</v>
      </c>
      <c r="C431" s="168" t="s">
        <v>422</v>
      </c>
      <c r="D431" s="169"/>
      <c r="E431" s="169"/>
      <c r="F431" s="169"/>
      <c r="G431" s="169"/>
      <c r="H431" s="169"/>
      <c r="I431" s="169"/>
      <c r="J431" s="169"/>
      <c r="K431" s="169"/>
      <c r="L431" s="170"/>
      <c r="M431" s="162" t="s">
        <v>429</v>
      </c>
      <c r="N431" s="163"/>
      <c r="O431" s="163"/>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4"/>
      <c r="AK431" s="165">
        <v>5</v>
      </c>
      <c r="AL431" s="166"/>
      <c r="AM431" s="166"/>
      <c r="AN431" s="166"/>
      <c r="AO431" s="166"/>
      <c r="AP431" s="167"/>
      <c r="AQ431" s="161" t="s">
        <v>702</v>
      </c>
      <c r="AR431" s="116"/>
      <c r="AS431" s="116"/>
      <c r="AT431" s="117"/>
      <c r="AU431" s="144" t="s">
        <v>376</v>
      </c>
      <c r="AV431" s="134"/>
      <c r="AW431" s="134"/>
      <c r="AX431" s="135"/>
    </row>
    <row r="432" spans="1:50" ht="24" customHeight="1" x14ac:dyDescent="0.15">
      <c r="A432" s="128">
        <v>10</v>
      </c>
      <c r="B432" s="128">
        <v>1</v>
      </c>
      <c r="C432" s="168" t="s">
        <v>423</v>
      </c>
      <c r="D432" s="169"/>
      <c r="E432" s="169"/>
      <c r="F432" s="169"/>
      <c r="G432" s="169"/>
      <c r="H432" s="169"/>
      <c r="I432" s="169"/>
      <c r="J432" s="169"/>
      <c r="K432" s="169"/>
      <c r="L432" s="170"/>
      <c r="M432" s="162" t="s">
        <v>430</v>
      </c>
      <c r="N432" s="163"/>
      <c r="O432" s="163"/>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4"/>
      <c r="AK432" s="165">
        <v>3</v>
      </c>
      <c r="AL432" s="166"/>
      <c r="AM432" s="166"/>
      <c r="AN432" s="166"/>
      <c r="AO432" s="166"/>
      <c r="AP432" s="167"/>
      <c r="AQ432" s="161" t="s">
        <v>737</v>
      </c>
      <c r="AR432" s="116"/>
      <c r="AS432" s="116"/>
      <c r="AT432" s="117"/>
      <c r="AU432" s="144" t="s">
        <v>376</v>
      </c>
      <c r="AV432" s="134"/>
      <c r="AW432" s="134"/>
      <c r="AX432" s="135"/>
    </row>
    <row r="434" spans="1:50" ht="13.5" customHeight="1" x14ac:dyDescent="0.15">
      <c r="A434" s="17"/>
      <c r="B434" s="48" t="s">
        <v>619</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4.5" customHeight="1" x14ac:dyDescent="0.15">
      <c r="A435" s="151"/>
      <c r="B435" s="152"/>
      <c r="C435" s="100" t="s">
        <v>36</v>
      </c>
      <c r="D435" s="146"/>
      <c r="E435" s="146"/>
      <c r="F435" s="146"/>
      <c r="G435" s="146"/>
      <c r="H435" s="146"/>
      <c r="I435" s="146"/>
      <c r="J435" s="146"/>
      <c r="K435" s="146"/>
      <c r="L435" s="171"/>
      <c r="M435" s="100" t="s">
        <v>37</v>
      </c>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71"/>
      <c r="AK435" s="172" t="s">
        <v>38</v>
      </c>
      <c r="AL435" s="173"/>
      <c r="AM435" s="173"/>
      <c r="AN435" s="173"/>
      <c r="AO435" s="173"/>
      <c r="AP435" s="174"/>
      <c r="AQ435" s="100" t="s">
        <v>28</v>
      </c>
      <c r="AR435" s="146"/>
      <c r="AS435" s="146"/>
      <c r="AT435" s="171"/>
      <c r="AU435" s="100" t="s">
        <v>29</v>
      </c>
      <c r="AV435" s="146"/>
      <c r="AW435" s="146"/>
      <c r="AX435" s="171"/>
    </row>
    <row r="436" spans="1:50" ht="23.25" customHeight="1" x14ac:dyDescent="0.15">
      <c r="A436" s="151">
        <v>1</v>
      </c>
      <c r="B436" s="152">
        <v>1</v>
      </c>
      <c r="C436" s="168" t="s">
        <v>587</v>
      </c>
      <c r="D436" s="169"/>
      <c r="E436" s="169"/>
      <c r="F436" s="169"/>
      <c r="G436" s="169"/>
      <c r="H436" s="169"/>
      <c r="I436" s="169"/>
      <c r="J436" s="169"/>
      <c r="K436" s="169"/>
      <c r="L436" s="170"/>
      <c r="M436" s="162" t="s">
        <v>508</v>
      </c>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4"/>
      <c r="AK436" s="165">
        <v>54</v>
      </c>
      <c r="AL436" s="166"/>
      <c r="AM436" s="166"/>
      <c r="AN436" s="166"/>
      <c r="AO436" s="166"/>
      <c r="AP436" s="167"/>
      <c r="AQ436" s="161" t="s">
        <v>702</v>
      </c>
      <c r="AR436" s="116"/>
      <c r="AS436" s="116"/>
      <c r="AT436" s="117"/>
      <c r="AU436" s="144" t="s">
        <v>376</v>
      </c>
      <c r="AV436" s="134"/>
      <c r="AW436" s="134"/>
      <c r="AX436" s="135"/>
    </row>
    <row r="437" spans="1:50" ht="23.25" customHeight="1" x14ac:dyDescent="0.15">
      <c r="A437" s="151">
        <v>2</v>
      </c>
      <c r="B437" s="152">
        <v>1</v>
      </c>
      <c r="C437" s="168" t="s">
        <v>500</v>
      </c>
      <c r="D437" s="169"/>
      <c r="E437" s="169"/>
      <c r="F437" s="169"/>
      <c r="G437" s="169"/>
      <c r="H437" s="169"/>
      <c r="I437" s="169"/>
      <c r="J437" s="169"/>
      <c r="K437" s="169"/>
      <c r="L437" s="170"/>
      <c r="M437" s="162" t="s">
        <v>509</v>
      </c>
      <c r="N437" s="163"/>
      <c r="O437" s="163"/>
      <c r="P437" s="163"/>
      <c r="Q437" s="163"/>
      <c r="R437" s="163"/>
      <c r="S437" s="163"/>
      <c r="T437" s="163"/>
      <c r="U437" s="163"/>
      <c r="V437" s="163"/>
      <c r="W437" s="163"/>
      <c r="X437" s="163"/>
      <c r="Y437" s="163"/>
      <c r="Z437" s="163"/>
      <c r="AA437" s="163"/>
      <c r="AB437" s="163"/>
      <c r="AC437" s="163"/>
      <c r="AD437" s="163"/>
      <c r="AE437" s="163"/>
      <c r="AF437" s="163"/>
      <c r="AG437" s="163"/>
      <c r="AH437" s="163"/>
      <c r="AI437" s="163"/>
      <c r="AJ437" s="164"/>
      <c r="AK437" s="165">
        <v>16</v>
      </c>
      <c r="AL437" s="166"/>
      <c r="AM437" s="166"/>
      <c r="AN437" s="166"/>
      <c r="AO437" s="166"/>
      <c r="AP437" s="167"/>
      <c r="AQ437" s="161" t="s">
        <v>702</v>
      </c>
      <c r="AR437" s="116"/>
      <c r="AS437" s="116"/>
      <c r="AT437" s="117"/>
      <c r="AU437" s="144" t="s">
        <v>376</v>
      </c>
      <c r="AV437" s="134"/>
      <c r="AW437" s="134"/>
      <c r="AX437" s="135"/>
    </row>
    <row r="438" spans="1:50" ht="23.25" customHeight="1" x14ac:dyDescent="0.15">
      <c r="A438" s="128">
        <v>3</v>
      </c>
      <c r="B438" s="128">
        <v>1</v>
      </c>
      <c r="C438" s="168" t="s">
        <v>505</v>
      </c>
      <c r="D438" s="169"/>
      <c r="E438" s="169"/>
      <c r="F438" s="169"/>
      <c r="G438" s="169"/>
      <c r="H438" s="169"/>
      <c r="I438" s="169"/>
      <c r="J438" s="169"/>
      <c r="K438" s="169"/>
      <c r="L438" s="170"/>
      <c r="M438" s="162" t="s">
        <v>513</v>
      </c>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4"/>
      <c r="AK438" s="165">
        <v>8</v>
      </c>
      <c r="AL438" s="166"/>
      <c r="AM438" s="166"/>
      <c r="AN438" s="166"/>
      <c r="AO438" s="166"/>
      <c r="AP438" s="167"/>
      <c r="AQ438" s="161" t="s">
        <v>702</v>
      </c>
      <c r="AR438" s="116"/>
      <c r="AS438" s="116"/>
      <c r="AT438" s="117"/>
      <c r="AU438" s="144" t="s">
        <v>376</v>
      </c>
      <c r="AV438" s="134"/>
      <c r="AW438" s="134"/>
      <c r="AX438" s="135"/>
    </row>
    <row r="439" spans="1:50" ht="23.25" customHeight="1" x14ac:dyDescent="0.15">
      <c r="A439" s="128">
        <v>4</v>
      </c>
      <c r="B439" s="128">
        <v>1</v>
      </c>
      <c r="C439" s="168" t="s">
        <v>501</v>
      </c>
      <c r="D439" s="169"/>
      <c r="E439" s="169"/>
      <c r="F439" s="169"/>
      <c r="G439" s="169"/>
      <c r="H439" s="169"/>
      <c r="I439" s="169"/>
      <c r="J439" s="169"/>
      <c r="K439" s="169"/>
      <c r="L439" s="170"/>
      <c r="M439" s="162" t="s">
        <v>514</v>
      </c>
      <c r="N439" s="163"/>
      <c r="O439" s="163"/>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4"/>
      <c r="AK439" s="165">
        <v>7</v>
      </c>
      <c r="AL439" s="166"/>
      <c r="AM439" s="166"/>
      <c r="AN439" s="166"/>
      <c r="AO439" s="166"/>
      <c r="AP439" s="167"/>
      <c r="AQ439" s="161" t="s">
        <v>702</v>
      </c>
      <c r="AR439" s="116"/>
      <c r="AS439" s="116"/>
      <c r="AT439" s="117"/>
      <c r="AU439" s="144" t="s">
        <v>376</v>
      </c>
      <c r="AV439" s="134"/>
      <c r="AW439" s="134"/>
      <c r="AX439" s="135"/>
    </row>
    <row r="440" spans="1:50" ht="23.25" customHeight="1" x14ac:dyDescent="0.15">
      <c r="A440" s="128">
        <v>5</v>
      </c>
      <c r="B440" s="128">
        <v>1</v>
      </c>
      <c r="C440" s="168" t="s">
        <v>502</v>
      </c>
      <c r="D440" s="169"/>
      <c r="E440" s="169"/>
      <c r="F440" s="169"/>
      <c r="G440" s="169"/>
      <c r="H440" s="169"/>
      <c r="I440" s="169"/>
      <c r="J440" s="169"/>
      <c r="K440" s="169"/>
      <c r="L440" s="170"/>
      <c r="M440" s="162" t="s">
        <v>514</v>
      </c>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4"/>
      <c r="AK440" s="165">
        <v>4</v>
      </c>
      <c r="AL440" s="166"/>
      <c r="AM440" s="166"/>
      <c r="AN440" s="166"/>
      <c r="AO440" s="166"/>
      <c r="AP440" s="167"/>
      <c r="AQ440" s="161" t="s">
        <v>702</v>
      </c>
      <c r="AR440" s="116"/>
      <c r="AS440" s="116"/>
      <c r="AT440" s="117"/>
      <c r="AU440" s="144" t="s">
        <v>376</v>
      </c>
      <c r="AV440" s="134"/>
      <c r="AW440" s="134"/>
      <c r="AX440" s="135"/>
    </row>
    <row r="441" spans="1:50" ht="32.25" customHeight="1" x14ac:dyDescent="0.15">
      <c r="A441" s="128">
        <v>6</v>
      </c>
      <c r="B441" s="128">
        <v>1</v>
      </c>
      <c r="C441" s="168" t="s">
        <v>503</v>
      </c>
      <c r="D441" s="169"/>
      <c r="E441" s="169"/>
      <c r="F441" s="169"/>
      <c r="G441" s="169"/>
      <c r="H441" s="169"/>
      <c r="I441" s="169"/>
      <c r="J441" s="169"/>
      <c r="K441" s="169"/>
      <c r="L441" s="170"/>
      <c r="M441" s="162" t="s">
        <v>514</v>
      </c>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4"/>
      <c r="AK441" s="165">
        <v>4</v>
      </c>
      <c r="AL441" s="166"/>
      <c r="AM441" s="166"/>
      <c r="AN441" s="166"/>
      <c r="AO441" s="166"/>
      <c r="AP441" s="167"/>
      <c r="AQ441" s="161" t="s">
        <v>702</v>
      </c>
      <c r="AR441" s="116"/>
      <c r="AS441" s="116"/>
      <c r="AT441" s="117"/>
      <c r="AU441" s="144" t="s">
        <v>376</v>
      </c>
      <c r="AV441" s="134"/>
      <c r="AW441" s="134"/>
      <c r="AX441" s="135"/>
    </row>
    <row r="442" spans="1:50" ht="32.25" customHeight="1" x14ac:dyDescent="0.15">
      <c r="A442" s="128">
        <v>7</v>
      </c>
      <c r="B442" s="128">
        <v>1</v>
      </c>
      <c r="C442" s="168" t="s">
        <v>506</v>
      </c>
      <c r="D442" s="169"/>
      <c r="E442" s="169"/>
      <c r="F442" s="169"/>
      <c r="G442" s="169"/>
      <c r="H442" s="169"/>
      <c r="I442" s="169"/>
      <c r="J442" s="169"/>
      <c r="K442" s="169"/>
      <c r="L442" s="170"/>
      <c r="M442" s="162" t="s">
        <v>510</v>
      </c>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4"/>
      <c r="AK442" s="165">
        <v>4</v>
      </c>
      <c r="AL442" s="166"/>
      <c r="AM442" s="166"/>
      <c r="AN442" s="166"/>
      <c r="AO442" s="166"/>
      <c r="AP442" s="167"/>
      <c r="AQ442" s="161" t="s">
        <v>702</v>
      </c>
      <c r="AR442" s="116"/>
      <c r="AS442" s="116"/>
      <c r="AT442" s="117"/>
      <c r="AU442" s="144" t="s">
        <v>376</v>
      </c>
      <c r="AV442" s="134"/>
      <c r="AW442" s="134"/>
      <c r="AX442" s="135"/>
    </row>
    <row r="443" spans="1:50" ht="32.25" customHeight="1" x14ac:dyDescent="0.15">
      <c r="A443" s="128">
        <v>8</v>
      </c>
      <c r="B443" s="128">
        <v>1</v>
      </c>
      <c r="C443" s="168" t="s">
        <v>504</v>
      </c>
      <c r="D443" s="169"/>
      <c r="E443" s="169"/>
      <c r="F443" s="169"/>
      <c r="G443" s="169"/>
      <c r="H443" s="169"/>
      <c r="I443" s="169"/>
      <c r="J443" s="169"/>
      <c r="K443" s="169"/>
      <c r="L443" s="170"/>
      <c r="M443" s="162" t="s">
        <v>512</v>
      </c>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4"/>
      <c r="AK443" s="165">
        <v>3</v>
      </c>
      <c r="AL443" s="166"/>
      <c r="AM443" s="166"/>
      <c r="AN443" s="166"/>
      <c r="AO443" s="166"/>
      <c r="AP443" s="167"/>
      <c r="AQ443" s="161" t="s">
        <v>702</v>
      </c>
      <c r="AR443" s="116"/>
      <c r="AS443" s="116"/>
      <c r="AT443" s="117"/>
      <c r="AU443" s="144" t="s">
        <v>376</v>
      </c>
      <c r="AV443" s="134"/>
      <c r="AW443" s="134"/>
      <c r="AX443" s="135"/>
    </row>
    <row r="444" spans="1:50" ht="32.25" customHeight="1" x14ac:dyDescent="0.15">
      <c r="A444" s="128">
        <v>9</v>
      </c>
      <c r="B444" s="128">
        <v>1</v>
      </c>
      <c r="C444" s="168" t="s">
        <v>507</v>
      </c>
      <c r="D444" s="169"/>
      <c r="E444" s="169"/>
      <c r="F444" s="169"/>
      <c r="G444" s="169"/>
      <c r="H444" s="169"/>
      <c r="I444" s="169"/>
      <c r="J444" s="169"/>
      <c r="K444" s="169"/>
      <c r="L444" s="170"/>
      <c r="M444" s="162" t="s">
        <v>511</v>
      </c>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4"/>
      <c r="AK444" s="165">
        <v>3</v>
      </c>
      <c r="AL444" s="166"/>
      <c r="AM444" s="166"/>
      <c r="AN444" s="166"/>
      <c r="AO444" s="166"/>
      <c r="AP444" s="167"/>
      <c r="AQ444" s="161" t="s">
        <v>702</v>
      </c>
      <c r="AR444" s="116"/>
      <c r="AS444" s="116"/>
      <c r="AT444" s="117"/>
      <c r="AU444" s="144" t="s">
        <v>376</v>
      </c>
      <c r="AV444" s="134"/>
      <c r="AW444" s="134"/>
      <c r="AX444" s="135"/>
    </row>
    <row r="446" spans="1:50" ht="13.5" customHeight="1" x14ac:dyDescent="0.15">
      <c r="A446" s="17"/>
      <c r="B446" s="48" t="s">
        <v>620</v>
      </c>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row>
    <row r="447" spans="1:50" ht="34.5" customHeight="1" x14ac:dyDescent="0.15">
      <c r="A447" s="151"/>
      <c r="B447" s="152"/>
      <c r="C447" s="100" t="s">
        <v>36</v>
      </c>
      <c r="D447" s="146"/>
      <c r="E447" s="146"/>
      <c r="F447" s="146"/>
      <c r="G447" s="146"/>
      <c r="H447" s="146"/>
      <c r="I447" s="146"/>
      <c r="J447" s="146"/>
      <c r="K447" s="146"/>
      <c r="L447" s="171"/>
      <c r="M447" s="100" t="s">
        <v>37</v>
      </c>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71"/>
      <c r="AK447" s="172" t="s">
        <v>38</v>
      </c>
      <c r="AL447" s="173"/>
      <c r="AM447" s="173"/>
      <c r="AN447" s="173"/>
      <c r="AO447" s="173"/>
      <c r="AP447" s="174"/>
      <c r="AQ447" s="100" t="s">
        <v>28</v>
      </c>
      <c r="AR447" s="146"/>
      <c r="AS447" s="146"/>
      <c r="AT447" s="171"/>
      <c r="AU447" s="100" t="s">
        <v>29</v>
      </c>
      <c r="AV447" s="146"/>
      <c r="AW447" s="146"/>
      <c r="AX447" s="171"/>
    </row>
    <row r="448" spans="1:50" ht="32.25" customHeight="1" x14ac:dyDescent="0.15">
      <c r="A448" s="151">
        <v>1</v>
      </c>
      <c r="B448" s="152">
        <v>1</v>
      </c>
      <c r="C448" s="156" t="s">
        <v>455</v>
      </c>
      <c r="D448" s="157"/>
      <c r="E448" s="157"/>
      <c r="F448" s="157"/>
      <c r="G448" s="157"/>
      <c r="H448" s="157"/>
      <c r="I448" s="157"/>
      <c r="J448" s="157"/>
      <c r="K448" s="157"/>
      <c r="L448" s="158"/>
      <c r="M448" s="139" t="s">
        <v>456</v>
      </c>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60"/>
      <c r="AK448" s="156">
        <v>15</v>
      </c>
      <c r="AL448" s="157"/>
      <c r="AM448" s="157"/>
      <c r="AN448" s="157"/>
      <c r="AO448" s="157"/>
      <c r="AP448" s="158"/>
      <c r="AQ448" s="161" t="s">
        <v>702</v>
      </c>
      <c r="AR448" s="116"/>
      <c r="AS448" s="116"/>
      <c r="AT448" s="117"/>
      <c r="AU448" s="144" t="s">
        <v>332</v>
      </c>
      <c r="AV448" s="134"/>
      <c r="AW448" s="134"/>
      <c r="AX448" s="135"/>
    </row>
    <row r="449" spans="1:50" ht="32.25" customHeight="1" x14ac:dyDescent="0.15">
      <c r="A449" s="151">
        <v>2</v>
      </c>
      <c r="B449" s="152">
        <v>1</v>
      </c>
      <c r="C449" s="156" t="s">
        <v>443</v>
      </c>
      <c r="D449" s="157"/>
      <c r="E449" s="157"/>
      <c r="F449" s="157"/>
      <c r="G449" s="157"/>
      <c r="H449" s="157"/>
      <c r="I449" s="157"/>
      <c r="J449" s="157"/>
      <c r="K449" s="157"/>
      <c r="L449" s="158"/>
      <c r="M449" s="139" t="s">
        <v>444</v>
      </c>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60"/>
      <c r="AK449" s="156">
        <v>4</v>
      </c>
      <c r="AL449" s="157"/>
      <c r="AM449" s="157"/>
      <c r="AN449" s="157"/>
      <c r="AO449" s="157"/>
      <c r="AP449" s="158"/>
      <c r="AQ449" s="161" t="s">
        <v>702</v>
      </c>
      <c r="AR449" s="116"/>
      <c r="AS449" s="116"/>
      <c r="AT449" s="117"/>
      <c r="AU449" s="144" t="s">
        <v>332</v>
      </c>
      <c r="AV449" s="134"/>
      <c r="AW449" s="134"/>
      <c r="AX449" s="135"/>
    </row>
    <row r="450" spans="1:50" ht="32.25" customHeight="1" x14ac:dyDescent="0.15">
      <c r="A450" s="128">
        <v>3</v>
      </c>
      <c r="B450" s="128">
        <v>1</v>
      </c>
      <c r="C450" s="156" t="s">
        <v>446</v>
      </c>
      <c r="D450" s="157"/>
      <c r="E450" s="157"/>
      <c r="F450" s="157"/>
      <c r="G450" s="157"/>
      <c r="H450" s="157"/>
      <c r="I450" s="157"/>
      <c r="J450" s="157"/>
      <c r="K450" s="157"/>
      <c r="L450" s="158"/>
      <c r="M450" s="139" t="s">
        <v>444</v>
      </c>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60"/>
      <c r="AK450" s="156">
        <v>4</v>
      </c>
      <c r="AL450" s="157"/>
      <c r="AM450" s="157"/>
      <c r="AN450" s="157"/>
      <c r="AO450" s="157"/>
      <c r="AP450" s="158"/>
      <c r="AQ450" s="161" t="s">
        <v>702</v>
      </c>
      <c r="AR450" s="116"/>
      <c r="AS450" s="116"/>
      <c r="AT450" s="117"/>
      <c r="AU450" s="144" t="s">
        <v>332</v>
      </c>
      <c r="AV450" s="134"/>
      <c r="AW450" s="134"/>
      <c r="AX450" s="135"/>
    </row>
    <row r="451" spans="1:50" ht="32.25" customHeight="1" x14ac:dyDescent="0.15">
      <c r="A451" s="128">
        <v>4</v>
      </c>
      <c r="B451" s="128">
        <v>1</v>
      </c>
      <c r="C451" s="139" t="s">
        <v>453</v>
      </c>
      <c r="D451" s="159"/>
      <c r="E451" s="159"/>
      <c r="F451" s="159"/>
      <c r="G451" s="159"/>
      <c r="H451" s="159"/>
      <c r="I451" s="159"/>
      <c r="J451" s="159"/>
      <c r="K451" s="159"/>
      <c r="L451" s="160"/>
      <c r="M451" s="139" t="s">
        <v>447</v>
      </c>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60"/>
      <c r="AK451" s="156">
        <v>1</v>
      </c>
      <c r="AL451" s="157"/>
      <c r="AM451" s="157"/>
      <c r="AN451" s="157"/>
      <c r="AO451" s="157"/>
      <c r="AP451" s="158"/>
      <c r="AQ451" s="161" t="s">
        <v>702</v>
      </c>
      <c r="AR451" s="116"/>
      <c r="AS451" s="116"/>
      <c r="AT451" s="117"/>
      <c r="AU451" s="144" t="s">
        <v>332</v>
      </c>
      <c r="AV451" s="134"/>
      <c r="AW451" s="134"/>
      <c r="AX451" s="135"/>
    </row>
    <row r="452" spans="1:50" ht="32.25" customHeight="1" x14ac:dyDescent="0.15">
      <c r="A452" s="128">
        <v>5</v>
      </c>
      <c r="B452" s="128">
        <v>1</v>
      </c>
      <c r="C452" s="139" t="s">
        <v>454</v>
      </c>
      <c r="D452" s="159"/>
      <c r="E452" s="159"/>
      <c r="F452" s="159"/>
      <c r="G452" s="159"/>
      <c r="H452" s="159"/>
      <c r="I452" s="159"/>
      <c r="J452" s="159"/>
      <c r="K452" s="159"/>
      <c r="L452" s="160"/>
      <c r="M452" s="139" t="s">
        <v>447</v>
      </c>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60"/>
      <c r="AK452" s="156">
        <v>1</v>
      </c>
      <c r="AL452" s="157"/>
      <c r="AM452" s="157"/>
      <c r="AN452" s="157"/>
      <c r="AO452" s="157"/>
      <c r="AP452" s="158"/>
      <c r="AQ452" s="161" t="s">
        <v>702</v>
      </c>
      <c r="AR452" s="116"/>
      <c r="AS452" s="116"/>
      <c r="AT452" s="117"/>
      <c r="AU452" s="144" t="s">
        <v>332</v>
      </c>
      <c r="AV452" s="134"/>
      <c r="AW452" s="134"/>
      <c r="AX452" s="135"/>
    </row>
    <row r="453" spans="1:50" ht="13.5" customHeight="1" x14ac:dyDescent="0.15"/>
    <row r="454" spans="1:50" ht="13.5" customHeight="1" x14ac:dyDescent="0.15">
      <c r="A454" s="17"/>
      <c r="B454" s="48" t="s">
        <v>621</v>
      </c>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row>
    <row r="455" spans="1:50" ht="34.5" customHeight="1" x14ac:dyDescent="0.15">
      <c r="A455" s="151"/>
      <c r="B455" s="152"/>
      <c r="C455" s="100" t="s">
        <v>36</v>
      </c>
      <c r="D455" s="146"/>
      <c r="E455" s="146"/>
      <c r="F455" s="146"/>
      <c r="G455" s="146"/>
      <c r="H455" s="146"/>
      <c r="I455" s="146"/>
      <c r="J455" s="146"/>
      <c r="K455" s="146"/>
      <c r="L455" s="171"/>
      <c r="M455" s="100" t="s">
        <v>37</v>
      </c>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71"/>
      <c r="AK455" s="172" t="s">
        <v>38</v>
      </c>
      <c r="AL455" s="173"/>
      <c r="AM455" s="173"/>
      <c r="AN455" s="173"/>
      <c r="AO455" s="173"/>
      <c r="AP455" s="174"/>
      <c r="AQ455" s="100" t="s">
        <v>28</v>
      </c>
      <c r="AR455" s="146"/>
      <c r="AS455" s="146"/>
      <c r="AT455" s="171"/>
      <c r="AU455" s="100" t="s">
        <v>29</v>
      </c>
      <c r="AV455" s="146"/>
      <c r="AW455" s="146"/>
      <c r="AX455" s="171"/>
    </row>
    <row r="456" spans="1:50" ht="32.25" customHeight="1" x14ac:dyDescent="0.15">
      <c r="A456" s="151">
        <v>1</v>
      </c>
      <c r="B456" s="152">
        <v>1</v>
      </c>
      <c r="C456" s="162" t="s">
        <v>586</v>
      </c>
      <c r="D456" s="163"/>
      <c r="E456" s="163"/>
      <c r="F456" s="163"/>
      <c r="G456" s="163"/>
      <c r="H456" s="163"/>
      <c r="I456" s="163"/>
      <c r="J456" s="163"/>
      <c r="K456" s="163"/>
      <c r="L456" s="164"/>
      <c r="M456" s="162" t="s">
        <v>342</v>
      </c>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4"/>
      <c r="AK456" s="165">
        <v>3</v>
      </c>
      <c r="AL456" s="166"/>
      <c r="AM456" s="166"/>
      <c r="AN456" s="166"/>
      <c r="AO456" s="166"/>
      <c r="AP456" s="167"/>
      <c r="AQ456" s="161" t="s">
        <v>702</v>
      </c>
      <c r="AR456" s="116"/>
      <c r="AS456" s="116"/>
      <c r="AT456" s="117"/>
      <c r="AU456" s="144" t="s">
        <v>376</v>
      </c>
      <c r="AV456" s="134"/>
      <c r="AW456" s="134"/>
      <c r="AX456" s="135"/>
    </row>
    <row r="457" spans="1:50" ht="32.25" customHeight="1" x14ac:dyDescent="0.15">
      <c r="A457" s="151">
        <v>2</v>
      </c>
      <c r="B457" s="152">
        <v>1</v>
      </c>
      <c r="C457" s="162" t="s">
        <v>431</v>
      </c>
      <c r="D457" s="163"/>
      <c r="E457" s="163"/>
      <c r="F457" s="163"/>
      <c r="G457" s="163"/>
      <c r="H457" s="163"/>
      <c r="I457" s="163"/>
      <c r="J457" s="163"/>
      <c r="K457" s="163"/>
      <c r="L457" s="164"/>
      <c r="M457" s="162" t="s">
        <v>342</v>
      </c>
      <c r="N457" s="163"/>
      <c r="O457" s="163"/>
      <c r="P457" s="163"/>
      <c r="Q457" s="163"/>
      <c r="R457" s="163"/>
      <c r="S457" s="163"/>
      <c r="T457" s="163"/>
      <c r="U457" s="163"/>
      <c r="V457" s="163"/>
      <c r="W457" s="163"/>
      <c r="X457" s="163"/>
      <c r="Y457" s="163"/>
      <c r="Z457" s="163"/>
      <c r="AA457" s="163"/>
      <c r="AB457" s="163"/>
      <c r="AC457" s="163"/>
      <c r="AD457" s="163"/>
      <c r="AE457" s="163"/>
      <c r="AF457" s="163"/>
      <c r="AG457" s="163"/>
      <c r="AH457" s="163"/>
      <c r="AI457" s="163"/>
      <c r="AJ457" s="164"/>
      <c r="AK457" s="165">
        <v>2</v>
      </c>
      <c r="AL457" s="166"/>
      <c r="AM457" s="166"/>
      <c r="AN457" s="166"/>
      <c r="AO457" s="166"/>
      <c r="AP457" s="167"/>
      <c r="AQ457" s="161" t="s">
        <v>702</v>
      </c>
      <c r="AR457" s="116"/>
      <c r="AS457" s="116"/>
      <c r="AT457" s="117"/>
      <c r="AU457" s="144" t="s">
        <v>376</v>
      </c>
      <c r="AV457" s="134"/>
      <c r="AW457" s="134"/>
      <c r="AX457" s="135"/>
    </row>
    <row r="458" spans="1:50" ht="43.5" customHeight="1" x14ac:dyDescent="0.15">
      <c r="A458" s="128">
        <v>3</v>
      </c>
      <c r="B458" s="128">
        <v>1</v>
      </c>
      <c r="C458" s="162" t="s">
        <v>432</v>
      </c>
      <c r="D458" s="163"/>
      <c r="E458" s="163"/>
      <c r="F458" s="163"/>
      <c r="G458" s="163"/>
      <c r="H458" s="163"/>
      <c r="I458" s="163"/>
      <c r="J458" s="163"/>
      <c r="K458" s="163"/>
      <c r="L458" s="164"/>
      <c r="M458" s="162" t="s">
        <v>342</v>
      </c>
      <c r="N458" s="163"/>
      <c r="O458" s="163"/>
      <c r="P458" s="163"/>
      <c r="Q458" s="163"/>
      <c r="R458" s="163"/>
      <c r="S458" s="163"/>
      <c r="T458" s="163"/>
      <c r="U458" s="163"/>
      <c r="V458" s="163"/>
      <c r="W458" s="163"/>
      <c r="X458" s="163"/>
      <c r="Y458" s="163"/>
      <c r="Z458" s="163"/>
      <c r="AA458" s="163"/>
      <c r="AB458" s="163"/>
      <c r="AC458" s="163"/>
      <c r="AD458" s="163"/>
      <c r="AE458" s="163"/>
      <c r="AF458" s="163"/>
      <c r="AG458" s="163"/>
      <c r="AH458" s="163"/>
      <c r="AI458" s="163"/>
      <c r="AJ458" s="164"/>
      <c r="AK458" s="165">
        <v>2</v>
      </c>
      <c r="AL458" s="166"/>
      <c r="AM458" s="166"/>
      <c r="AN458" s="166"/>
      <c r="AO458" s="166"/>
      <c r="AP458" s="167"/>
      <c r="AQ458" s="161" t="s">
        <v>702</v>
      </c>
      <c r="AR458" s="116"/>
      <c r="AS458" s="116"/>
      <c r="AT458" s="117"/>
      <c r="AU458" s="144" t="s">
        <v>376</v>
      </c>
      <c r="AV458" s="134"/>
      <c r="AW458" s="134"/>
      <c r="AX458" s="135"/>
    </row>
    <row r="459" spans="1:50" ht="43.5" customHeight="1" x14ac:dyDescent="0.15">
      <c r="A459" s="128">
        <v>4</v>
      </c>
      <c r="B459" s="128">
        <v>1</v>
      </c>
      <c r="C459" s="162" t="s">
        <v>433</v>
      </c>
      <c r="D459" s="163"/>
      <c r="E459" s="163"/>
      <c r="F459" s="163"/>
      <c r="G459" s="163"/>
      <c r="H459" s="163"/>
      <c r="I459" s="163"/>
      <c r="J459" s="163"/>
      <c r="K459" s="163"/>
      <c r="L459" s="164"/>
      <c r="M459" s="162" t="s">
        <v>342</v>
      </c>
      <c r="N459" s="163"/>
      <c r="O459" s="163"/>
      <c r="P459" s="163"/>
      <c r="Q459" s="163"/>
      <c r="R459" s="163"/>
      <c r="S459" s="163"/>
      <c r="T459" s="163"/>
      <c r="U459" s="163"/>
      <c r="V459" s="163"/>
      <c r="W459" s="163"/>
      <c r="X459" s="163"/>
      <c r="Y459" s="163"/>
      <c r="Z459" s="163"/>
      <c r="AA459" s="163"/>
      <c r="AB459" s="163"/>
      <c r="AC459" s="163"/>
      <c r="AD459" s="163"/>
      <c r="AE459" s="163"/>
      <c r="AF459" s="163"/>
      <c r="AG459" s="163"/>
      <c r="AH459" s="163"/>
      <c r="AI459" s="163"/>
      <c r="AJ459" s="164"/>
      <c r="AK459" s="165">
        <v>2</v>
      </c>
      <c r="AL459" s="166"/>
      <c r="AM459" s="166"/>
      <c r="AN459" s="166"/>
      <c r="AO459" s="166"/>
      <c r="AP459" s="167"/>
      <c r="AQ459" s="161" t="s">
        <v>702</v>
      </c>
      <c r="AR459" s="116"/>
      <c r="AS459" s="116"/>
      <c r="AT459" s="117"/>
      <c r="AU459" s="144" t="s">
        <v>376</v>
      </c>
      <c r="AV459" s="134"/>
      <c r="AW459" s="134"/>
      <c r="AX459" s="135"/>
    </row>
    <row r="460" spans="1:50" ht="32.25" customHeight="1" x14ac:dyDescent="0.15">
      <c r="A460" s="128">
        <v>5</v>
      </c>
      <c r="B460" s="128">
        <v>1</v>
      </c>
      <c r="C460" s="162" t="s">
        <v>434</v>
      </c>
      <c r="D460" s="163"/>
      <c r="E460" s="163"/>
      <c r="F460" s="163"/>
      <c r="G460" s="163"/>
      <c r="H460" s="163"/>
      <c r="I460" s="163"/>
      <c r="J460" s="163"/>
      <c r="K460" s="163"/>
      <c r="L460" s="164"/>
      <c r="M460" s="162" t="s">
        <v>342</v>
      </c>
      <c r="N460" s="163"/>
      <c r="O460" s="163"/>
      <c r="P460" s="163"/>
      <c r="Q460" s="163"/>
      <c r="R460" s="163"/>
      <c r="S460" s="163"/>
      <c r="T460" s="163"/>
      <c r="U460" s="163"/>
      <c r="V460" s="163"/>
      <c r="W460" s="163"/>
      <c r="X460" s="163"/>
      <c r="Y460" s="163"/>
      <c r="Z460" s="163"/>
      <c r="AA460" s="163"/>
      <c r="AB460" s="163"/>
      <c r="AC460" s="163"/>
      <c r="AD460" s="163"/>
      <c r="AE460" s="163"/>
      <c r="AF460" s="163"/>
      <c r="AG460" s="163"/>
      <c r="AH460" s="163"/>
      <c r="AI460" s="163"/>
      <c r="AJ460" s="164"/>
      <c r="AK460" s="165">
        <v>2</v>
      </c>
      <c r="AL460" s="166"/>
      <c r="AM460" s="166"/>
      <c r="AN460" s="166"/>
      <c r="AO460" s="166"/>
      <c r="AP460" s="167"/>
      <c r="AQ460" s="161" t="s">
        <v>702</v>
      </c>
      <c r="AR460" s="116"/>
      <c r="AS460" s="116"/>
      <c r="AT460" s="117"/>
      <c r="AU460" s="144" t="s">
        <v>376</v>
      </c>
      <c r="AV460" s="134"/>
      <c r="AW460" s="134"/>
      <c r="AX460" s="135"/>
    </row>
    <row r="461" spans="1:50" ht="32.25" customHeight="1" x14ac:dyDescent="0.15">
      <c r="A461" s="128">
        <v>6</v>
      </c>
      <c r="B461" s="128">
        <v>1</v>
      </c>
      <c r="C461" s="162" t="s">
        <v>393</v>
      </c>
      <c r="D461" s="163"/>
      <c r="E461" s="163"/>
      <c r="F461" s="163"/>
      <c r="G461" s="163"/>
      <c r="H461" s="163"/>
      <c r="I461" s="163"/>
      <c r="J461" s="163"/>
      <c r="K461" s="163"/>
      <c r="L461" s="164"/>
      <c r="M461" s="162" t="s">
        <v>342</v>
      </c>
      <c r="N461" s="163"/>
      <c r="O461" s="163"/>
      <c r="P461" s="163"/>
      <c r="Q461" s="163"/>
      <c r="R461" s="163"/>
      <c r="S461" s="163"/>
      <c r="T461" s="163"/>
      <c r="U461" s="163"/>
      <c r="V461" s="163"/>
      <c r="W461" s="163"/>
      <c r="X461" s="163"/>
      <c r="Y461" s="163"/>
      <c r="Z461" s="163"/>
      <c r="AA461" s="163"/>
      <c r="AB461" s="163"/>
      <c r="AC461" s="163"/>
      <c r="AD461" s="163"/>
      <c r="AE461" s="163"/>
      <c r="AF461" s="163"/>
      <c r="AG461" s="163"/>
      <c r="AH461" s="163"/>
      <c r="AI461" s="163"/>
      <c r="AJ461" s="164"/>
      <c r="AK461" s="165">
        <v>2</v>
      </c>
      <c r="AL461" s="166"/>
      <c r="AM461" s="166"/>
      <c r="AN461" s="166"/>
      <c r="AO461" s="166"/>
      <c r="AP461" s="167"/>
      <c r="AQ461" s="161" t="s">
        <v>702</v>
      </c>
      <c r="AR461" s="116"/>
      <c r="AS461" s="116"/>
      <c r="AT461" s="117"/>
      <c r="AU461" s="144" t="s">
        <v>376</v>
      </c>
      <c r="AV461" s="134"/>
      <c r="AW461" s="134"/>
      <c r="AX461" s="135"/>
    </row>
    <row r="462" spans="1:50" ht="32.25" customHeight="1" x14ac:dyDescent="0.15">
      <c r="A462" s="128">
        <v>7</v>
      </c>
      <c r="B462" s="128">
        <v>1</v>
      </c>
      <c r="C462" s="162" t="s">
        <v>435</v>
      </c>
      <c r="D462" s="163"/>
      <c r="E462" s="163"/>
      <c r="F462" s="163"/>
      <c r="G462" s="163"/>
      <c r="H462" s="163"/>
      <c r="I462" s="163"/>
      <c r="J462" s="163"/>
      <c r="K462" s="163"/>
      <c r="L462" s="164"/>
      <c r="M462" s="162" t="s">
        <v>342</v>
      </c>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4"/>
      <c r="AK462" s="165">
        <v>2</v>
      </c>
      <c r="AL462" s="166"/>
      <c r="AM462" s="166"/>
      <c r="AN462" s="166"/>
      <c r="AO462" s="166"/>
      <c r="AP462" s="167"/>
      <c r="AQ462" s="161" t="s">
        <v>702</v>
      </c>
      <c r="AR462" s="116"/>
      <c r="AS462" s="116"/>
      <c r="AT462" s="117"/>
      <c r="AU462" s="144" t="s">
        <v>376</v>
      </c>
      <c r="AV462" s="134"/>
      <c r="AW462" s="134"/>
      <c r="AX462" s="135"/>
    </row>
    <row r="463" spans="1:50" ht="32.25" customHeight="1" x14ac:dyDescent="0.15">
      <c r="A463" s="128">
        <v>8</v>
      </c>
      <c r="B463" s="128">
        <v>1</v>
      </c>
      <c r="C463" s="162" t="s">
        <v>436</v>
      </c>
      <c r="D463" s="163"/>
      <c r="E463" s="163"/>
      <c r="F463" s="163"/>
      <c r="G463" s="163"/>
      <c r="H463" s="163"/>
      <c r="I463" s="163"/>
      <c r="J463" s="163"/>
      <c r="K463" s="163"/>
      <c r="L463" s="164"/>
      <c r="M463" s="162" t="s">
        <v>342</v>
      </c>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c r="AJ463" s="164"/>
      <c r="AK463" s="165">
        <v>2</v>
      </c>
      <c r="AL463" s="166"/>
      <c r="AM463" s="166"/>
      <c r="AN463" s="166"/>
      <c r="AO463" s="166"/>
      <c r="AP463" s="167"/>
      <c r="AQ463" s="161" t="s">
        <v>702</v>
      </c>
      <c r="AR463" s="116"/>
      <c r="AS463" s="116"/>
      <c r="AT463" s="117"/>
      <c r="AU463" s="144" t="s">
        <v>376</v>
      </c>
      <c r="AV463" s="134"/>
      <c r="AW463" s="134"/>
      <c r="AX463" s="135"/>
    </row>
    <row r="464" spans="1:50" ht="32.25" customHeight="1" x14ac:dyDescent="0.15">
      <c r="A464" s="128">
        <v>9</v>
      </c>
      <c r="B464" s="128">
        <v>1</v>
      </c>
      <c r="C464" s="162" t="s">
        <v>437</v>
      </c>
      <c r="D464" s="163"/>
      <c r="E464" s="163"/>
      <c r="F464" s="163"/>
      <c r="G464" s="163"/>
      <c r="H464" s="163"/>
      <c r="I464" s="163"/>
      <c r="J464" s="163"/>
      <c r="K464" s="163"/>
      <c r="L464" s="164"/>
      <c r="M464" s="162" t="s">
        <v>342</v>
      </c>
      <c r="N464" s="163"/>
      <c r="O464" s="163"/>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4"/>
      <c r="AK464" s="165">
        <v>2</v>
      </c>
      <c r="AL464" s="166"/>
      <c r="AM464" s="166"/>
      <c r="AN464" s="166"/>
      <c r="AO464" s="166"/>
      <c r="AP464" s="167"/>
      <c r="AQ464" s="161" t="s">
        <v>702</v>
      </c>
      <c r="AR464" s="116"/>
      <c r="AS464" s="116"/>
      <c r="AT464" s="117"/>
      <c r="AU464" s="144" t="s">
        <v>376</v>
      </c>
      <c r="AV464" s="134"/>
      <c r="AW464" s="134"/>
      <c r="AX464" s="135"/>
    </row>
    <row r="465" spans="1:50" ht="32.25" customHeight="1" x14ac:dyDescent="0.15">
      <c r="A465" s="128">
        <v>10</v>
      </c>
      <c r="B465" s="128">
        <v>1</v>
      </c>
      <c r="C465" s="162" t="s">
        <v>438</v>
      </c>
      <c r="D465" s="163"/>
      <c r="E465" s="163"/>
      <c r="F465" s="163"/>
      <c r="G465" s="163"/>
      <c r="H465" s="163"/>
      <c r="I465" s="163"/>
      <c r="J465" s="163"/>
      <c r="K465" s="163"/>
      <c r="L465" s="164"/>
      <c r="M465" s="162" t="s">
        <v>342</v>
      </c>
      <c r="N465" s="163"/>
      <c r="O465" s="163"/>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4"/>
      <c r="AK465" s="165">
        <v>2</v>
      </c>
      <c r="AL465" s="166"/>
      <c r="AM465" s="166"/>
      <c r="AN465" s="166"/>
      <c r="AO465" s="166"/>
      <c r="AP465" s="167"/>
      <c r="AQ465" s="161" t="s">
        <v>702</v>
      </c>
      <c r="AR465" s="116"/>
      <c r="AS465" s="116"/>
      <c r="AT465" s="117"/>
      <c r="AU465" s="144" t="s">
        <v>376</v>
      </c>
      <c r="AV465" s="134"/>
      <c r="AW465" s="134"/>
      <c r="AX465" s="135"/>
    </row>
    <row r="467" spans="1:50" ht="13.5" customHeight="1" x14ac:dyDescent="0.15">
      <c r="A467" s="17"/>
      <c r="B467" s="48" t="s">
        <v>622</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row>
    <row r="468" spans="1:50" ht="34.5" customHeight="1" x14ac:dyDescent="0.15">
      <c r="A468" s="151"/>
      <c r="B468" s="152"/>
      <c r="C468" s="100" t="s">
        <v>36</v>
      </c>
      <c r="D468" s="146"/>
      <c r="E468" s="146"/>
      <c r="F468" s="146"/>
      <c r="G468" s="146"/>
      <c r="H468" s="146"/>
      <c r="I468" s="146"/>
      <c r="J468" s="146"/>
      <c r="K468" s="146"/>
      <c r="L468" s="171"/>
      <c r="M468" s="100" t="s">
        <v>37</v>
      </c>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71"/>
      <c r="AK468" s="172" t="s">
        <v>38</v>
      </c>
      <c r="AL468" s="173"/>
      <c r="AM468" s="173"/>
      <c r="AN468" s="173"/>
      <c r="AO468" s="173"/>
      <c r="AP468" s="174"/>
      <c r="AQ468" s="100" t="s">
        <v>28</v>
      </c>
      <c r="AR468" s="146"/>
      <c r="AS468" s="146"/>
      <c r="AT468" s="171"/>
      <c r="AU468" s="100" t="s">
        <v>29</v>
      </c>
      <c r="AV468" s="146"/>
      <c r="AW468" s="146"/>
      <c r="AX468" s="171"/>
    </row>
    <row r="469" spans="1:50" ht="32.25" customHeight="1" x14ac:dyDescent="0.15">
      <c r="A469" s="151">
        <v>1</v>
      </c>
      <c r="B469" s="152">
        <v>1</v>
      </c>
      <c r="C469" s="162" t="s">
        <v>515</v>
      </c>
      <c r="D469" s="163"/>
      <c r="E469" s="163"/>
      <c r="F469" s="163"/>
      <c r="G469" s="163"/>
      <c r="H469" s="163"/>
      <c r="I469" s="163"/>
      <c r="J469" s="163"/>
      <c r="K469" s="163"/>
      <c r="L469" s="164"/>
      <c r="M469" s="162" t="s">
        <v>516</v>
      </c>
      <c r="N469" s="163"/>
      <c r="O469" s="163"/>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4"/>
      <c r="AK469" s="165">
        <v>4</v>
      </c>
      <c r="AL469" s="166"/>
      <c r="AM469" s="166"/>
      <c r="AN469" s="166"/>
      <c r="AO469" s="166"/>
      <c r="AP469" s="167"/>
      <c r="AQ469" s="161" t="s">
        <v>702</v>
      </c>
      <c r="AR469" s="116"/>
      <c r="AS469" s="116"/>
      <c r="AT469" s="117"/>
      <c r="AU469" s="144" t="s">
        <v>332</v>
      </c>
      <c r="AV469" s="134"/>
      <c r="AW469" s="134"/>
      <c r="AX469" s="135"/>
    </row>
    <row r="471" spans="1:50" x14ac:dyDescent="0.15">
      <c r="A471" s="17"/>
      <c r="B471" s="48" t="s">
        <v>729</v>
      </c>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row>
    <row r="472" spans="1:50" ht="34.5" customHeight="1" x14ac:dyDescent="0.15">
      <c r="A472" s="151"/>
      <c r="B472" s="152"/>
      <c r="C472" s="100" t="s">
        <v>36</v>
      </c>
      <c r="D472" s="146"/>
      <c r="E472" s="146"/>
      <c r="F472" s="146"/>
      <c r="G472" s="146"/>
      <c r="H472" s="146"/>
      <c r="I472" s="146"/>
      <c r="J472" s="146"/>
      <c r="K472" s="146"/>
      <c r="L472" s="171"/>
      <c r="M472" s="100" t="s">
        <v>37</v>
      </c>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71"/>
      <c r="AK472" s="172" t="s">
        <v>38</v>
      </c>
      <c r="AL472" s="173"/>
      <c r="AM472" s="173"/>
      <c r="AN472" s="173"/>
      <c r="AO472" s="173"/>
      <c r="AP472" s="174"/>
      <c r="AQ472" s="100" t="s">
        <v>28</v>
      </c>
      <c r="AR472" s="146"/>
      <c r="AS472" s="146"/>
      <c r="AT472" s="171"/>
      <c r="AU472" s="100" t="s">
        <v>29</v>
      </c>
      <c r="AV472" s="146"/>
      <c r="AW472" s="146"/>
      <c r="AX472" s="171"/>
    </row>
    <row r="473" spans="1:50" ht="31.5" customHeight="1" x14ac:dyDescent="0.15">
      <c r="A473" s="151">
        <v>1</v>
      </c>
      <c r="B473" s="152">
        <v>1</v>
      </c>
      <c r="C473" s="162" t="s">
        <v>517</v>
      </c>
      <c r="D473" s="163"/>
      <c r="E473" s="163"/>
      <c r="F473" s="163"/>
      <c r="G473" s="163"/>
      <c r="H473" s="163"/>
      <c r="I473" s="163"/>
      <c r="J473" s="163"/>
      <c r="K473" s="163"/>
      <c r="L473" s="164"/>
      <c r="M473" s="162" t="s">
        <v>476</v>
      </c>
      <c r="N473" s="163"/>
      <c r="O473" s="163"/>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4"/>
      <c r="AK473" s="165">
        <v>2</v>
      </c>
      <c r="AL473" s="166"/>
      <c r="AM473" s="166"/>
      <c r="AN473" s="166"/>
      <c r="AO473" s="166"/>
      <c r="AP473" s="167"/>
      <c r="AQ473" s="161" t="s">
        <v>702</v>
      </c>
      <c r="AR473" s="116"/>
      <c r="AS473" s="116"/>
      <c r="AT473" s="117"/>
      <c r="AU473" s="144" t="s">
        <v>332</v>
      </c>
      <c r="AV473" s="134"/>
      <c r="AW473" s="134"/>
      <c r="AX473" s="135"/>
    </row>
    <row r="475" spans="1:50" x14ac:dyDescent="0.15">
      <c r="A475" s="17"/>
      <c r="B475" s="48" t="s">
        <v>730</v>
      </c>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row>
    <row r="476" spans="1:50" ht="34.5" customHeight="1" x14ac:dyDescent="0.15">
      <c r="A476" s="151"/>
      <c r="B476" s="152"/>
      <c r="C476" s="100" t="s">
        <v>36</v>
      </c>
      <c r="D476" s="146"/>
      <c r="E476" s="146"/>
      <c r="F476" s="146"/>
      <c r="G476" s="146"/>
      <c r="H476" s="146"/>
      <c r="I476" s="146"/>
      <c r="J476" s="146"/>
      <c r="K476" s="146"/>
      <c r="L476" s="171"/>
      <c r="M476" s="100" t="s">
        <v>37</v>
      </c>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71"/>
      <c r="AK476" s="172" t="s">
        <v>38</v>
      </c>
      <c r="AL476" s="173"/>
      <c r="AM476" s="173"/>
      <c r="AN476" s="173"/>
      <c r="AO476" s="173"/>
      <c r="AP476" s="174"/>
      <c r="AQ476" s="100" t="s">
        <v>28</v>
      </c>
      <c r="AR476" s="146"/>
      <c r="AS476" s="146"/>
      <c r="AT476" s="171"/>
      <c r="AU476" s="100" t="s">
        <v>29</v>
      </c>
      <c r="AV476" s="146"/>
      <c r="AW476" s="146"/>
      <c r="AX476" s="171"/>
    </row>
    <row r="477" spans="1:50" ht="31.5" customHeight="1" x14ac:dyDescent="0.15">
      <c r="A477" s="151">
        <v>1</v>
      </c>
      <c r="B477" s="152">
        <v>1</v>
      </c>
      <c r="C477" s="162" t="s">
        <v>731</v>
      </c>
      <c r="D477" s="163"/>
      <c r="E477" s="163"/>
      <c r="F477" s="163"/>
      <c r="G477" s="163"/>
      <c r="H477" s="163"/>
      <c r="I477" s="163"/>
      <c r="J477" s="163"/>
      <c r="K477" s="163"/>
      <c r="L477" s="164"/>
      <c r="M477" s="162" t="s">
        <v>732</v>
      </c>
      <c r="N477" s="163"/>
      <c r="O477" s="163"/>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4"/>
      <c r="AK477" s="165">
        <v>14</v>
      </c>
      <c r="AL477" s="166"/>
      <c r="AM477" s="166"/>
      <c r="AN477" s="166"/>
      <c r="AO477" s="166"/>
      <c r="AP477" s="167"/>
      <c r="AQ477" s="161" t="s">
        <v>702</v>
      </c>
      <c r="AR477" s="116"/>
      <c r="AS477" s="116"/>
      <c r="AT477" s="117"/>
      <c r="AU477" s="144" t="s">
        <v>332</v>
      </c>
      <c r="AV477" s="134"/>
      <c r="AW477" s="134"/>
      <c r="AX477" s="135"/>
    </row>
  </sheetData>
  <mergeCells count="1896">
    <mergeCell ref="AU398:AX398"/>
    <mergeCell ref="A396:B396"/>
    <mergeCell ref="Y250:AB250"/>
    <mergeCell ref="AC250:AG250"/>
    <mergeCell ref="AH250:AT250"/>
    <mergeCell ref="AU250:AX250"/>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G299:K299"/>
    <mergeCell ref="AH254:AT254"/>
    <mergeCell ref="AU254:AX254"/>
    <mergeCell ref="G263:K263"/>
    <mergeCell ref="L263:X263"/>
    <mergeCell ref="Y263:AB263"/>
    <mergeCell ref="AC263:AG263"/>
    <mergeCell ref="AH263:AT263"/>
    <mergeCell ref="AU263:AX263"/>
    <mergeCell ref="G193:K193"/>
    <mergeCell ref="L193:X193"/>
    <mergeCell ref="Y193:AB193"/>
    <mergeCell ref="AC193:AG193"/>
    <mergeCell ref="AH193:AT193"/>
    <mergeCell ref="AU193:AX193"/>
    <mergeCell ref="G201:K201"/>
    <mergeCell ref="L201:X201"/>
    <mergeCell ref="Y201:AB201"/>
    <mergeCell ref="AC201:AG201"/>
    <mergeCell ref="AH201:AT201"/>
    <mergeCell ref="AU201:AX201"/>
    <mergeCell ref="G249:K249"/>
    <mergeCell ref="L249:X249"/>
    <mergeCell ref="Y249:AB249"/>
    <mergeCell ref="AC249:AG249"/>
    <mergeCell ref="AH249:AT249"/>
    <mergeCell ref="AU249:AX249"/>
    <mergeCell ref="G250:K250"/>
    <mergeCell ref="L250:X250"/>
    <mergeCell ref="G244:K244"/>
    <mergeCell ref="L244:X244"/>
    <mergeCell ref="Y244:AB244"/>
    <mergeCell ref="AC244:AG244"/>
    <mergeCell ref="AH244:AT244"/>
    <mergeCell ref="G251:K251"/>
    <mergeCell ref="L251:X251"/>
    <mergeCell ref="Y251:AB251"/>
    <mergeCell ref="AC251:AG251"/>
    <mergeCell ref="AH251:AT251"/>
    <mergeCell ref="AU251:AX251"/>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1:K241"/>
    <mergeCell ref="L241:X241"/>
    <mergeCell ref="Y241:AB241"/>
    <mergeCell ref="AC241:AG241"/>
    <mergeCell ref="AH241:AT241"/>
    <mergeCell ref="AU241:AX241"/>
    <mergeCell ref="G242:AB242"/>
    <mergeCell ref="AC242:AX242"/>
    <mergeCell ref="G243:K243"/>
    <mergeCell ref="L243:X243"/>
    <mergeCell ref="Y243:AB243"/>
    <mergeCell ref="AC243:AG243"/>
    <mergeCell ref="AH243:AT243"/>
    <mergeCell ref="AU243:AX243"/>
    <mergeCell ref="AU244:AX244"/>
    <mergeCell ref="G245:K245"/>
    <mergeCell ref="L245:X245"/>
    <mergeCell ref="Y245:AB245"/>
    <mergeCell ref="AC245:AG245"/>
    <mergeCell ref="AH245:AT245"/>
    <mergeCell ref="AU245:AX245"/>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1:AB231"/>
    <mergeCell ref="AC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L227:X227"/>
    <mergeCell ref="Y227:AB227"/>
    <mergeCell ref="AC227:AG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A264:F307"/>
    <mergeCell ref="A220:F263"/>
    <mergeCell ref="G220:AB220"/>
    <mergeCell ref="AC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Y293:AB293"/>
    <mergeCell ref="AC293:AG293"/>
    <mergeCell ref="AH293:AT293"/>
    <mergeCell ref="AU293:AX293"/>
    <mergeCell ref="Y294:AB294"/>
    <mergeCell ref="AC294:AG294"/>
    <mergeCell ref="AH294:AT294"/>
    <mergeCell ref="AU294:AX294"/>
    <mergeCell ref="Y295:AB295"/>
    <mergeCell ref="AC295:AG295"/>
    <mergeCell ref="AH295:AT295"/>
    <mergeCell ref="AU295:AX295"/>
    <mergeCell ref="L273:X273"/>
    <mergeCell ref="Y273:AB273"/>
    <mergeCell ref="AC265:AG265"/>
    <mergeCell ref="AH265:AT265"/>
    <mergeCell ref="AC273:AG273"/>
    <mergeCell ref="AH273:AT273"/>
    <mergeCell ref="Y277:AB277"/>
    <mergeCell ref="AC277:AG277"/>
    <mergeCell ref="AH277:AT277"/>
    <mergeCell ref="AU277:AX277"/>
    <mergeCell ref="Y274:AB274"/>
    <mergeCell ref="A21:F25"/>
    <mergeCell ref="G21:O22"/>
    <mergeCell ref="P21:X22"/>
    <mergeCell ref="Y21:AA22"/>
    <mergeCell ref="AB21:AD22"/>
    <mergeCell ref="AE21:AI22"/>
    <mergeCell ref="AJ21:AN22"/>
    <mergeCell ref="AO21:AS22"/>
    <mergeCell ref="AT21:AX21"/>
    <mergeCell ref="AT22:AX22"/>
    <mergeCell ref="G23:O25"/>
    <mergeCell ref="P23:X25"/>
    <mergeCell ref="AC286:AX286"/>
    <mergeCell ref="G287:K287"/>
    <mergeCell ref="L287:X287"/>
    <mergeCell ref="Y287:AB287"/>
    <mergeCell ref="AC287:AG28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G265:K265"/>
    <mergeCell ref="L265:X265"/>
    <mergeCell ref="AG74:AX74"/>
    <mergeCell ref="AG75:AX75"/>
    <mergeCell ref="AG76:AX76"/>
    <mergeCell ref="AG77:AX77"/>
    <mergeCell ref="AG78:AX78"/>
    <mergeCell ref="AG79:AX79"/>
    <mergeCell ref="AG80:AX80"/>
    <mergeCell ref="AG81:AX81"/>
    <mergeCell ref="AG82:AX82"/>
    <mergeCell ref="AG83:AX83"/>
    <mergeCell ref="AG84:AX84"/>
    <mergeCell ref="AH290:AT290"/>
    <mergeCell ref="AU290:AX290"/>
    <mergeCell ref="Y291:AB291"/>
    <mergeCell ref="AC291:AG291"/>
    <mergeCell ref="AH291:AT291"/>
    <mergeCell ref="AU291:AX291"/>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AG71:AX71"/>
    <mergeCell ref="AG72:AX72"/>
    <mergeCell ref="AG73:AX73"/>
    <mergeCell ref="AC264:AX264"/>
    <mergeCell ref="AU261:AX261"/>
    <mergeCell ref="G262:K262"/>
    <mergeCell ref="L262:X262"/>
    <mergeCell ref="Y262:AB262"/>
    <mergeCell ref="AC262:AG262"/>
    <mergeCell ref="AH262:AT262"/>
    <mergeCell ref="AU262:AX262"/>
    <mergeCell ref="AH225:AT225"/>
    <mergeCell ref="AU225:AX225"/>
    <mergeCell ref="G226:K226"/>
    <mergeCell ref="L226:X226"/>
    <mergeCell ref="Y226:AB226"/>
    <mergeCell ref="AC226:AG226"/>
    <mergeCell ref="AU226:AX226"/>
    <mergeCell ref="G227:K227"/>
    <mergeCell ref="A53:F61"/>
    <mergeCell ref="L66:Q66"/>
    <mergeCell ref="R66:W66"/>
    <mergeCell ref="C66:K66"/>
    <mergeCell ref="G59:X59"/>
    <mergeCell ref="Y59:AA59"/>
    <mergeCell ref="AB59:AD59"/>
    <mergeCell ref="AE59:AI59"/>
    <mergeCell ref="AJ59:AN59"/>
    <mergeCell ref="AO59:AS59"/>
    <mergeCell ref="AT59:AX59"/>
    <mergeCell ref="C67:K67"/>
    <mergeCell ref="L67:Q67"/>
    <mergeCell ref="R67:W67"/>
    <mergeCell ref="G60:X61"/>
    <mergeCell ref="Y60:AA60"/>
    <mergeCell ref="AB60:AD60"/>
    <mergeCell ref="AE60:AI60"/>
    <mergeCell ref="AJ60:AN60"/>
    <mergeCell ref="AO60:AS60"/>
    <mergeCell ref="AT60:AX60"/>
    <mergeCell ref="Y61:AA61"/>
    <mergeCell ref="AB61:AD61"/>
    <mergeCell ref="AE61:AI61"/>
    <mergeCell ref="AJ61:AN61"/>
    <mergeCell ref="AO61:AS61"/>
    <mergeCell ref="AT61:AX61"/>
    <mergeCell ref="AJ56:AN56"/>
    <mergeCell ref="AO56:AS56"/>
    <mergeCell ref="AT56:AX56"/>
    <mergeCell ref="Y57:AA57"/>
    <mergeCell ref="AB57:AD57"/>
    <mergeCell ref="AT57:AX57"/>
    <mergeCell ref="G56:X56"/>
    <mergeCell ref="G57:X58"/>
    <mergeCell ref="Y58:AA58"/>
    <mergeCell ref="AB58:AD58"/>
    <mergeCell ref="AE58:AI58"/>
    <mergeCell ref="AJ58:AN58"/>
    <mergeCell ref="AO58:AS58"/>
    <mergeCell ref="AT58:AX58"/>
    <mergeCell ref="Y47:AA47"/>
    <mergeCell ref="AB47:AD47"/>
    <mergeCell ref="AE47:AI47"/>
    <mergeCell ref="AJ47:AN47"/>
    <mergeCell ref="AO47:AS47"/>
    <mergeCell ref="AT47:AX47"/>
    <mergeCell ref="G48:X49"/>
    <mergeCell ref="Y48:AA48"/>
    <mergeCell ref="AB48:AD48"/>
    <mergeCell ref="AO48:AS48"/>
    <mergeCell ref="AJ53:AN53"/>
    <mergeCell ref="AO53:AS53"/>
    <mergeCell ref="Y55:AA55"/>
    <mergeCell ref="Y53:AA53"/>
    <mergeCell ref="AT23:AX23"/>
    <mergeCell ref="Y24:AA24"/>
    <mergeCell ref="AB24:AD24"/>
    <mergeCell ref="AE24:AI24"/>
    <mergeCell ref="AJ24:AN24"/>
    <mergeCell ref="AO24:AS24"/>
    <mergeCell ref="AT24:AX24"/>
    <mergeCell ref="Y25:AA25"/>
    <mergeCell ref="AB25:AD25"/>
    <mergeCell ref="AE25:AI25"/>
    <mergeCell ref="AJ25:AN25"/>
    <mergeCell ref="AO25:AS25"/>
    <mergeCell ref="AT25:AX25"/>
    <mergeCell ref="Y28:AA28"/>
    <mergeCell ref="Y29:AA29"/>
    <mergeCell ref="G28:O30"/>
    <mergeCell ref="P28:X30"/>
    <mergeCell ref="AB28:AD28"/>
    <mergeCell ref="AO29:AS29"/>
    <mergeCell ref="P26:X27"/>
    <mergeCell ref="AB26:AD27"/>
    <mergeCell ref="Y26:AA27"/>
    <mergeCell ref="AJ49:AN49"/>
    <mergeCell ref="AO49:AS49"/>
    <mergeCell ref="A62:B67"/>
    <mergeCell ref="X67:AX67"/>
    <mergeCell ref="C62:K62"/>
    <mergeCell ref="A3:AH3"/>
    <mergeCell ref="AJ3:AW3"/>
    <mergeCell ref="AT36:AX36"/>
    <mergeCell ref="G38:O40"/>
    <mergeCell ref="Y38:AA38"/>
    <mergeCell ref="AB38:AD38"/>
    <mergeCell ref="AO46:AS46"/>
    <mergeCell ref="AT46:AX46"/>
    <mergeCell ref="G5:L5"/>
    <mergeCell ref="M5:R5"/>
    <mergeCell ref="S5:X5"/>
    <mergeCell ref="AE38:AI38"/>
    <mergeCell ref="AJ38:AN38"/>
    <mergeCell ref="AO38:AS38"/>
    <mergeCell ref="AT38:AX38"/>
    <mergeCell ref="L64:Q64"/>
    <mergeCell ref="C64:K64"/>
    <mergeCell ref="A31:A40"/>
    <mergeCell ref="B31:F35"/>
    <mergeCell ref="B36:F40"/>
    <mergeCell ref="Y46:AA46"/>
    <mergeCell ref="AB45:AD45"/>
    <mergeCell ref="Y44:AA44"/>
    <mergeCell ref="AB23:AD23"/>
    <mergeCell ref="AE23:AI23"/>
    <mergeCell ref="AJ23:AN23"/>
    <mergeCell ref="AO23:AS23"/>
    <mergeCell ref="AE55:AI55"/>
    <mergeCell ref="AB40:AD40"/>
    <mergeCell ref="AE40:AI40"/>
    <mergeCell ref="AU323:AX323"/>
    <mergeCell ref="C322:L322"/>
    <mergeCell ref="M322:AJ322"/>
    <mergeCell ref="AK323:AP323"/>
    <mergeCell ref="AQ323:AT323"/>
    <mergeCell ref="A322:B322"/>
    <mergeCell ref="AK322:AP322"/>
    <mergeCell ref="AQ322:AT322"/>
    <mergeCell ref="A323:B323"/>
    <mergeCell ref="C323:L323"/>
    <mergeCell ref="M323:AJ323"/>
    <mergeCell ref="A320:B320"/>
    <mergeCell ref="C320:L320"/>
    <mergeCell ref="M320:AJ320"/>
    <mergeCell ref="A71:B73"/>
    <mergeCell ref="C78:AC78"/>
    <mergeCell ref="AD78:AF78"/>
    <mergeCell ref="A92:AX92"/>
    <mergeCell ref="C85:AC85"/>
    <mergeCell ref="AD72:AF72"/>
    <mergeCell ref="AD77:AF77"/>
    <mergeCell ref="AD79:AF79"/>
    <mergeCell ref="A81:B84"/>
    <mergeCell ref="G273:K273"/>
    <mergeCell ref="Y265:AB265"/>
    <mergeCell ref="C81:AC81"/>
    <mergeCell ref="AD81:AF81"/>
    <mergeCell ref="AT49:AX49"/>
    <mergeCell ref="AE49:AI49"/>
    <mergeCell ref="AU322:AX322"/>
    <mergeCell ref="A321:B321"/>
    <mergeCell ref="C321:L321"/>
    <mergeCell ref="M321:AJ321"/>
    <mergeCell ref="M319:AJ319"/>
    <mergeCell ref="AK319:AP319"/>
    <mergeCell ref="AQ319:AT319"/>
    <mergeCell ref="AU319:AX319"/>
    <mergeCell ref="G219:K219"/>
    <mergeCell ref="L219:X219"/>
    <mergeCell ref="Y219:AB219"/>
    <mergeCell ref="AC219:AG219"/>
    <mergeCell ref="AH219:AT219"/>
    <mergeCell ref="AU219:AX219"/>
    <mergeCell ref="A313:B313"/>
    <mergeCell ref="C313:L313"/>
    <mergeCell ref="M313:AJ313"/>
    <mergeCell ref="AK313:AP313"/>
    <mergeCell ref="AQ313:AT313"/>
    <mergeCell ref="AU313:AX313"/>
    <mergeCell ref="C317:L317"/>
    <mergeCell ref="M317:AJ317"/>
    <mergeCell ref="AK317:AP317"/>
    <mergeCell ref="AQ317:AT317"/>
    <mergeCell ref="AU317:AX317"/>
    <mergeCell ref="A318:B318"/>
    <mergeCell ref="C318:L318"/>
    <mergeCell ref="G264:AB264"/>
    <mergeCell ref="AK321:AP321"/>
    <mergeCell ref="AQ321:AT321"/>
    <mergeCell ref="AU321:AX321"/>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M318:AJ318"/>
    <mergeCell ref="AK318:AP318"/>
    <mergeCell ref="AQ318:AT318"/>
    <mergeCell ref="AU318:AX318"/>
    <mergeCell ref="AK320:AP320"/>
    <mergeCell ref="AQ320:AT320"/>
    <mergeCell ref="AU320:AX320"/>
    <mergeCell ref="A319:B319"/>
    <mergeCell ref="C319:L319"/>
    <mergeCell ref="G278:K278"/>
    <mergeCell ref="A314:B314"/>
    <mergeCell ref="C314:L314"/>
    <mergeCell ref="M314:AJ314"/>
    <mergeCell ref="AK314:AP314"/>
    <mergeCell ref="AQ314:AT314"/>
    <mergeCell ref="AU314:AX314"/>
    <mergeCell ref="L278:X278"/>
    <mergeCell ref="Y278:AB278"/>
    <mergeCell ref="AC278:AG278"/>
    <mergeCell ref="AH278:AT278"/>
    <mergeCell ref="AU278:AX278"/>
    <mergeCell ref="G279:K279"/>
    <mergeCell ref="L279:X27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Y276:AB276"/>
    <mergeCell ref="AC276:AG276"/>
    <mergeCell ref="AH276:AT276"/>
    <mergeCell ref="AU276:AX276"/>
    <mergeCell ref="G277:K277"/>
    <mergeCell ref="L277:X277"/>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AC274:AG274"/>
    <mergeCell ref="AH274:AT274"/>
    <mergeCell ref="AU274:AX274"/>
    <mergeCell ref="G275:AB275"/>
    <mergeCell ref="AC275:AX275"/>
    <mergeCell ref="G276:K276"/>
    <mergeCell ref="L276:X276"/>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69:K269"/>
    <mergeCell ref="L269:X269"/>
    <mergeCell ref="Y269:AB269"/>
    <mergeCell ref="AC269:AG269"/>
    <mergeCell ref="AC268:AG268"/>
    <mergeCell ref="AH269:AT269"/>
    <mergeCell ref="AU269:AX269"/>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AB209"/>
    <mergeCell ref="AC209:AX209"/>
    <mergeCell ref="G210:K210"/>
    <mergeCell ref="L210:X210"/>
    <mergeCell ref="Y210:AB210"/>
    <mergeCell ref="AC210:AG210"/>
    <mergeCell ref="AH210:AT210"/>
    <mergeCell ref="AU210:AX210"/>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K200"/>
    <mergeCell ref="L200:X200"/>
    <mergeCell ref="Y200:AB200"/>
    <mergeCell ref="AC200:AG200"/>
    <mergeCell ref="AH200:AT200"/>
    <mergeCell ref="AU200:AX200"/>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197:AB197"/>
    <mergeCell ref="AC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5:K195"/>
    <mergeCell ref="L195:X195"/>
    <mergeCell ref="Y195:AB195"/>
    <mergeCell ref="AC195:AG195"/>
    <mergeCell ref="AH195:AT195"/>
    <mergeCell ref="AU195:AX195"/>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4:K194"/>
    <mergeCell ref="L194:X194"/>
    <mergeCell ref="Y194:AB194"/>
    <mergeCell ref="AC194:AG194"/>
    <mergeCell ref="AH194:AT194"/>
    <mergeCell ref="AU194:AX194"/>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L177:X177"/>
    <mergeCell ref="AU180:AX180"/>
    <mergeCell ref="AU176:AX176"/>
    <mergeCell ref="A175:F219"/>
    <mergeCell ref="G184:K184"/>
    <mergeCell ref="L184:X184"/>
    <mergeCell ref="Y184:AB184"/>
    <mergeCell ref="AC184:AG184"/>
    <mergeCell ref="AH184:AT184"/>
    <mergeCell ref="AU184:AX184"/>
    <mergeCell ref="G185:K185"/>
    <mergeCell ref="L185:X185"/>
    <mergeCell ref="Y185:AB185"/>
    <mergeCell ref="AC185:AG185"/>
    <mergeCell ref="AH185:AT185"/>
    <mergeCell ref="AC186:AX186"/>
    <mergeCell ref="G187:K187"/>
    <mergeCell ref="L187:X187"/>
    <mergeCell ref="Y187:AB187"/>
    <mergeCell ref="AC187:AG187"/>
    <mergeCell ref="AU185:AX185"/>
    <mergeCell ref="G186:AB186"/>
    <mergeCell ref="C89:F89"/>
    <mergeCell ref="A85:B88"/>
    <mergeCell ref="A95:AX95"/>
    <mergeCell ref="AD73:AF73"/>
    <mergeCell ref="AD74:AF74"/>
    <mergeCell ref="Y176:AB176"/>
    <mergeCell ref="AC176:AG176"/>
    <mergeCell ref="G181:K181"/>
    <mergeCell ref="L181:X181"/>
    <mergeCell ref="Y181:AB181"/>
    <mergeCell ref="AC181:AG181"/>
    <mergeCell ref="AH181:AT181"/>
    <mergeCell ref="G179:K179"/>
    <mergeCell ref="L179:X179"/>
    <mergeCell ref="Y179:AB179"/>
    <mergeCell ref="AC179:AG179"/>
    <mergeCell ref="AH179:AT179"/>
    <mergeCell ref="AU181:AX181"/>
    <mergeCell ref="G177:K177"/>
    <mergeCell ref="C86:O86"/>
    <mergeCell ref="P86:S86"/>
    <mergeCell ref="A96:E96"/>
    <mergeCell ref="G100:P100"/>
    <mergeCell ref="G101:P101"/>
    <mergeCell ref="Q100:V100"/>
    <mergeCell ref="Q101:V101"/>
    <mergeCell ref="G176:K176"/>
    <mergeCell ref="L176:X176"/>
    <mergeCell ref="A94:E94"/>
    <mergeCell ref="AH176:AT176"/>
    <mergeCell ref="AB56:AD56"/>
    <mergeCell ref="X62:AX62"/>
    <mergeCell ref="A69:AX69"/>
    <mergeCell ref="AU179:AX179"/>
    <mergeCell ref="G180:K180"/>
    <mergeCell ref="L180:X180"/>
    <mergeCell ref="Y180:AB180"/>
    <mergeCell ref="AC180:AG180"/>
    <mergeCell ref="AH180:AT180"/>
    <mergeCell ref="AH177:AT177"/>
    <mergeCell ref="AU177:AX177"/>
    <mergeCell ref="G178:K178"/>
    <mergeCell ref="L178:X178"/>
    <mergeCell ref="Y178:AB178"/>
    <mergeCell ref="AC178:AG178"/>
    <mergeCell ref="AH178:AT178"/>
    <mergeCell ref="AU178:AX178"/>
    <mergeCell ref="F94:AX94"/>
    <mergeCell ref="F96:AX96"/>
    <mergeCell ref="A100:F100"/>
    <mergeCell ref="A101:F101"/>
    <mergeCell ref="Y177:AB177"/>
    <mergeCell ref="AC177:AG177"/>
    <mergeCell ref="A99:AX99"/>
    <mergeCell ref="G175:AB175"/>
    <mergeCell ref="AC175:AX175"/>
    <mergeCell ref="A130:F152"/>
    <mergeCell ref="A153:F174"/>
    <mergeCell ref="A102:F129"/>
    <mergeCell ref="AE57:AI57"/>
    <mergeCell ref="AJ57:AN57"/>
    <mergeCell ref="AO57:AS57"/>
    <mergeCell ref="AT48:AX48"/>
    <mergeCell ref="Y49:AA49"/>
    <mergeCell ref="AB49:AD49"/>
    <mergeCell ref="A93:AX93"/>
    <mergeCell ref="T88:AF88"/>
    <mergeCell ref="A89:B90"/>
    <mergeCell ref="C63:K63"/>
    <mergeCell ref="L63:Q63"/>
    <mergeCell ref="R63:W63"/>
    <mergeCell ref="X63:AX63"/>
    <mergeCell ref="Y54:AA54"/>
    <mergeCell ref="AE45:AI45"/>
    <mergeCell ref="AJ45:AN45"/>
    <mergeCell ref="AO45:AS45"/>
    <mergeCell ref="AT54:AX54"/>
    <mergeCell ref="AE54:AI54"/>
    <mergeCell ref="AT45:AX45"/>
    <mergeCell ref="AB53:AD53"/>
    <mergeCell ref="AE53:AI53"/>
    <mergeCell ref="Y45:AA45"/>
    <mergeCell ref="AJ55:AN55"/>
    <mergeCell ref="AO55:AS55"/>
    <mergeCell ref="AB54:AD54"/>
    <mergeCell ref="G50:X50"/>
    <mergeCell ref="Y50:AA50"/>
    <mergeCell ref="AB50:AD50"/>
    <mergeCell ref="AE50:AI50"/>
    <mergeCell ref="AJ50:AN50"/>
    <mergeCell ref="AO50:AS50"/>
    <mergeCell ref="AT50:AX50"/>
    <mergeCell ref="G51:X52"/>
    <mergeCell ref="Y56:AA56"/>
    <mergeCell ref="AR20:AX20"/>
    <mergeCell ref="G19:O19"/>
    <mergeCell ref="AK19:AQ19"/>
    <mergeCell ref="P18:V18"/>
    <mergeCell ref="W18:AC18"/>
    <mergeCell ref="AD18:AJ18"/>
    <mergeCell ref="AK18:AQ18"/>
    <mergeCell ref="AB46:AD46"/>
    <mergeCell ref="AO54:AS54"/>
    <mergeCell ref="G36:O37"/>
    <mergeCell ref="P36:X37"/>
    <mergeCell ref="Y36:AA37"/>
    <mergeCell ref="AB36:AD37"/>
    <mergeCell ref="AT44:AX44"/>
    <mergeCell ref="AE56:AI56"/>
    <mergeCell ref="Y51:AA51"/>
    <mergeCell ref="AB51:AD51"/>
    <mergeCell ref="AE51:AI51"/>
    <mergeCell ref="AJ51:AN51"/>
    <mergeCell ref="AO51:AS51"/>
    <mergeCell ref="AT51:AX51"/>
    <mergeCell ref="Y52:AA52"/>
    <mergeCell ref="AB52:AD52"/>
    <mergeCell ref="AE52:AI52"/>
    <mergeCell ref="AJ52:AN52"/>
    <mergeCell ref="AO52:AS52"/>
    <mergeCell ref="AT52:AX52"/>
    <mergeCell ref="G47:X47"/>
    <mergeCell ref="AE48:AI48"/>
    <mergeCell ref="AJ48:AN48"/>
    <mergeCell ref="G41:X41"/>
    <mergeCell ref="Y41:AA41"/>
    <mergeCell ref="I17:O17"/>
    <mergeCell ref="AR12:AX12"/>
    <mergeCell ref="G13:H18"/>
    <mergeCell ref="I13:O13"/>
    <mergeCell ref="P13:V13"/>
    <mergeCell ref="W13:AC13"/>
    <mergeCell ref="AD13:AJ13"/>
    <mergeCell ref="AK13:AQ13"/>
    <mergeCell ref="AR13:AX13"/>
    <mergeCell ref="AD16:AJ16"/>
    <mergeCell ref="I16:O16"/>
    <mergeCell ref="P16:V16"/>
    <mergeCell ref="AK16:AQ16"/>
    <mergeCell ref="AR16:AX16"/>
    <mergeCell ref="P17:V17"/>
    <mergeCell ref="W17:AC17"/>
    <mergeCell ref="AD17:AJ17"/>
    <mergeCell ref="AK17:AQ17"/>
    <mergeCell ref="AR17:AX17"/>
    <mergeCell ref="AD83:AF83"/>
    <mergeCell ref="AB55:AD55"/>
    <mergeCell ref="G54:X55"/>
    <mergeCell ref="C83:AC83"/>
    <mergeCell ref="AD71:AF71"/>
    <mergeCell ref="AD82:AF82"/>
    <mergeCell ref="AD75:AF75"/>
    <mergeCell ref="AT37:AX37"/>
    <mergeCell ref="AO26:AS27"/>
    <mergeCell ref="AT27:AX27"/>
    <mergeCell ref="AT39:AX39"/>
    <mergeCell ref="AE26:AI27"/>
    <mergeCell ref="AJ26:AN27"/>
    <mergeCell ref="AE28:AI28"/>
    <mergeCell ref="AJ28:AN28"/>
    <mergeCell ref="AO39:AS39"/>
    <mergeCell ref="G6:X6"/>
    <mergeCell ref="Y6:AD6"/>
    <mergeCell ref="AE6:AX6"/>
    <mergeCell ref="Y8:AD8"/>
    <mergeCell ref="AK12:AQ12"/>
    <mergeCell ref="W14:AC14"/>
    <mergeCell ref="AD14:AJ14"/>
    <mergeCell ref="AK14:AQ14"/>
    <mergeCell ref="A7:F7"/>
    <mergeCell ref="G7:X7"/>
    <mergeCell ref="Y7:AD7"/>
    <mergeCell ref="AE7:AX7"/>
    <mergeCell ref="A11:F11"/>
    <mergeCell ref="AR18:AX18"/>
    <mergeCell ref="AR19:AX19"/>
    <mergeCell ref="W19:AC19"/>
    <mergeCell ref="A74:B80"/>
    <mergeCell ref="C80:AC80"/>
    <mergeCell ref="AJ2:AP2"/>
    <mergeCell ref="AQ2:AX2"/>
    <mergeCell ref="C77:AC77"/>
    <mergeCell ref="C79:AC79"/>
    <mergeCell ref="G4:X4"/>
    <mergeCell ref="Y4:AD4"/>
    <mergeCell ref="AE4:AP4"/>
    <mergeCell ref="AQ4:AX4"/>
    <mergeCell ref="A5:F5"/>
    <mergeCell ref="C76:AC76"/>
    <mergeCell ref="G11:AX11"/>
    <mergeCell ref="Y5:AD5"/>
    <mergeCell ref="AE5:AP5"/>
    <mergeCell ref="AQ5:AX5"/>
    <mergeCell ref="A4:F4"/>
    <mergeCell ref="A6:F6"/>
    <mergeCell ref="AD19:AJ19"/>
    <mergeCell ref="G20:O20"/>
    <mergeCell ref="P20:V20"/>
    <mergeCell ref="W20:AC20"/>
    <mergeCell ref="AD20:AJ20"/>
    <mergeCell ref="AK20:AQ20"/>
    <mergeCell ref="I18:O18"/>
    <mergeCell ref="Y23:AA23"/>
    <mergeCell ref="C71:AC71"/>
    <mergeCell ref="C72:AC72"/>
    <mergeCell ref="C73:AC73"/>
    <mergeCell ref="AD15:AJ15"/>
    <mergeCell ref="W16:AC16"/>
    <mergeCell ref="P19:V19"/>
    <mergeCell ref="L62:Q62"/>
    <mergeCell ref="R62:W62"/>
    <mergeCell ref="AD85:AF85"/>
    <mergeCell ref="A97:AX97"/>
    <mergeCell ref="G89:AX89"/>
    <mergeCell ref="T87:AF87"/>
    <mergeCell ref="W100:AF100"/>
    <mergeCell ref="W101:AF101"/>
    <mergeCell ref="AG100:AL100"/>
    <mergeCell ref="AG101:AL101"/>
    <mergeCell ref="AM101:AV101"/>
    <mergeCell ref="AM100:AV100"/>
    <mergeCell ref="C74:AC74"/>
    <mergeCell ref="C75:AC75"/>
    <mergeCell ref="A98:AX98"/>
    <mergeCell ref="AD84:AF84"/>
    <mergeCell ref="R64:W64"/>
    <mergeCell ref="X64:AX64"/>
    <mergeCell ref="C65:K65"/>
    <mergeCell ref="L65:Q65"/>
    <mergeCell ref="R65:W65"/>
    <mergeCell ref="X65:AX65"/>
    <mergeCell ref="C82:AC82"/>
    <mergeCell ref="C87:O87"/>
    <mergeCell ref="C88:O88"/>
    <mergeCell ref="T86:AF86"/>
    <mergeCell ref="P87:S87"/>
    <mergeCell ref="P88:S88"/>
    <mergeCell ref="C90:F90"/>
    <mergeCell ref="G90:AX90"/>
    <mergeCell ref="AG85:AX88"/>
    <mergeCell ref="A91:AX91"/>
    <mergeCell ref="AE36:AI37"/>
    <mergeCell ref="AJ36:AN37"/>
    <mergeCell ref="AO36:AS37"/>
    <mergeCell ref="P38:X40"/>
    <mergeCell ref="AB39:AD39"/>
    <mergeCell ref="AE39:AI39"/>
    <mergeCell ref="AJ39:AN39"/>
    <mergeCell ref="AE46:AI46"/>
    <mergeCell ref="AB33:AX35"/>
    <mergeCell ref="AB31:AX32"/>
    <mergeCell ref="Y30:AA30"/>
    <mergeCell ref="AB30:AD30"/>
    <mergeCell ref="AT30:AX30"/>
    <mergeCell ref="AE30:AI30"/>
    <mergeCell ref="AJ30:AN30"/>
    <mergeCell ref="AE29:AI29"/>
    <mergeCell ref="AT40:AX40"/>
    <mergeCell ref="AB41:AD41"/>
    <mergeCell ref="AE41:AI41"/>
    <mergeCell ref="G44:X44"/>
    <mergeCell ref="AE44:AI44"/>
    <mergeCell ref="AJ44:AN44"/>
    <mergeCell ref="AO44:AS44"/>
    <mergeCell ref="G45:X46"/>
    <mergeCell ref="AO40:AS40"/>
    <mergeCell ref="AJ40:AN40"/>
    <mergeCell ref="AO30:AS30"/>
    <mergeCell ref="P14:V14"/>
    <mergeCell ref="A12:F20"/>
    <mergeCell ref="G12:O12"/>
    <mergeCell ref="AU265:AX265"/>
    <mergeCell ref="G266:K266"/>
    <mergeCell ref="L266:X266"/>
    <mergeCell ref="Y266:AB266"/>
    <mergeCell ref="AC266:AG266"/>
    <mergeCell ref="AH266:AT266"/>
    <mergeCell ref="AU266:AX266"/>
    <mergeCell ref="P12:V12"/>
    <mergeCell ref="W12:AC12"/>
    <mergeCell ref="AD12:AJ12"/>
    <mergeCell ref="G53:X53"/>
    <mergeCell ref="AJ29:AN29"/>
    <mergeCell ref="A26:F30"/>
    <mergeCell ref="Y40:AA40"/>
    <mergeCell ref="G26:O27"/>
    <mergeCell ref="AD80:AF80"/>
    <mergeCell ref="C84:AC84"/>
    <mergeCell ref="AD70:AF70"/>
    <mergeCell ref="C70:AC70"/>
    <mergeCell ref="AD76:AF76"/>
    <mergeCell ref="AG70:AX70"/>
    <mergeCell ref="AT29:AX29"/>
    <mergeCell ref="AB29:AD29"/>
    <mergeCell ref="G33:AA35"/>
    <mergeCell ref="G31:AA32"/>
    <mergeCell ref="AJ46:AN46"/>
    <mergeCell ref="Y39:AA39"/>
    <mergeCell ref="AB44:AD44"/>
    <mergeCell ref="AQ326:AT326"/>
    <mergeCell ref="AU326:AX326"/>
    <mergeCell ref="A327:B327"/>
    <mergeCell ref="C327:L327"/>
    <mergeCell ref="M327:AJ327"/>
    <mergeCell ref="AK327:AP327"/>
    <mergeCell ref="AQ327:AT327"/>
    <mergeCell ref="AU327:AX327"/>
    <mergeCell ref="A328:B328"/>
    <mergeCell ref="C328:L328"/>
    <mergeCell ref="M328:AJ328"/>
    <mergeCell ref="G270:K270"/>
    <mergeCell ref="AE8:AX8"/>
    <mergeCell ref="G8:X8"/>
    <mergeCell ref="A8:F8"/>
    <mergeCell ref="A9:F9"/>
    <mergeCell ref="G9:AX9"/>
    <mergeCell ref="I15:O15"/>
    <mergeCell ref="P15:V15"/>
    <mergeCell ref="W15:AC15"/>
    <mergeCell ref="AK15:AQ15"/>
    <mergeCell ref="AR15:AX15"/>
    <mergeCell ref="I14:O14"/>
    <mergeCell ref="AR14:AX14"/>
    <mergeCell ref="A10:F10"/>
    <mergeCell ref="G10:AX10"/>
    <mergeCell ref="AT55:AX55"/>
    <mergeCell ref="AT53:AX53"/>
    <mergeCell ref="AJ54:AN54"/>
    <mergeCell ref="AO28:AS28"/>
    <mergeCell ref="AT28:AX28"/>
    <mergeCell ref="AT26:AX26"/>
    <mergeCell ref="M335:AJ335"/>
    <mergeCell ref="AK335:AP335"/>
    <mergeCell ref="AQ335:AT335"/>
    <mergeCell ref="AU335:AX335"/>
    <mergeCell ref="A336:B336"/>
    <mergeCell ref="C336:L336"/>
    <mergeCell ref="M336:AJ336"/>
    <mergeCell ref="AK336:AP336"/>
    <mergeCell ref="AQ336:AT336"/>
    <mergeCell ref="AU336:AX336"/>
    <mergeCell ref="A339:B339"/>
    <mergeCell ref="G267:K267"/>
    <mergeCell ref="L267:X267"/>
    <mergeCell ref="Y267:AB267"/>
    <mergeCell ref="AC267:AG267"/>
    <mergeCell ref="AH267:AT267"/>
    <mergeCell ref="AU267:AX267"/>
    <mergeCell ref="G268:K268"/>
    <mergeCell ref="L268:X268"/>
    <mergeCell ref="Y268:AB268"/>
    <mergeCell ref="AH268:AT268"/>
    <mergeCell ref="AU268:AX268"/>
    <mergeCell ref="A332:B332"/>
    <mergeCell ref="C332:L332"/>
    <mergeCell ref="M332:AJ332"/>
    <mergeCell ref="AK332:AP332"/>
    <mergeCell ref="AQ332:AT332"/>
    <mergeCell ref="AU332:AX332"/>
    <mergeCell ref="A326:B326"/>
    <mergeCell ref="C326:L326"/>
    <mergeCell ref="M326:AJ326"/>
    <mergeCell ref="AK326:AP326"/>
    <mergeCell ref="C345:L345"/>
    <mergeCell ref="M345:AJ345"/>
    <mergeCell ref="AK345:AP345"/>
    <mergeCell ref="AQ345:AT345"/>
    <mergeCell ref="AU345:AX345"/>
    <mergeCell ref="A346:B346"/>
    <mergeCell ref="C346:L346"/>
    <mergeCell ref="M346:AJ346"/>
    <mergeCell ref="AK346:AP346"/>
    <mergeCell ref="AQ346:AT346"/>
    <mergeCell ref="AU346:AX346"/>
    <mergeCell ref="AK328:AP328"/>
    <mergeCell ref="AQ328:AT328"/>
    <mergeCell ref="AU328:AX328"/>
    <mergeCell ref="A331:B331"/>
    <mergeCell ref="C331:L331"/>
    <mergeCell ref="M331:AJ331"/>
    <mergeCell ref="AK331:AP331"/>
    <mergeCell ref="AQ331:AT331"/>
    <mergeCell ref="AU331:AX331"/>
    <mergeCell ref="M339:AJ339"/>
    <mergeCell ref="AK339:AP339"/>
    <mergeCell ref="AQ339:AT339"/>
    <mergeCell ref="AU339:AX339"/>
    <mergeCell ref="A340:B340"/>
    <mergeCell ref="C340:L340"/>
    <mergeCell ref="M340:AJ340"/>
    <mergeCell ref="AK340:AP340"/>
    <mergeCell ref="AQ340:AT340"/>
    <mergeCell ref="AU340:AX340"/>
    <mergeCell ref="A335:B335"/>
    <mergeCell ref="C335:L335"/>
    <mergeCell ref="A350:B350"/>
    <mergeCell ref="C350:L350"/>
    <mergeCell ref="M350:AJ350"/>
    <mergeCell ref="AK350:AP350"/>
    <mergeCell ref="AQ350:AT350"/>
    <mergeCell ref="AU350:AX350"/>
    <mergeCell ref="A358:B358"/>
    <mergeCell ref="C358:L358"/>
    <mergeCell ref="M358:AJ358"/>
    <mergeCell ref="AK358:AP358"/>
    <mergeCell ref="AQ358:AT358"/>
    <mergeCell ref="AU358:AX358"/>
    <mergeCell ref="C339:L339"/>
    <mergeCell ref="A341:B341"/>
    <mergeCell ref="C341:L341"/>
    <mergeCell ref="M341:AJ341"/>
    <mergeCell ref="AK341:AP341"/>
    <mergeCell ref="AQ341:AT341"/>
    <mergeCell ref="AU341:AX341"/>
    <mergeCell ref="A349:B349"/>
    <mergeCell ref="C349:L349"/>
    <mergeCell ref="M349:AJ349"/>
    <mergeCell ref="AK349:AP349"/>
    <mergeCell ref="AQ349:AT349"/>
    <mergeCell ref="AU349:AX349"/>
    <mergeCell ref="A344:B344"/>
    <mergeCell ref="C344:L344"/>
    <mergeCell ref="M344:AJ344"/>
    <mergeCell ref="AK344:AP344"/>
    <mergeCell ref="AQ344:AT344"/>
    <mergeCell ref="AU344:AX344"/>
    <mergeCell ref="A345:B345"/>
    <mergeCell ref="C386:L386"/>
    <mergeCell ref="M386:AJ386"/>
    <mergeCell ref="AK386:AP386"/>
    <mergeCell ref="AQ386:AT386"/>
    <mergeCell ref="AU386:AX386"/>
    <mergeCell ref="A387:B387"/>
    <mergeCell ref="A388:B388"/>
    <mergeCell ref="A382:B382"/>
    <mergeCell ref="C382:L382"/>
    <mergeCell ref="M382:AJ382"/>
    <mergeCell ref="AK382:AP38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83:B383"/>
    <mergeCell ref="C383:L383"/>
    <mergeCell ref="M383:AJ383"/>
    <mergeCell ref="AK383:AP383"/>
    <mergeCell ref="AQ383:AT383"/>
    <mergeCell ref="AU383:AX383"/>
    <mergeCell ref="AK402:AP402"/>
    <mergeCell ref="AQ402:AT402"/>
    <mergeCell ref="AU402:AX402"/>
    <mergeCell ref="A375:B375"/>
    <mergeCell ref="C375:L375"/>
    <mergeCell ref="M375:AJ375"/>
    <mergeCell ref="AK375:AP375"/>
    <mergeCell ref="AQ375:AT375"/>
    <mergeCell ref="AU375:AX375"/>
    <mergeCell ref="A376:B376"/>
    <mergeCell ref="C376:L376"/>
    <mergeCell ref="C399:L399"/>
    <mergeCell ref="M399:AJ399"/>
    <mergeCell ref="AK399:AP399"/>
    <mergeCell ref="AQ399:AT399"/>
    <mergeCell ref="AU399:AX399"/>
    <mergeCell ref="C400:L400"/>
    <mergeCell ref="M400:AJ400"/>
    <mergeCell ref="AK400:AP400"/>
    <mergeCell ref="AQ400:AT400"/>
    <mergeCell ref="AU400:AX400"/>
    <mergeCell ref="A397:B397"/>
    <mergeCell ref="C397:L397"/>
    <mergeCell ref="M397:AJ397"/>
    <mergeCell ref="AK397:AP397"/>
    <mergeCell ref="AQ397:AT397"/>
    <mergeCell ref="AU397:AX397"/>
    <mergeCell ref="A398:B398"/>
    <mergeCell ref="AQ396:AT396"/>
    <mergeCell ref="AU396:AX396"/>
    <mergeCell ref="AU389:AX389"/>
    <mergeCell ref="A386:B386"/>
    <mergeCell ref="AQ382:AT382"/>
    <mergeCell ref="AU382:AX382"/>
    <mergeCell ref="A409:B409"/>
    <mergeCell ref="C409:L409"/>
    <mergeCell ref="M409:AJ409"/>
    <mergeCell ref="AK409:AP409"/>
    <mergeCell ref="AQ409:AT409"/>
    <mergeCell ref="AU409:AX409"/>
    <mergeCell ref="C410:L410"/>
    <mergeCell ref="M410:AJ410"/>
    <mergeCell ref="AK410:AP410"/>
    <mergeCell ref="AQ410:AT410"/>
    <mergeCell ref="AU410:AX410"/>
    <mergeCell ref="C405:L405"/>
    <mergeCell ref="M405:AJ405"/>
    <mergeCell ref="AK405:AP405"/>
    <mergeCell ref="AQ405:AT405"/>
    <mergeCell ref="AU405:AX405"/>
    <mergeCell ref="C406:L406"/>
    <mergeCell ref="M406:AJ406"/>
    <mergeCell ref="AK406:AP406"/>
    <mergeCell ref="AQ406:AT406"/>
    <mergeCell ref="AU406:AX406"/>
    <mergeCell ref="C403:L403"/>
    <mergeCell ref="M403:AJ403"/>
    <mergeCell ref="AK403:AP403"/>
    <mergeCell ref="AQ403:AT403"/>
    <mergeCell ref="AU403:AX403"/>
    <mergeCell ref="AU404:AX404"/>
    <mergeCell ref="AU401:AX401"/>
    <mergeCell ref="C402:L402"/>
    <mergeCell ref="M402:AJ402"/>
    <mergeCell ref="C415:L415"/>
    <mergeCell ref="M415:AJ415"/>
    <mergeCell ref="AK415:AP415"/>
    <mergeCell ref="AQ415:AT415"/>
    <mergeCell ref="AU415:AX415"/>
    <mergeCell ref="C416:L416"/>
    <mergeCell ref="M416:AJ416"/>
    <mergeCell ref="AK416:AP416"/>
    <mergeCell ref="AQ416:AT416"/>
    <mergeCell ref="AU416:AX416"/>
    <mergeCell ref="AU413:AX413"/>
    <mergeCell ref="C414:L414"/>
    <mergeCell ref="M414:AJ414"/>
    <mergeCell ref="AK414:AP414"/>
    <mergeCell ref="AQ414:AT414"/>
    <mergeCell ref="AU414:AX414"/>
    <mergeCell ref="C411:L411"/>
    <mergeCell ref="M411:AJ411"/>
    <mergeCell ref="AK411:AP411"/>
    <mergeCell ref="AQ411:AT411"/>
    <mergeCell ref="AU411:AX411"/>
    <mergeCell ref="C412:L412"/>
    <mergeCell ref="M412:AJ412"/>
    <mergeCell ref="AK412:AP412"/>
    <mergeCell ref="AQ412:AT412"/>
    <mergeCell ref="AU412:AX412"/>
    <mergeCell ref="C419:L419"/>
    <mergeCell ref="M419:AJ419"/>
    <mergeCell ref="AK419:AP419"/>
    <mergeCell ref="AQ419:AT419"/>
    <mergeCell ref="AU419:AX419"/>
    <mergeCell ref="A422:B422"/>
    <mergeCell ref="C422:L422"/>
    <mergeCell ref="M422:AJ422"/>
    <mergeCell ref="AK422:AP422"/>
    <mergeCell ref="AQ422:AT422"/>
    <mergeCell ref="AU422:AX422"/>
    <mergeCell ref="A424:B424"/>
    <mergeCell ref="C417:L417"/>
    <mergeCell ref="M417:AJ417"/>
    <mergeCell ref="AK417:AP417"/>
    <mergeCell ref="AQ417:AT417"/>
    <mergeCell ref="AU417:AX417"/>
    <mergeCell ref="A418:B418"/>
    <mergeCell ref="C418:L418"/>
    <mergeCell ref="M418:AJ418"/>
    <mergeCell ref="AK418:AP418"/>
    <mergeCell ref="AQ418:AT418"/>
    <mergeCell ref="AU418:AX418"/>
    <mergeCell ref="C425:L425"/>
    <mergeCell ref="M425:AJ425"/>
    <mergeCell ref="AK425:AP425"/>
    <mergeCell ref="AQ425:AT425"/>
    <mergeCell ref="AU425:AX425"/>
    <mergeCell ref="C426:L426"/>
    <mergeCell ref="M426:AJ426"/>
    <mergeCell ref="AK426:AP426"/>
    <mergeCell ref="AQ426:AT426"/>
    <mergeCell ref="AU426:AX426"/>
    <mergeCell ref="C423:L423"/>
    <mergeCell ref="M423:AJ423"/>
    <mergeCell ref="AK423:AP423"/>
    <mergeCell ref="AQ423:AT423"/>
    <mergeCell ref="AU423:AX423"/>
    <mergeCell ref="C424:L424"/>
    <mergeCell ref="M424:AJ424"/>
    <mergeCell ref="AK424:AP424"/>
    <mergeCell ref="AQ424:AT424"/>
    <mergeCell ref="AU424:AX424"/>
    <mergeCell ref="A449:B449"/>
    <mergeCell ref="C437:L437"/>
    <mergeCell ref="M437:AJ437"/>
    <mergeCell ref="AK437:AP437"/>
    <mergeCell ref="AQ437:AT437"/>
    <mergeCell ref="AU437:AX437"/>
    <mergeCell ref="C438:L438"/>
    <mergeCell ref="M438:AJ438"/>
    <mergeCell ref="AK438:AP438"/>
    <mergeCell ref="C427:L427"/>
    <mergeCell ref="M427:AJ427"/>
    <mergeCell ref="AK427:AP427"/>
    <mergeCell ref="AQ427:AT427"/>
    <mergeCell ref="AU427:AX427"/>
    <mergeCell ref="C428:L428"/>
    <mergeCell ref="M428:AJ428"/>
    <mergeCell ref="AK428:AP428"/>
    <mergeCell ref="AQ428:AT428"/>
    <mergeCell ref="AU428:AX428"/>
    <mergeCell ref="C431:L431"/>
    <mergeCell ref="M431:AJ431"/>
    <mergeCell ref="AK431:AP431"/>
    <mergeCell ref="AQ431:AT431"/>
    <mergeCell ref="AU431:AX431"/>
    <mergeCell ref="C432:L432"/>
    <mergeCell ref="M432:AJ432"/>
    <mergeCell ref="AK432:AP432"/>
    <mergeCell ref="AQ432:AT432"/>
    <mergeCell ref="AU432:AX432"/>
    <mergeCell ref="C429:L429"/>
    <mergeCell ref="M429:AJ429"/>
    <mergeCell ref="A431:B431"/>
    <mergeCell ref="A432:B432"/>
    <mergeCell ref="A441:B441"/>
    <mergeCell ref="A442:B442"/>
    <mergeCell ref="A443:B443"/>
    <mergeCell ref="A444:B444"/>
    <mergeCell ref="A448:B448"/>
    <mergeCell ref="AK429:AP429"/>
    <mergeCell ref="AQ429:AT429"/>
    <mergeCell ref="AU429:AX429"/>
    <mergeCell ref="C430:L430"/>
    <mergeCell ref="M430:AJ430"/>
    <mergeCell ref="AK430:AP430"/>
    <mergeCell ref="AQ430:AT430"/>
    <mergeCell ref="AU430:AX430"/>
    <mergeCell ref="AQ438:AT438"/>
    <mergeCell ref="AU438:AX438"/>
    <mergeCell ref="A435:B435"/>
    <mergeCell ref="C435:L435"/>
    <mergeCell ref="M435:AJ435"/>
    <mergeCell ref="AK435:AP435"/>
    <mergeCell ref="AQ435:AT435"/>
    <mergeCell ref="AU435:AX435"/>
    <mergeCell ref="C436:L436"/>
    <mergeCell ref="M436:AJ436"/>
    <mergeCell ref="AK436:AP436"/>
    <mergeCell ref="AQ436:AT436"/>
    <mergeCell ref="AU436:AX436"/>
    <mergeCell ref="A440:B440"/>
    <mergeCell ref="C452:L452"/>
    <mergeCell ref="AU451:AX451"/>
    <mergeCell ref="AQ451:AT451"/>
    <mergeCell ref="C443:L443"/>
    <mergeCell ref="M443:AJ443"/>
    <mergeCell ref="AK443:AP443"/>
    <mergeCell ref="AQ443:AT443"/>
    <mergeCell ref="AU443:AX443"/>
    <mergeCell ref="C444:L444"/>
    <mergeCell ref="M444:AJ444"/>
    <mergeCell ref="AK444:AP444"/>
    <mergeCell ref="AQ444:AT444"/>
    <mergeCell ref="AU444:AX444"/>
    <mergeCell ref="C441:L441"/>
    <mergeCell ref="M441:AJ441"/>
    <mergeCell ref="AK441:AP441"/>
    <mergeCell ref="AQ441:AT441"/>
    <mergeCell ref="AU441:AX441"/>
    <mergeCell ref="C442:L442"/>
    <mergeCell ref="M442:AJ442"/>
    <mergeCell ref="C448:L448"/>
    <mergeCell ref="AU452:AX452"/>
    <mergeCell ref="AQ452:AT452"/>
    <mergeCell ref="AK452:AP452"/>
    <mergeCell ref="M452:AJ452"/>
    <mergeCell ref="C455:L455"/>
    <mergeCell ref="M455:AJ455"/>
    <mergeCell ref="AK455:AP455"/>
    <mergeCell ref="AQ455:AT455"/>
    <mergeCell ref="AU455:AX455"/>
    <mergeCell ref="C456:L456"/>
    <mergeCell ref="M456:AJ456"/>
    <mergeCell ref="AK456:AP456"/>
    <mergeCell ref="AQ456:AT456"/>
    <mergeCell ref="AU456:AX456"/>
    <mergeCell ref="AU447:AX447"/>
    <mergeCell ref="AQ447:AT447"/>
    <mergeCell ref="AK447:AP447"/>
    <mergeCell ref="M447:AJ447"/>
    <mergeCell ref="C447:L447"/>
    <mergeCell ref="A447:B447"/>
    <mergeCell ref="AU450:AX450"/>
    <mergeCell ref="AQ450:AT450"/>
    <mergeCell ref="AK450:AP450"/>
    <mergeCell ref="M450:AJ450"/>
    <mergeCell ref="C450:L450"/>
    <mergeCell ref="AU449:AX449"/>
    <mergeCell ref="AQ449:AT449"/>
    <mergeCell ref="AK449:AP449"/>
    <mergeCell ref="M449:AJ449"/>
    <mergeCell ref="C449:L449"/>
    <mergeCell ref="AK451:AP451"/>
    <mergeCell ref="M451:AJ451"/>
    <mergeCell ref="A450:B450"/>
    <mergeCell ref="A451:B451"/>
    <mergeCell ref="AK448:AP448"/>
    <mergeCell ref="M448:AJ448"/>
    <mergeCell ref="C465:L465"/>
    <mergeCell ref="C459:L459"/>
    <mergeCell ref="M459:AJ459"/>
    <mergeCell ref="AK459:AP459"/>
    <mergeCell ref="AQ459:AT459"/>
    <mergeCell ref="AU459:AX459"/>
    <mergeCell ref="C460:L460"/>
    <mergeCell ref="M460:AJ460"/>
    <mergeCell ref="AK460:AP460"/>
    <mergeCell ref="AQ460:AT460"/>
    <mergeCell ref="AU460:AX460"/>
    <mergeCell ref="C457:L457"/>
    <mergeCell ref="M457:AJ457"/>
    <mergeCell ref="AK457:AP457"/>
    <mergeCell ref="AQ457:AT457"/>
    <mergeCell ref="AU457:AX457"/>
    <mergeCell ref="C458:L458"/>
    <mergeCell ref="M458:AJ458"/>
    <mergeCell ref="AK458:AP458"/>
    <mergeCell ref="AQ458:AT458"/>
    <mergeCell ref="AU458:AX458"/>
    <mergeCell ref="C464:L464"/>
    <mergeCell ref="M464:AJ464"/>
    <mergeCell ref="AK464:AP464"/>
    <mergeCell ref="AQ464:AT464"/>
    <mergeCell ref="AU464:AX464"/>
    <mergeCell ref="C462:L462"/>
    <mergeCell ref="M462:AJ462"/>
    <mergeCell ref="AK462:AP462"/>
    <mergeCell ref="AQ462:AT462"/>
    <mergeCell ref="AU462:AX462"/>
    <mergeCell ref="M465:AJ465"/>
    <mergeCell ref="L270:X270"/>
    <mergeCell ref="Y270:AB270"/>
    <mergeCell ref="AC270:AG270"/>
    <mergeCell ref="AU270:AX270"/>
    <mergeCell ref="G271:K271"/>
    <mergeCell ref="L271:X271"/>
    <mergeCell ref="Y271:AB271"/>
    <mergeCell ref="AC271:AG271"/>
    <mergeCell ref="AU271:AX271"/>
    <mergeCell ref="AH270:AT270"/>
    <mergeCell ref="AH271:AT271"/>
    <mergeCell ref="G272:K272"/>
    <mergeCell ref="L272:X272"/>
    <mergeCell ref="Y272:AB272"/>
    <mergeCell ref="AC272:AG272"/>
    <mergeCell ref="AH272:AT272"/>
    <mergeCell ref="AU272:AX272"/>
    <mergeCell ref="Y280:AB280"/>
    <mergeCell ref="AC280:AG280"/>
    <mergeCell ref="AH280:AT280"/>
    <mergeCell ref="AU280:AX280"/>
    <mergeCell ref="G298:K298"/>
    <mergeCell ref="L298:X298"/>
    <mergeCell ref="Y298:AB298"/>
    <mergeCell ref="AC298:AG298"/>
    <mergeCell ref="AH298:AT298"/>
    <mergeCell ref="AU298:AX298"/>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AC289:AG289"/>
    <mergeCell ref="AH289:AT289"/>
    <mergeCell ref="AU289:AX289"/>
    <mergeCell ref="G290:K290"/>
    <mergeCell ref="L290:X290"/>
    <mergeCell ref="Y290:AB290"/>
    <mergeCell ref="AC290:AG290"/>
    <mergeCell ref="G286:AB286"/>
    <mergeCell ref="Y289:AB289"/>
    <mergeCell ref="G288:K288"/>
    <mergeCell ref="L288:X288"/>
    <mergeCell ref="Y288:AB288"/>
    <mergeCell ref="AC288:AG288"/>
    <mergeCell ref="AH288:AT288"/>
    <mergeCell ref="AU288:AX288"/>
    <mergeCell ref="G289:K289"/>
    <mergeCell ref="L289:X289"/>
    <mergeCell ref="L299:X299"/>
    <mergeCell ref="Y299:AB299"/>
    <mergeCell ref="AC299:AG299"/>
    <mergeCell ref="AH299:AT299"/>
    <mergeCell ref="AU299:AX299"/>
    <mergeCell ref="G285:K285"/>
    <mergeCell ref="L285:X285"/>
    <mergeCell ref="Y285:AB285"/>
    <mergeCell ref="AC285:AG285"/>
    <mergeCell ref="AH285:AT285"/>
    <mergeCell ref="AU285:AX285"/>
    <mergeCell ref="G297:AB297"/>
    <mergeCell ref="AC297:AX297"/>
    <mergeCell ref="AH287:AT287"/>
    <mergeCell ref="AU287:AX287"/>
    <mergeCell ref="Y292:AB292"/>
    <mergeCell ref="AC292:AG292"/>
    <mergeCell ref="AH292:AT292"/>
    <mergeCell ref="AU292:AX292"/>
    <mergeCell ref="L296:X296"/>
    <mergeCell ref="Y296:AB296"/>
    <mergeCell ref="AC296:AG296"/>
    <mergeCell ref="AH296:AT296"/>
    <mergeCell ref="AU296:AX296"/>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G284:K284"/>
    <mergeCell ref="L284:X284"/>
    <mergeCell ref="Y284:AB284"/>
    <mergeCell ref="AC284:AG284"/>
    <mergeCell ref="AH284:AT284"/>
    <mergeCell ref="AU284:AX284"/>
    <mergeCell ref="L283:X283"/>
    <mergeCell ref="Y283:AB283"/>
    <mergeCell ref="AC283:AG283"/>
    <mergeCell ref="AH283:AT283"/>
    <mergeCell ref="AU283:AX283"/>
    <mergeCell ref="AU273:AX273"/>
    <mergeCell ref="G274:K274"/>
    <mergeCell ref="L274:X274"/>
    <mergeCell ref="Y279:AB279"/>
    <mergeCell ref="AC279:AG279"/>
    <mergeCell ref="AH279:AT279"/>
    <mergeCell ref="AU279:AX279"/>
    <mergeCell ref="G280:K280"/>
    <mergeCell ref="L280:X280"/>
    <mergeCell ref="AK465:AP465"/>
    <mergeCell ref="AQ465:AT465"/>
    <mergeCell ref="AU465:AX465"/>
    <mergeCell ref="C463:L463"/>
    <mergeCell ref="M463:AJ463"/>
    <mergeCell ref="AK463:AP463"/>
    <mergeCell ref="AQ463:AT463"/>
    <mergeCell ref="AU463:AX463"/>
    <mergeCell ref="Y300:AB300"/>
    <mergeCell ref="AC300:AG300"/>
    <mergeCell ref="AH300:AT300"/>
    <mergeCell ref="AU300:AX300"/>
    <mergeCell ref="Y301:AB301"/>
    <mergeCell ref="AC301:AG301"/>
    <mergeCell ref="AH301:AT301"/>
    <mergeCell ref="AU301:AX301"/>
    <mergeCell ref="Y302:AB302"/>
    <mergeCell ref="AC302:AG302"/>
    <mergeCell ref="AH302:AT302"/>
    <mergeCell ref="AU302:AX302"/>
    <mergeCell ref="C461:L461"/>
    <mergeCell ref="M461:AJ461"/>
    <mergeCell ref="AK461:AP461"/>
    <mergeCell ref="AQ461:AT461"/>
    <mergeCell ref="AU461:AX461"/>
    <mergeCell ref="Y303:AB303"/>
    <mergeCell ref="AC303:AG303"/>
    <mergeCell ref="AH303:AT303"/>
    <mergeCell ref="AU303:AX303"/>
    <mergeCell ref="Y304:AB304"/>
    <mergeCell ref="AC304:AG304"/>
    <mergeCell ref="AH304:AT304"/>
    <mergeCell ref="AU304:AX304"/>
    <mergeCell ref="Y305:AB305"/>
    <mergeCell ref="AC305:AG305"/>
    <mergeCell ref="AH305:AT305"/>
    <mergeCell ref="AU305:AX305"/>
    <mergeCell ref="AQ413:AT413"/>
    <mergeCell ref="C401:L401"/>
    <mergeCell ref="M401:AJ401"/>
    <mergeCell ref="AK401:AP401"/>
    <mergeCell ref="AQ387:AT387"/>
    <mergeCell ref="AU387:AX387"/>
    <mergeCell ref="C388:L388"/>
    <mergeCell ref="M388:AJ388"/>
    <mergeCell ref="AK388:AP388"/>
    <mergeCell ref="AQ388:AT388"/>
    <mergeCell ref="AU388:AX388"/>
    <mergeCell ref="C451:L451"/>
    <mergeCell ref="AU448:AX448"/>
    <mergeCell ref="AQ448:AT448"/>
    <mergeCell ref="AK442:AP442"/>
    <mergeCell ref="AQ442:AT442"/>
    <mergeCell ref="AU442:AX442"/>
    <mergeCell ref="C439:L439"/>
    <mergeCell ref="M439:AJ439"/>
    <mergeCell ref="AK439:AP439"/>
    <mergeCell ref="AQ439:AT439"/>
    <mergeCell ref="AU439:AX439"/>
    <mergeCell ref="C440:L440"/>
    <mergeCell ref="M440:AJ440"/>
    <mergeCell ref="AK440:AP440"/>
    <mergeCell ref="AQ440:AT440"/>
    <mergeCell ref="AU440:AX440"/>
    <mergeCell ref="M472:AJ472"/>
    <mergeCell ref="AK472:AP472"/>
    <mergeCell ref="AQ472:AT472"/>
    <mergeCell ref="AU472:AX472"/>
    <mergeCell ref="Y306:AB306"/>
    <mergeCell ref="AC306:AG306"/>
    <mergeCell ref="AH306:AT306"/>
    <mergeCell ref="AU306:AX306"/>
    <mergeCell ref="L307:X307"/>
    <mergeCell ref="Y307:AB307"/>
    <mergeCell ref="AC307:AG307"/>
    <mergeCell ref="AH307:AT307"/>
    <mergeCell ref="AU307:AX307"/>
    <mergeCell ref="C473:L473"/>
    <mergeCell ref="M473:AJ473"/>
    <mergeCell ref="AK473:AP473"/>
    <mergeCell ref="AQ473:AT473"/>
    <mergeCell ref="AU473:AX473"/>
    <mergeCell ref="C468:L468"/>
    <mergeCell ref="M468:AJ468"/>
    <mergeCell ref="AK468:AP468"/>
    <mergeCell ref="AQ468:AT468"/>
    <mergeCell ref="AU468:AX468"/>
    <mergeCell ref="C469:L469"/>
    <mergeCell ref="M469:AJ469"/>
    <mergeCell ref="AK469:AP469"/>
    <mergeCell ref="AQ469:AT469"/>
    <mergeCell ref="AU469:AX469"/>
    <mergeCell ref="C472:L472"/>
    <mergeCell ref="C387:L387"/>
    <mergeCell ref="M387:AJ387"/>
    <mergeCell ref="AK387:AP387"/>
    <mergeCell ref="A411:B411"/>
    <mergeCell ref="A412:B412"/>
    <mergeCell ref="A413:B413"/>
    <mergeCell ref="A410:B410"/>
    <mergeCell ref="A405:B405"/>
    <mergeCell ref="A406:B406"/>
    <mergeCell ref="A402:B402"/>
    <mergeCell ref="A403:B403"/>
    <mergeCell ref="A404:B404"/>
    <mergeCell ref="A399:B399"/>
    <mergeCell ref="A400:B400"/>
    <mergeCell ref="A401:B401"/>
    <mergeCell ref="A389:B389"/>
    <mergeCell ref="C389:L389"/>
    <mergeCell ref="M389:AJ389"/>
    <mergeCell ref="AK389:AP389"/>
    <mergeCell ref="AQ389:AT389"/>
    <mergeCell ref="C413:L413"/>
    <mergeCell ref="M413:AJ413"/>
    <mergeCell ref="AK413:AP413"/>
    <mergeCell ref="AQ401:AT401"/>
    <mergeCell ref="M398:AJ398"/>
    <mergeCell ref="AK398:AP398"/>
    <mergeCell ref="AQ398:AT398"/>
    <mergeCell ref="C404:L404"/>
    <mergeCell ref="M404:AJ404"/>
    <mergeCell ref="AK404:AP404"/>
    <mergeCell ref="AQ404:AT404"/>
    <mergeCell ref="C398:L398"/>
    <mergeCell ref="C396:L396"/>
    <mergeCell ref="M396:AJ396"/>
    <mergeCell ref="AK396:AP396"/>
    <mergeCell ref="A473:B473"/>
    <mergeCell ref="A469:B469"/>
    <mergeCell ref="A465:B465"/>
    <mergeCell ref="A452:B452"/>
    <mergeCell ref="A464:B464"/>
    <mergeCell ref="A456:B456"/>
    <mergeCell ref="A457:B457"/>
    <mergeCell ref="A458:B458"/>
    <mergeCell ref="A459:B459"/>
    <mergeCell ref="A460:B460"/>
    <mergeCell ref="A461:B461"/>
    <mergeCell ref="A462:B462"/>
    <mergeCell ref="A463:B463"/>
    <mergeCell ref="A414:B414"/>
    <mergeCell ref="A426:B426"/>
    <mergeCell ref="A439:B439"/>
    <mergeCell ref="A436:B436"/>
    <mergeCell ref="A437:B437"/>
    <mergeCell ref="A438:B438"/>
    <mergeCell ref="A415:B415"/>
    <mergeCell ref="A416:B416"/>
    <mergeCell ref="A417:B417"/>
    <mergeCell ref="A419:B419"/>
    <mergeCell ref="A423:B423"/>
    <mergeCell ref="A425:B425"/>
    <mergeCell ref="A427:B427"/>
    <mergeCell ref="A428:B428"/>
    <mergeCell ref="A429:B429"/>
    <mergeCell ref="A430:B430"/>
    <mergeCell ref="A468:B468"/>
    <mergeCell ref="A472:B472"/>
    <mergeCell ref="A455:B455"/>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5:B365"/>
    <mergeCell ref="C365:L365"/>
    <mergeCell ref="M365:AJ365"/>
    <mergeCell ref="AK365:AP365"/>
    <mergeCell ref="AQ365:AT365"/>
    <mergeCell ref="AU377:AX37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71:B371"/>
    <mergeCell ref="C371:L371"/>
    <mergeCell ref="M371:AJ371"/>
    <mergeCell ref="AK371:AP371"/>
    <mergeCell ref="AQ371:AT371"/>
    <mergeCell ref="AU371:AX371"/>
    <mergeCell ref="A374:B374"/>
    <mergeCell ref="C374:L374"/>
    <mergeCell ref="M374:AJ374"/>
    <mergeCell ref="AK374:AP374"/>
    <mergeCell ref="AQ374:AT374"/>
    <mergeCell ref="AU374:AX374"/>
    <mergeCell ref="M376:AJ376"/>
    <mergeCell ref="AK376:AP376"/>
    <mergeCell ref="AQ376:AT376"/>
    <mergeCell ref="AU376:AX376"/>
    <mergeCell ref="A377:B377"/>
    <mergeCell ref="C377:L377"/>
    <mergeCell ref="M377:AJ377"/>
    <mergeCell ref="AQ377:AT377"/>
    <mergeCell ref="A41:F52"/>
    <mergeCell ref="AK377:AP377"/>
    <mergeCell ref="AJ41:AN41"/>
    <mergeCell ref="AO41:AS41"/>
    <mergeCell ref="AT41:AX41"/>
    <mergeCell ref="G42:X43"/>
    <mergeCell ref="Y42:AA42"/>
    <mergeCell ref="AB42:AD42"/>
    <mergeCell ref="AE42:AI42"/>
    <mergeCell ref="AJ42:AN42"/>
    <mergeCell ref="AO42:AS42"/>
    <mergeCell ref="AT42:AX42"/>
    <mergeCell ref="Y43:AA43"/>
    <mergeCell ref="AB43:AD43"/>
    <mergeCell ref="AE43:AI43"/>
    <mergeCell ref="AJ43:AN43"/>
    <mergeCell ref="AO43:AS43"/>
    <mergeCell ref="AT43:AX43"/>
    <mergeCell ref="AU370:AX370"/>
    <mergeCell ref="AU365:AX365"/>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s>
  <phoneticPr fontId="3"/>
  <dataValidations disablePrompts="1" count="1">
    <dataValidation type="list" allowBlank="1" showInputMessage="1" showErrorMessage="1" error="プルダウンリストから選択してください。" sqref="AD71:AF85">
      <formula1>"○,△,×,‐"</formula1>
    </dataValidation>
  </dataValidations>
  <pageMargins left="0.62992125984251968" right="0.39370078740157483" top="0.59055118110236227" bottom="0.39370078740157483" header="0.51181102362204722" footer="0.51181102362204722"/>
  <pageSetup paperSize="9" scale="66" fitToHeight="15" orientation="portrait" cellComments="asDisplayed" r:id="rId1"/>
  <headerFooter differentFirst="1" alignWithMargins="0"/>
  <rowBreaks count="10" manualBreakCount="10">
    <brk id="67" max="49" man="1"/>
    <brk id="129" max="49" man="1"/>
    <brk id="152" max="49" man="1"/>
    <brk id="174" max="49" man="1"/>
    <brk id="219" max="49" man="1"/>
    <brk id="263" max="49" man="1"/>
    <brk id="309" max="49" man="1"/>
    <brk id="351" max="49" man="1"/>
    <brk id="393" max="49" man="1"/>
    <brk id="432" max="49" man="1"/>
  </rowBreaks>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入力規則等!$A$2:$A$93</xm:f>
          </x14:formula1>
          <xm:sqref>G5:L5</xm:sqref>
        </x14:dataValidation>
        <x14:dataValidation type="list" allowBlank="1" showInputMessage="1" showErrorMessage="1">
          <x14:formula1>
            <xm:f>入力規則等!$B$2:$B$34</xm:f>
          </x14:formula1>
          <xm:sqref>S5:X5</xm:sqref>
        </x14:dataValidation>
        <x14:dataValidation type="list" allowBlank="1" showInputMessage="1" showErrorMessage="1">
          <x14:formula1>
            <xm:f>入力規則等!$A$95:$A$98</xm:f>
          </x14:formula1>
          <xm:sqref>A94:E94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selection activeCell="J16" sqref="J16"/>
    </sheetView>
  </sheetViews>
  <sheetFormatPr defaultRowHeight="13.5" x14ac:dyDescent="0.15"/>
  <cols>
    <col min="1" max="2" width="3.5" style="31" customWidth="1"/>
    <col min="4" max="4" width="21.75" customWidth="1"/>
    <col min="7" max="7" width="32.5" customWidth="1"/>
    <col min="8" max="8" width="10.125" style="37" customWidth="1"/>
    <col min="10" max="10" width="15.375" customWidth="1"/>
    <col min="13" max="13" width="8.375" customWidth="1"/>
    <col min="14" max="14" width="8.75" style="37" customWidth="1"/>
  </cols>
  <sheetData>
    <row r="1" spans="1:15" x14ac:dyDescent="0.15">
      <c r="A1" s="30" t="s">
        <v>234</v>
      </c>
      <c r="B1" s="30" t="s">
        <v>235</v>
      </c>
      <c r="C1" s="33"/>
      <c r="D1" s="34" t="s">
        <v>236</v>
      </c>
      <c r="E1" s="34" t="s">
        <v>237</v>
      </c>
      <c r="F1" s="33"/>
      <c r="G1" s="38" t="s">
        <v>4</v>
      </c>
      <c r="H1" s="38" t="s">
        <v>219</v>
      </c>
      <c r="I1" s="33"/>
      <c r="J1" s="43" t="s">
        <v>262</v>
      </c>
      <c r="K1" s="34" t="s">
        <v>237</v>
      </c>
      <c r="L1" s="33"/>
      <c r="M1" s="38" t="s">
        <v>6</v>
      </c>
      <c r="N1" s="38" t="s">
        <v>219</v>
      </c>
      <c r="O1" s="33"/>
    </row>
    <row r="2" spans="1:15" ht="13.5" customHeight="1" x14ac:dyDescent="0.15">
      <c r="A2" s="30" t="s">
        <v>98</v>
      </c>
      <c r="B2" s="30" t="s">
        <v>99</v>
      </c>
      <c r="C2" s="33"/>
      <c r="D2" s="35" t="s">
        <v>238</v>
      </c>
      <c r="E2" s="36"/>
      <c r="F2" s="33"/>
      <c r="G2" s="32" t="s">
        <v>218</v>
      </c>
      <c r="H2" s="39" t="s">
        <v>253</v>
      </c>
      <c r="I2" s="33"/>
      <c r="J2" s="35" t="s">
        <v>263</v>
      </c>
      <c r="K2" s="36"/>
      <c r="L2" s="33"/>
      <c r="M2" s="32" t="s">
        <v>221</v>
      </c>
      <c r="N2" s="39"/>
      <c r="O2" s="33"/>
    </row>
    <row r="3" spans="1:15" ht="13.5" customHeight="1" x14ac:dyDescent="0.15">
      <c r="A3" s="30" t="s">
        <v>100</v>
      </c>
      <c r="B3" s="30" t="s">
        <v>101</v>
      </c>
      <c r="C3" s="33"/>
      <c r="D3" s="35" t="s">
        <v>239</v>
      </c>
      <c r="E3" s="36"/>
      <c r="F3" s="33"/>
      <c r="G3" s="40" t="s">
        <v>273</v>
      </c>
      <c r="H3" s="39"/>
      <c r="I3" s="33"/>
      <c r="J3" s="35" t="s">
        <v>264</v>
      </c>
      <c r="K3" s="36"/>
      <c r="L3" s="33"/>
      <c r="M3" s="32" t="s">
        <v>222</v>
      </c>
      <c r="N3" s="39" t="s">
        <v>253</v>
      </c>
      <c r="O3" s="33"/>
    </row>
    <row r="4" spans="1:15" ht="13.5" customHeight="1" x14ac:dyDescent="0.15">
      <c r="A4" s="30" t="s">
        <v>102</v>
      </c>
      <c r="B4" s="30" t="s">
        <v>103</v>
      </c>
      <c r="C4" s="33"/>
      <c r="D4" s="35" t="s">
        <v>240</v>
      </c>
      <c r="E4" s="36"/>
      <c r="F4" s="33"/>
      <c r="G4" s="40" t="s">
        <v>274</v>
      </c>
      <c r="H4" s="39"/>
      <c r="I4" s="33"/>
      <c r="J4" s="35" t="s">
        <v>265</v>
      </c>
      <c r="K4" s="36"/>
      <c r="L4" s="33"/>
      <c r="M4" s="32" t="s">
        <v>223</v>
      </c>
      <c r="N4" s="39" t="s">
        <v>253</v>
      </c>
      <c r="O4" s="33"/>
    </row>
    <row r="5" spans="1:15" ht="13.5" customHeight="1" x14ac:dyDescent="0.15">
      <c r="A5" s="30" t="s">
        <v>104</v>
      </c>
      <c r="B5" s="30" t="s">
        <v>105</v>
      </c>
      <c r="C5" s="33"/>
      <c r="D5" s="35" t="s">
        <v>241</v>
      </c>
      <c r="E5" s="36"/>
      <c r="F5" s="33"/>
      <c r="G5" s="40" t="s">
        <v>275</v>
      </c>
      <c r="H5" s="39"/>
      <c r="I5" s="33"/>
      <c r="J5" s="35" t="s">
        <v>266</v>
      </c>
      <c r="K5" s="36"/>
      <c r="L5" s="33"/>
      <c r="M5" s="32" t="s">
        <v>224</v>
      </c>
      <c r="N5" s="39"/>
      <c r="O5" s="33"/>
    </row>
    <row r="6" spans="1:15" ht="13.5" customHeight="1" x14ac:dyDescent="0.15">
      <c r="A6" s="30" t="s">
        <v>106</v>
      </c>
      <c r="B6" s="30" t="s">
        <v>107</v>
      </c>
      <c r="C6" s="33"/>
      <c r="D6" s="35" t="s">
        <v>242</v>
      </c>
      <c r="E6" s="36"/>
      <c r="F6" s="33"/>
      <c r="G6" s="40" t="s">
        <v>276</v>
      </c>
      <c r="H6" s="39"/>
      <c r="I6" s="33"/>
      <c r="J6" s="35" t="s">
        <v>267</v>
      </c>
      <c r="K6" s="36"/>
      <c r="L6" s="33"/>
      <c r="M6" s="32" t="s">
        <v>225</v>
      </c>
      <c r="N6" s="39"/>
      <c r="O6" s="33"/>
    </row>
    <row r="7" spans="1:15" ht="13.5" customHeight="1" x14ac:dyDescent="0.15">
      <c r="A7" s="30" t="s">
        <v>108</v>
      </c>
      <c r="B7" s="30" t="s">
        <v>109</v>
      </c>
      <c r="C7" s="33"/>
      <c r="D7" s="35" t="s">
        <v>243</v>
      </c>
      <c r="E7" s="36"/>
      <c r="F7" s="33"/>
      <c r="G7" s="40" t="s">
        <v>277</v>
      </c>
      <c r="H7" s="39"/>
      <c r="I7" s="33"/>
      <c r="J7" s="35" t="s">
        <v>268</v>
      </c>
      <c r="K7" s="36"/>
      <c r="L7" s="33"/>
      <c r="M7" s="32" t="s">
        <v>226</v>
      </c>
      <c r="N7" s="39"/>
      <c r="O7" s="33"/>
    </row>
    <row r="8" spans="1:15" ht="13.5" customHeight="1" x14ac:dyDescent="0.15">
      <c r="A8" s="30" t="s">
        <v>110</v>
      </c>
      <c r="B8" s="30" t="s">
        <v>111</v>
      </c>
      <c r="C8" s="33"/>
      <c r="D8" s="35" t="s">
        <v>244</v>
      </c>
      <c r="E8" s="36"/>
      <c r="F8" s="33"/>
      <c r="G8" s="40" t="s">
        <v>278</v>
      </c>
      <c r="H8" s="39"/>
      <c r="I8" s="33"/>
      <c r="J8" s="35" t="s">
        <v>269</v>
      </c>
      <c r="K8" s="36"/>
      <c r="L8" s="33"/>
      <c r="M8" s="32" t="s">
        <v>227</v>
      </c>
      <c r="N8" s="39"/>
      <c r="O8" s="33"/>
    </row>
    <row r="9" spans="1:15" ht="13.5" customHeight="1" x14ac:dyDescent="0.15">
      <c r="A9" s="30" t="s">
        <v>112</v>
      </c>
      <c r="B9" s="30" t="s">
        <v>113</v>
      </c>
      <c r="C9" s="33"/>
      <c r="D9" s="35" t="s">
        <v>245</v>
      </c>
      <c r="E9" s="36"/>
      <c r="F9" s="33"/>
      <c r="G9" s="40" t="s">
        <v>279</v>
      </c>
      <c r="H9" s="39"/>
      <c r="I9" s="33"/>
      <c r="J9" s="35" t="s">
        <v>270</v>
      </c>
      <c r="K9" s="36" t="s">
        <v>253</v>
      </c>
      <c r="L9" s="33"/>
      <c r="M9" s="33"/>
      <c r="N9" s="41"/>
      <c r="O9" s="33"/>
    </row>
    <row r="10" spans="1:15" ht="13.5" customHeight="1" x14ac:dyDescent="0.15">
      <c r="A10" s="30" t="s">
        <v>114</v>
      </c>
      <c r="B10" s="30" t="s">
        <v>115</v>
      </c>
      <c r="C10" s="33"/>
      <c r="D10" s="35" t="s">
        <v>246</v>
      </c>
      <c r="E10" s="36"/>
      <c r="F10" s="33"/>
      <c r="G10" s="40" t="s">
        <v>280</v>
      </c>
      <c r="H10" s="39" t="s">
        <v>253</v>
      </c>
      <c r="I10" s="33"/>
      <c r="J10" s="35" t="s">
        <v>271</v>
      </c>
      <c r="K10" s="36"/>
      <c r="L10" s="33"/>
      <c r="M10" s="33" t="str">
        <f>IF(N2="","",M2)&amp;IF(N2="","",IF(N3="","","、"))
&amp;IF(N3="","",M3)&amp;IF(N2&amp;N3="","",IF(N4="","","、"))
&amp;IF(N4="","",M4)&amp;IF(N2&amp;N3&amp;N4="","",IF(N5="","","、"))
&amp;IF(N5="","",M5)&amp;IF(N2&amp;N3&amp;N4&amp;N5="","",IF(N6="","","、"))
&amp;IF(N6="","",M6)&amp;IF(N2&amp;N3&amp;N4&amp;N5&amp;N6="","",IF(N7="","","、"))
&amp;IF(N7="","",M7)&amp;IF(N2&amp;N3&amp;N4&amp;N5&amp;N6&amp;N7="","",IF(N8="","","、"))
&amp;IF(N8="","",M8)</f>
        <v>委託・請負、補助</v>
      </c>
      <c r="N10" s="41"/>
      <c r="O10" s="33"/>
    </row>
    <row r="11" spans="1:15" ht="13.5" customHeight="1" x14ac:dyDescent="0.15">
      <c r="A11" s="30" t="s">
        <v>116</v>
      </c>
      <c r="B11" s="30" t="s">
        <v>117</v>
      </c>
      <c r="C11" s="33"/>
      <c r="D11" s="35" t="s">
        <v>247</v>
      </c>
      <c r="E11" s="36"/>
      <c r="F11" s="33"/>
      <c r="G11" s="40" t="s">
        <v>281</v>
      </c>
      <c r="H11" s="39"/>
      <c r="I11" s="33"/>
      <c r="J11" s="35" t="s">
        <v>272</v>
      </c>
      <c r="K11" s="36" t="s">
        <v>253</v>
      </c>
      <c r="L11" s="33"/>
      <c r="M11" s="33"/>
      <c r="N11" s="41"/>
      <c r="O11" s="33"/>
    </row>
    <row r="12" spans="1:15" ht="13.5" customHeight="1" x14ac:dyDescent="0.15">
      <c r="A12" s="30" t="s">
        <v>118</v>
      </c>
      <c r="B12" s="30" t="s">
        <v>119</v>
      </c>
      <c r="C12" s="33"/>
      <c r="D12" s="35" t="s">
        <v>248</v>
      </c>
      <c r="E12" s="36"/>
      <c r="F12" s="33"/>
      <c r="G12" s="40" t="s">
        <v>282</v>
      </c>
      <c r="H12" s="39"/>
      <c r="I12" s="33"/>
      <c r="J12" s="33"/>
      <c r="K12" s="33"/>
      <c r="L12" s="33"/>
      <c r="M12" s="33"/>
      <c r="N12" s="41"/>
      <c r="O12" s="33"/>
    </row>
    <row r="13" spans="1:15" ht="13.5" customHeight="1" x14ac:dyDescent="0.15">
      <c r="A13" s="30" t="s">
        <v>120</v>
      </c>
      <c r="B13" s="30" t="s">
        <v>121</v>
      </c>
      <c r="C13" s="33"/>
      <c r="D13" s="35" t="s">
        <v>249</v>
      </c>
      <c r="E13" s="36"/>
      <c r="F13" s="33"/>
      <c r="G13" s="40" t="s">
        <v>283</v>
      </c>
      <c r="H13" s="39"/>
      <c r="I13" s="33"/>
      <c r="J13" s="33" t="str">
        <f>IF(K2="","",J2)&amp;IF(K2="","",IF(K3="","","、"))
&amp;IF(K3="","",J3)&amp;IF(K2&amp;K3="","",IF(K4="","","、"))
&amp;IF(K4="","",J4)&amp;IF(K2&amp;K3&amp;K4="","",IF(K5="","","、"))
&amp;IF(K5="","",J5)&amp;IF(K2&amp;K3&amp;K4&amp;K5="","",IF(K6="","","、"))
&amp;IF(K6="","",J6)&amp;IF(K2&amp;K3&amp;K4&amp;K5&amp;K6="","",IF(K7="","","、"))
&amp;IF(K7="","",J7)&amp;IF(K2&amp;K3&amp;K4&amp;K5&amp;K6&amp;K7="","",IF(K8="","","、"))
&amp;IF(K8="","",J8)&amp;IF(K2&amp;K3&amp;K4&amp;K5&amp;K6&amp;K7&amp;K8="","",IF(K9="","","、"))
&amp;IF(K9="","",J9)&amp;IF(K2&amp;K3&amp;K4&amp;K5&amp;K6&amp;K7&amp;K8&amp;K9="","",IF(K10="","","、"))
&amp;IF(K10="","",J10)&amp;IF(K2&amp;K3&amp;K4&amp;K5&amp;K6&amp;K7&amp;K8&amp;K9&amp;K10="","",IF(K11="","","、"))
&amp;IF(K11="","",J11)</f>
        <v>エネルギー対策、その他の事項経費</v>
      </c>
      <c r="K13" s="33"/>
      <c r="L13" s="33"/>
      <c r="M13" s="33"/>
      <c r="N13" s="41"/>
      <c r="O13" s="33"/>
    </row>
    <row r="14" spans="1:15" ht="13.5" customHeight="1" x14ac:dyDescent="0.15">
      <c r="A14" s="30" t="s">
        <v>122</v>
      </c>
      <c r="B14" s="30" t="s">
        <v>123</v>
      </c>
      <c r="C14" s="33"/>
      <c r="D14" s="35" t="s">
        <v>250</v>
      </c>
      <c r="E14" s="36"/>
      <c r="F14" s="33"/>
      <c r="G14" s="40" t="s">
        <v>284</v>
      </c>
      <c r="H14" s="39"/>
      <c r="I14" s="33"/>
      <c r="J14" s="33"/>
      <c r="K14" s="33"/>
      <c r="L14" s="33"/>
      <c r="M14" s="33"/>
      <c r="N14" s="41"/>
      <c r="O14" s="33"/>
    </row>
    <row r="15" spans="1:15" ht="13.5" customHeight="1" x14ac:dyDescent="0.15">
      <c r="A15" s="30" t="s">
        <v>124</v>
      </c>
      <c r="B15" s="30" t="s">
        <v>125</v>
      </c>
      <c r="C15" s="33"/>
      <c r="D15" s="35" t="s">
        <v>251</v>
      </c>
      <c r="E15" s="36"/>
      <c r="F15" s="33"/>
      <c r="G15" s="40" t="s">
        <v>285</v>
      </c>
      <c r="H15" s="39"/>
      <c r="I15" s="33"/>
      <c r="J15" s="33"/>
      <c r="K15" s="33"/>
      <c r="L15" s="33"/>
      <c r="M15" s="33"/>
      <c r="N15" s="41"/>
      <c r="O15" s="33"/>
    </row>
    <row r="16" spans="1:15" ht="13.5" customHeight="1" x14ac:dyDescent="0.15">
      <c r="A16" s="30" t="s">
        <v>126</v>
      </c>
      <c r="B16" s="30" t="s">
        <v>127</v>
      </c>
      <c r="C16" s="33"/>
      <c r="D16" s="35" t="s">
        <v>252</v>
      </c>
      <c r="E16" s="36"/>
      <c r="F16" s="33"/>
      <c r="G16" s="40" t="s">
        <v>286</v>
      </c>
      <c r="H16" s="39"/>
      <c r="I16" s="33"/>
      <c r="J16" s="33"/>
      <c r="K16" s="33"/>
      <c r="L16" s="33"/>
      <c r="M16" s="33"/>
      <c r="N16" s="41"/>
      <c r="O16" s="33"/>
    </row>
    <row r="17" spans="1:15" ht="13.5" customHeight="1" x14ac:dyDescent="0.15">
      <c r="A17" s="30" t="s">
        <v>128</v>
      </c>
      <c r="B17" s="30" t="s">
        <v>129</v>
      </c>
      <c r="C17" s="33"/>
      <c r="D17" s="35" t="s">
        <v>254</v>
      </c>
      <c r="E17" s="36" t="s">
        <v>253</v>
      </c>
      <c r="F17" s="33"/>
      <c r="G17" s="40" t="s">
        <v>287</v>
      </c>
      <c r="H17" s="39"/>
      <c r="I17" s="33"/>
      <c r="J17" s="33"/>
      <c r="K17" s="33"/>
      <c r="L17" s="33"/>
      <c r="M17" s="33"/>
      <c r="N17" s="41"/>
      <c r="O17" s="33"/>
    </row>
    <row r="18" spans="1:15" ht="13.5" customHeight="1" x14ac:dyDescent="0.15">
      <c r="A18" s="30" t="s">
        <v>130</v>
      </c>
      <c r="B18" s="30" t="s">
        <v>131</v>
      </c>
      <c r="C18" s="33"/>
      <c r="D18" s="35" t="s">
        <v>255</v>
      </c>
      <c r="E18" s="36"/>
      <c r="F18" s="33"/>
      <c r="G18" s="40" t="s">
        <v>288</v>
      </c>
      <c r="H18" s="39"/>
      <c r="I18" s="33"/>
      <c r="J18" s="33"/>
      <c r="K18" s="33"/>
      <c r="L18" s="33"/>
      <c r="M18" s="33"/>
      <c r="N18" s="41"/>
      <c r="O18" s="33"/>
    </row>
    <row r="19" spans="1:15" ht="13.5" customHeight="1" x14ac:dyDescent="0.15">
      <c r="A19" s="30" t="s">
        <v>132</v>
      </c>
      <c r="B19" s="30" t="s">
        <v>133</v>
      </c>
      <c r="C19" s="33"/>
      <c r="D19" s="35" t="s">
        <v>256</v>
      </c>
      <c r="E19" s="36"/>
      <c r="F19" s="33"/>
      <c r="G19" s="40" t="s">
        <v>289</v>
      </c>
      <c r="H19" s="39"/>
      <c r="I19" s="33"/>
      <c r="J19" s="33"/>
      <c r="K19" s="33"/>
      <c r="L19" s="33"/>
      <c r="M19" s="33"/>
      <c r="N19" s="41"/>
      <c r="O19" s="33"/>
    </row>
    <row r="20" spans="1:15" ht="13.5" customHeight="1" x14ac:dyDescent="0.15">
      <c r="A20" s="30" t="s">
        <v>134</v>
      </c>
      <c r="B20" s="30" t="s">
        <v>135</v>
      </c>
      <c r="C20" s="33"/>
      <c r="D20" s="35" t="s">
        <v>257</v>
      </c>
      <c r="E20" s="36"/>
      <c r="F20" s="33"/>
      <c r="G20" s="40" t="s">
        <v>290</v>
      </c>
      <c r="H20" s="39"/>
      <c r="I20" s="33"/>
      <c r="J20" s="33"/>
      <c r="K20" s="33"/>
      <c r="L20" s="33"/>
      <c r="M20" s="33"/>
      <c r="N20" s="41"/>
      <c r="O20" s="33"/>
    </row>
    <row r="21" spans="1:15" ht="13.5" customHeight="1" x14ac:dyDescent="0.15">
      <c r="A21" s="30" t="s">
        <v>136</v>
      </c>
      <c r="B21" s="30" t="s">
        <v>137</v>
      </c>
      <c r="C21" s="33"/>
      <c r="D21" s="35" t="s">
        <v>258</v>
      </c>
      <c r="E21" s="36"/>
      <c r="F21" s="33"/>
      <c r="G21" s="40" t="s">
        <v>291</v>
      </c>
      <c r="H21" s="39"/>
      <c r="I21" s="33"/>
      <c r="J21" s="33"/>
      <c r="K21" s="33"/>
      <c r="L21" s="33"/>
      <c r="M21" s="33"/>
      <c r="N21" s="41"/>
      <c r="O21" s="33"/>
    </row>
    <row r="22" spans="1:15" ht="13.5" customHeight="1" x14ac:dyDescent="0.15">
      <c r="A22" s="30" t="s">
        <v>138</v>
      </c>
      <c r="B22" s="30" t="s">
        <v>139</v>
      </c>
      <c r="C22" s="33"/>
      <c r="D22" s="35" t="s">
        <v>259</v>
      </c>
      <c r="E22" s="36"/>
      <c r="F22" s="33"/>
      <c r="G22" s="40" t="s">
        <v>292</v>
      </c>
      <c r="H22" s="39"/>
      <c r="I22" s="33"/>
      <c r="J22" s="33"/>
      <c r="K22" s="33"/>
      <c r="L22" s="33"/>
      <c r="M22" s="33"/>
      <c r="N22" s="41"/>
      <c r="O22" s="33"/>
    </row>
    <row r="23" spans="1:15" ht="13.5" customHeight="1" x14ac:dyDescent="0.15">
      <c r="A23" s="30" t="s">
        <v>140</v>
      </c>
      <c r="B23" s="30" t="s">
        <v>141</v>
      </c>
      <c r="C23" s="33"/>
      <c r="D23" s="35" t="s">
        <v>260</v>
      </c>
      <c r="E23" s="36"/>
      <c r="F23" s="33"/>
      <c r="G23" s="40" t="s">
        <v>293</v>
      </c>
      <c r="H23" s="39"/>
      <c r="I23" s="33"/>
      <c r="J23" s="33"/>
      <c r="K23" s="33"/>
      <c r="L23" s="33"/>
      <c r="M23" s="33"/>
      <c r="N23" s="41"/>
      <c r="O23" s="33"/>
    </row>
    <row r="24" spans="1:15" ht="13.5" customHeight="1" x14ac:dyDescent="0.15">
      <c r="A24" s="30" t="s">
        <v>142</v>
      </c>
      <c r="B24" s="30" t="s">
        <v>143</v>
      </c>
      <c r="C24" s="33"/>
      <c r="D24" s="35" t="s">
        <v>261</v>
      </c>
      <c r="E24" s="36"/>
      <c r="F24" s="33"/>
      <c r="G24" s="40" t="s">
        <v>294</v>
      </c>
      <c r="H24" s="39"/>
      <c r="I24" s="33"/>
      <c r="J24" s="33"/>
      <c r="K24" s="33"/>
      <c r="L24" s="33"/>
      <c r="M24" s="33"/>
      <c r="N24" s="41"/>
      <c r="O24" s="33"/>
    </row>
    <row r="25" spans="1:15" ht="13.5" customHeight="1" x14ac:dyDescent="0.15">
      <c r="A25" s="30" t="s">
        <v>144</v>
      </c>
      <c r="B25" s="30" t="s">
        <v>145</v>
      </c>
      <c r="C25" s="33"/>
      <c r="D25" s="33"/>
      <c r="E25" s="33"/>
      <c r="F25" s="33"/>
      <c r="G25" s="40" t="s">
        <v>295</v>
      </c>
      <c r="H25" s="39"/>
      <c r="I25" s="33"/>
      <c r="J25" s="33"/>
      <c r="K25" s="33"/>
      <c r="L25" s="33"/>
      <c r="M25" s="33"/>
      <c r="N25" s="41"/>
      <c r="O25" s="33"/>
    </row>
    <row r="26" spans="1:15" ht="13.5" customHeight="1" x14ac:dyDescent="0.15">
      <c r="A26" s="30" t="s">
        <v>146</v>
      </c>
      <c r="B26" s="30" t="s">
        <v>147</v>
      </c>
      <c r="C26" s="33"/>
      <c r="D26" s="33"/>
      <c r="E26" s="33"/>
      <c r="F26" s="33"/>
      <c r="G26" s="40" t="s">
        <v>296</v>
      </c>
      <c r="H26" s="39"/>
      <c r="I26" s="33"/>
      <c r="J26" s="33"/>
      <c r="K26" s="33"/>
      <c r="L26" s="33"/>
      <c r="M26" s="33"/>
      <c r="N26" s="41"/>
      <c r="O26" s="33"/>
    </row>
    <row r="27" spans="1:15" ht="13.5" customHeight="1" x14ac:dyDescent="0.15">
      <c r="A27" s="30" t="s">
        <v>148</v>
      </c>
      <c r="B27" s="30" t="s">
        <v>149</v>
      </c>
      <c r="C27" s="33"/>
      <c r="D27" s="33" t="str">
        <f>IF(E2="","",D2)&amp;IF(E2="","",IF(E3="","","、"))
&amp;IF(E3="","",D3)&amp;IF(E2&amp;E3="","",IF(E4="","","、"))
&amp;IF(E4="","",D4)&amp;IF(E2&amp;E3&amp;E4="","",IF(E5="","","、"))
&amp;IF(E5="","",D5)&amp;IF(E2&amp;E3&amp;E4&amp;E5="","",IF(E6="","","、"))
&amp;IF(E6="","",D6)&amp;IF(E2&amp;E3&amp;E4&amp;E5&amp;E6="","",IF(E7="","","、"))
&amp;IF(E7="","",D7)&amp;IF(E2&amp;E3&amp;E4&amp;E5&amp;E6&amp;E7="","",IF(E8="","","、"))
&amp;IF(E8="","",D8)&amp;IF(E2&amp;E3&amp;E4&amp;E5&amp;E6&amp;E7&amp;E8="","",IF(E9="","","、"))
&amp;IF(E9="","",D9)&amp;IF(E2&amp;E3&amp;E4&amp;E5&amp;E6&amp;E7&amp;E8&amp;E9="","",IF(E10="","","、"))
&amp;IF(E10="","",D10)&amp;IF(E2&amp;E3&amp;E4&amp;E5&amp;E6&amp;E7&amp;E8&amp;E9&amp;E10="","",IF(E11="","","、"))
&amp;IF(E11="","",D11)&amp;IF(E2&amp;E3&amp;E4&amp;E5&amp;E6&amp;E7&amp;E8&amp;E9&amp;E10&amp;E11="","",IF(E12="","","、"))
&amp;IF(E12="","",D12) &amp;IF(E2&amp;E3&amp;E4&amp;E5&amp;E6&amp;E7&amp;E8&amp;E9&amp;E10&amp;E11&amp;E12="","",IF(E13="","","、"))
&amp;IF(E13="","",D13) &amp;IF(E2&amp;E3&amp;E4&amp;E5&amp;E6&amp;E7&amp;E8&amp;E9&amp;E10&amp;E11&amp;E12&amp;E13="","",IF(E14="","","、"))
&amp;IF(E14="","",D14) &amp;IF(E2&amp;E3&amp;E4&amp;E5&amp;E6&amp;E7&amp;E8&amp;E9&amp;E10&amp;E11&amp;E12&amp;E13&amp;E14="","",IF(E15="","","、"))</f>
        <v/>
      </c>
      <c r="E27" s="33"/>
      <c r="F27" s="33"/>
      <c r="G27" s="40" t="s">
        <v>297</v>
      </c>
      <c r="H27" s="39"/>
      <c r="I27" s="33"/>
      <c r="J27" s="33"/>
      <c r="K27" s="33"/>
      <c r="L27" s="33"/>
      <c r="M27" s="33"/>
      <c r="N27" s="41"/>
      <c r="O27" s="33"/>
    </row>
    <row r="28" spans="1:15" ht="13.5" customHeight="1" x14ac:dyDescent="0.15">
      <c r="A28" s="30" t="s">
        <v>150</v>
      </c>
      <c r="B28" s="30" t="s">
        <v>151</v>
      </c>
      <c r="C28" s="33"/>
      <c r="D28" s="33" t="str">
        <f>IF(E15="","",D15)&amp;IF(E2&amp;E3&amp;E4&amp;E5&amp;E6&amp;E7&amp;E8&amp;E9&amp;E10&amp;E11&amp;E12&amp;E13&amp;E14&amp;E15="","",IF(E16="","","、"))
&amp;IF(E16="","",D16)&amp;IF(E2&amp;E3&amp;E4&amp;E5&amp;E6&amp;E7&amp;E8&amp;E9&amp;E10&amp;E11&amp;E12&amp;E13&amp;E14&amp;E15&amp;E16="","",IF(E17="","","、"))
&amp;IF(E17="","",D17)&amp;IF(E2&amp;E3&amp;E4&amp;E5&amp;E6&amp;E7&amp;E8&amp;E9&amp;E10&amp;E11&amp;E12&amp;E13&amp;E14&amp;E15&amp;E16&amp;E17="","",IF(E18="","","、"))
&amp;IF(E18="","",D18)&amp;IF(E2&amp;E3&amp;E4&amp;E5&amp;E6&amp;E7&amp;E8&amp;E9&amp;E10&amp;E11&amp;E12&amp;E13&amp;E14&amp;E15&amp;E16&amp;E17&amp;E18="","",IF(E19="","","、"))
&amp;IF(E19="","",D19)&amp;IF(E2&amp;E3&amp;E4&amp;E5&amp;E6&amp;E7&amp;E8&amp;E9&amp;E10&amp;E11&amp;E12&amp;E13&amp;E14&amp;E15&amp;E16&amp;E17&amp;E18&amp;E19="","",IF(E20="","","、"))
&amp;IF(E20="","",D20)&amp;IF(E2&amp;E3&amp;E4&amp;E5&amp;E6&amp;E7&amp;E8&amp;E9&amp;E10&amp;E11&amp;E12&amp;E13&amp;E14&amp;E15&amp;E16&amp;E17&amp;E18&amp;E19&amp;E20="","",IF(E21="","","、"))
&amp;IF(E21="","",D21)&amp;IF(E2&amp;E3&amp;E4&amp;E5&amp;E6&amp;E7&amp;E8&amp;E9&amp;E10&amp;E11&amp;E12&amp;E13&amp;E14&amp;E15&amp;E16&amp;E17&amp;E18&amp;E19&amp;E20&amp;E21="","",IF(E22="","","、"))</f>
        <v>地球温暖化対策</v>
      </c>
      <c r="E28" s="33"/>
      <c r="F28" s="33"/>
      <c r="G28" s="40" t="s">
        <v>298</v>
      </c>
      <c r="H28" s="39"/>
      <c r="I28" s="33"/>
      <c r="J28" s="33"/>
      <c r="K28" s="33"/>
      <c r="L28" s="33"/>
      <c r="M28" s="33"/>
      <c r="N28" s="41"/>
      <c r="O28" s="33"/>
    </row>
    <row r="29" spans="1:15" ht="13.5" customHeight="1" x14ac:dyDescent="0.15">
      <c r="A29" s="30" t="s">
        <v>152</v>
      </c>
      <c r="B29" s="30" t="s">
        <v>153</v>
      </c>
      <c r="C29" s="33"/>
      <c r="D29" s="33" t="str">
        <f>IF(E22="","",D22)&amp;IF(E2&amp;E3&amp;E4&amp;E5&amp;E6&amp;E7&amp;E8&amp;E9&amp;E10&amp;E11&amp;E12&amp;E13&amp;E14&amp;E15&amp;E16&amp;E17&amp;E18&amp;E19&amp;E20&amp;E21&amp;E22="","",IF(E23="","","、"))
&amp;IF(E23="","",D23)&amp;IF(E2&amp;E3&amp;E4&amp;E5&amp;E6&amp;E7&amp;E8&amp;E9&amp;E10&amp;E11&amp;E12&amp;E13&amp;E14&amp;E15&amp;E16&amp;E17&amp;E18&amp;E19&amp;E20&amp;E21&amp;E22&amp;E23="","",IF(E24="","","、"))
&amp;IF(E24="","",D24)</f>
        <v/>
      </c>
      <c r="E29" s="33"/>
      <c r="F29" s="33"/>
      <c r="G29" s="40" t="s">
        <v>299</v>
      </c>
      <c r="H29" s="39"/>
      <c r="I29" s="33"/>
      <c r="J29" s="33"/>
      <c r="K29" s="33"/>
      <c r="L29" s="33"/>
      <c r="M29" s="33"/>
      <c r="N29" s="41"/>
      <c r="O29" s="33"/>
    </row>
    <row r="30" spans="1:15" ht="13.5" customHeight="1" x14ac:dyDescent="0.15">
      <c r="A30" s="30" t="s">
        <v>154</v>
      </c>
      <c r="B30" s="30" t="s">
        <v>155</v>
      </c>
      <c r="C30" s="33"/>
      <c r="D30" s="33"/>
      <c r="E30" s="33"/>
      <c r="F30" s="33"/>
      <c r="G30" s="40" t="s">
        <v>300</v>
      </c>
      <c r="H30" s="39"/>
      <c r="I30" s="33"/>
      <c r="J30" s="33"/>
      <c r="K30" s="33"/>
      <c r="L30" s="33"/>
      <c r="M30" s="33"/>
      <c r="N30" s="41"/>
      <c r="O30" s="33"/>
    </row>
    <row r="31" spans="1:15" ht="13.5" customHeight="1" x14ac:dyDescent="0.15">
      <c r="A31" s="30" t="s">
        <v>156</v>
      </c>
      <c r="B31" s="30" t="s">
        <v>157</v>
      </c>
      <c r="C31" s="33"/>
      <c r="D31" s="33"/>
      <c r="E31" s="33"/>
      <c r="F31" s="33"/>
      <c r="G31" s="40" t="s">
        <v>301</v>
      </c>
      <c r="H31" s="39"/>
      <c r="I31" s="33"/>
      <c r="J31" s="33"/>
      <c r="K31" s="33"/>
      <c r="L31" s="33"/>
      <c r="M31" s="33"/>
      <c r="N31" s="41"/>
      <c r="O31" s="33"/>
    </row>
    <row r="32" spans="1:15" ht="13.5" customHeight="1" x14ac:dyDescent="0.15">
      <c r="A32" s="30" t="s">
        <v>158</v>
      </c>
      <c r="B32" s="30" t="s">
        <v>159</v>
      </c>
      <c r="C32" s="33"/>
      <c r="D32" s="33"/>
      <c r="E32" s="33"/>
      <c r="F32" s="33"/>
      <c r="G32" s="40" t="s">
        <v>302</v>
      </c>
      <c r="H32" s="39"/>
      <c r="I32" s="33"/>
      <c r="J32" s="33"/>
      <c r="K32" s="33"/>
      <c r="L32" s="33"/>
      <c r="M32" s="33"/>
      <c r="N32" s="41"/>
      <c r="O32" s="33"/>
    </row>
    <row r="33" spans="1:15" ht="13.5" customHeight="1" x14ac:dyDescent="0.15">
      <c r="A33" s="30" t="s">
        <v>160</v>
      </c>
      <c r="B33" s="30" t="s">
        <v>233</v>
      </c>
      <c r="C33" s="33"/>
      <c r="D33" s="33"/>
      <c r="E33" s="33"/>
      <c r="F33" s="33"/>
      <c r="G33" s="40" t="s">
        <v>303</v>
      </c>
      <c r="H33" s="39"/>
      <c r="I33" s="33"/>
      <c r="J33" s="33"/>
      <c r="K33" s="33"/>
      <c r="L33" s="33"/>
      <c r="M33" s="33"/>
      <c r="N33" s="41"/>
      <c r="O33" s="33"/>
    </row>
    <row r="34" spans="1:15" ht="13.5" customHeight="1" x14ac:dyDescent="0.15">
      <c r="A34" s="30" t="s">
        <v>162</v>
      </c>
      <c r="B34" s="30" t="s">
        <v>161</v>
      </c>
      <c r="C34" s="33"/>
      <c r="D34" s="33"/>
      <c r="E34" s="33"/>
      <c r="F34" s="33"/>
      <c r="G34" s="40" t="s">
        <v>304</v>
      </c>
      <c r="H34" s="39"/>
      <c r="I34" s="33"/>
      <c r="J34" s="33"/>
      <c r="K34" s="33"/>
      <c r="L34" s="33"/>
      <c r="M34" s="33"/>
      <c r="N34" s="41"/>
      <c r="O34" s="33"/>
    </row>
    <row r="35" spans="1:15" ht="13.5" customHeight="1" x14ac:dyDescent="0.15">
      <c r="A35" s="30" t="s">
        <v>163</v>
      </c>
      <c r="C35" s="33"/>
      <c r="D35" s="33"/>
      <c r="E35" s="33"/>
      <c r="F35" s="33"/>
      <c r="G35" s="40" t="s">
        <v>305</v>
      </c>
      <c r="H35" s="39"/>
      <c r="I35" s="33"/>
      <c r="J35" s="33"/>
      <c r="K35" s="33"/>
      <c r="L35" s="33"/>
      <c r="M35" s="33"/>
      <c r="N35" s="41"/>
      <c r="O35" s="33"/>
    </row>
    <row r="36" spans="1:15" ht="13.5" customHeight="1" x14ac:dyDescent="0.15">
      <c r="A36" s="30" t="s">
        <v>164</v>
      </c>
      <c r="C36" s="33"/>
      <c r="D36" s="33"/>
      <c r="E36" s="33"/>
      <c r="F36" s="33"/>
      <c r="G36" s="40" t="s">
        <v>306</v>
      </c>
      <c r="H36" s="39"/>
      <c r="I36" s="33"/>
      <c r="J36" s="33"/>
      <c r="K36" s="33"/>
      <c r="L36" s="33"/>
      <c r="M36" s="33"/>
      <c r="N36" s="41"/>
      <c r="O36" s="33"/>
    </row>
    <row r="37" spans="1:15" ht="13.5" customHeight="1" x14ac:dyDescent="0.15">
      <c r="A37" s="30" t="s">
        <v>165</v>
      </c>
      <c r="C37" s="33"/>
      <c r="D37" s="33"/>
      <c r="E37" s="33"/>
      <c r="F37" s="33"/>
      <c r="G37" s="40" t="s">
        <v>307</v>
      </c>
      <c r="H37" s="39"/>
      <c r="I37" s="33"/>
      <c r="J37" s="33"/>
      <c r="K37" s="33"/>
      <c r="L37" s="33"/>
      <c r="M37" s="33"/>
      <c r="N37" s="41"/>
      <c r="O37" s="33"/>
    </row>
    <row r="38" spans="1:15" x14ac:dyDescent="0.15">
      <c r="A38" s="30" t="s">
        <v>166</v>
      </c>
      <c r="C38" s="33"/>
      <c r="D38" s="33"/>
      <c r="E38" s="33"/>
      <c r="F38" s="33"/>
      <c r="G38" s="33"/>
      <c r="H38" s="41"/>
      <c r="I38" s="33"/>
      <c r="J38" s="33"/>
      <c r="K38" s="33"/>
      <c r="L38" s="33"/>
      <c r="M38" s="33"/>
      <c r="N38" s="41"/>
      <c r="O38" s="33"/>
    </row>
    <row r="39" spans="1:15" x14ac:dyDescent="0.15">
      <c r="A39" s="30" t="s">
        <v>167</v>
      </c>
      <c r="C39" s="33"/>
      <c r="D39" s="33"/>
      <c r="E39" s="33"/>
      <c r="F39" s="33"/>
      <c r="G39" s="33" t="str">
        <f>IF(H2="","",G2)&amp;IF(H2="","",IF(H3="","","、"))
&amp;IF(H3="","",G3)&amp;IF(H2&amp;H3="","",IF(H4="","","、"))
&amp;IF(H4="","",G4)&amp;IF(H2&amp;H3&amp;H4="","",IF(H5="","","、"))
&amp;IF(H5="","",G5)&amp;IF(H2&amp;H3&amp;H4&amp;H5="","",IF(H6="","","、"))
&amp;IF(H6="","",G6)&amp;IF(H2&amp;H3&amp;H4&amp;H5&amp;H6="","",IF(H7="","","、"))
&amp;IF(H7="","",G7)&amp;IF(H2&amp;H3&amp;H4&amp;H5&amp;H6&amp;H7="","",IF(H8="","","、"))
&amp;IF(H8="","",G8)&amp;IF(H2&amp;H3&amp;H4&amp;H5&amp;H6&amp;H7&amp;H8="","",IF(H9="","","、"))
&amp;IF(H9="","",G9)&amp;IF(H2&amp;H3&amp;H4&amp;H5&amp;H6&amp;H7&amp;H8&amp;H9="","",IF(H10="","","、"))
&amp;IF(H10="","",G10)&amp;IF(H2&amp;H3&amp;H4&amp;H5&amp;H6&amp;H7&amp;H8&amp;H9&amp;H10="","",IF(H11="","","、"))
&amp;IF(H11="","",G11)&amp;IF(H2&amp;H3&amp;H4&amp;H5&amp;H6&amp;H7&amp;H8&amp;H9&amp;H10&amp;H11="","",IF(H12="","","、"))
&amp;IF(H12="","",G12) &amp;IF(H2&amp;H3&amp;H4&amp;H5&amp;H6&amp;H7&amp;H8&amp;H9&amp;H10&amp;H11&amp;H12="","",IF(H13="","","、"))
&amp;IF(H13="","",G13) &amp;IF(H2&amp;H3&amp;H4&amp;H5&amp;H6&amp;H7&amp;H8&amp;H9&amp;H10&amp;H11&amp;H12&amp;H13="","",IF(H14="","","、"))
&amp;IF(H14="","",G14) &amp;IF(H2&amp;H3&amp;H4&amp;H5&amp;H6&amp;H7&amp;H8&amp;H9&amp;H10&amp;H11&amp;H12&amp;H13&amp;H14="","",IF(H15="","","、"))</f>
        <v>一般会計、エネルギー対策特別会計エネルギー需給勘定</v>
      </c>
      <c r="H39" s="41"/>
      <c r="I39" s="33"/>
      <c r="J39" s="33"/>
      <c r="K39" s="33"/>
      <c r="L39" s="33"/>
      <c r="M39" s="33"/>
      <c r="N39" s="41"/>
      <c r="O39" s="33"/>
    </row>
    <row r="40" spans="1:15" x14ac:dyDescent="0.15">
      <c r="A40" s="30" t="s">
        <v>168</v>
      </c>
      <c r="C40" s="33"/>
      <c r="D40" s="33"/>
      <c r="E40" s="33"/>
      <c r="F40" s="33"/>
      <c r="G40" s="33" t="str">
        <f>IF(H15="","",G15)&amp;IF(H2&amp;H3&amp;H4&amp;H5&amp;H6&amp;H7&amp;H8&amp;H9&amp;H10&amp;H11&amp;H12&amp;H13&amp;H14&amp;H15="","",IF(H16="","","、"))
&amp;IF(H16="","",G16)&amp;IF(H2&amp;H3&amp;H4&amp;H5&amp;H6&amp;H7&amp;H8&amp;H9&amp;H10&amp;H11&amp;H12&amp;H13&amp;H14&amp;H15&amp;H16="","",IF(H17="","","、"))
&amp;IF(H17="","",G17)&amp;IF(H2&amp;H3&amp;H4&amp;H5&amp;H6&amp;H7&amp;H8&amp;H9&amp;H10&amp;H11&amp;H12&amp;H13&amp;H14&amp;H15&amp;H16&amp;H17="","",IF(H18="","","、"))
&amp;IF(H18="","",G18)&amp;IF(H2&amp;H3&amp;H4&amp;H5&amp;H6&amp;H7&amp;H8&amp;H9&amp;H10&amp;H11&amp;H12&amp;H13&amp;H14&amp;H15&amp;H16&amp;H17&amp;H18="","",IF(H19="","","、"))
&amp;IF(H19="","",G19)&amp;IF(H2&amp;H3&amp;H4&amp;H5&amp;H6&amp;H7&amp;H8&amp;H9&amp;H10&amp;H11&amp;H12&amp;H13&amp;H14&amp;H15&amp;H16&amp;H17&amp;H18&amp;H19="","",IF(H20="","","、"))
&amp;IF(H20="","",G20)&amp;IF(H2&amp;H3&amp;H4&amp;H5&amp;H6&amp;H7&amp;H8&amp;H9&amp;H10&amp;H11&amp;H12&amp;H13&amp;H14&amp;H15&amp;H16&amp;H17&amp;H18&amp;H19&amp;H20="","",IF(H21="","","、"))
&amp;IF(H21="","",G21)&amp;IF(H2&amp;H3&amp;H4&amp;H5&amp;H6&amp;H7&amp;H8&amp;H9&amp;H10&amp;H11&amp;H12&amp;H13&amp;H14&amp;H15&amp;H16&amp;H17&amp;H18&amp;H19&amp;H20&amp;H21="","",IF(H22="","","、"))
&amp;IF(H22="","",G22)&amp;IF(H2&amp;H3&amp;H4&amp;H5&amp;H6&amp;H7&amp;H8&amp;H9&amp;H10&amp;H11&amp;H12&amp;H13&amp;H14&amp;H15&amp;H16&amp;H17&amp;H18&amp;H19&amp;H20&amp;H21&amp;H22="","",IF(H23="","","、"))</f>
        <v/>
      </c>
      <c r="H40" s="41"/>
      <c r="I40" s="33"/>
      <c r="J40" s="33"/>
      <c r="K40" s="33"/>
      <c r="L40" s="33"/>
      <c r="M40" s="33"/>
      <c r="N40" s="41"/>
      <c r="O40" s="33"/>
    </row>
    <row r="41" spans="1:15" x14ac:dyDescent="0.15">
      <c r="A41" s="30" t="s">
        <v>169</v>
      </c>
      <c r="C41" s="33"/>
      <c r="D41" s="33"/>
      <c r="E41" s="33"/>
      <c r="F41" s="33"/>
      <c r="G41" s="33" t="str">
        <f>IF(H23="","",G23)&amp;IF(H2&amp;H3&amp;H4&amp;H5&amp;H6&amp;H7&amp;H8&amp;H9&amp;H10&amp;H11&amp;H12&amp;H13&amp;H14&amp;H15&amp;H16&amp;H17&amp;H18&amp;H19&amp;H20&amp;H21&amp;H22&amp;H23="","",IF(H24="","","、"))
&amp;IF(H24="","",G24)&amp;IF(H2&amp;H3&amp;H4&amp;H5&amp;H6&amp;H7&amp;H8&amp;H9&amp;H10&amp;H11&amp;H12&amp;H13&amp;H14&amp;H15&amp;H16&amp;H17&amp;H18&amp;H19&amp;H20&amp;H21&amp;H22&amp;H23&amp;H24="","",IF(H25="","","、"))
&amp;IF(H25="","",G25)&amp;IF(H2&amp;H3&amp;H4&amp;H5&amp;H6&amp;H7&amp;H8&amp;H9&amp;H10&amp;H11&amp;H12&amp;H13&amp;H14&amp;H15&amp;H16&amp;H17&amp;H18&amp;H19&amp;H20&amp;H21&amp;H22&amp;H23&amp;H24&amp;H25="","",IF(H26="","","、"))
&amp;IF(H26="","",G26)&amp;IF(H2&amp;H3&amp;H4&amp;H5&amp;H6&amp;H7&amp;H8&amp;H9&amp;H10&amp;H11&amp;H12&amp;H13&amp;H14&amp;H15&amp;H16&amp;H17&amp;H18&amp;H19&amp;H20&amp;H21&amp;H22&amp;H23&amp;H24&amp;H25&amp;H26="","",IF(H27="","","、"))
&amp;IF(H27="","",G27)&amp;IF(H2&amp;H3&amp;H4&amp;H5&amp;H6&amp;H7&amp;H8&amp;H9&amp;H10&amp;H11&amp;H12&amp;H13&amp;H14&amp;H15&amp;H16&amp;H17&amp;H18&amp;H19&amp;H20&amp;H21&amp;H22&amp;H23&amp;H24&amp;H25&amp;H26&amp;H27="","",IF(H28="","","、"))
&amp;IF(H28="","",G28)&amp;IF(H2&amp;H3&amp;H4&amp;H5&amp;H6&amp;H7&amp;H8&amp;H9&amp;H10&amp;H11&amp;H12&amp;H13&amp;H14&amp;H15&amp;H16&amp;H17&amp;H18&amp;H19&amp;H20&amp;H21&amp;H22&amp;H23&amp;H24&amp;H25&amp;H26&amp;H27&amp;H28="","",IF(H29="","","、"))
&amp;IF(H29="","",G29)&amp;IF(H2&amp;H3&amp;H4&amp;H5&amp;H6&amp;H7&amp;H8&amp;H9&amp;H10&amp;H11&amp;H12&amp;H13&amp;H14&amp;H15&amp;H16&amp;H17&amp;H18&amp;H19&amp;H20&amp;H21&amp;H22&amp;H23&amp;H24&amp;H25&amp;H26&amp;H27&amp;H28&amp;H29="","",IF(H30="","","、"))</f>
        <v/>
      </c>
      <c r="H41" s="41"/>
      <c r="I41" s="33"/>
      <c r="J41" s="33"/>
      <c r="K41" s="33"/>
      <c r="L41" s="33"/>
      <c r="M41" s="33"/>
      <c r="N41" s="41"/>
      <c r="O41" s="33"/>
    </row>
    <row r="42" spans="1:15" x14ac:dyDescent="0.15">
      <c r="A42" s="30" t="s">
        <v>170</v>
      </c>
      <c r="C42" s="33"/>
      <c r="D42" s="33"/>
      <c r="E42" s="33"/>
      <c r="F42" s="33"/>
      <c r="G42" s="33" t="str">
        <f>IF(H30="","",G30)&amp;IF(H2&amp;H3&amp;H4&amp;H5&amp;H6&amp;H7&amp;H8&amp;H9&amp;H10&amp;H11&amp;H12&amp;H13&amp;H14&amp;H15&amp;H16&amp;H17&amp;H18&amp;H19&amp;H20&amp;H21&amp;H22&amp;H23&amp;H24&amp;H25&amp;H26&amp;H27&amp;H28&amp;H29&amp;H30="","",IF(H31="","","、"))
&amp;IF(H31="","",G31)&amp;IF(H2&amp;H3&amp;H4&amp;H5&amp;H6&amp;H7&amp;H8&amp;H9&amp;H10&amp;H11&amp;H12&amp;H13&amp;H14&amp;H15&amp;H16&amp;H17&amp;H18&amp;H19&amp;H20&amp;H21&amp;H22&amp;H23&amp;H24&amp;H25&amp;H26&amp;H27&amp;H28&amp;H29&amp;H30&amp;H31="","",IF(H32="","","、"))
&amp;IF(H32="","",G32)&amp;IF(H2&amp;H3&amp;H4&amp;H5&amp;H6&amp;H7&amp;H8&amp;H9&amp;H10&amp;H11&amp;H12&amp;H13&amp;H14&amp;H15&amp;H16&amp;H17&amp;H18&amp;H19&amp;H20&amp;H21&amp;H22&amp;H23&amp;H24&amp;H25&amp;H26&amp;H27&amp;H28&amp;H29&amp;H30&amp;H31&amp;H32="","",IF(H33="","","、"))
&amp;IF(H33="","",G33)&amp;IF(H2&amp;H3&amp;H4&amp;H5&amp;H6&amp;H7&amp;H8&amp;H9&amp;H10&amp;H11&amp;H12&amp;H13&amp;H14&amp;H15&amp;H16&amp;H17&amp;H18&amp;H19&amp;H20&amp;H21&amp;H22&amp;H23&amp;H24&amp;H25&amp;H26&amp;H27&amp;H28&amp;H29&amp;H30&amp;H31&amp;H32&amp;H33="","",IF(H34="","","、"))
&amp;IF(H34="","",G34)&amp;IF(H2&amp;H3&amp;H4&amp;H5&amp;H6&amp;H7&amp;H8&amp;H9&amp;H10&amp;H11&amp;H12&amp;H13&amp;H14&amp;H15&amp;H16&amp;H17&amp;H18&amp;H19&amp;H20&amp;H21&amp;H22&amp;H23&amp;H24&amp;H25&amp;H26&amp;H27&amp;H28&amp;H29&amp;H30&amp;H31&amp;H32&amp;H33&amp;H34="","",IF(H35="","","、"))</f>
        <v/>
      </c>
      <c r="H42" s="41"/>
      <c r="I42" s="33"/>
      <c r="J42" s="33"/>
      <c r="K42" s="33"/>
      <c r="L42" s="33"/>
      <c r="M42" s="33"/>
      <c r="N42" s="41"/>
      <c r="O42" s="33"/>
    </row>
    <row r="43" spans="1:15" x14ac:dyDescent="0.15">
      <c r="A43" s="30" t="s">
        <v>171</v>
      </c>
      <c r="C43" s="33"/>
      <c r="D43" s="33"/>
      <c r="E43" s="33"/>
      <c r="F43" s="33"/>
      <c r="G43" s="33" t="str">
        <f>IF(H35="","",G35)&amp;IF(H2&amp;H3&amp;H4&amp;H5&amp;H6&amp;H7&amp;H8&amp;H9&amp;H10&amp;H11&amp;H12&amp;H13&amp;H14&amp;H15&amp;H16&amp;H17&amp;H18&amp;H19&amp;H20&amp;H21&amp;H22&amp;H23&amp;H24&amp;H25&amp;H26&amp;H27&amp;H28&amp;H29&amp;H30&amp;H31&amp;H32&amp;H33&amp;H34&amp;H35="","",IF(H36="","","、"))
&amp;IF(H36="","",G36)&amp;IF(H2&amp;H3&amp;H4&amp;H5&amp;H6&amp;H7&amp;H8&amp;H9&amp;H10&amp;H11&amp;H12&amp;H13&amp;H14&amp;H15&amp;H16&amp;H17&amp;H18&amp;H19&amp;H20&amp;H21&amp;H22&amp;H23&amp;H24&amp;H25&amp;H26&amp;H27&amp;H28&amp;H29&amp;H30&amp;H31&amp;H32&amp;H33&amp;H34&amp;H35&amp;H36="","",IF(H37="","","、"))
&amp;IF(H37="","",G37)</f>
        <v/>
      </c>
      <c r="H43" s="41"/>
      <c r="I43" s="33"/>
      <c r="J43" s="33"/>
      <c r="K43" s="33"/>
      <c r="L43" s="33"/>
      <c r="M43" s="33"/>
      <c r="N43" s="41"/>
      <c r="O43" s="33"/>
    </row>
    <row r="44" spans="1:15" x14ac:dyDescent="0.15">
      <c r="A44" s="30" t="s">
        <v>172</v>
      </c>
      <c r="C44" s="33"/>
      <c r="D44" s="33"/>
      <c r="E44" s="33"/>
      <c r="F44" s="33"/>
      <c r="G44" s="33"/>
      <c r="H44" s="41"/>
      <c r="I44" s="33"/>
      <c r="J44" s="33"/>
      <c r="K44" s="33"/>
      <c r="L44" s="33"/>
      <c r="M44" s="33"/>
      <c r="N44" s="41"/>
      <c r="O44" s="33"/>
    </row>
    <row r="45" spans="1:15" x14ac:dyDescent="0.15">
      <c r="A45" s="30" t="s">
        <v>173</v>
      </c>
      <c r="C45" s="33"/>
      <c r="D45" s="33"/>
      <c r="E45" s="33"/>
      <c r="F45" s="33"/>
      <c r="G45" s="33"/>
      <c r="H45" s="41"/>
      <c r="I45" s="33"/>
      <c r="J45" s="33"/>
      <c r="K45" s="33"/>
      <c r="L45" s="33"/>
      <c r="M45" s="33"/>
      <c r="N45" s="41"/>
      <c r="O45" s="33"/>
    </row>
    <row r="46" spans="1:15" x14ac:dyDescent="0.15">
      <c r="A46" s="30" t="s">
        <v>174</v>
      </c>
      <c r="C46" s="33"/>
      <c r="D46" s="33"/>
      <c r="E46" s="33"/>
      <c r="F46" s="33"/>
      <c r="G46" s="33"/>
      <c r="H46" s="41"/>
      <c r="I46" s="33"/>
      <c r="J46" s="33"/>
      <c r="K46" s="33"/>
      <c r="L46" s="33"/>
      <c r="M46" s="33"/>
      <c r="N46" s="41"/>
      <c r="O46" s="33"/>
    </row>
    <row r="47" spans="1:15" x14ac:dyDescent="0.15">
      <c r="A47" s="30" t="s">
        <v>175</v>
      </c>
      <c r="C47" s="33"/>
      <c r="D47" s="33"/>
      <c r="E47" s="33"/>
      <c r="F47" s="33"/>
      <c r="G47" s="33"/>
      <c r="H47" s="41"/>
      <c r="I47" s="33"/>
      <c r="J47" s="33"/>
      <c r="K47" s="33"/>
      <c r="L47" s="33"/>
      <c r="M47" s="33"/>
      <c r="N47" s="41"/>
      <c r="O47" s="33"/>
    </row>
    <row r="48" spans="1:15" x14ac:dyDescent="0.15">
      <c r="A48" s="30" t="s">
        <v>176</v>
      </c>
      <c r="C48" s="33"/>
      <c r="D48" s="33"/>
      <c r="E48" s="33"/>
      <c r="F48" s="33"/>
      <c r="G48" s="33"/>
      <c r="H48" s="41"/>
      <c r="I48" s="33"/>
      <c r="J48" s="33"/>
      <c r="K48" s="33"/>
      <c r="L48" s="33"/>
      <c r="M48" s="33"/>
      <c r="N48" s="41"/>
      <c r="O48" s="33"/>
    </row>
    <row r="49" spans="1:15" x14ac:dyDescent="0.15">
      <c r="A49" s="30" t="s">
        <v>177</v>
      </c>
      <c r="C49" s="33"/>
      <c r="D49" s="33"/>
      <c r="E49" s="33"/>
      <c r="F49" s="33"/>
      <c r="G49" s="33"/>
      <c r="H49" s="41"/>
      <c r="I49" s="33"/>
      <c r="J49" s="33"/>
      <c r="K49" s="33"/>
      <c r="L49" s="33"/>
      <c r="M49" s="33"/>
      <c r="N49" s="41"/>
      <c r="O49" s="33"/>
    </row>
    <row r="50" spans="1:15" x14ac:dyDescent="0.15">
      <c r="A50" s="30" t="s">
        <v>178</v>
      </c>
      <c r="C50" s="33"/>
      <c r="D50" s="33"/>
      <c r="E50" s="33"/>
      <c r="F50" s="33"/>
      <c r="G50" s="33"/>
      <c r="H50" s="41"/>
      <c r="I50" s="33"/>
      <c r="J50" s="33"/>
      <c r="K50" s="33"/>
      <c r="L50" s="33"/>
      <c r="M50" s="33"/>
      <c r="N50" s="41"/>
      <c r="O50" s="33"/>
    </row>
    <row r="51" spans="1:15" x14ac:dyDescent="0.15">
      <c r="A51" s="30" t="s">
        <v>179</v>
      </c>
      <c r="C51" s="33"/>
      <c r="D51" s="33"/>
      <c r="E51" s="33"/>
      <c r="F51" s="33"/>
      <c r="G51" s="33"/>
      <c r="H51" s="41"/>
      <c r="I51" s="33"/>
      <c r="J51" s="33"/>
      <c r="K51" s="33"/>
      <c r="L51" s="33"/>
      <c r="M51" s="33"/>
      <c r="N51" s="41"/>
      <c r="O51" s="33"/>
    </row>
    <row r="52" spans="1:15" x14ac:dyDescent="0.15">
      <c r="A52" s="30" t="s">
        <v>180</v>
      </c>
      <c r="C52" s="33"/>
      <c r="D52" s="33"/>
      <c r="E52" s="33"/>
      <c r="F52" s="33"/>
      <c r="G52" s="33"/>
      <c r="H52" s="41"/>
      <c r="I52" s="33"/>
      <c r="J52" s="33"/>
      <c r="K52" s="33"/>
      <c r="L52" s="33"/>
      <c r="M52" s="33"/>
      <c r="N52" s="41"/>
      <c r="O52" s="33"/>
    </row>
    <row r="53" spans="1:15" x14ac:dyDescent="0.15">
      <c r="A53" s="30" t="s">
        <v>181</v>
      </c>
      <c r="C53" s="33"/>
      <c r="D53" s="33"/>
      <c r="E53" s="33"/>
      <c r="F53" s="33"/>
      <c r="G53" s="33"/>
      <c r="H53" s="41"/>
      <c r="I53" s="33"/>
      <c r="J53" s="33"/>
      <c r="K53" s="33"/>
      <c r="L53" s="33"/>
      <c r="M53" s="33"/>
      <c r="N53" s="41"/>
      <c r="O53" s="33"/>
    </row>
    <row r="54" spans="1:15" x14ac:dyDescent="0.15">
      <c r="A54" s="30" t="s">
        <v>182</v>
      </c>
      <c r="C54" s="33"/>
      <c r="D54" s="33"/>
      <c r="E54" s="33"/>
      <c r="F54" s="33"/>
      <c r="G54" s="33"/>
      <c r="H54" s="41"/>
      <c r="I54" s="33"/>
      <c r="J54" s="33"/>
      <c r="K54" s="33"/>
      <c r="L54" s="33"/>
      <c r="M54" s="42"/>
      <c r="N54" s="41"/>
      <c r="O54" s="33"/>
    </row>
    <row r="55" spans="1:15" x14ac:dyDescent="0.15">
      <c r="A55" s="30" t="s">
        <v>183</v>
      </c>
      <c r="C55" s="33"/>
      <c r="D55" s="33"/>
      <c r="E55" s="33"/>
      <c r="F55" s="33"/>
      <c r="G55" s="33"/>
      <c r="H55" s="41"/>
      <c r="I55" s="33"/>
      <c r="J55" s="33"/>
      <c r="K55" s="33"/>
      <c r="L55" s="33"/>
      <c r="M55" s="33"/>
      <c r="N55" s="41"/>
      <c r="O55" s="33"/>
    </row>
    <row r="56" spans="1:15" x14ac:dyDescent="0.15">
      <c r="A56" s="30" t="s">
        <v>184</v>
      </c>
      <c r="C56" s="33"/>
      <c r="D56" s="33"/>
      <c r="E56" s="33"/>
      <c r="F56" s="33"/>
      <c r="G56" s="33"/>
      <c r="H56" s="41"/>
      <c r="I56" s="33"/>
      <c r="J56" s="33"/>
      <c r="K56" s="33"/>
      <c r="L56" s="33"/>
      <c r="M56" s="33"/>
      <c r="N56" s="41"/>
      <c r="O56" s="33"/>
    </row>
    <row r="57" spans="1:15" x14ac:dyDescent="0.15">
      <c r="A57" s="30" t="s">
        <v>185</v>
      </c>
      <c r="C57" s="33"/>
      <c r="D57" s="33"/>
      <c r="E57" s="33"/>
      <c r="F57" s="33"/>
      <c r="G57" s="33"/>
      <c r="H57" s="41"/>
      <c r="I57" s="33"/>
      <c r="J57" s="33"/>
      <c r="K57" s="33"/>
      <c r="L57" s="33"/>
      <c r="M57" s="33"/>
      <c r="N57" s="41"/>
      <c r="O57" s="33"/>
    </row>
    <row r="58" spans="1:15" x14ac:dyDescent="0.15">
      <c r="A58" s="30" t="s">
        <v>186</v>
      </c>
      <c r="C58" s="33"/>
      <c r="D58" s="33"/>
      <c r="E58" s="33"/>
      <c r="F58" s="33"/>
      <c r="G58" s="33"/>
      <c r="H58" s="41"/>
      <c r="I58" s="33"/>
      <c r="J58" s="33"/>
      <c r="K58" s="33"/>
      <c r="L58" s="33"/>
      <c r="M58" s="33"/>
      <c r="N58" s="41"/>
      <c r="O58" s="33"/>
    </row>
    <row r="59" spans="1:15" x14ac:dyDescent="0.15">
      <c r="A59" s="30" t="s">
        <v>187</v>
      </c>
      <c r="C59" s="33"/>
      <c r="D59" s="33"/>
      <c r="E59" s="33"/>
      <c r="F59" s="33"/>
      <c r="G59" s="33"/>
      <c r="H59" s="41"/>
      <c r="I59" s="33"/>
      <c r="J59" s="33"/>
      <c r="K59" s="33"/>
      <c r="L59" s="33"/>
      <c r="M59" s="33"/>
      <c r="N59" s="41"/>
      <c r="O59" s="33"/>
    </row>
    <row r="60" spans="1:15" x14ac:dyDescent="0.15">
      <c r="A60" s="30" t="s">
        <v>188</v>
      </c>
      <c r="C60" s="33"/>
      <c r="D60" s="33"/>
      <c r="E60" s="33"/>
      <c r="F60" s="33"/>
      <c r="G60" s="33"/>
      <c r="H60" s="41"/>
      <c r="I60" s="33"/>
      <c r="J60" s="33"/>
      <c r="K60" s="33"/>
      <c r="L60" s="33"/>
      <c r="M60" s="33"/>
      <c r="N60" s="41"/>
      <c r="O60" s="33"/>
    </row>
    <row r="61" spans="1:15" x14ac:dyDescent="0.15">
      <c r="A61" s="30" t="s">
        <v>189</v>
      </c>
      <c r="C61" s="33"/>
      <c r="D61" s="33"/>
      <c r="E61" s="33"/>
      <c r="F61" s="33"/>
      <c r="G61" s="33"/>
      <c r="H61" s="41"/>
      <c r="I61" s="33"/>
      <c r="J61" s="33"/>
      <c r="K61" s="33"/>
      <c r="L61" s="33"/>
      <c r="M61" s="33"/>
      <c r="N61" s="41"/>
      <c r="O61" s="33"/>
    </row>
    <row r="62" spans="1:15" x14ac:dyDescent="0.15">
      <c r="A62" s="30" t="s">
        <v>190</v>
      </c>
      <c r="C62" s="33"/>
      <c r="D62" s="33"/>
      <c r="E62" s="33"/>
      <c r="F62" s="33"/>
      <c r="G62" s="33"/>
      <c r="H62" s="41"/>
      <c r="I62" s="33"/>
      <c r="J62" s="33"/>
      <c r="K62" s="33"/>
      <c r="L62" s="33"/>
      <c r="M62" s="33"/>
      <c r="N62" s="41"/>
      <c r="O62" s="33"/>
    </row>
    <row r="63" spans="1:15" x14ac:dyDescent="0.15">
      <c r="A63" s="30" t="s">
        <v>191</v>
      </c>
      <c r="C63" s="33"/>
      <c r="D63" s="33"/>
      <c r="E63" s="33"/>
      <c r="F63" s="33"/>
      <c r="G63" s="33"/>
      <c r="H63" s="41"/>
      <c r="I63" s="33"/>
      <c r="J63" s="33"/>
      <c r="K63" s="33"/>
      <c r="L63" s="33"/>
      <c r="M63" s="33"/>
      <c r="N63" s="41"/>
      <c r="O63" s="33"/>
    </row>
    <row r="64" spans="1:15" x14ac:dyDescent="0.15">
      <c r="A64" s="30" t="s">
        <v>192</v>
      </c>
      <c r="C64" s="33"/>
      <c r="D64" s="33"/>
      <c r="E64" s="33"/>
      <c r="F64" s="33"/>
      <c r="G64" s="33"/>
      <c r="H64" s="41"/>
      <c r="I64" s="33"/>
      <c r="J64" s="33"/>
      <c r="K64" s="33"/>
      <c r="L64" s="33"/>
      <c r="M64" s="33"/>
      <c r="N64" s="41"/>
      <c r="O64" s="33"/>
    </row>
    <row r="65" spans="1:15" x14ac:dyDescent="0.15">
      <c r="A65" s="30" t="s">
        <v>193</v>
      </c>
      <c r="C65" s="33"/>
      <c r="D65" s="33"/>
      <c r="E65" s="33"/>
      <c r="F65" s="33"/>
      <c r="G65" s="33"/>
      <c r="H65" s="41"/>
      <c r="I65" s="33"/>
      <c r="J65" s="33"/>
      <c r="K65" s="33"/>
      <c r="L65" s="33"/>
      <c r="M65" s="33"/>
      <c r="N65" s="41"/>
      <c r="O65" s="33"/>
    </row>
    <row r="66" spans="1:15" x14ac:dyDescent="0.15">
      <c r="A66" s="30" t="s">
        <v>194</v>
      </c>
      <c r="C66" s="33"/>
      <c r="D66" s="33"/>
      <c r="E66" s="33"/>
      <c r="F66" s="33"/>
      <c r="G66" s="33"/>
      <c r="H66" s="41"/>
      <c r="I66" s="33"/>
      <c r="J66" s="33"/>
      <c r="K66" s="33"/>
      <c r="L66" s="33"/>
      <c r="M66" s="33"/>
      <c r="N66" s="41"/>
      <c r="O66" s="33"/>
    </row>
    <row r="67" spans="1:15" x14ac:dyDescent="0.15">
      <c r="A67" s="30" t="s">
        <v>195</v>
      </c>
      <c r="C67" s="33"/>
      <c r="D67" s="33"/>
      <c r="E67" s="33"/>
      <c r="F67" s="33"/>
      <c r="G67" s="33"/>
      <c r="H67" s="41"/>
      <c r="I67" s="33"/>
      <c r="J67" s="33"/>
      <c r="K67" s="33"/>
      <c r="L67" s="33"/>
      <c r="M67" s="33"/>
      <c r="N67" s="41"/>
      <c r="O67" s="33"/>
    </row>
    <row r="68" spans="1:15" x14ac:dyDescent="0.15">
      <c r="A68" s="30" t="s">
        <v>196</v>
      </c>
      <c r="C68" s="33"/>
      <c r="D68" s="33"/>
      <c r="E68" s="33"/>
      <c r="F68" s="33"/>
      <c r="G68" s="33"/>
      <c r="H68" s="41"/>
      <c r="I68" s="33"/>
      <c r="J68" s="33"/>
      <c r="K68" s="33"/>
      <c r="L68" s="33"/>
      <c r="M68" s="33"/>
      <c r="N68" s="41"/>
      <c r="O68" s="33"/>
    </row>
    <row r="69" spans="1:15" x14ac:dyDescent="0.15">
      <c r="A69" s="30" t="s">
        <v>197</v>
      </c>
      <c r="C69" s="33"/>
      <c r="D69" s="33"/>
      <c r="E69" s="33"/>
      <c r="F69" s="33"/>
      <c r="G69" s="33"/>
      <c r="H69" s="41"/>
      <c r="I69" s="33"/>
      <c r="J69" s="33"/>
      <c r="K69" s="33"/>
      <c r="L69" s="33"/>
      <c r="M69" s="33"/>
      <c r="N69" s="41"/>
      <c r="O69" s="33"/>
    </row>
    <row r="70" spans="1:15" x14ac:dyDescent="0.15">
      <c r="A70" s="30" t="s">
        <v>198</v>
      </c>
    </row>
    <row r="71" spans="1:15" x14ac:dyDescent="0.15">
      <c r="A71" s="30" t="s">
        <v>199</v>
      </c>
    </row>
    <row r="72" spans="1:15" x14ac:dyDescent="0.15">
      <c r="A72" s="30" t="s">
        <v>200</v>
      </c>
    </row>
    <row r="73" spans="1:15" x14ac:dyDescent="0.15">
      <c r="A73" s="30" t="s">
        <v>201</v>
      </c>
    </row>
    <row r="74" spans="1:15" x14ac:dyDescent="0.15">
      <c r="A74" s="30" t="s">
        <v>202</v>
      </c>
    </row>
    <row r="75" spans="1:15" x14ac:dyDescent="0.15">
      <c r="A75" s="30" t="s">
        <v>203</v>
      </c>
    </row>
    <row r="76" spans="1:15" x14ac:dyDescent="0.15">
      <c r="A76" s="30" t="s">
        <v>204</v>
      </c>
    </row>
    <row r="77" spans="1:15" x14ac:dyDescent="0.15">
      <c r="A77" s="30" t="s">
        <v>205</v>
      </c>
    </row>
    <row r="78" spans="1:15" x14ac:dyDescent="0.15">
      <c r="A78" s="30" t="s">
        <v>206</v>
      </c>
    </row>
    <row r="79" spans="1:15" x14ac:dyDescent="0.15">
      <c r="A79" s="30" t="s">
        <v>207</v>
      </c>
    </row>
    <row r="80" spans="1:15" x14ac:dyDescent="0.15">
      <c r="A80" s="30" t="s">
        <v>208</v>
      </c>
    </row>
    <row r="81" spans="1:2" x14ac:dyDescent="0.15">
      <c r="A81" s="30" t="s">
        <v>209</v>
      </c>
    </row>
    <row r="82" spans="1:2" x14ac:dyDescent="0.15">
      <c r="A82" s="30" t="s">
        <v>210</v>
      </c>
    </row>
    <row r="83" spans="1:2" x14ac:dyDescent="0.15">
      <c r="A83" s="30" t="s">
        <v>211</v>
      </c>
    </row>
    <row r="84" spans="1:2" x14ac:dyDescent="0.15">
      <c r="A84" s="30" t="s">
        <v>212</v>
      </c>
    </row>
    <row r="85" spans="1:2" x14ac:dyDescent="0.15">
      <c r="A85" s="30" t="s">
        <v>213</v>
      </c>
    </row>
    <row r="86" spans="1:2" x14ac:dyDescent="0.15">
      <c r="A86" s="30" t="s">
        <v>214</v>
      </c>
    </row>
    <row r="87" spans="1:2" x14ac:dyDescent="0.15">
      <c r="A87" s="30" t="s">
        <v>215</v>
      </c>
    </row>
    <row r="88" spans="1:2" x14ac:dyDescent="0.15">
      <c r="A88" s="30" t="s">
        <v>216</v>
      </c>
    </row>
    <row r="89" spans="1:2" x14ac:dyDescent="0.15">
      <c r="A89" s="30" t="s">
        <v>217</v>
      </c>
    </row>
    <row r="90" spans="1:2" x14ac:dyDescent="0.15">
      <c r="A90" s="30" t="s">
        <v>99</v>
      </c>
    </row>
    <row r="91" spans="1:2" x14ac:dyDescent="0.15">
      <c r="A91" s="30" t="s">
        <v>101</v>
      </c>
    </row>
    <row r="92" spans="1:2" x14ac:dyDescent="0.15">
      <c r="A92" s="30" t="s">
        <v>103</v>
      </c>
    </row>
    <row r="93" spans="1:2" x14ac:dyDescent="0.15">
      <c r="A93" s="30" t="s">
        <v>105</v>
      </c>
    </row>
    <row r="95" spans="1:2" x14ac:dyDescent="0.15">
      <c r="A95" s="31" t="s">
        <v>310</v>
      </c>
      <c r="B95" s="31" t="s">
        <v>310</v>
      </c>
    </row>
    <row r="96" spans="1:2" ht="36" x14ac:dyDescent="0.15">
      <c r="A96" s="44" t="s">
        <v>311</v>
      </c>
    </row>
    <row r="97" spans="1:1" ht="36" x14ac:dyDescent="0.15">
      <c r="A97" s="44" t="s">
        <v>312</v>
      </c>
    </row>
    <row r="98" spans="1:1" x14ac:dyDescent="0.15">
      <c r="A98" s="31" t="s">
        <v>313</v>
      </c>
    </row>
  </sheetData>
  <sheetProtection sheet="1"/>
  <phoneticPr fontId="3"/>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H27シート様式（イメージ）</vt:lpstr>
      <vt:lpstr>入力規則等</vt:lpstr>
      <vt:lpstr>'H27シート様式（イメージ）'!Print_Area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2015-06-09T09:36:16Z</dcterms:modified>
</cp:coreProperties>
</file>