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H26シート" sheetId="1" r:id="rId1"/>
  </sheets>
  <definedNames>
    <definedName name="_xlnm.Print_Area" localSheetId="0">'H26シート'!$A$1:$AX$730</definedName>
  </definedNames>
  <calcPr fullCalcOnLoad="1"/>
</workbook>
</file>

<file path=xl/sharedStrings.xml><?xml version="1.0" encoding="utf-8"?>
<sst xmlns="http://schemas.openxmlformats.org/spreadsheetml/2006/main" count="581" uniqueCount="302">
  <si>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</si>
  <si>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</si>
  <si>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</si>
  <si>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</si>
  <si>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</si>
  <si>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</si>
  <si>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</si>
  <si>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</si>
  <si>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</si>
  <si>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</si>
  <si>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</si>
  <si>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</si>
  <si>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</si>
  <si>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</si>
  <si>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</si>
  <si>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</si>
  <si>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</si>
  <si>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</si>
  <si>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</si>
  <si>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</si>
  <si>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</si>
  <si>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</si>
  <si>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</si>
  <si>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</si>
  <si>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</si>
  <si>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</si>
  <si>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</si>
  <si>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</si>
  <si>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</si>
  <si>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</si>
  <si>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</si>
  <si>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</si>
  <si>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</si>
  <si>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</si>
  <si>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</si>
  <si>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</si>
  <si>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</si>
  <si>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</si>
  <si>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</si>
  <si>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</si>
  <si>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</si>
  <si>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</si>
  <si>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</si>
  <si>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</si>
  <si>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</si>
  <si>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</si>
  <si>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</si>
  <si>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</si>
  <si>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</si>
  <si>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</si>
  <si>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</si>
  <si>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</si>
  <si>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</si>
  <si>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</si>
  <si>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</si>
  <si>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</si>
  <si>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</si>
  <si>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</si>
  <si>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</si>
  <si>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</si>
  <si>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</si>
  <si>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</si>
  <si>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</si>
  <si>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</si>
  <si>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</si>
  <si>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</si>
  <si>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</si>
  <si>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</si>
  <si>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</si>
  <si>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</si>
  <si>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</si>
  <si>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</si>
  <si>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</si>
  <si>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</si>
  <si>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</si>
  <si>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</si>
  <si>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</si>
  <si>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</si>
  <si>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</si>
  <si>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</si>
  <si>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</si>
  <si>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</si>
  <si>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</si>
  <si>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</si>
  <si>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</si>
  <si>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</si>
  <si>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</si>
  <si>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</si>
  <si>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</si>
  <si>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</si>
  <si>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</si>
  <si>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</si>
  <si>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</si>
  <si>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</si>
  <si>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</si>
  <si>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</si>
  <si>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</si>
  <si>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</si>
  <si>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一般会計</t>
  </si>
  <si>
    <t>特殊疾病対策室</t>
  </si>
  <si>
    <t>小林　秀幸</t>
  </si>
  <si>
    <t>7　環境保健対策の推進
7-2　水俣病対策</t>
  </si>
  <si>
    <t>環境保健部</t>
  </si>
  <si>
    <t>職員旅費</t>
  </si>
  <si>
    <t>環境保全調査費</t>
  </si>
  <si>
    <t>環境保全調査等地方公共団体委託費</t>
  </si>
  <si>
    <t>水俣病総合対策費補助金</t>
  </si>
  <si>
    <t>水俣病総合対策費施設整備費補助金</t>
  </si>
  <si>
    <t>○</t>
  </si>
  <si>
    <t>目的に沿った事業を着実に実施している。</t>
  </si>
  <si>
    <t>－</t>
  </si>
  <si>
    <t>○</t>
  </si>
  <si>
    <t>事業の実施主体である地方自治体からは、目的に沿った成果があがっている旨の事業報告が行われている</t>
  </si>
  <si>
    <t>引き続き、水俣病被害者に対する医療費・手当支給等の救済策を着実に実施するとともに、今後の胎児性水俣病患者等の高齢化に
即した医療・福祉施策、水俣病によって疲弊した地域の地域再生、絆の修復（もやい直し）等の事業の充実に当たっては、費用対効果を念頭に事業内容の検討及び推進を行っていく必要がある。</t>
  </si>
  <si>
    <t>Ａ．事務費</t>
  </si>
  <si>
    <t>旅費</t>
  </si>
  <si>
    <t>その他</t>
  </si>
  <si>
    <t>扶助費</t>
  </si>
  <si>
    <t>療養費等の給付</t>
  </si>
  <si>
    <t>外部委託</t>
  </si>
  <si>
    <t>熊本県国民健康保険団体連合会、株式会社熊本計算センター等
事業名：医療事業（データパンチ等）</t>
  </si>
  <si>
    <t>間接補助金</t>
  </si>
  <si>
    <t>補助先：水俣市・さかえの杜・水俣病協働センター
事業名：水俣病発生地域医療・福祉連携推進事業</t>
  </si>
  <si>
    <t>報償費</t>
  </si>
  <si>
    <t>判定検討委員等の報償費</t>
  </si>
  <si>
    <t>役務費</t>
  </si>
  <si>
    <t>通信運搬費等</t>
  </si>
  <si>
    <t>賃金</t>
  </si>
  <si>
    <t>事務補佐員の雇用</t>
  </si>
  <si>
    <t>環境省との協議等</t>
  </si>
  <si>
    <t>需用費</t>
  </si>
  <si>
    <t>印刷製本費・会議費等</t>
  </si>
  <si>
    <t>借料及び損料</t>
  </si>
  <si>
    <t>会場借上・高速道路使用料等</t>
  </si>
  <si>
    <t>C.熊本県</t>
  </si>
  <si>
    <t>施設費</t>
  </si>
  <si>
    <t>委託先：社会福祉法人　長島町社会福祉協議会、㈱ミタカ（体力測定・分析業務等）</t>
  </si>
  <si>
    <t>船舶借り上げ、健康機器リース等</t>
  </si>
  <si>
    <t>人件費</t>
  </si>
  <si>
    <t>雑役務費</t>
  </si>
  <si>
    <t>委託料</t>
  </si>
  <si>
    <t>負担金</t>
  </si>
  <si>
    <t>ヘルパー等　3人</t>
  </si>
  <si>
    <t>船舶借り上げ、車輛リース等</t>
  </si>
  <si>
    <t>電気料等</t>
  </si>
  <si>
    <t>ガソリン</t>
  </si>
  <si>
    <t>トナー等</t>
  </si>
  <si>
    <t>個人Ａ　他12名</t>
  </si>
  <si>
    <t>水俣病対策関係業務の出張旅費</t>
  </si>
  <si>
    <t>－</t>
  </si>
  <si>
    <t>水俣病対策関係業務のジャンボタクシー借り上げ</t>
  </si>
  <si>
    <t>泰宝丸</t>
  </si>
  <si>
    <t>水俣病対策関係業務の海上タクシー借り上げ</t>
  </si>
  <si>
    <t>水俣病対策関係業務の図書</t>
  </si>
  <si>
    <t>水俣市</t>
  </si>
  <si>
    <t>熊本県</t>
  </si>
  <si>
    <t>健康管理事業、医療事業、水俣病発生地域医療・福祉連携推進事業、水俣病発生地域再生・融和推進事業等</t>
  </si>
  <si>
    <t>－</t>
  </si>
  <si>
    <t>鹿児島県</t>
  </si>
  <si>
    <t>新潟県</t>
  </si>
  <si>
    <t>新潟市</t>
  </si>
  <si>
    <t>水俣病発生地域医療・福祉連携推進事業、水俣病発生地域再生・融和推進事業等</t>
  </si>
  <si>
    <t>C.</t>
  </si>
  <si>
    <t>支　出　先</t>
  </si>
  <si>
    <t>業　務　概　要</t>
  </si>
  <si>
    <t>支　出　額
（百万円）</t>
  </si>
  <si>
    <t>熊本県</t>
  </si>
  <si>
    <t>－</t>
  </si>
  <si>
    <t>水俣市</t>
  </si>
  <si>
    <t>E.</t>
  </si>
  <si>
    <t>天草市</t>
  </si>
  <si>
    <t>離島等医療・福祉推進モデル事業、体力測定・分析業務、消防用設備等点検業務</t>
  </si>
  <si>
    <t>津奈木町</t>
  </si>
  <si>
    <t>長島町</t>
  </si>
  <si>
    <t>メチル水銀に係る健康影響調査研究事業、療養費、療養手当の支給業務、支給のための事務</t>
  </si>
  <si>
    <t>（社）環境パートナーシップ会議</t>
  </si>
  <si>
    <t>水俣病普及啓発セミナー開催等業務</t>
  </si>
  <si>
    <t>水俣病発生地域医療・福祉連携推進事業</t>
  </si>
  <si>
    <t>熊本県国民健康保険団体連合会</t>
  </si>
  <si>
    <t>社会保険診療報酬支払基金</t>
  </si>
  <si>
    <t>I</t>
  </si>
  <si>
    <t>－</t>
  </si>
  <si>
    <t>－</t>
  </si>
  <si>
    <t>J</t>
  </si>
  <si>
    <t>水俣病被害者（過去に通常起こり得る程度を超えるメチル水銀のばく露を受けた可能性がある者で、水俣病にも見られる一定の症状を有すると認められる者）に対する医療費・手当等を支給し、また、すべての水俣病被害者が安心して暮らしていける環境づくり、もやい直し（地域社会の絆の修復）の推進、水俣病のような問題を二度と引き起こさないための教訓の伝達・継承に資する。</t>
  </si>
  <si>
    <t>百万</t>
  </si>
  <si>
    <t>万人</t>
  </si>
  <si>
    <t>雑役務費・印刷製本費・通信運搬費</t>
  </si>
  <si>
    <t>一般管理費・消費税</t>
  </si>
  <si>
    <t>B.熊本県</t>
  </si>
  <si>
    <t>水俣病対策関係業務の翻訳</t>
  </si>
  <si>
    <t>水俣病対策関係業務の通話録音装置</t>
  </si>
  <si>
    <t>カードケース</t>
  </si>
  <si>
    <t>（株）翻訳センター</t>
  </si>
  <si>
    <t>（株）日興商会</t>
  </si>
  <si>
    <t>（株）浜通</t>
  </si>
  <si>
    <t>水俣病対策関係業務の神経経路の作成図（電子データ）</t>
  </si>
  <si>
    <t>（株）南江堂</t>
  </si>
  <si>
    <t>（有）医学英語総合サービス</t>
  </si>
  <si>
    <t>（合）君島タクシー</t>
  </si>
  <si>
    <t>水俣病総合対策関係経費</t>
  </si>
  <si>
    <t>健康管理事業、医療事業、水俣病発生地域医療・福祉連携推進事業、水俣病発生地域再生・融和推進事業等</t>
  </si>
  <si>
    <t>事務費、会議費、備品購入費等</t>
  </si>
  <si>
    <t>D.天草市</t>
  </si>
  <si>
    <t>E.（社）環境パートナーシップ会議</t>
  </si>
  <si>
    <t>F.水俣市</t>
  </si>
  <si>
    <t>G.熊本県国民健康保険団体連合会</t>
  </si>
  <si>
    <t>D</t>
  </si>
  <si>
    <t>F.</t>
  </si>
  <si>
    <t>H</t>
  </si>
  <si>
    <t>胎児性水俣病患者等の地域生活支援施設整備事業
環境学習推進施設整備事業</t>
  </si>
  <si>
    <t>事業者：水俣市
胎児性水俣病患者等の地域生活支援施設整備事業、環境学習推進施設整備事業</t>
  </si>
  <si>
    <t>事業者：社会福祉法人　さかえの社
胎児性水俣病患者等の地域生活支援施設整備事業</t>
  </si>
  <si>
    <t>天草市社会福祉協議会</t>
  </si>
  <si>
    <t>離島等医療・福祉推進モデル事業の実施</t>
  </si>
  <si>
    <t>長島町社会福祉協議会</t>
  </si>
  <si>
    <t>津奈木町社会福祉協議会</t>
  </si>
  <si>
    <t>株式会社ミタカ</t>
  </si>
  <si>
    <t>有限会社あづま環境センター</t>
  </si>
  <si>
    <t>有限会社群山防災</t>
  </si>
  <si>
    <t>運動指導・研修委託等</t>
  </si>
  <si>
    <t>浄化槽維持管理等</t>
  </si>
  <si>
    <t>消防用設備等点検</t>
  </si>
  <si>
    <t>I.天草市社会福祉協議会</t>
  </si>
  <si>
    <t>管内旅費等</t>
  </si>
  <si>
    <t>消耗品費</t>
  </si>
  <si>
    <t>光熱費等</t>
  </si>
  <si>
    <t>燃料費等</t>
  </si>
  <si>
    <t>雑役務費</t>
  </si>
  <si>
    <t>社会福祉法人　さかえの社</t>
  </si>
  <si>
    <t>胎児性水俣病患者等の地域生活支援施設整備事業、
環境学習推進施設整備事業</t>
  </si>
  <si>
    <t>胎児性水俣病患者等の地域生活支援施設整備事業</t>
  </si>
  <si>
    <t>H.水俣市</t>
  </si>
  <si>
    <t xml:space="preserve">事業区分：環境学習推進設備事業
事業名称：水俣病資料館情報発信拠点強化業務
</t>
  </si>
  <si>
    <t>施設費</t>
  </si>
  <si>
    <t>事業区分：胎児性水俣病患者等の地域生活支援施設整備事業
事業名称：明水園居室等設備事業</t>
  </si>
  <si>
    <t>国立大学法人　熊本大学</t>
  </si>
  <si>
    <t>一般社会法人環不知火プランニング</t>
  </si>
  <si>
    <t>津奈木町</t>
  </si>
  <si>
    <t>（社福）水俣市社会福祉事業団</t>
  </si>
  <si>
    <t>医療事業、申請医療事業（審査支払事務）</t>
  </si>
  <si>
    <t>地域健康管理事業
水俣病発生地域医療・福祉連携推進事業（福祉対策推進：相談窓口）</t>
  </si>
  <si>
    <t>（社福）水俣市社会福祉協議会</t>
  </si>
  <si>
    <t>（社福）芦北町社会福祉協議会</t>
  </si>
  <si>
    <t>（社会）津奈木町社会福祉協議会</t>
  </si>
  <si>
    <t>（社福）昭徳の里
（支援センターまどか）</t>
  </si>
  <si>
    <t>（社福）光輪会
（石蕗の里相談支援センター）</t>
  </si>
  <si>
    <t>（社福）志友会
（熊本芦北相談支援センター）</t>
  </si>
  <si>
    <t>水俣市久木野地域興会</t>
  </si>
  <si>
    <t>有限会社御立岬</t>
  </si>
  <si>
    <t>自然体験学習プログラム検討委員会</t>
  </si>
  <si>
    <t>南国交通株式会社</t>
  </si>
  <si>
    <t>J.（社福）水俣市社会福祉協議会</t>
  </si>
  <si>
    <t>芦北町</t>
  </si>
  <si>
    <t>（社福）さかえの社</t>
  </si>
  <si>
    <t>（NPO）水俣協働センター</t>
  </si>
  <si>
    <t>医療法人芳和会</t>
  </si>
  <si>
    <t>みやぎ介護センター</t>
  </si>
  <si>
    <t>水俣病発生地域医療・福祉連携推進事業
水俣病発生地域再生・融和推進事業</t>
  </si>
  <si>
    <t>水俣病発生地域医療・福祉連携推進事業
水俣病発生地域再生・融和推進事業</t>
  </si>
  <si>
    <r>
      <rPr>
        <sz val="10"/>
        <rFont val="ＭＳ Ｐゴシック"/>
        <family val="3"/>
      </rPr>
      <t>水俣病発生地域医療・福祉連携推進事業、</t>
    </r>
    <r>
      <rPr>
        <sz val="11"/>
        <rFont val="ＭＳ Ｐゴシック"/>
        <family val="3"/>
      </rPr>
      <t xml:space="preserve">
水俣病発生地域再生・融和推進事業</t>
    </r>
  </si>
  <si>
    <t>■直接実施　　　　　■委託・請負　　　　　■補助　　　　　□負担　　　　　□交付　　　　　□貸付　　　　　□その他</t>
  </si>
  <si>
    <t>借料及び損料・会議費・賃金</t>
  </si>
  <si>
    <t>健康管理事業、医療事業、申請者医療事業、水俣病発生地域医療・福祉連携推進事業</t>
  </si>
  <si>
    <t>あがのがわ環境学舎</t>
  </si>
  <si>
    <t>水俣病発生地域再生・融和推進事業
（阿賀野川流域地域フィールドミュージアム）</t>
  </si>
  <si>
    <t>出水市</t>
  </si>
  <si>
    <t>地域健康管理事業
水俣病発生地域医療・福祉連携推進事業（水俣病相談窓口設置事業）</t>
  </si>
  <si>
    <t>公益財案法人結核予防会</t>
  </si>
  <si>
    <t>水俣病発生地域再生・融和推進事業
（フィールドミュージアム：コーディネーター等設置）</t>
  </si>
  <si>
    <t>公害医療事業（医療研究費）、
水俣病発生地域医療・福祉連携推進事業
（福祉対策推進：ネットワーク構築）</t>
  </si>
  <si>
    <t>地域健康管理事業
（健康不安者フォローアップ健診事業、健康不安者に対する健診事業）</t>
  </si>
  <si>
    <t>新潟大学（３科）</t>
  </si>
  <si>
    <t>公害医療事業（水俣病研究委託事業）</t>
  </si>
  <si>
    <t>新潟県国民健康保険連合会</t>
  </si>
  <si>
    <t>医療事業、申請者医療事業</t>
  </si>
  <si>
    <t>学校法人新潟総合学園
新潟医療福祉大学</t>
  </si>
  <si>
    <t>国立大学法人新潟県立大学</t>
  </si>
  <si>
    <t>水俣病発生地域医療・福祉連携推進事業
水俣病発生地域再生・融和推進事業</t>
  </si>
  <si>
    <t>水俣病発生地域再生・融和推進事業</t>
  </si>
  <si>
    <t>水俣病発生地域再生・融和推進事業</t>
  </si>
  <si>
    <t>「公害健康被害の補償等に関する法律」（昭和48年法律第111号）
「水俣病被害者の救済及び水俣病問題の解決に関する特別措置法」（平成21年法律第81号）
「水俣病被害者の救済及び水俣病問題の解決に関する特別措置法の救済措置の方針」（平成22年4月16日閣議決定）</t>
  </si>
  <si>
    <t>翻訳、消耗品等</t>
  </si>
  <si>
    <t>昭和49年度～終了（予定）なし</t>
  </si>
  <si>
    <t>-</t>
  </si>
  <si>
    <t>水俣病被害者に対する療養費の支給
（支給額）</t>
  </si>
  <si>
    <t>水俣病被害者に対する療養費の支給
（述べ支給人数）</t>
  </si>
  <si>
    <t>円</t>
  </si>
  <si>
    <t>一人当たりの年間療養費　＝　水俣病被害者に対する療養費の支給額（各年度実績累計）　／　水俣病被害者に対する療養費の支給人数（各年度実績述べ人数）</t>
  </si>
  <si>
    <t>270</t>
  </si>
  <si>
    <t>水俣病発生地域再生・融和推進事業
（フィールドミュージアム：提案型環境学習）</t>
  </si>
  <si>
    <t>水俣病発生地域医療・福祉連携推進事業
（福祉対策推進：相談支援事業所機能強化モデル）</t>
  </si>
  <si>
    <t>水俣病発生地域医療・福祉連携推進事業
（福祉対策推進：地域見守り活動等支援）</t>
  </si>
  <si>
    <t>水俣病被害者に対して、療養費・療養手当等を支給し、水俣病発生地域における健康上の問題の軽減・解消を図る総合対策医療事業等を実施するとともに、すべての水俣病被害者が地域社会の中で安心して暮らしていけるようにするため、水俣病被害者等の高齢化に対応した医療と地域福祉を連携させる取組を進めるほか、水俣病発生地域の再生・融和（もやい直し）の施策を推進する。また、水俣病のような問題を二度と起こさないためにも、水俣病の経験及び教訓を引き続き国内外に発信するためにセミナーを実施。
（補助率：1/2、8/10、定額）</t>
  </si>
  <si>
    <r>
      <rPr>
        <sz val="11"/>
        <rFont val="ＭＳ Ｐゴシック"/>
        <family val="3"/>
      </rPr>
      <t>民間請負については競争入札により競争性を確保している。
地方自治体への委託契約については水俣病発生地域での医療・福祉に関する事業等を行うものであり、当該地域の自治体でしか業務を遂行することができない。
また、補助金の交付にあたっては、事前にその内容の審査を厳格に行っている。</t>
    </r>
  </si>
  <si>
    <t>（福祉）友愛十字会友愛書房</t>
  </si>
  <si>
    <t>現状通り</t>
  </si>
  <si>
    <t>関係自治体を通じて地元の要望を十分に確認して実施事業を決定するとともに、事業が効率的に実施されるよう事業の実施状況を適宜確認している。</t>
  </si>
  <si>
    <t>地元の要望を踏まえ、事業の効果等に留意した上で効率的な事業実施に努めること。</t>
  </si>
  <si>
    <t>地元の要望を踏まえ、事業の効果等に留意した上で効率的な事業実施に努める。</t>
  </si>
  <si>
    <t>－</t>
  </si>
  <si>
    <t>点検対象外</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</si>
</sst>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
    <numFmt numFmtId="183" formatCode="#,##0.0_ "/>
    <numFmt numFmtId="184" formatCode="#,##0.0;[Red]\-#,##0.0"/>
    <numFmt numFmtId="185" formatCode="0.0%"/>
    <numFmt numFmtId="186" formatCode="0.0"/>
    <numFmt numFmtId="187" formatCode="#,##0.00_ ;[Red]\-#,##0.00\ "/>
    <numFmt numFmtId="188" formatCode="#,##0.000_ ;[Red]\-#,##0.000\ "/>
    <numFmt numFmtId="189" formatCode="#,##0.0000_ ;[Red]\-#,##0.0000\ "/>
    <numFmt numFmtId="190" formatCode="#,##0.0_ ;[Red]\-#,##0.0\ "/>
    <numFmt numFmtId="191" formatCode="#,##0.000;[Red]\-#,##0.000"/>
    <numFmt numFmtId="192" formatCode="#,##0.0000;[Red]\-#,##0.0000"/>
    <numFmt numFmtId="193" formatCode="#,##0.00000;[Red]\-#,##0.00000"/>
    <numFmt numFmtId="194" formatCode="#,##0.000000;[Red]\-#,##0.000000"/>
    <numFmt numFmtId="195" formatCode="#,##0.0000000;[Red]\-#,##0.0000000"/>
    <numFmt numFmtId="196" formatCode="#,##0.000000_ "/>
    <numFmt numFmtId="197" formatCode="#,##0.00_ "/>
    <numFmt numFmtId="198" formatCode="0.000"/>
    <numFmt numFmtId="199" formatCode="0.0000"/>
    <numFmt numFmtId="200" formatCode="0.00000"/>
    <numFmt numFmtId="201" formatCode="#,##0.00000000;[Red]\-#,##0.00000000"/>
    <numFmt numFmtId="202" formatCode="0.000000_ "/>
    <numFmt numFmtId="203" formatCode="#,##0.000000000;[Red]\-#,##0.000000000"/>
    <numFmt numFmtId="204" formatCode="#,##0.0000000000;[Red]\-#,##0.0000000000"/>
    <numFmt numFmtId="205" formatCode="#,##0.00000000000;[Red]\-#,##0.00000000000"/>
    <numFmt numFmtId="206" formatCode="0_);[Red]\(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rgb="FFFF0000"/>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hair"/>
      <bottom style="hair"/>
    </border>
    <border>
      <left style="thin"/>
      <right>
        <color indexed="63"/>
      </right>
      <top style="hair"/>
      <bottom>
        <color indexed="63"/>
      </bottom>
    </border>
    <border>
      <left>
        <color indexed="63"/>
      </left>
      <right style="double"/>
      <top style="hair"/>
      <bottom>
        <color indexed="63"/>
      </bottom>
    </border>
    <border>
      <left>
        <color indexed="63"/>
      </left>
      <right style="double"/>
      <top style="thin"/>
      <bottom style="thin"/>
    </border>
    <border>
      <left>
        <color indexed="63"/>
      </left>
      <right style="double"/>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color indexed="63"/>
      </bottom>
    </border>
    <border>
      <left style="thin"/>
      <right style="medium"/>
      <top style="thin"/>
      <bottom>
        <color indexed="63"/>
      </bottom>
    </border>
    <border>
      <left style="thin"/>
      <right style="thin"/>
      <top>
        <color indexed="63"/>
      </top>
      <bottom style="hair"/>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medium"/>
      <top style="thin"/>
      <bottom style="thin"/>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medium"/>
      <top style="dotted"/>
      <bottom style="medium"/>
    </border>
    <border>
      <left style="double"/>
      <right>
        <color indexed="63"/>
      </right>
      <top style="thin"/>
      <bottom style="thin"/>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left>
        <color indexed="63"/>
      </left>
      <right style="thin"/>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left>
        <color indexed="63"/>
      </left>
      <right style="double"/>
      <top>
        <color indexed="63"/>
      </top>
      <bottom style="hair"/>
    </border>
    <border>
      <left>
        <color indexed="63"/>
      </left>
      <right style="double"/>
      <top style="thin"/>
      <bottom style="hair"/>
    </border>
    <border>
      <left style="double"/>
      <right>
        <color indexed="63"/>
      </right>
      <top>
        <color indexed="63"/>
      </top>
      <bottom style="hair"/>
    </border>
    <border>
      <left>
        <color indexed="63"/>
      </left>
      <right style="medium"/>
      <top>
        <color indexed="63"/>
      </top>
      <bottom style="hair"/>
    </border>
    <border>
      <left>
        <color indexed="63"/>
      </left>
      <right style="medium"/>
      <top style="thin"/>
      <bottom style="hair"/>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style="dashed"/>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920">
    <xf numFmtId="0" fontId="0" fillId="0" borderId="0" xfId="0" applyAlignment="1">
      <alignment vertical="center"/>
    </xf>
    <xf numFmtId="0" fontId="16"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0"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12" xfId="0" applyFont="1" applyFill="1" applyBorder="1" applyAlignment="1">
      <alignment horizontal="center" vertical="top"/>
    </xf>
    <xf numFmtId="0" fontId="0" fillId="0" borderId="0" xfId="0" applyFont="1" applyFill="1" applyBorder="1" applyAlignment="1">
      <alignment horizontal="left" vertical="center"/>
    </xf>
    <xf numFmtId="0" fontId="14" fillId="0" borderId="12" xfId="0" applyFont="1" applyFill="1" applyBorder="1" applyAlignment="1">
      <alignment horizontal="center" vertical="center" textRotation="255"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38" fontId="0" fillId="0" borderId="0" xfId="49" applyFont="1" applyBorder="1" applyAlignment="1">
      <alignment horizontal="center" vertical="center"/>
    </xf>
    <xf numFmtId="38" fontId="0" fillId="0" borderId="0" xfId="49" applyFont="1" applyBorder="1" applyAlignment="1">
      <alignment horizontal="center" vertical="center"/>
    </xf>
    <xf numFmtId="0" fontId="0" fillId="0" borderId="0" xfId="0" applyFont="1" applyAlignment="1">
      <alignment vertical="center"/>
    </xf>
    <xf numFmtId="38" fontId="0" fillId="0" borderId="0" xfId="49" applyFont="1" applyAlignment="1">
      <alignment vertical="center"/>
    </xf>
    <xf numFmtId="38" fontId="0" fillId="0" borderId="0" xfId="49" applyFont="1" applyAlignment="1">
      <alignment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38" fontId="0" fillId="0" borderId="13" xfId="49" applyFont="1" applyFill="1" applyBorder="1" applyAlignment="1">
      <alignment horizontal="center" vertical="center" wrapText="1"/>
    </xf>
    <xf numFmtId="38" fontId="0" fillId="0" borderId="13" xfId="49" applyFont="1" applyFill="1" applyBorder="1" applyAlignment="1">
      <alignment horizontal="center" vertical="center"/>
    </xf>
    <xf numFmtId="38" fontId="0" fillId="0" borderId="13" xfId="49"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vertical="center"/>
    </xf>
    <xf numFmtId="0" fontId="0" fillId="0" borderId="0" xfId="0" applyFont="1" applyFill="1" applyBorder="1" applyAlignment="1">
      <alignment vertical="center"/>
    </xf>
    <xf numFmtId="38" fontId="0" fillId="0" borderId="0" xfId="49" applyFont="1" applyBorder="1" applyAlignment="1">
      <alignment vertical="center" wrapText="1"/>
    </xf>
    <xf numFmtId="38" fontId="0" fillId="0" borderId="0" xfId="49" applyFont="1" applyBorder="1" applyAlignment="1">
      <alignment vertical="center"/>
    </xf>
    <xf numFmtId="0" fontId="21" fillId="0" borderId="0" xfId="0" applyFont="1" applyAlignment="1">
      <alignment vertical="center"/>
    </xf>
    <xf numFmtId="38" fontId="0" fillId="0" borderId="0" xfId="49" applyFont="1" applyFill="1" applyBorder="1" applyAlignment="1">
      <alignment horizontal="center" vertical="center"/>
    </xf>
    <xf numFmtId="0" fontId="58" fillId="34" borderId="0" xfId="0" applyFont="1" applyFill="1" applyBorder="1" applyAlignment="1">
      <alignment vertical="center"/>
    </xf>
    <xf numFmtId="0" fontId="0" fillId="34" borderId="0" xfId="0" applyFont="1" applyFill="1" applyBorder="1" applyAlignment="1">
      <alignment vertical="center"/>
    </xf>
    <xf numFmtId="38" fontId="0" fillId="0" borderId="0" xfId="49" applyFont="1" applyFill="1" applyBorder="1" applyAlignment="1">
      <alignment horizontal="center" vertical="center"/>
    </xf>
    <xf numFmtId="0" fontId="0" fillId="0" borderId="0" xfId="0" applyFont="1" applyFill="1" applyBorder="1" applyAlignment="1">
      <alignment vertical="center" wrapText="1"/>
    </xf>
    <xf numFmtId="38" fontId="0" fillId="0" borderId="0" xfId="49" applyFont="1" applyFill="1" applyBorder="1" applyAlignment="1">
      <alignment vertical="center" wrapText="1"/>
    </xf>
    <xf numFmtId="0" fontId="0" fillId="0" borderId="0" xfId="0" applyFont="1" applyFill="1" applyBorder="1" applyAlignment="1">
      <alignment horizontal="center" vertical="center"/>
    </xf>
    <xf numFmtId="38" fontId="0" fillId="0" borderId="0" xfId="49"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38" fontId="0" fillId="0" borderId="0" xfId="49"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xf>
    <xf numFmtId="0" fontId="0" fillId="0" borderId="14" xfId="0" applyBorder="1" applyAlignment="1">
      <alignment vertical="center"/>
    </xf>
    <xf numFmtId="0" fontId="10" fillId="0" borderId="15" xfId="0" applyFont="1" applyBorder="1" applyAlignment="1">
      <alignment horizontal="left" vertical="center" wrapText="1"/>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vertical="center"/>
    </xf>
    <xf numFmtId="0" fontId="0" fillId="0" borderId="18" xfId="0" applyFont="1" applyBorder="1" applyAlignment="1">
      <alignment vertical="center"/>
    </xf>
    <xf numFmtId="0" fontId="59" fillId="0" borderId="18" xfId="49" applyNumberFormat="1" applyFont="1" applyBorder="1" applyAlignment="1">
      <alignment vertical="center" wrapText="1"/>
    </xf>
    <xf numFmtId="38" fontId="0" fillId="0" borderId="18" xfId="49" applyFont="1" applyBorder="1" applyAlignment="1">
      <alignment vertical="center"/>
    </xf>
    <xf numFmtId="38" fontId="0" fillId="0" borderId="18" xfId="49" applyFont="1" applyBorder="1" applyAlignment="1">
      <alignment vertical="center"/>
    </xf>
    <xf numFmtId="0" fontId="0" fillId="0" borderId="18" xfId="0" applyFont="1" applyFill="1" applyBorder="1" applyAlignment="1">
      <alignment vertical="center"/>
    </xf>
    <xf numFmtId="0" fontId="17" fillId="0" borderId="0" xfId="0" applyFont="1" applyBorder="1" applyAlignment="1">
      <alignment vertical="center"/>
    </xf>
    <xf numFmtId="0" fontId="0" fillId="0" borderId="12" xfId="0" applyBorder="1" applyAlignment="1">
      <alignment vertical="center"/>
    </xf>
    <xf numFmtId="0" fontId="0"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184" fontId="0" fillId="0" borderId="20" xfId="49" applyNumberFormat="1" applyFont="1" applyBorder="1" applyAlignment="1">
      <alignment horizontal="right" vertical="center" wrapText="1"/>
    </xf>
    <xf numFmtId="184" fontId="0" fillId="0" borderId="21" xfId="49" applyNumberFormat="1" applyFont="1" applyBorder="1" applyAlignment="1">
      <alignment horizontal="right" vertical="center" wrapText="1"/>
    </xf>
    <xf numFmtId="184" fontId="0" fillId="0" borderId="22" xfId="49" applyNumberFormat="1" applyFont="1" applyBorder="1" applyAlignment="1">
      <alignment horizontal="righ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194" fontId="0" fillId="0" borderId="0" xfId="49" applyNumberFormat="1"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40" fontId="59" fillId="0" borderId="0" xfId="49" applyNumberFormat="1" applyFont="1" applyFill="1" applyBorder="1" applyAlignment="1">
      <alignment vertical="center" wrapText="1"/>
    </xf>
    <xf numFmtId="40" fontId="59" fillId="0" borderId="0" xfId="49" applyNumberFormat="1"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19" xfId="0" applyFont="1" applyBorder="1" applyAlignment="1">
      <alignment vertical="center"/>
    </xf>
    <xf numFmtId="38" fontId="0"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19" xfId="49" applyFont="1" applyBorder="1" applyAlignment="1">
      <alignment horizontal="center" vertical="center"/>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6" xfId="0" applyFont="1" applyFill="1" applyBorder="1" applyAlignment="1">
      <alignment horizontal="center" vertical="center" wrapText="1"/>
    </xf>
    <xf numFmtId="184" fontId="0" fillId="0" borderId="0" xfId="0" applyNumberFormat="1" applyBorder="1" applyAlignment="1">
      <alignment horizontal="center" vertical="center"/>
    </xf>
    <xf numFmtId="183" fontId="60" fillId="0" borderId="27" xfId="0" applyNumberFormat="1" applyFont="1" applyBorder="1" applyAlignment="1">
      <alignment vertical="center"/>
    </xf>
    <xf numFmtId="183" fontId="60" fillId="0" borderId="28" xfId="0" applyNumberFormat="1" applyFont="1" applyBorder="1" applyAlignment="1">
      <alignment vertical="center"/>
    </xf>
    <xf numFmtId="183" fontId="60" fillId="0" borderId="29" xfId="0" applyNumberFormat="1" applyFont="1" applyBorder="1" applyAlignment="1">
      <alignment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83" fontId="60" fillId="0" borderId="15" xfId="0" applyNumberFormat="1" applyFont="1" applyBorder="1" applyAlignment="1">
      <alignment vertical="center"/>
    </xf>
    <xf numFmtId="183" fontId="60" fillId="0" borderId="16" xfId="0" applyNumberFormat="1" applyFont="1" applyBorder="1" applyAlignment="1">
      <alignment vertical="center"/>
    </xf>
    <xf numFmtId="183" fontId="60" fillId="0" borderId="30" xfId="0" applyNumberFormat="1" applyFont="1" applyBorder="1" applyAlignment="1">
      <alignmen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6" fontId="60" fillId="35" borderId="15" xfId="0" applyNumberFormat="1" applyFont="1" applyFill="1" applyBorder="1" applyAlignment="1">
      <alignment horizontal="right" vertical="center"/>
    </xf>
    <xf numFmtId="186" fontId="60" fillId="35" borderId="16" xfId="0" applyNumberFormat="1" applyFont="1" applyFill="1" applyBorder="1" applyAlignment="1">
      <alignment horizontal="right" vertical="center"/>
    </xf>
    <xf numFmtId="186" fontId="60" fillId="35" borderId="30" xfId="0" applyNumberFormat="1" applyFont="1" applyFill="1" applyBorder="1" applyAlignment="1">
      <alignment horizontal="right" vertical="center"/>
    </xf>
    <xf numFmtId="0" fontId="0" fillId="0" borderId="4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176" fontId="0" fillId="0" borderId="41"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35" borderId="40"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5" xfId="0" applyFont="1" applyFill="1" applyBorder="1" applyAlignment="1">
      <alignment horizontal="left" vertical="center" wrapText="1"/>
    </xf>
    <xf numFmtId="0" fontId="0" fillId="35" borderId="16" xfId="0" applyFont="1" applyFill="1" applyBorder="1" applyAlignment="1">
      <alignment horizontal="left" vertical="center"/>
    </xf>
    <xf numFmtId="0" fontId="0" fillId="35" borderId="17"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184" fontId="0" fillId="0" borderId="20" xfId="49" applyNumberFormat="1" applyFont="1" applyBorder="1" applyAlignment="1">
      <alignment vertical="center" wrapText="1"/>
    </xf>
    <xf numFmtId="184" fontId="0" fillId="0" borderId="21" xfId="49" applyNumberFormat="1" applyFont="1" applyBorder="1" applyAlignment="1">
      <alignment vertical="center" wrapText="1"/>
    </xf>
    <xf numFmtId="184" fontId="0" fillId="0" borderId="22" xfId="49" applyNumberFormat="1"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33" borderId="19" xfId="0" applyFont="1" applyFill="1" applyBorder="1" applyAlignment="1">
      <alignment horizontal="center" vertical="center"/>
    </xf>
    <xf numFmtId="38" fontId="0" fillId="33" borderId="19" xfId="49" applyFont="1" applyFill="1" applyBorder="1" applyAlignment="1">
      <alignment horizontal="center" vertical="center" wrapText="1"/>
    </xf>
    <xf numFmtId="38" fontId="0" fillId="33" borderId="19" xfId="49" applyFont="1" applyFill="1" applyBorder="1" applyAlignment="1">
      <alignment horizontal="center" vertical="center"/>
    </xf>
    <xf numFmtId="40" fontId="60" fillId="0" borderId="19" xfId="49" applyNumberFormat="1" applyFont="1" applyBorder="1" applyAlignment="1">
      <alignment vertical="center" wrapText="1"/>
    </xf>
    <xf numFmtId="40" fontId="60" fillId="0" borderId="19" xfId="49" applyNumberFormat="1" applyFont="1" applyBorder="1" applyAlignment="1">
      <alignment vertical="center"/>
    </xf>
    <xf numFmtId="184" fontId="60" fillId="0" borderId="19" xfId="49" applyNumberFormat="1" applyFont="1" applyBorder="1" applyAlignment="1">
      <alignment vertical="center" wrapText="1"/>
    </xf>
    <xf numFmtId="184" fontId="60" fillId="0" borderId="19" xfId="49" applyNumberFormat="1" applyFont="1" applyBorder="1" applyAlignment="1">
      <alignment vertical="center"/>
    </xf>
    <xf numFmtId="0" fontId="0" fillId="0" borderId="20" xfId="0" applyFont="1" applyFill="1" applyBorder="1" applyAlignment="1">
      <alignment vertical="center"/>
    </xf>
    <xf numFmtId="184" fontId="60" fillId="0" borderId="20" xfId="49" applyNumberFormat="1" applyFont="1" applyBorder="1" applyAlignment="1">
      <alignment vertical="center" wrapText="1"/>
    </xf>
    <xf numFmtId="184" fontId="60" fillId="0" borderId="21" xfId="49" applyNumberFormat="1" applyFont="1" applyBorder="1" applyAlignment="1">
      <alignment vertical="center" wrapText="1"/>
    </xf>
    <xf numFmtId="184" fontId="60" fillId="0" borderId="22" xfId="49" applyNumberFormat="1" applyFont="1" applyBorder="1" applyAlignment="1">
      <alignment vertical="center" wrapText="1"/>
    </xf>
    <xf numFmtId="184" fontId="0" fillId="0" borderId="19" xfId="49" applyNumberFormat="1" applyFont="1" applyBorder="1" applyAlignment="1">
      <alignment vertical="center" wrapText="1"/>
    </xf>
    <xf numFmtId="184" fontId="0" fillId="0" borderId="19" xfId="49" applyNumberFormat="1" applyFont="1" applyBorder="1" applyAlignment="1">
      <alignment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Fill="1" applyBorder="1" applyAlignment="1">
      <alignment horizontal="left" vertical="center"/>
    </xf>
    <xf numFmtId="40" fontId="0" fillId="0" borderId="19" xfId="49" applyNumberFormat="1" applyFont="1" applyBorder="1" applyAlignment="1">
      <alignment vertical="center" wrapText="1"/>
    </xf>
    <xf numFmtId="40" fontId="0" fillId="0" borderId="19" xfId="49" applyNumberFormat="1" applyFont="1" applyBorder="1" applyAlignment="1">
      <alignment vertical="center"/>
    </xf>
    <xf numFmtId="38" fontId="0" fillId="0" borderId="19"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0" fontId="2" fillId="0" borderId="19" xfId="0" applyFont="1" applyBorder="1" applyAlignment="1">
      <alignment vertical="center" wrapText="1"/>
    </xf>
    <xf numFmtId="0" fontId="2" fillId="0" borderId="19" xfId="0" applyFont="1" applyBorder="1" applyAlignment="1">
      <alignment vertical="center"/>
    </xf>
    <xf numFmtId="40" fontId="0" fillId="0" borderId="19" xfId="49" applyNumberFormat="1" applyFont="1" applyFill="1" applyBorder="1" applyAlignment="1">
      <alignment vertical="center" wrapText="1"/>
    </xf>
    <xf numFmtId="40" fontId="0" fillId="0" borderId="19" xfId="49" applyNumberFormat="1" applyFont="1" applyFill="1" applyBorder="1" applyAlignment="1">
      <alignment vertical="center"/>
    </xf>
    <xf numFmtId="0" fontId="0" fillId="33" borderId="19" xfId="0" applyFont="1" applyFill="1" applyBorder="1" applyAlignment="1">
      <alignment horizontal="center" vertical="center"/>
    </xf>
    <xf numFmtId="38" fontId="0" fillId="33" borderId="19" xfId="49" applyFont="1" applyFill="1" applyBorder="1" applyAlignment="1">
      <alignment horizontal="center" vertical="center" wrapText="1"/>
    </xf>
    <xf numFmtId="38" fontId="0" fillId="33" borderId="19" xfId="49" applyFont="1" applyFill="1" applyBorder="1" applyAlignment="1">
      <alignment horizontal="center" vertical="center"/>
    </xf>
    <xf numFmtId="38" fontId="0" fillId="33" borderId="20" xfId="49" applyFont="1" applyFill="1" applyBorder="1" applyAlignment="1">
      <alignment horizontal="center" vertical="center"/>
    </xf>
    <xf numFmtId="38" fontId="0" fillId="33" borderId="21" xfId="49" applyFont="1" applyFill="1" applyBorder="1" applyAlignment="1">
      <alignment horizontal="center" vertical="center"/>
    </xf>
    <xf numFmtId="38" fontId="0" fillId="0" borderId="22" xfId="49" applyFont="1" applyBorder="1" applyAlignment="1">
      <alignment vertical="center"/>
    </xf>
    <xf numFmtId="0" fontId="0" fillId="0" borderId="0" xfId="0" applyFont="1" applyFill="1" applyBorder="1" applyAlignment="1">
      <alignment vertical="center"/>
    </xf>
    <xf numFmtId="38" fontId="0" fillId="0" borderId="0" xfId="49" applyFont="1" applyFill="1" applyBorder="1" applyAlignment="1">
      <alignment vertical="center" wrapText="1"/>
    </xf>
    <xf numFmtId="38" fontId="0" fillId="0" borderId="0" xfId="49" applyFont="1" applyFill="1" applyBorder="1" applyAlignment="1">
      <alignment vertical="center"/>
    </xf>
    <xf numFmtId="0" fontId="0" fillId="0" borderId="0" xfId="0" applyFont="1" applyFill="1" applyBorder="1" applyAlignment="1">
      <alignment horizontal="center" vertical="center"/>
    </xf>
    <xf numFmtId="38" fontId="0" fillId="0" borderId="0" xfId="49"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176" fontId="0" fillId="35" borderId="15" xfId="0" applyNumberFormat="1" applyFont="1" applyFill="1" applyBorder="1" applyAlignment="1">
      <alignment horizontal="right" vertical="center"/>
    </xf>
    <xf numFmtId="176" fontId="0" fillId="35" borderId="16" xfId="0" applyNumberFormat="1" applyFont="1" applyFill="1" applyBorder="1" applyAlignment="1">
      <alignment horizontal="right" vertical="center"/>
    </xf>
    <xf numFmtId="176" fontId="0" fillId="35" borderId="44" xfId="0" applyNumberFormat="1" applyFont="1" applyFill="1" applyBorder="1" applyAlignment="1">
      <alignment horizontal="right" vertic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30" xfId="0" applyNumberFormat="1" applyFont="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176" fontId="0" fillId="35" borderId="17" xfId="0" applyNumberFormat="1" applyFont="1" applyFill="1" applyBorder="1" applyAlignment="1">
      <alignment horizontal="right" vertical="center"/>
    </xf>
    <xf numFmtId="0" fontId="0" fillId="35" borderId="48"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23" xfId="0" applyFont="1" applyFill="1" applyBorder="1" applyAlignment="1">
      <alignment horizontal="left" vertical="center" wrapText="1"/>
    </xf>
    <xf numFmtId="0" fontId="0" fillId="35" borderId="18"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41" xfId="0" applyNumberFormat="1" applyFont="1" applyFill="1" applyBorder="1" applyAlignment="1">
      <alignment horizontal="right" vertical="center"/>
    </xf>
    <xf numFmtId="0" fontId="0" fillId="35" borderId="14" xfId="0" applyNumberFormat="1" applyFont="1" applyFill="1" applyBorder="1" applyAlignment="1">
      <alignment horizontal="right" vertical="center"/>
    </xf>
    <xf numFmtId="0" fontId="0" fillId="35" borderId="50" xfId="0" applyNumberFormat="1" applyFont="1" applyFill="1" applyBorder="1" applyAlignment="1">
      <alignment horizontal="right"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3" fontId="0" fillId="0" borderId="20" xfId="0" applyNumberFormat="1" applyFont="1" applyFill="1" applyBorder="1" applyAlignment="1">
      <alignment horizontal="center" vertical="center"/>
    </xf>
    <xf numFmtId="3" fontId="0" fillId="34" borderId="20" xfId="0" applyNumberFormat="1"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76" fontId="0" fillId="0" borderId="55"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23" xfId="0" applyFont="1" applyBorder="1" applyAlignment="1">
      <alignment horizontal="center" vertical="center" shrinkToFit="1"/>
    </xf>
    <xf numFmtId="0" fontId="0" fillId="0" borderId="18" xfId="0" applyBorder="1" applyAlignment="1">
      <alignment horizontal="center" vertical="center" shrinkToFit="1"/>
    </xf>
    <xf numFmtId="0" fontId="0" fillId="0" borderId="24" xfId="0" applyBorder="1" applyAlignment="1">
      <alignment horizontal="center" vertical="center" shrinkToFit="1"/>
    </xf>
    <xf numFmtId="0" fontId="0" fillId="0" borderId="20" xfId="0" applyFont="1" applyBorder="1" applyAlignment="1">
      <alignment horizontal="center" vertical="center" shrinkToFit="1"/>
    </xf>
    <xf numFmtId="0" fontId="0" fillId="0" borderId="59"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34" borderId="61" xfId="0" applyNumberFormat="1" applyFont="1" applyFill="1" applyBorder="1" applyAlignment="1">
      <alignment horizontal="center" vertical="center"/>
    </xf>
    <xf numFmtId="0" fontId="0" fillId="0" borderId="19" xfId="0" applyFont="1" applyBorder="1" applyAlignment="1">
      <alignment horizontal="center" vertical="center"/>
    </xf>
    <xf numFmtId="176" fontId="0" fillId="0" borderId="62"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3" fontId="0" fillId="0" borderId="62"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4" xfId="0" applyFont="1" applyBorder="1" applyAlignment="1">
      <alignment horizontal="center" vertical="center"/>
    </xf>
    <xf numFmtId="0" fontId="0" fillId="0" borderId="64" xfId="0" applyFont="1" applyBorder="1" applyAlignment="1">
      <alignment horizontal="center" vertical="center"/>
    </xf>
    <xf numFmtId="0" fontId="0" fillId="0" borderId="67" xfId="0" applyFont="1" applyBorder="1" applyAlignment="1">
      <alignment horizontal="center" vertical="center"/>
    </xf>
    <xf numFmtId="0" fontId="0" fillId="0" borderId="67" xfId="0" applyFont="1" applyFill="1" applyBorder="1" applyAlignment="1">
      <alignment horizontal="center" vertical="center"/>
    </xf>
    <xf numFmtId="185" fontId="0" fillId="34" borderId="19" xfId="42"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1" xfId="0" applyFont="1" applyFill="1" applyBorder="1" applyAlignment="1">
      <alignment horizontal="center" vertical="top"/>
    </xf>
    <xf numFmtId="0" fontId="0" fillId="0" borderId="0" xfId="0" applyFont="1" applyFill="1" applyBorder="1" applyAlignment="1">
      <alignment horizontal="center" vertical="top"/>
    </xf>
    <xf numFmtId="0" fontId="0" fillId="0" borderId="69" xfId="0" applyFont="1" applyFill="1" applyBorder="1" applyAlignment="1">
      <alignment horizontal="center" vertical="top"/>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2" fillId="33" borderId="76" xfId="0" applyFont="1" applyFill="1" applyBorder="1" applyAlignment="1">
      <alignment horizontal="center" vertical="center" wrapText="1"/>
    </xf>
    <xf numFmtId="0" fontId="0" fillId="0" borderId="18"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13" xfId="0" applyBorder="1" applyAlignment="1">
      <alignment horizontal="center" vertical="center"/>
    </xf>
    <xf numFmtId="0" fontId="0" fillId="0" borderId="81"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0" fillId="0" borderId="82" xfId="62" applyFont="1" applyFill="1" applyBorder="1" applyAlignment="1" applyProtection="1">
      <alignment horizontal="left" vertical="top"/>
      <protection/>
    </xf>
    <xf numFmtId="0" fontId="10" fillId="0" borderId="83" xfId="62" applyFont="1" applyFill="1" applyBorder="1" applyAlignment="1" applyProtection="1">
      <alignment horizontal="left" vertical="top"/>
      <protection/>
    </xf>
    <xf numFmtId="0" fontId="10" fillId="0" borderId="84" xfId="62" applyFont="1" applyFill="1" applyBorder="1" applyAlignment="1" applyProtection="1">
      <alignment horizontal="left" vertical="top"/>
      <protection/>
    </xf>
    <xf numFmtId="0" fontId="10" fillId="0" borderId="85" xfId="62" applyFont="1" applyFill="1" applyBorder="1" applyAlignment="1" applyProtection="1">
      <alignment horizontal="left" vertical="top"/>
      <protection/>
    </xf>
    <xf numFmtId="0" fontId="10" fillId="0" borderId="0" xfId="62" applyFont="1" applyFill="1" applyBorder="1" applyAlignment="1" applyProtection="1">
      <alignment horizontal="left" vertical="top"/>
      <protection/>
    </xf>
    <xf numFmtId="0" fontId="10" fillId="0" borderId="69" xfId="62" applyFont="1" applyFill="1" applyBorder="1" applyAlignment="1" applyProtection="1">
      <alignment horizontal="left" vertical="top"/>
      <protection/>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8" fillId="33" borderId="88" xfId="64" applyFont="1" applyFill="1" applyBorder="1" applyAlignment="1" applyProtection="1">
      <alignment horizontal="center" vertical="center" wrapText="1"/>
      <protection/>
    </xf>
    <xf numFmtId="0" fontId="8" fillId="33" borderId="83" xfId="64" applyFont="1" applyFill="1" applyBorder="1" applyAlignment="1" applyProtection="1">
      <alignment horizontal="center" vertical="center" wrapText="1"/>
      <protection/>
    </xf>
    <xf numFmtId="0" fontId="8" fillId="33" borderId="89" xfId="64" applyFont="1" applyFill="1" applyBorder="1" applyAlignment="1" applyProtection="1">
      <alignment horizontal="center" vertical="center" wrapText="1"/>
      <protection/>
    </xf>
    <xf numFmtId="0" fontId="8" fillId="33" borderId="7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9" xfId="64" applyFont="1" applyFill="1" applyBorder="1" applyAlignment="1" applyProtection="1">
      <alignment horizontal="center" vertical="center" wrapText="1"/>
      <protection/>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19" fillId="0" borderId="92" xfId="0" applyFont="1" applyFill="1" applyBorder="1" applyAlignment="1">
      <alignment horizontal="center" vertical="center"/>
    </xf>
    <xf numFmtId="0" fontId="0" fillId="0" borderId="28" xfId="0" applyFont="1" applyBorder="1" applyAlignment="1">
      <alignment horizontal="center" vertical="center"/>
    </xf>
    <xf numFmtId="0" fontId="0" fillId="0" borderId="93" xfId="0" applyFont="1" applyBorder="1" applyAlignment="1">
      <alignment horizontal="center" vertical="center"/>
    </xf>
    <xf numFmtId="0" fontId="0" fillId="0" borderId="27"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9" fillId="36" borderId="94" xfId="0" applyFont="1" applyFill="1" applyBorder="1" applyAlignment="1">
      <alignment horizontal="center" vertical="center" wrapText="1"/>
    </xf>
    <xf numFmtId="0" fontId="0" fillId="36" borderId="95" xfId="0" applyFont="1" applyFill="1" applyBorder="1" applyAlignment="1">
      <alignment horizontal="center" vertical="center" wrapText="1"/>
    </xf>
    <xf numFmtId="0" fontId="19" fillId="36" borderId="96"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6" fillId="33" borderId="80"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01" xfId="0" applyFont="1" applyFill="1" applyBorder="1" applyAlignment="1">
      <alignment horizontal="center" vertical="center" wrapText="1"/>
    </xf>
    <xf numFmtId="0" fontId="12" fillId="0" borderId="102" xfId="0" applyFont="1" applyFill="1" applyBorder="1" applyAlignment="1">
      <alignment vertical="center" textRotation="255" wrapText="1"/>
    </xf>
    <xf numFmtId="0" fontId="0" fillId="0" borderId="103" xfId="0" applyFont="1" applyBorder="1" applyAlignment="1">
      <alignment vertical="center" textRotation="255" wrapText="1"/>
    </xf>
    <xf numFmtId="0" fontId="0" fillId="0" borderId="104" xfId="0" applyFont="1" applyBorder="1" applyAlignment="1">
      <alignment vertical="center" textRotation="255" wrapText="1"/>
    </xf>
    <xf numFmtId="0" fontId="12" fillId="33" borderId="7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0" fillId="35" borderId="15" xfId="0" applyNumberFormat="1" applyFont="1" applyFill="1" applyBorder="1" applyAlignment="1">
      <alignment horizontal="right" vertical="center"/>
    </xf>
    <xf numFmtId="0" fontId="0" fillId="35" borderId="16" xfId="0" applyNumberFormat="1" applyFont="1" applyFill="1" applyBorder="1" applyAlignment="1">
      <alignment horizontal="right" vertical="center"/>
    </xf>
    <xf numFmtId="0" fontId="0" fillId="35" borderId="30" xfId="0" applyNumberFormat="1" applyFont="1" applyFill="1" applyBorder="1" applyAlignment="1">
      <alignment horizontal="right" vertical="center"/>
    </xf>
    <xf numFmtId="0" fontId="0" fillId="0" borderId="107" xfId="0" applyFont="1" applyFill="1" applyBorder="1" applyAlignment="1">
      <alignment horizontal="center" vertical="center"/>
    </xf>
    <xf numFmtId="0" fontId="0" fillId="0" borderId="18" xfId="0" applyFill="1" applyBorder="1" applyAlignment="1">
      <alignment horizontal="center" vertical="center"/>
    </xf>
    <xf numFmtId="0" fontId="0" fillId="0" borderId="24" xfId="0" applyFill="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ill="1" applyBorder="1" applyAlignment="1">
      <alignment horizontal="left" vertical="center"/>
    </xf>
    <xf numFmtId="0" fontId="0" fillId="0" borderId="110" xfId="0" applyFill="1" applyBorder="1" applyAlignment="1">
      <alignment horizontal="left" vertical="center"/>
    </xf>
    <xf numFmtId="0" fontId="0" fillId="0" borderId="111" xfId="0" applyFont="1" applyFill="1" applyBorder="1" applyAlignment="1">
      <alignment horizontal="left" vertical="center"/>
    </xf>
    <xf numFmtId="0" fontId="0" fillId="0" borderId="112" xfId="0" applyFont="1" applyBorder="1" applyAlignment="1">
      <alignment horizontal="left" vertical="center"/>
    </xf>
    <xf numFmtId="0" fontId="0" fillId="0" borderId="113"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101" xfId="0" applyFont="1" applyBorder="1" applyAlignment="1">
      <alignment horizontal="left" vertical="center"/>
    </xf>
    <xf numFmtId="0" fontId="0" fillId="0" borderId="23" xfId="0" applyFont="1" applyFill="1" applyBorder="1" applyAlignment="1">
      <alignment horizontal="center" vertical="center"/>
    </xf>
    <xf numFmtId="0" fontId="0" fillId="0" borderId="18" xfId="0" applyFont="1" applyBorder="1" applyAlignment="1">
      <alignment horizontal="center" vertical="center"/>
    </xf>
    <xf numFmtId="0" fontId="0" fillId="0" borderId="114"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69" xfId="0" applyFont="1" applyBorder="1" applyAlignment="1">
      <alignment horizontal="center" vertical="center"/>
    </xf>
    <xf numFmtId="0" fontId="0" fillId="0" borderId="25" xfId="0" applyFont="1" applyBorder="1" applyAlignment="1">
      <alignment horizontal="center" vertical="center"/>
    </xf>
    <xf numFmtId="0" fontId="0" fillId="0" borderId="101" xfId="0" applyFont="1" applyBorder="1" applyAlignment="1">
      <alignment horizontal="center" vertical="center"/>
    </xf>
    <xf numFmtId="0" fontId="0" fillId="36" borderId="115" xfId="0" applyFont="1" applyFill="1" applyBorder="1" applyAlignment="1">
      <alignment horizontal="center" vertical="center" wrapText="1"/>
    </xf>
    <xf numFmtId="0" fontId="0" fillId="0" borderId="0" xfId="0" applyFont="1" applyBorder="1" applyAlignment="1">
      <alignment vertical="center"/>
    </xf>
    <xf numFmtId="0" fontId="19" fillId="0" borderId="116" xfId="0" applyFont="1" applyFill="1" applyBorder="1" applyAlignment="1">
      <alignment horizontal="center" vertical="center"/>
    </xf>
    <xf numFmtId="0" fontId="0" fillId="0" borderId="117" xfId="0" applyFont="1" applyBorder="1" applyAlignment="1">
      <alignment horizontal="center" vertical="center"/>
    </xf>
    <xf numFmtId="0" fontId="19" fillId="0" borderId="90" xfId="0" applyFont="1" applyFill="1" applyBorder="1" applyAlignment="1">
      <alignment horizontal="center" vertical="center"/>
    </xf>
    <xf numFmtId="0" fontId="0" fillId="0" borderId="118" xfId="0" applyFont="1" applyBorder="1" applyAlignment="1">
      <alignment horizontal="center" vertical="center"/>
    </xf>
    <xf numFmtId="0" fontId="0" fillId="34" borderId="99" xfId="0" applyFill="1" applyBorder="1" applyAlignment="1">
      <alignment vertical="center"/>
    </xf>
    <xf numFmtId="0" fontId="0" fillId="34" borderId="119" xfId="0" applyFill="1" applyBorder="1" applyAlignment="1">
      <alignment vertical="center"/>
    </xf>
    <xf numFmtId="0" fontId="0" fillId="0" borderId="120"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14"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25" xfId="0" applyFont="1" applyBorder="1" applyAlignment="1">
      <alignment horizontal="left" vertical="center" wrapText="1"/>
    </xf>
    <xf numFmtId="0" fontId="0" fillId="0" borderId="13" xfId="0" applyFont="1" applyBorder="1" applyAlignment="1">
      <alignment horizontal="left" vertical="center" wrapText="1"/>
    </xf>
    <xf numFmtId="0" fontId="0" fillId="0" borderId="101" xfId="0" applyFont="1" applyBorder="1" applyAlignment="1">
      <alignment horizontal="left" vertical="center"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18" xfId="0" applyFont="1" applyBorder="1" applyAlignment="1">
      <alignment horizontal="left" vertical="center" wrapText="1"/>
    </xf>
    <xf numFmtId="0" fontId="0" fillId="0" borderId="114"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25" xfId="0" applyFont="1" applyBorder="1" applyAlignment="1">
      <alignment horizontal="left" vertical="center" wrapText="1"/>
    </xf>
    <xf numFmtId="0" fontId="0" fillId="0" borderId="13" xfId="0" applyFont="1" applyBorder="1" applyAlignment="1">
      <alignment horizontal="left" vertical="center" wrapText="1"/>
    </xf>
    <xf numFmtId="0" fontId="0" fillId="0" borderId="101" xfId="0" applyFont="1" applyBorder="1" applyAlignment="1">
      <alignment horizontal="left" vertical="center" wrapText="1"/>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40" xfId="0" applyFont="1" applyFill="1" applyBorder="1" applyAlignment="1">
      <alignment vertical="center"/>
    </xf>
    <xf numFmtId="0" fontId="0" fillId="0" borderId="16" xfId="0" applyFont="1" applyBorder="1" applyAlignment="1">
      <alignment vertical="center"/>
    </xf>
    <xf numFmtId="0" fontId="0" fillId="0" borderId="123"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3" xfId="0" applyFont="1" applyBorder="1" applyAlignment="1">
      <alignment horizontal="left" vertical="center"/>
    </xf>
    <xf numFmtId="0" fontId="0" fillId="0" borderId="124" xfId="0" applyFont="1" applyBorder="1" applyAlignment="1">
      <alignment horizontal="left" vertical="center"/>
    </xf>
    <xf numFmtId="0" fontId="0" fillId="0" borderId="125" xfId="0" applyFont="1" applyFill="1" applyBorder="1" applyAlignment="1">
      <alignment horizontal="left" vertical="center"/>
    </xf>
    <xf numFmtId="0" fontId="0" fillId="0" borderId="34" xfId="0" applyFont="1" applyFill="1" applyBorder="1" applyAlignment="1">
      <alignment horizontal="left" vertical="center"/>
    </xf>
    <xf numFmtId="0" fontId="16" fillId="36" borderId="70" xfId="0" applyFont="1" applyFill="1" applyBorder="1" applyAlignment="1">
      <alignment horizontal="center" vertical="center"/>
    </xf>
    <xf numFmtId="0" fontId="16" fillId="36" borderId="71" xfId="0" applyFont="1" applyFill="1" applyBorder="1" applyAlignment="1">
      <alignment horizontal="center" vertical="center"/>
    </xf>
    <xf numFmtId="0" fontId="16" fillId="36" borderId="72" xfId="0" applyFont="1" applyFill="1" applyBorder="1" applyAlignment="1">
      <alignment horizontal="center" vertical="center"/>
    </xf>
    <xf numFmtId="0" fontId="0" fillId="36" borderId="123" xfId="0" applyFont="1" applyFill="1" applyBorder="1" applyAlignment="1">
      <alignment horizontal="center" vertical="center"/>
    </xf>
    <xf numFmtId="0" fontId="0" fillId="0" borderId="103" xfId="0" applyFont="1" applyBorder="1" applyAlignment="1">
      <alignment horizontal="center" vertical="center"/>
    </xf>
    <xf numFmtId="0" fontId="0" fillId="0" borderId="126" xfId="0" applyFont="1" applyBorder="1" applyAlignment="1">
      <alignment horizontal="center" vertical="center"/>
    </xf>
    <xf numFmtId="0" fontId="0" fillId="0" borderId="19" xfId="0" applyFont="1" applyBorder="1" applyAlignment="1">
      <alignment vertical="center"/>
    </xf>
    <xf numFmtId="0" fontId="0" fillId="0" borderId="36"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vertical="center"/>
    </xf>
    <xf numFmtId="0" fontId="0" fillId="36" borderId="103" xfId="0" applyFont="1" applyFill="1" applyBorder="1" applyAlignment="1">
      <alignment horizontal="center" vertical="center"/>
    </xf>
    <xf numFmtId="0" fontId="0" fillId="36" borderId="126" xfId="0" applyFont="1" applyFill="1" applyBorder="1" applyAlignment="1">
      <alignment horizontal="center"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07" xfId="0" applyFont="1" applyFill="1" applyBorder="1" applyAlignment="1">
      <alignment horizontal="center" vertical="center"/>
    </xf>
    <xf numFmtId="0" fontId="0" fillId="0" borderId="40" xfId="0" applyFont="1" applyFill="1" applyBorder="1" applyAlignment="1">
      <alignment vertical="center" wrapText="1"/>
    </xf>
    <xf numFmtId="0" fontId="0" fillId="0" borderId="16" xfId="0" applyFont="1" applyBorder="1" applyAlignment="1">
      <alignment vertical="center" wrapText="1"/>
    </xf>
    <xf numFmtId="0" fontId="0" fillId="0" borderId="127" xfId="0" applyFont="1" applyFill="1" applyBorder="1" applyAlignment="1">
      <alignment vertical="center" wrapText="1"/>
    </xf>
    <xf numFmtId="0" fontId="0" fillId="0" borderId="28" xfId="0" applyFont="1" applyBorder="1" applyAlignment="1">
      <alignment vertical="center" wrapText="1"/>
    </xf>
    <xf numFmtId="0" fontId="0" fillId="0" borderId="86" xfId="0" applyFont="1" applyBorder="1" applyAlignment="1">
      <alignment vertical="center" wrapText="1"/>
    </xf>
    <xf numFmtId="0" fontId="0" fillId="0" borderId="36" xfId="0" applyFont="1" applyFill="1" applyBorder="1" applyAlignment="1">
      <alignment vertical="center"/>
    </xf>
    <xf numFmtId="0" fontId="16" fillId="37" borderId="70" xfId="0" applyFont="1" applyFill="1" applyBorder="1" applyAlignment="1">
      <alignment horizontal="center" vertical="center"/>
    </xf>
    <xf numFmtId="0" fontId="2" fillId="37" borderId="71" xfId="0" applyFont="1" applyFill="1" applyBorder="1" applyAlignment="1">
      <alignment horizontal="center" vertical="center"/>
    </xf>
    <xf numFmtId="0" fontId="2" fillId="37" borderId="72" xfId="0" applyFont="1" applyFill="1" applyBorder="1" applyAlignment="1">
      <alignment horizontal="center" vertical="center"/>
    </xf>
    <xf numFmtId="0" fontId="12" fillId="34" borderId="76"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128"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129" xfId="0" applyFont="1" applyFill="1" applyBorder="1" applyAlignment="1">
      <alignment horizontal="center" vertical="center"/>
    </xf>
    <xf numFmtId="0" fontId="18" fillId="0" borderId="128"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0" fillId="35" borderId="41" xfId="0" applyFont="1" applyFill="1" applyBorder="1" applyAlignment="1">
      <alignment horizontal="left" vertical="center" wrapText="1"/>
    </xf>
    <xf numFmtId="0" fontId="0" fillId="35" borderId="14" xfId="0" applyFont="1" applyFill="1" applyBorder="1" applyAlignment="1">
      <alignment horizontal="left" vertical="center"/>
    </xf>
    <xf numFmtId="0" fontId="0" fillId="35" borderId="49"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51" xfId="0" applyFont="1" applyFill="1" applyBorder="1" applyAlignment="1">
      <alignment horizontal="center" vertical="center"/>
    </xf>
    <xf numFmtId="176" fontId="0" fillId="0" borderId="15"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0" fillId="0" borderId="127" xfId="0" applyFont="1" applyFill="1" applyBorder="1" applyAlignment="1">
      <alignment vertical="center"/>
    </xf>
    <xf numFmtId="0" fontId="0" fillId="0" borderId="28" xfId="0" applyFont="1" applyBorder="1" applyAlignment="1">
      <alignment vertical="center"/>
    </xf>
    <xf numFmtId="0" fontId="11" fillId="0" borderId="128" xfId="62"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30" xfId="62"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Fill="1"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vertical="center"/>
    </xf>
    <xf numFmtId="0" fontId="0" fillId="0" borderId="71" xfId="0" applyFont="1" applyBorder="1" applyAlignment="1">
      <alignment horizontal="center" vertical="center"/>
    </xf>
    <xf numFmtId="0" fontId="0" fillId="0" borderId="129" xfId="0" applyFont="1" applyBorder="1" applyAlignment="1">
      <alignment horizontal="center" vertical="center"/>
    </xf>
    <xf numFmtId="0" fontId="8" fillId="33" borderId="130" xfId="62"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33" xfId="64" applyFont="1" applyFill="1" applyBorder="1" applyAlignment="1" applyProtection="1">
      <alignment horizontal="center" vertical="center" wrapText="1" shrinkToFit="1"/>
      <protection/>
    </xf>
    <xf numFmtId="0" fontId="9" fillId="33" borderId="21" xfId="64" applyFont="1" applyFill="1" applyBorder="1" applyAlignment="1" applyProtection="1">
      <alignment horizontal="center" vertical="center" shrinkToFit="1"/>
      <protection/>
    </xf>
    <xf numFmtId="0" fontId="9" fillId="33" borderId="43" xfId="64" applyFont="1" applyFill="1" applyBorder="1" applyAlignment="1" applyProtection="1">
      <alignment horizontal="center" vertical="center" shrinkToFit="1"/>
      <protection/>
    </xf>
    <xf numFmtId="0" fontId="11" fillId="0" borderId="120" xfId="64" applyFont="1" applyFill="1" applyBorder="1" applyAlignment="1" applyProtection="1">
      <alignment horizontal="center" vertical="center"/>
      <protection/>
    </xf>
    <xf numFmtId="0" fontId="11" fillId="0" borderId="21" xfId="64"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2"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3" applyFont="1" applyFill="1" applyBorder="1" applyAlignment="1" applyProtection="1">
      <alignment horizontal="center" vertical="center" shrinkToFit="1"/>
      <protection/>
    </xf>
    <xf numFmtId="0" fontId="11" fillId="0" borderId="21" xfId="63" applyFont="1" applyFill="1" applyBorder="1" applyAlignment="1" applyProtection="1">
      <alignment horizontal="center" vertical="center" shrinkToFit="1"/>
      <protection/>
    </xf>
    <xf numFmtId="0" fontId="11" fillId="0" borderId="51" xfId="63" applyFont="1" applyFill="1" applyBorder="1" applyAlignment="1" applyProtection="1">
      <alignment horizontal="center" vertical="center" shrinkToFit="1"/>
      <protection/>
    </xf>
    <xf numFmtId="0" fontId="8" fillId="33" borderId="70" xfId="64" applyFont="1" applyFill="1" applyBorder="1" applyAlignment="1" applyProtection="1">
      <alignment horizontal="center" vertical="center"/>
      <protection/>
    </xf>
    <xf numFmtId="0" fontId="8" fillId="33" borderId="71" xfId="64" applyFont="1" applyFill="1" applyBorder="1" applyAlignment="1" applyProtection="1">
      <alignment horizontal="center" vertical="center"/>
      <protection/>
    </xf>
    <xf numFmtId="0" fontId="12" fillId="33" borderId="133"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11" fillId="0" borderId="120" xfId="62" applyFont="1" applyFill="1" applyBorder="1" applyAlignment="1" applyProtection="1">
      <alignment horizontal="center" vertical="center" wrapText="1" shrinkToFit="1"/>
      <protection/>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wrapText="1"/>
      <protection/>
    </xf>
    <xf numFmtId="0" fontId="0" fillId="0" borderId="51" xfId="0" applyFont="1" applyBorder="1" applyAlignment="1">
      <alignment horizontal="center" vertical="center"/>
    </xf>
    <xf numFmtId="0" fontId="12" fillId="33" borderId="76" xfId="64" applyFont="1" applyFill="1" applyBorder="1" applyAlignment="1" applyProtection="1">
      <alignment horizontal="center" vertical="center" wrapText="1" shrinkToFit="1"/>
      <protection/>
    </xf>
    <xf numFmtId="0" fontId="12" fillId="33" borderId="18" xfId="64" applyFont="1" applyFill="1" applyBorder="1" applyAlignment="1" applyProtection="1">
      <alignment horizontal="center" vertical="center" wrapText="1" shrinkToFit="1"/>
      <protection/>
    </xf>
    <xf numFmtId="0" fontId="0" fillId="0" borderId="120" xfId="64" applyFont="1" applyFill="1" applyBorder="1" applyAlignment="1" applyProtection="1">
      <alignment horizontal="left" vertical="center" wrapText="1" shrinkToFit="1"/>
      <protection/>
    </xf>
    <xf numFmtId="0" fontId="0" fillId="0" borderId="21" xfId="64" applyFont="1" applyFill="1" applyBorder="1" applyAlignment="1" applyProtection="1">
      <alignment horizontal="left" vertical="center" wrapText="1" shrinkToFit="1"/>
      <protection/>
    </xf>
    <xf numFmtId="0" fontId="8" fillId="33" borderId="20" xfId="62" applyNumberFormat="1" applyFont="1" applyFill="1" applyBorder="1" applyAlignment="1" applyProtection="1">
      <alignment horizontal="center" vertical="center" wrapText="1"/>
      <protection/>
    </xf>
    <xf numFmtId="0" fontId="0" fillId="0" borderId="20" xfId="62" applyFont="1" applyFill="1" applyBorder="1" applyAlignment="1">
      <alignment horizontal="center" vertical="center" wrapText="1" shrinkToFit="1"/>
      <protection/>
    </xf>
    <xf numFmtId="0" fontId="0" fillId="0" borderId="51" xfId="0" applyFont="1" applyBorder="1" applyAlignment="1">
      <alignment horizontal="center" vertical="center" shrinkToFit="1"/>
    </xf>
    <xf numFmtId="181" fontId="0" fillId="0" borderId="55" xfId="0" applyNumberFormat="1" applyFont="1" applyFill="1" applyBorder="1" applyAlignment="1">
      <alignment horizontal="center" vertical="center"/>
    </xf>
    <xf numFmtId="0" fontId="0" fillId="34" borderId="61" xfId="0" applyFont="1" applyFill="1" applyBorder="1" applyAlignment="1">
      <alignment horizontal="center" vertical="center"/>
    </xf>
    <xf numFmtId="0" fontId="8" fillId="33" borderId="133"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0" fillId="0" borderId="120" xfId="62" applyFont="1" applyFill="1" applyBorder="1" applyAlignment="1" applyProtection="1">
      <alignment horizontal="left" vertical="top" wrapText="1"/>
      <protection/>
    </xf>
    <xf numFmtId="0" fontId="0" fillId="0" borderId="21" xfId="62" applyFont="1" applyFill="1" applyBorder="1" applyAlignment="1" applyProtection="1">
      <alignment horizontal="left" vertical="top" wrapText="1"/>
      <protection/>
    </xf>
    <xf numFmtId="0" fontId="0" fillId="0" borderId="51" xfId="62" applyFont="1" applyFill="1" applyBorder="1" applyAlignment="1" applyProtection="1">
      <alignment horizontal="left" vertical="top" wrapText="1"/>
      <protection/>
    </xf>
    <xf numFmtId="0" fontId="0" fillId="0" borderId="120" xfId="62" applyFont="1" applyFill="1" applyBorder="1" applyAlignment="1" applyProtection="1">
      <alignment vertical="top" wrapText="1"/>
      <protection/>
    </xf>
    <xf numFmtId="0" fontId="0" fillId="0" borderId="21" xfId="62" applyFont="1" applyFill="1" applyBorder="1" applyAlignment="1" applyProtection="1">
      <alignment vertical="top" wrapText="1"/>
      <protection/>
    </xf>
    <xf numFmtId="0" fontId="0" fillId="0" borderId="51" xfId="62" applyFont="1" applyFill="1" applyBorder="1" applyAlignment="1" applyProtection="1">
      <alignment vertical="top" wrapText="1"/>
      <protection/>
    </xf>
    <xf numFmtId="0" fontId="8" fillId="33" borderId="43" xfId="64" applyFont="1" applyFill="1" applyBorder="1" applyAlignment="1" applyProtection="1">
      <alignment horizontal="center" vertical="center" wrapText="1"/>
      <protection/>
    </xf>
    <xf numFmtId="0" fontId="0" fillId="0" borderId="120"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1" xfId="62" applyFont="1" applyFill="1" applyBorder="1" applyAlignment="1" applyProtection="1">
      <alignment vertical="center" wrapText="1"/>
      <protection/>
    </xf>
    <xf numFmtId="0" fontId="8" fillId="33" borderId="76"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77" xfId="64" applyFont="1" applyFill="1" applyBorder="1" applyAlignment="1" applyProtection="1">
      <alignment horizontal="center" vertical="center" wrapText="1"/>
      <protection/>
    </xf>
    <xf numFmtId="0" fontId="8" fillId="33" borderId="80" xfId="64" applyFont="1" applyFill="1" applyBorder="1" applyAlignment="1" applyProtection="1">
      <alignment horizontal="center" vertical="center" wrapText="1"/>
      <protection/>
    </xf>
    <xf numFmtId="0" fontId="8" fillId="33" borderId="13" xfId="64" applyFont="1" applyFill="1" applyBorder="1" applyAlignment="1" applyProtection="1">
      <alignment horizontal="center" vertical="center" wrapText="1"/>
      <protection/>
    </xf>
    <xf numFmtId="0" fontId="8" fillId="33" borderId="81" xfId="64" applyFont="1" applyFill="1" applyBorder="1" applyAlignment="1" applyProtection="1">
      <alignment horizontal="center" vertical="center" wrapText="1"/>
      <protection/>
    </xf>
    <xf numFmtId="0" fontId="8" fillId="0" borderId="134" xfId="64" applyFont="1" applyFill="1" applyBorder="1" applyAlignment="1" applyProtection="1">
      <alignment horizontal="center" vertical="center" wrapText="1"/>
      <protection/>
    </xf>
    <xf numFmtId="0" fontId="8" fillId="0" borderId="64" xfId="64"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176" fontId="0" fillId="34" borderId="55" xfId="0" applyNumberFormat="1" applyFont="1" applyFill="1" applyBorder="1" applyAlignment="1">
      <alignment horizontal="center" vertical="center"/>
    </xf>
    <xf numFmtId="0" fontId="11" fillId="33" borderId="15" xfId="64" applyFont="1" applyFill="1" applyBorder="1" applyAlignment="1" applyProtection="1">
      <alignment horizontal="center" vertical="center" wrapText="1"/>
      <protection/>
    </xf>
    <xf numFmtId="0" fontId="11" fillId="33" borderId="16" xfId="64" applyFont="1" applyFill="1" applyBorder="1" applyAlignment="1" applyProtection="1">
      <alignment horizontal="center" vertical="center" wrapText="1"/>
      <protection/>
    </xf>
    <xf numFmtId="0" fontId="11" fillId="33" borderId="17" xfId="64"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176" fontId="0" fillId="0" borderId="135"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3" fontId="0" fillId="0" borderId="135"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61" xfId="0" applyFont="1" applyFill="1" applyBorder="1" applyAlignment="1">
      <alignment horizontal="center" vertical="center"/>
    </xf>
    <xf numFmtId="181" fontId="0" fillId="0" borderId="5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33" borderId="51" xfId="0" applyFont="1" applyFill="1" applyBorder="1" applyAlignment="1">
      <alignment horizontal="center" vertical="center"/>
    </xf>
    <xf numFmtId="0" fontId="11" fillId="33" borderId="107" xfId="64"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14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1" fillId="33" borderId="23" xfId="64" applyFont="1" applyFill="1" applyBorder="1" applyAlignment="1" applyProtection="1">
      <alignment horizontal="center" vertical="center" wrapText="1"/>
      <protection/>
    </xf>
    <xf numFmtId="0" fontId="11" fillId="33" borderId="18"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181" fontId="0" fillId="0" borderId="135" xfId="0" applyNumberFormat="1" applyFont="1" applyFill="1" applyBorder="1" applyAlignment="1">
      <alignment horizontal="center" vertical="center"/>
    </xf>
    <xf numFmtId="176" fontId="0" fillId="34" borderId="135" xfId="0" applyNumberFormat="1" applyFont="1" applyFill="1" applyBorder="1" applyAlignment="1">
      <alignment horizontal="center" vertical="center"/>
    </xf>
    <xf numFmtId="0" fontId="11" fillId="33" borderId="25" xfId="64" applyFont="1" applyFill="1" applyBorder="1" applyAlignment="1" applyProtection="1">
      <alignment horizontal="center" vertical="center" wrapText="1"/>
      <protection/>
    </xf>
    <xf numFmtId="0" fontId="11" fillId="33" borderId="13"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141"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181" fontId="0" fillId="34" borderId="55"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185" fontId="0" fillId="34" borderId="20" xfId="0" applyNumberFormat="1" applyFont="1" applyFill="1" applyBorder="1" applyAlignment="1">
      <alignment horizontal="center" vertical="center"/>
    </xf>
    <xf numFmtId="185" fontId="0" fillId="34" borderId="21" xfId="0" applyNumberFormat="1" applyFont="1" applyFill="1" applyBorder="1" applyAlignment="1">
      <alignment horizontal="center" vertical="center"/>
    </xf>
    <xf numFmtId="185" fontId="0" fillId="34" borderId="22"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185" fontId="0" fillId="0" borderId="20" xfId="0" applyNumberFormat="1" applyFont="1" applyFill="1" applyBorder="1" applyAlignment="1">
      <alignment horizontal="center" vertical="center"/>
    </xf>
    <xf numFmtId="185" fontId="0" fillId="0" borderId="21" xfId="0" applyNumberFormat="1" applyFont="1" applyFill="1" applyBorder="1" applyAlignment="1">
      <alignment horizontal="center" vertical="center"/>
    </xf>
    <xf numFmtId="185" fontId="0" fillId="0" borderId="22" xfId="0" applyNumberFormat="1" applyFont="1" applyFill="1" applyBorder="1" applyAlignment="1">
      <alignment horizontal="center" vertical="center"/>
    </xf>
    <xf numFmtId="0" fontId="0" fillId="33" borderId="120" xfId="0" applyFont="1" applyFill="1" applyBorder="1" applyAlignment="1">
      <alignment horizontal="center" vertical="center"/>
    </xf>
    <xf numFmtId="0" fontId="12" fillId="33" borderId="14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4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0" borderId="107" xfId="0" applyFont="1" applyBorder="1" applyAlignment="1">
      <alignment horizontal="center" vertical="center" wrapText="1"/>
    </xf>
    <xf numFmtId="0" fontId="0" fillId="0" borderId="24" xfId="0" applyFont="1" applyBorder="1" applyAlignment="1">
      <alignment horizontal="center" vertical="center"/>
    </xf>
    <xf numFmtId="0" fontId="0" fillId="0" borderId="85" xfId="0" applyFont="1" applyBorder="1" applyAlignment="1">
      <alignment horizontal="center" vertical="center"/>
    </xf>
    <xf numFmtId="0" fontId="0" fillId="0" borderId="32" xfId="0" applyFont="1" applyBorder="1" applyAlignment="1">
      <alignment horizontal="center" vertical="center"/>
    </xf>
    <xf numFmtId="0" fontId="0" fillId="0" borderId="140" xfId="0" applyFont="1" applyBorder="1" applyAlignment="1">
      <alignment horizontal="center" vertical="center"/>
    </xf>
    <xf numFmtId="0" fontId="0" fillId="0" borderId="26"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9" xfId="0" applyNumberFormat="1" applyFont="1" applyBorder="1" applyAlignment="1">
      <alignment horizontal="center" vertical="center"/>
    </xf>
    <xf numFmtId="3" fontId="0" fillId="0" borderId="19" xfId="0" applyNumberFormat="1"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12" fillId="33" borderId="1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5" fillId="33" borderId="23"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36" borderId="76"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24"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114"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1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49"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55" xfId="0" applyFont="1" applyFill="1" applyBorder="1" applyAlignment="1">
      <alignment horizontal="right" vertical="center"/>
    </xf>
    <xf numFmtId="0" fontId="0" fillId="0" borderId="149" xfId="0" applyFont="1" applyFill="1" applyBorder="1" applyAlignment="1">
      <alignment horizontal="center" vertical="center" wrapText="1"/>
    </xf>
    <xf numFmtId="0" fontId="14" fillId="33" borderId="76" xfId="0" applyFont="1" applyFill="1" applyBorder="1" applyAlignment="1">
      <alignment horizontal="center" vertical="center" textRotation="255" wrapText="1"/>
    </xf>
    <xf numFmtId="0" fontId="14" fillId="33" borderId="114"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05" xfId="0" applyFont="1" applyFill="1" applyBorder="1" applyAlignment="1">
      <alignment horizontal="center" vertical="center" textRotation="255" wrapText="1"/>
    </xf>
    <xf numFmtId="0" fontId="14" fillId="33" borderId="150" xfId="0" applyFont="1" applyFill="1" applyBorder="1" applyAlignment="1">
      <alignment horizontal="center" vertical="center" textRotation="255" wrapText="1"/>
    </xf>
    <xf numFmtId="0" fontId="12"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16" fillId="36" borderId="80" xfId="0" applyFont="1" applyFill="1" applyBorder="1" applyAlignment="1">
      <alignment horizontal="center" vertical="center" wrapText="1"/>
    </xf>
    <xf numFmtId="0" fontId="16" fillId="36" borderId="71" xfId="0" applyFont="1" applyFill="1" applyBorder="1" applyAlignment="1">
      <alignment horizontal="center" vertical="center" wrapText="1"/>
    </xf>
    <xf numFmtId="0" fontId="16" fillId="36" borderId="72" xfId="0" applyFont="1" applyFill="1" applyBorder="1" applyAlignment="1">
      <alignment horizontal="center" vertical="center" wrapText="1"/>
    </xf>
    <xf numFmtId="3" fontId="0" fillId="0" borderId="55" xfId="0" applyNumberFormat="1" applyFont="1" applyFill="1" applyBorder="1" applyAlignment="1">
      <alignment horizontal="right" vertical="center"/>
    </xf>
    <xf numFmtId="183" fontId="60" fillId="0" borderId="123" xfId="0" applyNumberFormat="1" applyFont="1" applyBorder="1" applyAlignment="1">
      <alignment horizontal="right" vertical="center"/>
    </xf>
    <xf numFmtId="183" fontId="60" fillId="0" borderId="103" xfId="0" applyNumberFormat="1" applyFont="1" applyBorder="1" applyAlignment="1">
      <alignment horizontal="right" vertical="center"/>
    </xf>
    <xf numFmtId="183" fontId="60" fillId="0" borderId="126" xfId="0" applyNumberFormat="1" applyFont="1" applyBorder="1" applyAlignment="1">
      <alignment horizontal="right" vertical="center"/>
    </xf>
    <xf numFmtId="0" fontId="0" fillId="0" borderId="153"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4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0" fillId="0" borderId="15" xfId="0" applyFont="1" applyBorder="1" applyAlignment="1">
      <alignment horizontal="left" vertical="center" wrapText="1"/>
    </xf>
    <xf numFmtId="0" fontId="0" fillId="0" borderId="16" xfId="0" applyFont="1" applyBorder="1" applyAlignment="1">
      <alignment horizontal="left" vertical="center"/>
    </xf>
    <xf numFmtId="0" fontId="0" fillId="0" borderId="17" xfId="0" applyFont="1" applyBorder="1" applyAlignment="1">
      <alignment horizontal="left" vertical="center"/>
    </xf>
    <xf numFmtId="190" fontId="0" fillId="0" borderId="45" xfId="0" applyNumberFormat="1" applyFont="1" applyFill="1" applyBorder="1" applyAlignment="1">
      <alignment horizontal="right" vertical="center" wrapText="1"/>
    </xf>
    <xf numFmtId="190" fontId="0" fillId="0" borderId="46" xfId="0" applyNumberFormat="1" applyFont="1" applyFill="1" applyBorder="1" applyAlignment="1">
      <alignment horizontal="right" vertical="center" wrapText="1"/>
    </xf>
    <xf numFmtId="190" fontId="0" fillId="0" borderId="154" xfId="0" applyNumberFormat="1" applyFont="1" applyFill="1" applyBorder="1" applyAlignment="1">
      <alignment horizontal="right"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NumberFormat="1" applyFont="1" applyFill="1" applyBorder="1" applyAlignment="1">
      <alignment horizontal="right" vertical="center" wrapText="1"/>
    </xf>
    <xf numFmtId="0" fontId="0" fillId="0" borderId="37" xfId="0" applyNumberFormat="1" applyFont="1" applyFill="1" applyBorder="1" applyAlignment="1">
      <alignment horizontal="right" vertical="center" wrapText="1"/>
    </xf>
    <xf numFmtId="0" fontId="0" fillId="0" borderId="155" xfId="0" applyNumberFormat="1" applyFont="1" applyFill="1" applyBorder="1" applyAlignment="1">
      <alignment horizontal="right" vertical="center" wrapText="1"/>
    </xf>
    <xf numFmtId="181" fontId="0" fillId="0" borderId="156" xfId="0" applyNumberFormat="1" applyFont="1" applyFill="1" applyBorder="1" applyAlignment="1">
      <alignment vertical="center" wrapText="1"/>
    </xf>
    <xf numFmtId="181" fontId="0" fillId="0" borderId="46" xfId="0" applyNumberFormat="1" applyFont="1" applyFill="1" applyBorder="1" applyAlignment="1">
      <alignment vertical="center" wrapText="1"/>
    </xf>
    <xf numFmtId="181" fontId="0" fillId="0" borderId="47" xfId="0" applyNumberFormat="1" applyFont="1" applyFill="1" applyBorder="1" applyAlignment="1">
      <alignment vertical="center" wrapText="1"/>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176" fontId="0" fillId="0" borderId="123"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46" xfId="0" applyNumberFormat="1" applyFont="1" applyFill="1" applyBorder="1" applyAlignment="1">
      <alignment horizontal="center" vertical="center" wrapText="1"/>
    </xf>
    <xf numFmtId="176" fontId="0" fillId="0" borderId="157" xfId="0" applyNumberFormat="1" applyFont="1" applyFill="1" applyBorder="1" applyAlignment="1">
      <alignment horizontal="center" vertical="center" wrapText="1"/>
    </xf>
    <xf numFmtId="181" fontId="0" fillId="0" borderId="40" xfId="0" applyNumberFormat="1" applyFont="1" applyFill="1" applyBorder="1" applyAlignment="1">
      <alignment vertical="center" wrapText="1"/>
    </xf>
    <xf numFmtId="181" fontId="0" fillId="0" borderId="16" xfId="0" applyNumberFormat="1" applyFont="1" applyFill="1" applyBorder="1" applyAlignment="1">
      <alignment vertical="center" wrapText="1"/>
    </xf>
    <xf numFmtId="181" fontId="0" fillId="0" borderId="17" xfId="0" applyNumberFormat="1" applyFont="1" applyFill="1" applyBorder="1" applyAlignment="1">
      <alignment vertical="center" wrapText="1"/>
    </xf>
    <xf numFmtId="0" fontId="10" fillId="0" borderId="51" xfId="0" applyFont="1" applyBorder="1" applyAlignment="1">
      <alignment horizontal="center" vertical="center"/>
    </xf>
    <xf numFmtId="0" fontId="18" fillId="0" borderId="14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81" xfId="0" applyFont="1" applyFill="1" applyBorder="1" applyAlignment="1">
      <alignment horizontal="center" vertical="center" wrapText="1"/>
    </xf>
    <xf numFmtId="0" fontId="0" fillId="0" borderId="156" xfId="0" applyFont="1" applyFill="1" applyBorder="1" applyAlignment="1">
      <alignment horizontal="center" vertical="center" wrapText="1"/>
    </xf>
    <xf numFmtId="0" fontId="0" fillId="35" borderId="39" xfId="0" applyFont="1" applyFill="1" applyBorder="1" applyAlignment="1">
      <alignment horizontal="left" vertical="center" wrapText="1"/>
    </xf>
    <xf numFmtId="0" fontId="0" fillId="35" borderId="37" xfId="0" applyFont="1" applyFill="1" applyBorder="1" applyAlignment="1">
      <alignment horizontal="left" vertical="center"/>
    </xf>
    <xf numFmtId="0" fontId="0" fillId="35" borderId="38" xfId="0" applyFont="1" applyFill="1" applyBorder="1" applyAlignment="1">
      <alignment horizontal="left" vertical="center"/>
    </xf>
    <xf numFmtId="1" fontId="0" fillId="35" borderId="39" xfId="0" applyNumberFormat="1" applyFont="1" applyFill="1" applyBorder="1" applyAlignment="1">
      <alignment horizontal="right" vertical="center"/>
    </xf>
    <xf numFmtId="1" fontId="59" fillId="35" borderId="37" xfId="0" applyNumberFormat="1" applyFont="1" applyFill="1" applyBorder="1" applyAlignment="1">
      <alignment horizontal="right" vertical="center"/>
    </xf>
    <xf numFmtId="1" fontId="59" fillId="35" borderId="158" xfId="0" applyNumberFormat="1" applyFont="1" applyFill="1" applyBorder="1" applyAlignment="1">
      <alignment horizontal="righ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58"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52" xfId="0" applyFont="1" applyBorder="1" applyAlignment="1">
      <alignment horizontal="center" vertical="center" wrapText="1"/>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7" xfId="0" applyFont="1" applyFill="1" applyBorder="1" applyAlignment="1">
      <alignment horizontal="left" vertical="center" wrapText="1"/>
    </xf>
    <xf numFmtId="0" fontId="0" fillId="35" borderId="38" xfId="0" applyFont="1" applyFill="1" applyBorder="1" applyAlignment="1">
      <alignment horizontal="left" vertical="center" wrapText="1"/>
    </xf>
    <xf numFmtId="176" fontId="0" fillId="35" borderId="39" xfId="0" applyNumberFormat="1" applyFont="1" applyFill="1" applyBorder="1" applyAlignment="1">
      <alignment horizontal="right" vertical="center"/>
    </xf>
    <xf numFmtId="176" fontId="0" fillId="35" borderId="37" xfId="0" applyNumberFormat="1" applyFont="1" applyFill="1" applyBorder="1" applyAlignment="1">
      <alignment horizontal="right" vertical="center"/>
    </xf>
    <xf numFmtId="176" fontId="0" fillId="35" borderId="38"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1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0" fillId="35" borderId="39" xfId="0" applyNumberFormat="1" applyFont="1" applyFill="1" applyBorder="1" applyAlignment="1">
      <alignment horizontal="right" vertical="center"/>
    </xf>
    <xf numFmtId="0" fontId="0" fillId="35" borderId="37" xfId="0" applyNumberFormat="1" applyFont="1" applyFill="1" applyBorder="1" applyAlignment="1">
      <alignment horizontal="right" vertical="center"/>
    </xf>
    <xf numFmtId="0" fontId="0" fillId="35" borderId="158" xfId="0" applyNumberFormat="1" applyFont="1" applyFill="1" applyBorder="1" applyAlignment="1">
      <alignment horizontal="right" vertical="center"/>
    </xf>
    <xf numFmtId="0" fontId="0" fillId="35" borderId="16" xfId="0" applyFont="1" applyFill="1" applyBorder="1" applyAlignment="1">
      <alignment horizontal="center" vertical="center"/>
    </xf>
    <xf numFmtId="0" fontId="0" fillId="35" borderId="17" xfId="0" applyFont="1" applyFill="1" applyBorder="1" applyAlignment="1">
      <alignment horizontal="center" vertical="center"/>
    </xf>
    <xf numFmtId="176" fontId="0" fillId="35" borderId="15" xfId="0" applyNumberFormat="1" applyFont="1" applyFill="1" applyBorder="1" applyAlignment="1">
      <alignment horizontal="right" vertical="center"/>
    </xf>
    <xf numFmtId="176" fontId="0" fillId="35" borderId="16" xfId="0" applyNumberFormat="1" applyFont="1" applyFill="1" applyBorder="1" applyAlignment="1">
      <alignment horizontal="right" vertical="center"/>
    </xf>
    <xf numFmtId="176" fontId="0" fillId="35" borderId="30" xfId="0" applyNumberFormat="1" applyFont="1" applyFill="1" applyBorder="1" applyAlignment="1">
      <alignment horizontal="right" vertical="center"/>
    </xf>
    <xf numFmtId="0" fontId="10" fillId="0" borderId="41" xfId="0" applyFont="1" applyBorder="1" applyAlignment="1">
      <alignment horizontal="left" vertical="center" wrapText="1"/>
    </xf>
    <xf numFmtId="0" fontId="0" fillId="0" borderId="14" xfId="0" applyFont="1" applyBorder="1" applyAlignment="1">
      <alignment horizontal="left" vertical="center"/>
    </xf>
    <xf numFmtId="0" fontId="0" fillId="0" borderId="49" xfId="0" applyFont="1" applyBorder="1" applyAlignment="1">
      <alignment horizontal="lef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35" borderId="27" xfId="0" applyNumberFormat="1" applyFont="1" applyFill="1" applyBorder="1" applyAlignment="1">
      <alignment horizontal="right" vertical="center"/>
    </xf>
    <xf numFmtId="176" fontId="0" fillId="35" borderId="28" xfId="0" applyNumberFormat="1" applyFont="1" applyFill="1" applyBorder="1" applyAlignment="1">
      <alignment horizontal="righ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9" xfId="0" applyNumberFormat="1" applyFont="1" applyFill="1" applyBorder="1" applyAlignment="1">
      <alignment horizontal="right" vertical="center" wrapText="1"/>
    </xf>
    <xf numFmtId="176" fontId="0" fillId="0" borderId="37" xfId="0" applyNumberFormat="1" applyFont="1" applyFill="1" applyBorder="1" applyAlignment="1">
      <alignment horizontal="right" vertical="center" wrapText="1"/>
    </xf>
    <xf numFmtId="176" fontId="0" fillId="0" borderId="158" xfId="0" applyNumberFormat="1" applyFont="1" applyFill="1" applyBorder="1" applyAlignment="1">
      <alignment horizontal="right" vertical="center" wrapText="1"/>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51" xfId="0" applyFont="1" applyFill="1" applyBorder="1" applyAlignment="1">
      <alignment horizontal="center" vertical="center"/>
    </xf>
    <xf numFmtId="0" fontId="0" fillId="0" borderId="107"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4" xfId="0" applyFont="1" applyFill="1" applyBorder="1" applyAlignment="1">
      <alignment horizontal="left" vertical="center" wrapText="1"/>
    </xf>
    <xf numFmtId="176" fontId="0" fillId="0" borderId="155" xfId="0" applyNumberFormat="1" applyFont="1" applyFill="1" applyBorder="1" applyAlignment="1">
      <alignment horizontal="right"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176" fontId="0" fillId="0" borderId="43" xfId="0" applyNumberFormat="1" applyFont="1" applyBorder="1" applyAlignment="1">
      <alignment horizontal="right" vertical="center"/>
    </xf>
    <xf numFmtId="0" fontId="0" fillId="0" borderId="1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6" xfId="0" applyFont="1" applyFill="1" applyBorder="1" applyAlignment="1">
      <alignment horizontal="left" vertical="center" wrapText="1"/>
    </xf>
    <xf numFmtId="176" fontId="0" fillId="0" borderId="25" xfId="0" applyNumberFormat="1" applyFont="1" applyFill="1" applyBorder="1" applyAlignment="1">
      <alignment horizontal="right" vertical="center" wrapText="1"/>
    </xf>
    <xf numFmtId="176" fontId="0" fillId="0" borderId="13" xfId="0" applyNumberFormat="1" applyFont="1" applyFill="1" applyBorder="1" applyAlignment="1">
      <alignment horizontal="right" vertical="center" wrapText="1"/>
    </xf>
    <xf numFmtId="176" fontId="0" fillId="0" borderId="81" xfId="0" applyNumberFormat="1" applyFont="1" applyFill="1" applyBorder="1" applyAlignment="1">
      <alignment horizontal="right" vertical="center" wrapText="1"/>
    </xf>
    <xf numFmtId="176" fontId="0" fillId="0" borderId="15"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51" xfId="0" applyFont="1" applyBorder="1" applyAlignment="1">
      <alignment horizontal="center" vertical="center"/>
    </xf>
    <xf numFmtId="183" fontId="60" fillId="35" borderId="15" xfId="0" applyNumberFormat="1" applyFont="1" applyFill="1" applyBorder="1" applyAlignment="1">
      <alignment horizontal="right" vertical="center"/>
    </xf>
    <xf numFmtId="183" fontId="60" fillId="35" borderId="16" xfId="0" applyNumberFormat="1" applyFont="1" applyFill="1" applyBorder="1" applyAlignment="1">
      <alignment horizontal="right" vertical="center"/>
    </xf>
    <xf numFmtId="183" fontId="60" fillId="35" borderId="30" xfId="0" applyNumberFormat="1" applyFont="1" applyFill="1" applyBorder="1" applyAlignment="1">
      <alignment horizontal="right" vertical="center"/>
    </xf>
    <xf numFmtId="0" fontId="0" fillId="0" borderId="39" xfId="0" applyFont="1" applyFill="1" applyBorder="1" applyAlignment="1">
      <alignment horizontal="center" vertical="center" wrapText="1"/>
    </xf>
    <xf numFmtId="176" fontId="0" fillId="0" borderId="39" xfId="0" applyNumberFormat="1" applyFont="1" applyFill="1" applyBorder="1" applyAlignment="1">
      <alignment horizontal="center" vertical="center" wrapText="1"/>
    </xf>
    <xf numFmtId="176" fontId="0" fillId="0" borderId="37" xfId="0" applyNumberFormat="1" applyFont="1" applyFill="1" applyBorder="1" applyAlignment="1">
      <alignment horizontal="center" vertical="center" wrapText="1"/>
    </xf>
    <xf numFmtId="176" fontId="0" fillId="0" borderId="155" xfId="0" applyNumberFormat="1" applyFont="1" applyFill="1" applyBorder="1" applyAlignment="1">
      <alignment horizontal="center" vertical="center" wrapText="1"/>
    </xf>
    <xf numFmtId="0" fontId="0" fillId="0" borderId="40" xfId="0" applyFont="1" applyBorder="1" applyAlignment="1">
      <alignment horizontal="center" vertical="center"/>
    </xf>
    <xf numFmtId="0" fontId="0" fillId="0" borderId="4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8" fillId="0" borderId="101" xfId="0" applyFont="1" applyFill="1" applyBorder="1" applyAlignment="1">
      <alignment horizontal="center" vertical="center" wrapText="1"/>
    </xf>
    <xf numFmtId="0" fontId="0" fillId="35" borderId="1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27" xfId="0" applyFont="1" applyFill="1" applyBorder="1" applyAlignment="1">
      <alignment horizontal="left" vertical="center" wrapText="1"/>
    </xf>
    <xf numFmtId="0" fontId="0" fillId="35" borderId="28" xfId="0" applyFont="1" applyFill="1" applyBorder="1" applyAlignment="1">
      <alignment horizontal="left" vertical="center"/>
    </xf>
    <xf numFmtId="0" fontId="0" fillId="35" borderId="86" xfId="0" applyFont="1" applyFill="1" applyBorder="1" applyAlignment="1">
      <alignment horizontal="left" vertical="center"/>
    </xf>
    <xf numFmtId="186" fontId="60" fillId="35" borderId="27" xfId="0" applyNumberFormat="1" applyFont="1" applyFill="1" applyBorder="1" applyAlignment="1">
      <alignment horizontal="right" vertical="center"/>
    </xf>
    <xf numFmtId="186" fontId="60" fillId="35" borderId="28" xfId="0" applyNumberFormat="1" applyFont="1" applyFill="1" applyBorder="1" applyAlignment="1">
      <alignment horizontal="right" vertical="center"/>
    </xf>
    <xf numFmtId="186" fontId="60" fillId="35" borderId="29" xfId="0" applyNumberFormat="1" applyFont="1" applyFill="1" applyBorder="1" applyAlignment="1">
      <alignment horizontal="right" vertical="center"/>
    </xf>
    <xf numFmtId="0" fontId="12" fillId="33" borderId="8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19" xfId="49" applyNumberFormat="1" applyFont="1" applyBorder="1" applyAlignment="1">
      <alignment vertical="center" wrapText="1"/>
    </xf>
    <xf numFmtId="0" fontId="0" fillId="0" borderId="19" xfId="49" applyNumberFormat="1" applyFont="1" applyBorder="1" applyAlignment="1">
      <alignment vertical="center"/>
    </xf>
    <xf numFmtId="0" fontId="0" fillId="0" borderId="20" xfId="49" applyNumberFormat="1" applyFont="1" applyBorder="1" applyAlignment="1">
      <alignment vertical="center" wrapText="1"/>
    </xf>
    <xf numFmtId="0" fontId="0" fillId="0" borderId="21" xfId="49" applyNumberFormat="1" applyFont="1" applyBorder="1" applyAlignment="1">
      <alignment vertical="center" wrapText="1"/>
    </xf>
    <xf numFmtId="0" fontId="0" fillId="0" borderId="22" xfId="49" applyNumberFormat="1" applyFont="1" applyBorder="1" applyAlignment="1">
      <alignment vertical="center" wrapText="1"/>
    </xf>
    <xf numFmtId="0" fontId="0" fillId="0" borderId="23" xfId="49" applyNumberFormat="1" applyFont="1" applyBorder="1" applyAlignment="1">
      <alignment vertical="center" wrapText="1"/>
    </xf>
    <xf numFmtId="0" fontId="0" fillId="0" borderId="18" xfId="49" applyNumberFormat="1" applyFont="1" applyBorder="1" applyAlignment="1">
      <alignment vertical="center"/>
    </xf>
    <xf numFmtId="0" fontId="0" fillId="0" borderId="24" xfId="49" applyNumberFormat="1" applyFont="1" applyBorder="1" applyAlignment="1">
      <alignment vertical="center"/>
    </xf>
    <xf numFmtId="38" fontId="0" fillId="0" borderId="59" xfId="49" applyFont="1" applyBorder="1" applyAlignment="1">
      <alignment horizontal="center" vertical="center"/>
    </xf>
    <xf numFmtId="38" fontId="0" fillId="0" borderId="59" xfId="49" applyFont="1" applyBorder="1" applyAlignment="1">
      <alignment horizontal="center" vertical="center"/>
    </xf>
    <xf numFmtId="38" fontId="0" fillId="0" borderId="23" xfId="49" applyFont="1" applyBorder="1" applyAlignment="1">
      <alignment horizontal="center" vertical="center"/>
    </xf>
    <xf numFmtId="38" fontId="0" fillId="0" borderId="18" xfId="49" applyFont="1" applyBorder="1" applyAlignment="1">
      <alignment horizontal="center" vertical="center"/>
    </xf>
    <xf numFmtId="38" fontId="0" fillId="0" borderId="24" xfId="49" applyFont="1" applyBorder="1" applyAlignment="1">
      <alignment horizontal="center" vertical="center"/>
    </xf>
    <xf numFmtId="176" fontId="0" fillId="0" borderId="123" xfId="0" applyNumberFormat="1" applyFont="1" applyFill="1" applyBorder="1" applyAlignment="1">
      <alignment horizontal="right" vertical="top"/>
    </xf>
    <xf numFmtId="176" fontId="0" fillId="0" borderId="103" xfId="0" applyNumberFormat="1" applyFont="1" applyFill="1" applyBorder="1" applyAlignment="1">
      <alignment horizontal="right" vertical="top"/>
    </xf>
    <xf numFmtId="176" fontId="0" fillId="0" borderId="126" xfId="0" applyNumberFormat="1" applyFont="1" applyFill="1" applyBorder="1" applyAlignment="1">
      <alignment horizontal="right" vertical="top"/>
    </xf>
    <xf numFmtId="38" fontId="0" fillId="0" borderId="123" xfId="49" applyFont="1" applyFill="1" applyBorder="1" applyAlignment="1">
      <alignment horizontal="right" vertical="top"/>
    </xf>
    <xf numFmtId="38" fontId="0" fillId="0" borderId="103" xfId="49" applyFont="1" applyFill="1" applyBorder="1" applyAlignment="1">
      <alignment horizontal="right" vertical="top"/>
    </xf>
    <xf numFmtId="38" fontId="0" fillId="0" borderId="126" xfId="49" applyFont="1" applyFill="1" applyBorder="1" applyAlignment="1">
      <alignment horizontal="right" vertical="top"/>
    </xf>
    <xf numFmtId="0" fontId="0" fillId="0" borderId="159" xfId="0" applyFont="1" applyFill="1" applyBorder="1" applyAlignment="1">
      <alignment horizontal="center" vertical="top"/>
    </xf>
    <xf numFmtId="0" fontId="0" fillId="0" borderId="12" xfId="0" applyFont="1" applyFill="1" applyBorder="1" applyAlignment="1">
      <alignment horizontal="center" vertical="top"/>
    </xf>
    <xf numFmtId="0" fontId="0" fillId="0" borderId="150" xfId="0" applyFont="1" applyFill="1" applyBorder="1" applyAlignment="1">
      <alignment horizontal="center" vertical="top"/>
    </xf>
    <xf numFmtId="0" fontId="7" fillId="36" borderId="160" xfId="0" applyFont="1" applyFill="1" applyBorder="1" applyAlignment="1">
      <alignment vertical="center"/>
    </xf>
    <xf numFmtId="0" fontId="0" fillId="0" borderId="160" xfId="0" applyFont="1" applyBorder="1" applyAlignment="1">
      <alignment vertical="center"/>
    </xf>
    <xf numFmtId="0" fontId="0" fillId="0" borderId="161" xfId="0" applyFont="1" applyBorder="1" applyAlignment="1">
      <alignment vertical="center"/>
    </xf>
    <xf numFmtId="0" fontId="0" fillId="0" borderId="17" xfId="0" applyFont="1" applyBorder="1" applyAlignment="1">
      <alignment vertical="center"/>
    </xf>
    <xf numFmtId="0" fontId="12" fillId="0" borderId="102" xfId="0" applyFont="1" applyFill="1" applyBorder="1" applyAlignment="1">
      <alignment horizontal="center" vertical="center"/>
    </xf>
    <xf numFmtId="0" fontId="12" fillId="0" borderId="103" xfId="0" applyFont="1" applyBorder="1" applyAlignment="1">
      <alignment horizontal="center" vertical="center"/>
    </xf>
    <xf numFmtId="0" fontId="12" fillId="0" borderId="124" xfId="0" applyFont="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26" xfId="0" applyFont="1" applyFill="1" applyBorder="1" applyAlignment="1">
      <alignment horizontal="center" vertical="center"/>
    </xf>
    <xf numFmtId="3" fontId="0" fillId="0" borderId="15" xfId="0" applyNumberFormat="1" applyFont="1" applyFill="1" applyBorder="1" applyAlignment="1">
      <alignment horizontal="right" vertical="center"/>
    </xf>
    <xf numFmtId="0" fontId="7" fillId="33" borderId="164" xfId="64" applyFont="1" applyFill="1" applyBorder="1" applyAlignment="1" applyProtection="1">
      <alignment horizontal="center" vertical="center"/>
      <protection/>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59" xfId="0" applyFont="1" applyBorder="1" applyAlignment="1">
      <alignment vertical="center"/>
    </xf>
    <xf numFmtId="0" fontId="0" fillId="0" borderId="59" xfId="0" applyFont="1" applyBorder="1" applyAlignment="1">
      <alignment vertical="center"/>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176" fontId="60" fillId="0" borderId="39" xfId="0" applyNumberFormat="1" applyFont="1" applyFill="1" applyBorder="1" applyAlignment="1">
      <alignment vertical="center" wrapText="1"/>
    </xf>
    <xf numFmtId="176" fontId="60" fillId="0" borderId="37" xfId="0" applyNumberFormat="1" applyFont="1" applyFill="1" applyBorder="1" applyAlignment="1">
      <alignment vertical="center" wrapText="1"/>
    </xf>
    <xf numFmtId="176" fontId="60" fillId="0" borderId="158" xfId="0" applyNumberFormat="1" applyFont="1" applyFill="1" applyBorder="1" applyAlignment="1">
      <alignment vertical="center" wrapText="1"/>
    </xf>
    <xf numFmtId="40" fontId="0" fillId="0" borderId="20" xfId="49" applyNumberFormat="1" applyFont="1" applyBorder="1" applyAlignment="1">
      <alignment vertical="center" wrapText="1"/>
    </xf>
    <xf numFmtId="40" fontId="0" fillId="0" borderId="21" xfId="49" applyNumberFormat="1" applyFont="1" applyBorder="1" applyAlignment="1">
      <alignment vertical="center"/>
    </xf>
    <xf numFmtId="40" fontId="0" fillId="0" borderId="22" xfId="49" applyNumberFormat="1" applyFont="1" applyBorder="1" applyAlignment="1">
      <alignment vertical="center"/>
    </xf>
    <xf numFmtId="176" fontId="60" fillId="0" borderId="45" xfId="0" applyNumberFormat="1" applyFont="1" applyBorder="1" applyAlignment="1">
      <alignment vertical="center"/>
    </xf>
    <xf numFmtId="176" fontId="60" fillId="0" borderId="46" xfId="0" applyNumberFormat="1" applyFont="1" applyBorder="1" applyAlignment="1">
      <alignment vertical="center"/>
    </xf>
    <xf numFmtId="176" fontId="60" fillId="0" borderId="157" xfId="0" applyNumberFormat="1" applyFont="1" applyBorder="1" applyAlignment="1">
      <alignment vertical="center"/>
    </xf>
    <xf numFmtId="0" fontId="0" fillId="0" borderId="48" xfId="0" applyFont="1" applyBorder="1" applyAlignment="1">
      <alignment horizontal="center" vertical="center"/>
    </xf>
    <xf numFmtId="0" fontId="0" fillId="0" borderId="14" xfId="0" applyFont="1" applyBorder="1" applyAlignment="1">
      <alignment horizontal="center" vertical="center"/>
    </xf>
    <xf numFmtId="0" fontId="0" fillId="0" borderId="49" xfId="0" applyFont="1" applyBorder="1" applyAlignment="1">
      <alignment horizontal="center" vertical="center"/>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30" xfId="0" applyNumberFormat="1" applyFont="1" applyBorder="1" applyAlignment="1">
      <alignment horizontal="center" vertical="center"/>
    </xf>
    <xf numFmtId="0" fontId="0" fillId="0" borderId="21" xfId="49" applyNumberFormat="1" applyFont="1" applyBorder="1" applyAlignment="1">
      <alignment vertical="center"/>
    </xf>
    <xf numFmtId="0" fontId="0" fillId="0" borderId="22" xfId="49" applyNumberFormat="1" applyFont="1" applyBorder="1" applyAlignment="1">
      <alignment vertical="center"/>
    </xf>
    <xf numFmtId="0" fontId="0" fillId="33" borderId="59" xfId="0" applyFont="1" applyFill="1" applyBorder="1" applyAlignment="1">
      <alignment vertical="center"/>
    </xf>
    <xf numFmtId="191" fontId="0" fillId="0" borderId="18" xfId="49" applyNumberFormat="1" applyFont="1" applyBorder="1" applyAlignment="1">
      <alignment horizontal="center" vertical="center" wrapText="1"/>
    </xf>
    <xf numFmtId="191" fontId="0" fillId="0" borderId="18" xfId="49" applyNumberFormat="1" applyFont="1" applyBorder="1" applyAlignment="1">
      <alignment horizontal="center" vertical="center"/>
    </xf>
    <xf numFmtId="184" fontId="60" fillId="34" borderId="19" xfId="49" applyNumberFormat="1" applyFont="1" applyFill="1" applyBorder="1" applyAlignment="1">
      <alignment vertical="center" wrapText="1"/>
    </xf>
    <xf numFmtId="184" fontId="60" fillId="34" borderId="19" xfId="49" applyNumberFormat="1" applyFont="1" applyFill="1" applyBorder="1" applyAlignment="1">
      <alignment vertical="center"/>
    </xf>
    <xf numFmtId="38" fontId="0" fillId="34" borderId="19" xfId="49" applyFont="1" applyFill="1" applyBorder="1" applyAlignment="1">
      <alignment horizontal="center" vertical="center" wrapText="1"/>
    </xf>
    <xf numFmtId="38" fontId="0" fillId="34" borderId="19" xfId="49" applyFont="1" applyFill="1" applyBorder="1" applyAlignment="1">
      <alignment horizontal="center" vertical="center"/>
    </xf>
    <xf numFmtId="194" fontId="0" fillId="0" borderId="18" xfId="49" applyNumberFormat="1" applyFont="1" applyBorder="1" applyAlignment="1">
      <alignment horizontal="center" vertical="center"/>
    </xf>
    <xf numFmtId="0" fontId="0" fillId="0" borderId="0" xfId="0" applyFont="1" applyFill="1" applyBorder="1" applyAlignment="1">
      <alignment horizontal="center" vertical="center"/>
    </xf>
    <xf numFmtId="38" fontId="0" fillId="0" borderId="0" xfId="49" applyFont="1" applyFill="1" applyBorder="1" applyAlignment="1">
      <alignment horizontal="center" vertical="center" wrapText="1"/>
    </xf>
    <xf numFmtId="38" fontId="0" fillId="0" borderId="0" xfId="49" applyFont="1" applyFill="1" applyBorder="1" applyAlignment="1">
      <alignment vertical="center"/>
    </xf>
    <xf numFmtId="38" fontId="59" fillId="0" borderId="0" xfId="49" applyFont="1" applyFill="1" applyBorder="1" applyAlignment="1">
      <alignment vertical="center" wrapText="1"/>
    </xf>
    <xf numFmtId="38" fontId="59" fillId="0" borderId="0" xfId="49" applyFont="1" applyFill="1" applyBorder="1" applyAlignment="1">
      <alignment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26" xfId="0" applyFont="1" applyBorder="1" applyAlignment="1">
      <alignment horizontal="center" vertical="center"/>
    </xf>
    <xf numFmtId="0" fontId="12" fillId="0" borderId="165"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24" xfId="0" applyFont="1" applyBorder="1" applyAlignment="1">
      <alignment horizontal="center" vertical="center" wrapText="1"/>
    </xf>
    <xf numFmtId="0" fontId="12" fillId="0" borderId="165" xfId="0" applyFont="1" applyBorder="1" applyAlignment="1">
      <alignment vertical="center" wrapText="1"/>
    </xf>
    <xf numFmtId="0" fontId="12" fillId="0" borderId="103" xfId="0" applyFont="1" applyBorder="1" applyAlignment="1">
      <alignment vertical="center" wrapText="1"/>
    </xf>
    <xf numFmtId="0" fontId="12" fillId="0" borderId="124" xfId="0" applyFont="1" applyBorder="1" applyAlignment="1">
      <alignment vertical="center" wrapText="1"/>
    </xf>
    <xf numFmtId="176" fontId="60" fillId="0" borderId="123" xfId="0" applyNumberFormat="1" applyFont="1" applyBorder="1" applyAlignment="1">
      <alignment vertical="center"/>
    </xf>
    <xf numFmtId="176" fontId="60" fillId="0" borderId="103" xfId="0" applyNumberFormat="1" applyFont="1" applyBorder="1" applyAlignment="1">
      <alignment vertical="center"/>
    </xf>
    <xf numFmtId="176" fontId="60" fillId="0" borderId="124" xfId="0" applyNumberFormat="1" applyFont="1" applyBorder="1" applyAlignment="1">
      <alignment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86" xfId="0" applyFont="1" applyBorder="1" applyAlignment="1">
      <alignment horizontal="left" vertical="center"/>
    </xf>
    <xf numFmtId="38" fontId="0" fillId="0" borderId="18" xfId="49" applyFont="1" applyBorder="1" applyAlignment="1">
      <alignment horizontal="center" vertical="center"/>
    </xf>
    <xf numFmtId="0" fontId="0" fillId="0" borderId="85" xfId="0" applyFont="1" applyFill="1" applyBorder="1" applyAlignment="1">
      <alignment horizontal="center" vertical="center" wrapText="1"/>
    </xf>
    <xf numFmtId="9" fontId="0" fillId="34" borderId="20" xfId="49" applyNumberFormat="1" applyFont="1" applyFill="1" applyBorder="1" applyAlignment="1">
      <alignment horizontal="center" vertical="center"/>
    </xf>
    <xf numFmtId="0" fontId="0" fillId="34" borderId="21" xfId="49" applyNumberFormat="1" applyFont="1" applyFill="1" applyBorder="1" applyAlignment="1">
      <alignment horizontal="center" vertical="center"/>
    </xf>
    <xf numFmtId="0" fontId="0" fillId="34" borderId="22" xfId="49"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7" xfId="0" applyFont="1" applyBorder="1" applyAlignment="1">
      <alignment horizontal="left" vertical="center" wrapText="1"/>
    </xf>
    <xf numFmtId="0" fontId="0" fillId="0" borderId="24" xfId="0" applyFont="1" applyBorder="1" applyAlignment="1">
      <alignment horizontal="left" vertical="center" wrapText="1"/>
    </xf>
    <xf numFmtId="0" fontId="0" fillId="0" borderId="140" xfId="0" applyFont="1" applyBorder="1" applyAlignment="1">
      <alignment horizontal="left" vertical="center" wrapText="1"/>
    </xf>
    <xf numFmtId="0" fontId="0" fillId="0" borderId="26" xfId="0" applyFont="1" applyBorder="1" applyAlignment="1">
      <alignment horizontal="left" vertical="center" wrapText="1"/>
    </xf>
    <xf numFmtId="176" fontId="0" fillId="0" borderId="3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79" xfId="0" applyNumberFormat="1" applyFont="1" applyFill="1" applyBorder="1" applyAlignment="1">
      <alignment horizontal="center" vertical="center" wrapText="1"/>
    </xf>
    <xf numFmtId="0" fontId="0" fillId="0" borderId="41" xfId="0" applyFont="1" applyFill="1" applyBorder="1" applyAlignment="1">
      <alignment horizontal="center" vertical="center" wrapText="1"/>
    </xf>
    <xf numFmtId="176" fontId="0" fillId="0" borderId="41"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0" fontId="0" fillId="0" borderId="140" xfId="0" applyFont="1" applyFill="1" applyBorder="1" applyAlignment="1">
      <alignment horizontal="center" vertical="center" wrapText="1"/>
    </xf>
    <xf numFmtId="176" fontId="0" fillId="0" borderId="25"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176" fontId="0" fillId="0" borderId="81" xfId="0"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81</xdr:row>
      <xdr:rowOff>190500</xdr:rowOff>
    </xdr:from>
    <xdr:to>
      <xdr:col>31</xdr:col>
      <xdr:colOff>47625</xdr:colOff>
      <xdr:row>82</xdr:row>
      <xdr:rowOff>371475</xdr:rowOff>
    </xdr:to>
    <xdr:sp>
      <xdr:nvSpPr>
        <xdr:cNvPr id="1" name="正方形/長方形 1"/>
        <xdr:cNvSpPr>
          <a:spLocks/>
        </xdr:cNvSpPr>
      </xdr:nvSpPr>
      <xdr:spPr>
        <a:xfrm>
          <a:off x="4438650" y="32280225"/>
          <a:ext cx="1809750" cy="8477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１０，４９０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114300</xdr:colOff>
      <xdr:row>83</xdr:row>
      <xdr:rowOff>381000</xdr:rowOff>
    </xdr:from>
    <xdr:to>
      <xdr:col>45</xdr:col>
      <xdr:colOff>123825</xdr:colOff>
      <xdr:row>83</xdr:row>
      <xdr:rowOff>390525</xdr:rowOff>
    </xdr:to>
    <xdr:sp>
      <xdr:nvSpPr>
        <xdr:cNvPr id="2" name="直線コネクタ 2"/>
        <xdr:cNvSpPr>
          <a:spLocks/>
        </xdr:cNvSpPr>
      </xdr:nvSpPr>
      <xdr:spPr>
        <a:xfrm>
          <a:off x="2514600" y="33823275"/>
          <a:ext cx="6610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84</xdr:row>
      <xdr:rowOff>381000</xdr:rowOff>
    </xdr:from>
    <xdr:to>
      <xdr:col>16</xdr:col>
      <xdr:colOff>38100</xdr:colOff>
      <xdr:row>85</xdr:row>
      <xdr:rowOff>304800</xdr:rowOff>
    </xdr:to>
    <xdr:sp>
      <xdr:nvSpPr>
        <xdr:cNvPr id="3" name="正方形/長方形 3"/>
        <xdr:cNvSpPr>
          <a:spLocks/>
        </xdr:cNvSpPr>
      </xdr:nvSpPr>
      <xdr:spPr>
        <a:xfrm>
          <a:off x="1638300" y="34490025"/>
          <a:ext cx="1600200"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Ｂ．自治体（５箇所）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１０，２８７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xdr:colOff>
      <xdr:row>84</xdr:row>
      <xdr:rowOff>304800</xdr:rowOff>
    </xdr:from>
    <xdr:to>
      <xdr:col>24</xdr:col>
      <xdr:colOff>161925</xdr:colOff>
      <xdr:row>85</xdr:row>
      <xdr:rowOff>342900</xdr:rowOff>
    </xdr:to>
    <xdr:sp>
      <xdr:nvSpPr>
        <xdr:cNvPr id="4" name="正方形/長方形 4"/>
        <xdr:cNvSpPr>
          <a:spLocks/>
        </xdr:cNvSpPr>
      </xdr:nvSpPr>
      <xdr:spPr>
        <a:xfrm>
          <a:off x="3409950" y="34413825"/>
          <a:ext cx="155257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熊本県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76200</xdr:colOff>
      <xdr:row>84</xdr:row>
      <xdr:rowOff>381000</xdr:rowOff>
    </xdr:from>
    <xdr:to>
      <xdr:col>41</xdr:col>
      <xdr:colOff>38100</xdr:colOff>
      <xdr:row>85</xdr:row>
      <xdr:rowOff>495300</xdr:rowOff>
    </xdr:to>
    <xdr:sp>
      <xdr:nvSpPr>
        <xdr:cNvPr id="5" name="正方形/長方形 5"/>
        <xdr:cNvSpPr>
          <a:spLocks/>
        </xdr:cNvSpPr>
      </xdr:nvSpPr>
      <xdr:spPr>
        <a:xfrm>
          <a:off x="6677025" y="34490025"/>
          <a:ext cx="1562100"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．自治体（</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142875</xdr:colOff>
      <xdr:row>84</xdr:row>
      <xdr:rowOff>419100</xdr:rowOff>
    </xdr:from>
    <xdr:to>
      <xdr:col>49</xdr:col>
      <xdr:colOff>228600</xdr:colOff>
      <xdr:row>85</xdr:row>
      <xdr:rowOff>514350</xdr:rowOff>
    </xdr:to>
    <xdr:sp>
      <xdr:nvSpPr>
        <xdr:cNvPr id="6" name="正方形/長方形 6"/>
        <xdr:cNvSpPr>
          <a:spLocks/>
        </xdr:cNvSpPr>
      </xdr:nvSpPr>
      <xdr:spPr>
        <a:xfrm>
          <a:off x="8343900" y="34528125"/>
          <a:ext cx="1685925" cy="7620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（社）環境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パートナーシップ会議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142875</xdr:colOff>
      <xdr:row>84</xdr:row>
      <xdr:rowOff>9525</xdr:rowOff>
    </xdr:from>
    <xdr:to>
      <xdr:col>23</xdr:col>
      <xdr:colOff>9525</xdr:colOff>
      <xdr:row>84</xdr:row>
      <xdr:rowOff>314325</xdr:rowOff>
    </xdr:to>
    <xdr:sp>
      <xdr:nvSpPr>
        <xdr:cNvPr id="7" name="テキスト ボックス 7"/>
        <xdr:cNvSpPr txBox="1">
          <a:spLocks noChangeArrowheads="1"/>
        </xdr:cNvSpPr>
      </xdr:nvSpPr>
      <xdr:spPr>
        <a:xfrm>
          <a:off x="3743325" y="34118550"/>
          <a:ext cx="866775" cy="304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47625</xdr:colOff>
      <xdr:row>88</xdr:row>
      <xdr:rowOff>314325</xdr:rowOff>
    </xdr:from>
    <xdr:to>
      <xdr:col>32</xdr:col>
      <xdr:colOff>28575</xdr:colOff>
      <xdr:row>89</xdr:row>
      <xdr:rowOff>257175</xdr:rowOff>
    </xdr:to>
    <xdr:sp>
      <xdr:nvSpPr>
        <xdr:cNvPr id="8" name="正方形/長方形 8"/>
        <xdr:cNvSpPr>
          <a:spLocks/>
        </xdr:cNvSpPr>
      </xdr:nvSpPr>
      <xdr:spPr>
        <a:xfrm>
          <a:off x="4848225" y="37090350"/>
          <a:ext cx="1581150"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47625</xdr:colOff>
      <xdr:row>87</xdr:row>
      <xdr:rowOff>600075</xdr:rowOff>
    </xdr:from>
    <xdr:to>
      <xdr:col>30</xdr:col>
      <xdr:colOff>133350</xdr:colOff>
      <xdr:row>88</xdr:row>
      <xdr:rowOff>133350</xdr:rowOff>
    </xdr:to>
    <xdr:sp>
      <xdr:nvSpPr>
        <xdr:cNvPr id="9" name="テキスト ボックス 9"/>
        <xdr:cNvSpPr txBox="1">
          <a:spLocks noChangeArrowheads="1"/>
        </xdr:cNvSpPr>
      </xdr:nvSpPr>
      <xdr:spPr>
        <a:xfrm>
          <a:off x="5048250" y="36709350"/>
          <a:ext cx="1085850"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114300</xdr:colOff>
      <xdr:row>87</xdr:row>
      <xdr:rowOff>561975</xdr:rowOff>
    </xdr:from>
    <xdr:to>
      <xdr:col>14</xdr:col>
      <xdr:colOff>38100</xdr:colOff>
      <xdr:row>88</xdr:row>
      <xdr:rowOff>171450</xdr:rowOff>
    </xdr:to>
    <xdr:sp>
      <xdr:nvSpPr>
        <xdr:cNvPr id="10" name="テキスト ボックス 10"/>
        <xdr:cNvSpPr txBox="1">
          <a:spLocks noChangeArrowheads="1"/>
        </xdr:cNvSpPr>
      </xdr:nvSpPr>
      <xdr:spPr>
        <a:xfrm>
          <a:off x="1914525" y="36671250"/>
          <a:ext cx="9239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88</xdr:row>
      <xdr:rowOff>314325</xdr:rowOff>
    </xdr:from>
    <xdr:to>
      <xdr:col>15</xdr:col>
      <xdr:colOff>114300</xdr:colOff>
      <xdr:row>89</xdr:row>
      <xdr:rowOff>600075</xdr:rowOff>
    </xdr:to>
    <xdr:sp>
      <xdr:nvSpPr>
        <xdr:cNvPr id="11" name="正方形/長方形 11"/>
        <xdr:cNvSpPr>
          <a:spLocks/>
        </xdr:cNvSpPr>
      </xdr:nvSpPr>
      <xdr:spPr>
        <a:xfrm>
          <a:off x="1600200" y="37090350"/>
          <a:ext cx="151447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．市町村・社会福祉法人（</a:t>
          </a:r>
          <a:r>
            <a:rPr lang="en-US" cap="none" sz="1100" b="0" i="0" u="none" baseline="0">
              <a:solidFill>
                <a:srgbClr val="000000"/>
              </a:solidFill>
              <a:latin typeface="ＭＳ Ｐゴシック"/>
              <a:ea typeface="ＭＳ Ｐゴシック"/>
              <a:cs typeface="ＭＳ Ｐゴシック"/>
            </a:rPr>
            <a:t>１５</a:t>
          </a:r>
          <a:r>
            <a:rPr lang="en-US" cap="none" sz="1100" b="0" i="0" u="none" baseline="0">
              <a:solidFill>
                <a:srgbClr val="000000"/>
              </a:solidFill>
              <a:latin typeface="ＭＳ Ｐゴシック"/>
              <a:ea typeface="ＭＳ Ｐゴシック"/>
              <a:cs typeface="ＭＳ Ｐゴシック"/>
            </a:rPr>
            <a:t>箇所）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152400</xdr:colOff>
      <xdr:row>83</xdr:row>
      <xdr:rowOff>381000</xdr:rowOff>
    </xdr:from>
    <xdr:to>
      <xdr:col>20</xdr:col>
      <xdr:colOff>161925</xdr:colOff>
      <xdr:row>84</xdr:row>
      <xdr:rowOff>0</xdr:rowOff>
    </xdr:to>
    <xdr:sp>
      <xdr:nvSpPr>
        <xdr:cNvPr id="12" name="直線矢印コネクタ 12"/>
        <xdr:cNvSpPr>
          <a:spLocks/>
        </xdr:cNvSpPr>
      </xdr:nvSpPr>
      <xdr:spPr>
        <a:xfrm>
          <a:off x="4152900" y="33823275"/>
          <a:ext cx="9525"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83</xdr:row>
      <xdr:rowOff>419100</xdr:rowOff>
    </xdr:from>
    <xdr:to>
      <xdr:col>36</xdr:col>
      <xdr:colOff>161925</xdr:colOff>
      <xdr:row>84</xdr:row>
      <xdr:rowOff>38100</xdr:rowOff>
    </xdr:to>
    <xdr:sp>
      <xdr:nvSpPr>
        <xdr:cNvPr id="13" name="直線矢印コネクタ 13"/>
        <xdr:cNvSpPr>
          <a:spLocks/>
        </xdr:cNvSpPr>
      </xdr:nvSpPr>
      <xdr:spPr>
        <a:xfrm>
          <a:off x="7353300" y="33861375"/>
          <a:ext cx="9525"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82</xdr:row>
      <xdr:rowOff>371475</xdr:rowOff>
    </xdr:from>
    <xdr:to>
      <xdr:col>33</xdr:col>
      <xdr:colOff>200025</xdr:colOff>
      <xdr:row>83</xdr:row>
      <xdr:rowOff>190500</xdr:rowOff>
    </xdr:to>
    <xdr:sp>
      <xdr:nvSpPr>
        <xdr:cNvPr id="14" name="テキスト ボックス 14"/>
        <xdr:cNvSpPr txBox="1">
          <a:spLocks noChangeArrowheads="1"/>
        </xdr:cNvSpPr>
      </xdr:nvSpPr>
      <xdr:spPr>
        <a:xfrm>
          <a:off x="4114800" y="33127950"/>
          <a:ext cx="2686050" cy="5048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水俣病被害者の救済や医療・福祉、もやい直しの推進、普及啓発事業等</a:t>
          </a:r>
        </a:p>
      </xdr:txBody>
    </xdr:sp>
    <xdr:clientData/>
  </xdr:twoCellAnchor>
  <xdr:twoCellAnchor>
    <xdr:from>
      <xdr:col>8</xdr:col>
      <xdr:colOff>38100</xdr:colOff>
      <xdr:row>85</xdr:row>
      <xdr:rowOff>381000</xdr:rowOff>
    </xdr:from>
    <xdr:to>
      <xdr:col>16</xdr:col>
      <xdr:colOff>142875</xdr:colOff>
      <xdr:row>87</xdr:row>
      <xdr:rowOff>419100</xdr:rowOff>
    </xdr:to>
    <xdr:sp>
      <xdr:nvSpPr>
        <xdr:cNvPr id="15" name="テキスト ボックス 15"/>
        <xdr:cNvSpPr txBox="1">
          <a:spLocks noChangeArrowheads="1"/>
        </xdr:cNvSpPr>
      </xdr:nvSpPr>
      <xdr:spPr>
        <a:xfrm>
          <a:off x="1638300" y="35156775"/>
          <a:ext cx="1704975" cy="1371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健康管理事業、医療事業、公害医療研究事業、水俣病発生地域医療・福祉連携推進事業、水俣病発生地域再生・融和推進事業等</a:t>
          </a:r>
          <a:r>
            <a:rPr lang="en-US" cap="none" sz="1100" b="0" i="0" u="none" baseline="0">
              <a:solidFill>
                <a:srgbClr val="000000"/>
              </a:solidFill>
              <a:latin typeface="Calibri"/>
              <a:ea typeface="Calibri"/>
              <a:cs typeface="Calibri"/>
            </a:rPr>
            <a:t>
</a:t>
          </a:r>
        </a:p>
      </xdr:txBody>
    </xdr:sp>
    <xdr:clientData/>
  </xdr:twoCellAnchor>
  <xdr:twoCellAnchor>
    <xdr:from>
      <xdr:col>17</xdr:col>
      <xdr:colOff>85725</xdr:colOff>
      <xdr:row>85</xdr:row>
      <xdr:rowOff>419100</xdr:rowOff>
    </xdr:from>
    <xdr:to>
      <xdr:col>24</xdr:col>
      <xdr:colOff>171450</xdr:colOff>
      <xdr:row>87</xdr:row>
      <xdr:rowOff>190500</xdr:rowOff>
    </xdr:to>
    <xdr:sp>
      <xdr:nvSpPr>
        <xdr:cNvPr id="16" name="テキスト ボックス 16"/>
        <xdr:cNvSpPr txBox="1">
          <a:spLocks noChangeArrowheads="1"/>
        </xdr:cNvSpPr>
      </xdr:nvSpPr>
      <xdr:spPr>
        <a:xfrm>
          <a:off x="3486150" y="35194875"/>
          <a:ext cx="1485900" cy="1104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胎児性水俣病患者等の地域生活支援施設整備事業、環境学習推進設備事業</a:t>
          </a:r>
        </a:p>
      </xdr:txBody>
    </xdr:sp>
    <xdr:clientData/>
  </xdr:twoCellAnchor>
  <xdr:twoCellAnchor>
    <xdr:from>
      <xdr:col>33</xdr:col>
      <xdr:colOff>114300</xdr:colOff>
      <xdr:row>85</xdr:row>
      <xdr:rowOff>571500</xdr:rowOff>
    </xdr:from>
    <xdr:to>
      <xdr:col>41</xdr:col>
      <xdr:colOff>9525</xdr:colOff>
      <xdr:row>87</xdr:row>
      <xdr:rowOff>381000</xdr:rowOff>
    </xdr:to>
    <xdr:sp>
      <xdr:nvSpPr>
        <xdr:cNvPr id="17" name="テキスト ボックス 17"/>
        <xdr:cNvSpPr txBox="1">
          <a:spLocks noChangeArrowheads="1"/>
        </xdr:cNvSpPr>
      </xdr:nvSpPr>
      <xdr:spPr>
        <a:xfrm>
          <a:off x="6715125" y="35347275"/>
          <a:ext cx="1495425" cy="1143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離島等医療・福祉推進モデル事業委託業務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メチル水銀に係る健康影響調査研究事業委託業務</a:t>
          </a:r>
        </a:p>
      </xdr:txBody>
    </xdr:sp>
    <xdr:clientData/>
  </xdr:twoCellAnchor>
  <xdr:twoCellAnchor>
    <xdr:from>
      <xdr:col>40</xdr:col>
      <xdr:colOff>161925</xdr:colOff>
      <xdr:row>85</xdr:row>
      <xdr:rowOff>581025</xdr:rowOff>
    </xdr:from>
    <xdr:to>
      <xdr:col>41</xdr:col>
      <xdr:colOff>38100</xdr:colOff>
      <xdr:row>87</xdr:row>
      <xdr:rowOff>104775</xdr:rowOff>
    </xdr:to>
    <xdr:sp>
      <xdr:nvSpPr>
        <xdr:cNvPr id="18" name="右大かっこ 18"/>
        <xdr:cNvSpPr>
          <a:spLocks/>
        </xdr:cNvSpPr>
      </xdr:nvSpPr>
      <xdr:spPr>
        <a:xfrm>
          <a:off x="8162925" y="35356800"/>
          <a:ext cx="76200" cy="857250"/>
        </a:xfrm>
        <a:prstGeom prst="rightBracket">
          <a:avLst>
            <a:gd name="adj" fmla="val -49356"/>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85</xdr:row>
      <xdr:rowOff>619125</xdr:rowOff>
    </xdr:from>
    <xdr:to>
      <xdr:col>48</xdr:col>
      <xdr:colOff>104775</xdr:colOff>
      <xdr:row>87</xdr:row>
      <xdr:rowOff>95250</xdr:rowOff>
    </xdr:to>
    <xdr:sp>
      <xdr:nvSpPr>
        <xdr:cNvPr id="19" name="テキスト ボックス 19"/>
        <xdr:cNvSpPr txBox="1">
          <a:spLocks noChangeArrowheads="1"/>
        </xdr:cNvSpPr>
      </xdr:nvSpPr>
      <xdr:spPr>
        <a:xfrm>
          <a:off x="8448675" y="35394900"/>
          <a:ext cx="125730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水俣病普及啓発セミナー開催等業務等</a:t>
          </a:r>
        </a:p>
      </xdr:txBody>
    </xdr:sp>
    <xdr:clientData/>
  </xdr:twoCellAnchor>
  <xdr:twoCellAnchor>
    <xdr:from>
      <xdr:col>8</xdr:col>
      <xdr:colOff>57150</xdr:colOff>
      <xdr:row>90</xdr:row>
      <xdr:rowOff>142875</xdr:rowOff>
    </xdr:from>
    <xdr:to>
      <xdr:col>15</xdr:col>
      <xdr:colOff>114300</xdr:colOff>
      <xdr:row>91</xdr:row>
      <xdr:rowOff>571500</xdr:rowOff>
    </xdr:to>
    <xdr:sp>
      <xdr:nvSpPr>
        <xdr:cNvPr id="20" name="テキスト ボックス 22"/>
        <xdr:cNvSpPr txBox="1">
          <a:spLocks noChangeArrowheads="1"/>
        </xdr:cNvSpPr>
      </xdr:nvSpPr>
      <xdr:spPr>
        <a:xfrm>
          <a:off x="1657350" y="38252400"/>
          <a:ext cx="1457325" cy="962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水俣病発生地域医療・福祉連携推進事業、水俣病発生地域再生・融和推進事業</a:t>
          </a:r>
          <a:r>
            <a:rPr lang="en-US" cap="none" sz="1100" b="0" i="0" u="none" baseline="0">
              <a:solidFill>
                <a:srgbClr val="000000"/>
              </a:solidFill>
              <a:latin typeface="Calibri"/>
              <a:ea typeface="Calibri"/>
              <a:cs typeface="Calibri"/>
            </a:rPr>
            <a:t>
</a:t>
          </a:r>
        </a:p>
      </xdr:txBody>
    </xdr:sp>
    <xdr:clientData/>
  </xdr:twoCellAnchor>
  <xdr:twoCellAnchor>
    <xdr:from>
      <xdr:col>17</xdr:col>
      <xdr:colOff>76200</xdr:colOff>
      <xdr:row>87</xdr:row>
      <xdr:rowOff>542925</xdr:rowOff>
    </xdr:from>
    <xdr:to>
      <xdr:col>21</xdr:col>
      <xdr:colOff>161925</xdr:colOff>
      <xdr:row>88</xdr:row>
      <xdr:rowOff>171450</xdr:rowOff>
    </xdr:to>
    <xdr:sp>
      <xdr:nvSpPr>
        <xdr:cNvPr id="21" name="テキスト ボックス 24"/>
        <xdr:cNvSpPr txBox="1">
          <a:spLocks noChangeArrowheads="1"/>
        </xdr:cNvSpPr>
      </xdr:nvSpPr>
      <xdr:spPr>
        <a:xfrm>
          <a:off x="3476625" y="36652200"/>
          <a:ext cx="8858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88</xdr:row>
      <xdr:rowOff>314325</xdr:rowOff>
    </xdr:from>
    <xdr:to>
      <xdr:col>23</xdr:col>
      <xdr:colOff>85725</xdr:colOff>
      <xdr:row>89</xdr:row>
      <xdr:rowOff>571500</xdr:rowOff>
    </xdr:to>
    <xdr:sp>
      <xdr:nvSpPr>
        <xdr:cNvPr id="22" name="正方形/長方形 25"/>
        <xdr:cNvSpPr>
          <a:spLocks/>
        </xdr:cNvSpPr>
      </xdr:nvSpPr>
      <xdr:spPr>
        <a:xfrm>
          <a:off x="3238500" y="37090350"/>
          <a:ext cx="1447800" cy="923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．市町村・大学等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箇所）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１９７百万円</a:t>
          </a:r>
        </a:p>
      </xdr:txBody>
    </xdr:sp>
    <xdr:clientData/>
  </xdr:twoCellAnchor>
  <xdr:twoCellAnchor>
    <xdr:from>
      <xdr:col>16</xdr:col>
      <xdr:colOff>76200</xdr:colOff>
      <xdr:row>90</xdr:row>
      <xdr:rowOff>180975</xdr:rowOff>
    </xdr:from>
    <xdr:to>
      <xdr:col>23</xdr:col>
      <xdr:colOff>114300</xdr:colOff>
      <xdr:row>92</xdr:row>
      <xdr:rowOff>466725</xdr:rowOff>
    </xdr:to>
    <xdr:sp>
      <xdr:nvSpPr>
        <xdr:cNvPr id="23" name="テキスト ボックス 26"/>
        <xdr:cNvSpPr txBox="1">
          <a:spLocks noChangeArrowheads="1"/>
        </xdr:cNvSpPr>
      </xdr:nvSpPr>
      <xdr:spPr>
        <a:xfrm>
          <a:off x="3276600" y="38290500"/>
          <a:ext cx="1438275" cy="1485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健康管理事業、医療事業、公害医療研究事業、水俣病発生地域医療・福祉連携推進事業、水俣病発生地域再生・融和推進事業</a:t>
          </a:r>
          <a:r>
            <a:rPr lang="en-US" cap="none" sz="1100" b="0" i="0" u="none" baseline="0">
              <a:solidFill>
                <a:srgbClr val="000000"/>
              </a:solidFill>
              <a:latin typeface="Calibri"/>
              <a:ea typeface="Calibri"/>
              <a:cs typeface="Calibri"/>
            </a:rPr>
            <a:t>
</a:t>
          </a:r>
        </a:p>
      </xdr:txBody>
    </xdr:sp>
    <xdr:clientData/>
  </xdr:twoCellAnchor>
  <xdr:twoCellAnchor>
    <xdr:from>
      <xdr:col>34</xdr:col>
      <xdr:colOff>123825</xdr:colOff>
      <xdr:row>87</xdr:row>
      <xdr:rowOff>571500</xdr:rowOff>
    </xdr:from>
    <xdr:to>
      <xdr:col>39</xdr:col>
      <xdr:colOff>9525</xdr:colOff>
      <xdr:row>88</xdr:row>
      <xdr:rowOff>190500</xdr:rowOff>
    </xdr:to>
    <xdr:sp>
      <xdr:nvSpPr>
        <xdr:cNvPr id="24" name="テキスト ボックス 27"/>
        <xdr:cNvSpPr txBox="1">
          <a:spLocks noChangeArrowheads="1"/>
        </xdr:cNvSpPr>
      </xdr:nvSpPr>
      <xdr:spPr>
        <a:xfrm>
          <a:off x="6924675" y="36680775"/>
          <a:ext cx="8858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38100</xdr:colOff>
      <xdr:row>88</xdr:row>
      <xdr:rowOff>323850</xdr:rowOff>
    </xdr:from>
    <xdr:to>
      <xdr:col>40</xdr:col>
      <xdr:colOff>114300</xdr:colOff>
      <xdr:row>89</xdr:row>
      <xdr:rowOff>533400</xdr:rowOff>
    </xdr:to>
    <xdr:sp>
      <xdr:nvSpPr>
        <xdr:cNvPr id="25" name="正方形/長方形 28"/>
        <xdr:cNvSpPr>
          <a:spLocks/>
        </xdr:cNvSpPr>
      </xdr:nvSpPr>
      <xdr:spPr>
        <a:xfrm>
          <a:off x="6638925" y="37099875"/>
          <a:ext cx="1476375" cy="8763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社会福祉法人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６１．１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90</xdr:row>
      <xdr:rowOff>114300</xdr:rowOff>
    </xdr:from>
    <xdr:to>
      <xdr:col>40</xdr:col>
      <xdr:colOff>85725</xdr:colOff>
      <xdr:row>91</xdr:row>
      <xdr:rowOff>409575</xdr:rowOff>
    </xdr:to>
    <xdr:sp>
      <xdr:nvSpPr>
        <xdr:cNvPr id="26" name="テキスト ボックス 29"/>
        <xdr:cNvSpPr txBox="1">
          <a:spLocks noChangeArrowheads="1"/>
        </xdr:cNvSpPr>
      </xdr:nvSpPr>
      <xdr:spPr>
        <a:xfrm>
          <a:off x="6800850" y="38223825"/>
          <a:ext cx="1285875" cy="828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離島等医療・福祉推進モデル事業、体力測定・分析業務、消防用設備等点検業務</a:t>
          </a:r>
        </a:p>
      </xdr:txBody>
    </xdr:sp>
    <xdr:clientData/>
  </xdr:twoCellAnchor>
  <xdr:twoCellAnchor>
    <xdr:from>
      <xdr:col>33</xdr:col>
      <xdr:colOff>123825</xdr:colOff>
      <xdr:row>90</xdr:row>
      <xdr:rowOff>76200</xdr:rowOff>
    </xdr:from>
    <xdr:to>
      <xdr:col>33</xdr:col>
      <xdr:colOff>161925</xdr:colOff>
      <xdr:row>91</xdr:row>
      <xdr:rowOff>381000</xdr:rowOff>
    </xdr:to>
    <xdr:sp>
      <xdr:nvSpPr>
        <xdr:cNvPr id="27" name="左大かっこ 30"/>
        <xdr:cNvSpPr>
          <a:spLocks/>
        </xdr:cNvSpPr>
      </xdr:nvSpPr>
      <xdr:spPr>
        <a:xfrm>
          <a:off x="6724650" y="38185725"/>
          <a:ext cx="38100" cy="838200"/>
        </a:xfrm>
        <a:prstGeom prst="leftBracket">
          <a:avLst>
            <a:gd name="adj" fmla="val -49601"/>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90</xdr:row>
      <xdr:rowOff>142875</xdr:rowOff>
    </xdr:from>
    <xdr:to>
      <xdr:col>40</xdr:col>
      <xdr:colOff>114300</xdr:colOff>
      <xdr:row>91</xdr:row>
      <xdr:rowOff>419100</xdr:rowOff>
    </xdr:to>
    <xdr:sp>
      <xdr:nvSpPr>
        <xdr:cNvPr id="28" name="右大かっこ 31"/>
        <xdr:cNvSpPr>
          <a:spLocks/>
        </xdr:cNvSpPr>
      </xdr:nvSpPr>
      <xdr:spPr>
        <a:xfrm>
          <a:off x="8077200" y="38252400"/>
          <a:ext cx="38100" cy="809625"/>
        </a:xfrm>
        <a:prstGeom prst="rightBracket">
          <a:avLst>
            <a:gd name="adj" fmla="val -49611"/>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87</xdr:row>
      <xdr:rowOff>381000</xdr:rowOff>
    </xdr:from>
    <xdr:to>
      <xdr:col>36</xdr:col>
      <xdr:colOff>161925</xdr:colOff>
      <xdr:row>87</xdr:row>
      <xdr:rowOff>571500</xdr:rowOff>
    </xdr:to>
    <xdr:sp>
      <xdr:nvSpPr>
        <xdr:cNvPr id="29" name="直線矢印コネクタ 32"/>
        <xdr:cNvSpPr>
          <a:spLocks/>
        </xdr:cNvSpPr>
      </xdr:nvSpPr>
      <xdr:spPr>
        <a:xfrm>
          <a:off x="7353300" y="36490275"/>
          <a:ext cx="9525"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81</xdr:row>
      <xdr:rowOff>228600</xdr:rowOff>
    </xdr:from>
    <xdr:to>
      <xdr:col>17</xdr:col>
      <xdr:colOff>9525</xdr:colOff>
      <xdr:row>82</xdr:row>
      <xdr:rowOff>304800</xdr:rowOff>
    </xdr:to>
    <xdr:sp>
      <xdr:nvSpPr>
        <xdr:cNvPr id="30" name="正方形/長方形 33"/>
        <xdr:cNvSpPr>
          <a:spLocks/>
        </xdr:cNvSpPr>
      </xdr:nvSpPr>
      <xdr:spPr>
        <a:xfrm>
          <a:off x="1952625" y="32318325"/>
          <a:ext cx="1457325"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Ａ．事務費等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５百万円</a:t>
          </a:r>
        </a:p>
      </xdr:txBody>
    </xdr:sp>
    <xdr:clientData/>
  </xdr:twoCellAnchor>
  <xdr:twoCellAnchor>
    <xdr:from>
      <xdr:col>17</xdr:col>
      <xdr:colOff>0</xdr:colOff>
      <xdr:row>82</xdr:row>
      <xdr:rowOff>0</xdr:rowOff>
    </xdr:from>
    <xdr:to>
      <xdr:col>22</xdr:col>
      <xdr:colOff>38100</xdr:colOff>
      <xdr:row>82</xdr:row>
      <xdr:rowOff>0</xdr:rowOff>
    </xdr:to>
    <xdr:sp>
      <xdr:nvSpPr>
        <xdr:cNvPr id="31" name="直線矢印コネクタ 34"/>
        <xdr:cNvSpPr>
          <a:spLocks/>
        </xdr:cNvSpPr>
      </xdr:nvSpPr>
      <xdr:spPr>
        <a:xfrm flipH="1" flipV="1">
          <a:off x="3400425" y="32756475"/>
          <a:ext cx="1038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84</xdr:row>
      <xdr:rowOff>9525</xdr:rowOff>
    </xdr:from>
    <xdr:to>
      <xdr:col>14</xdr:col>
      <xdr:colOff>142875</xdr:colOff>
      <xdr:row>84</xdr:row>
      <xdr:rowOff>314325</xdr:rowOff>
    </xdr:to>
    <xdr:sp>
      <xdr:nvSpPr>
        <xdr:cNvPr id="32" name="テキスト ボックス 40"/>
        <xdr:cNvSpPr txBox="1">
          <a:spLocks noChangeArrowheads="1"/>
        </xdr:cNvSpPr>
      </xdr:nvSpPr>
      <xdr:spPr>
        <a:xfrm>
          <a:off x="2038350" y="34118550"/>
          <a:ext cx="9048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104775</xdr:colOff>
      <xdr:row>92</xdr:row>
      <xdr:rowOff>190500</xdr:rowOff>
    </xdr:from>
    <xdr:to>
      <xdr:col>13</xdr:col>
      <xdr:colOff>133350</xdr:colOff>
      <xdr:row>92</xdr:row>
      <xdr:rowOff>514350</xdr:rowOff>
    </xdr:to>
    <xdr:sp>
      <xdr:nvSpPr>
        <xdr:cNvPr id="33" name="テキスト ボックス 41"/>
        <xdr:cNvSpPr txBox="1">
          <a:spLocks noChangeArrowheads="1"/>
        </xdr:cNvSpPr>
      </xdr:nvSpPr>
      <xdr:spPr>
        <a:xfrm>
          <a:off x="1905000" y="39500175"/>
          <a:ext cx="8286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xdr:colOff>
      <xdr:row>92</xdr:row>
      <xdr:rowOff>542925</xdr:rowOff>
    </xdr:from>
    <xdr:to>
      <xdr:col>16</xdr:col>
      <xdr:colOff>38100</xdr:colOff>
      <xdr:row>93</xdr:row>
      <xdr:rowOff>495300</xdr:rowOff>
    </xdr:to>
    <xdr:sp>
      <xdr:nvSpPr>
        <xdr:cNvPr id="34" name="正方形/長方形 42"/>
        <xdr:cNvSpPr>
          <a:spLocks/>
        </xdr:cNvSpPr>
      </xdr:nvSpPr>
      <xdr:spPr>
        <a:xfrm>
          <a:off x="1609725" y="39852600"/>
          <a:ext cx="1628775"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J.</a:t>
          </a:r>
          <a:r>
            <a:rPr lang="en-US" cap="none" sz="1100" b="0" i="0" u="none" baseline="0">
              <a:solidFill>
                <a:srgbClr val="000000"/>
              </a:solidFill>
              <a:latin typeface="ＭＳ Ｐゴシック"/>
              <a:ea typeface="ＭＳ Ｐゴシック"/>
              <a:cs typeface="ＭＳ Ｐゴシック"/>
            </a:rPr>
            <a:t>民間等（</a:t>
          </a:r>
          <a:r>
            <a:rPr lang="en-US" cap="none" sz="1100" b="0" i="0" u="none" baseline="0">
              <a:solidFill>
                <a:srgbClr val="000000"/>
              </a:solidFill>
              <a:latin typeface="ＭＳ Ｐゴシック"/>
              <a:ea typeface="ＭＳ Ｐゴシック"/>
              <a:cs typeface="ＭＳ Ｐゴシック"/>
            </a:rPr>
            <a:t>１５</a:t>
          </a:r>
          <a:r>
            <a:rPr lang="en-US" cap="none" sz="1100" b="0" i="0" u="none" baseline="0">
              <a:solidFill>
                <a:srgbClr val="000000"/>
              </a:solidFill>
              <a:latin typeface="ＭＳ Ｐゴシック"/>
              <a:ea typeface="ＭＳ Ｐゴシック"/>
              <a:cs typeface="ＭＳ Ｐゴシック"/>
            </a:rPr>
            <a:t>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28575</xdr:colOff>
      <xdr:row>94</xdr:row>
      <xdr:rowOff>190500</xdr:rowOff>
    </xdr:from>
    <xdr:to>
      <xdr:col>16</xdr:col>
      <xdr:colOff>28575</xdr:colOff>
      <xdr:row>95</xdr:row>
      <xdr:rowOff>495300</xdr:rowOff>
    </xdr:to>
    <xdr:sp>
      <xdr:nvSpPr>
        <xdr:cNvPr id="35" name="テキスト ボックス 43"/>
        <xdr:cNvSpPr txBox="1">
          <a:spLocks noChangeArrowheads="1"/>
        </xdr:cNvSpPr>
      </xdr:nvSpPr>
      <xdr:spPr>
        <a:xfrm>
          <a:off x="1828800" y="40833675"/>
          <a:ext cx="1400175" cy="971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水俣病発生地域医療・福祉連携推進事業、水俣病発生地域再生・融和推進事業</a:t>
          </a:r>
          <a:r>
            <a:rPr lang="en-US" cap="none" sz="1100" b="0" i="0" u="none" baseline="0">
              <a:solidFill>
                <a:srgbClr val="000000"/>
              </a:solidFill>
              <a:latin typeface="Calibri"/>
              <a:ea typeface="Calibri"/>
              <a:cs typeface="Calibri"/>
            </a:rPr>
            <a:t>
</a:t>
          </a:r>
        </a:p>
      </xdr:txBody>
    </xdr:sp>
    <xdr:clientData/>
  </xdr:twoCellAnchor>
  <xdr:twoCellAnchor>
    <xdr:from>
      <xdr:col>11</xdr:col>
      <xdr:colOff>133350</xdr:colOff>
      <xdr:row>91</xdr:row>
      <xdr:rowOff>495300</xdr:rowOff>
    </xdr:from>
    <xdr:to>
      <xdr:col>11</xdr:col>
      <xdr:colOff>133350</xdr:colOff>
      <xdr:row>92</xdr:row>
      <xdr:rowOff>171450</xdr:rowOff>
    </xdr:to>
    <xdr:sp>
      <xdr:nvSpPr>
        <xdr:cNvPr id="36" name="直線矢印コネクタ 44"/>
        <xdr:cNvSpPr>
          <a:spLocks/>
        </xdr:cNvSpPr>
      </xdr:nvSpPr>
      <xdr:spPr>
        <a:xfrm flipH="1">
          <a:off x="2333625" y="391382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85</xdr:row>
      <xdr:rowOff>361950</xdr:rowOff>
    </xdr:from>
    <xdr:to>
      <xdr:col>8</xdr:col>
      <xdr:colOff>123825</xdr:colOff>
      <xdr:row>87</xdr:row>
      <xdr:rowOff>209550</xdr:rowOff>
    </xdr:to>
    <xdr:sp>
      <xdr:nvSpPr>
        <xdr:cNvPr id="37" name="左大かっこ 45"/>
        <xdr:cNvSpPr>
          <a:spLocks/>
        </xdr:cNvSpPr>
      </xdr:nvSpPr>
      <xdr:spPr>
        <a:xfrm>
          <a:off x="1638300" y="35137725"/>
          <a:ext cx="85725" cy="1181100"/>
        </a:xfrm>
        <a:prstGeom prst="leftBracket">
          <a:avLst>
            <a:gd name="adj" fmla="val -49384"/>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85</xdr:row>
      <xdr:rowOff>438150</xdr:rowOff>
    </xdr:from>
    <xdr:to>
      <xdr:col>25</xdr:col>
      <xdr:colOff>9525</xdr:colOff>
      <xdr:row>87</xdr:row>
      <xdr:rowOff>133350</xdr:rowOff>
    </xdr:to>
    <xdr:sp>
      <xdr:nvSpPr>
        <xdr:cNvPr id="38" name="右大かっこ 46"/>
        <xdr:cNvSpPr>
          <a:spLocks/>
        </xdr:cNvSpPr>
      </xdr:nvSpPr>
      <xdr:spPr>
        <a:xfrm>
          <a:off x="4943475" y="35213925"/>
          <a:ext cx="66675" cy="1028700"/>
        </a:xfrm>
        <a:prstGeom prst="rightBracket">
          <a:avLst>
            <a:gd name="adj" fmla="val -49634"/>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85</xdr:row>
      <xdr:rowOff>361950</xdr:rowOff>
    </xdr:from>
    <xdr:to>
      <xdr:col>16</xdr:col>
      <xdr:colOff>104775</xdr:colOff>
      <xdr:row>87</xdr:row>
      <xdr:rowOff>190500</xdr:rowOff>
    </xdr:to>
    <xdr:sp>
      <xdr:nvSpPr>
        <xdr:cNvPr id="39" name="右大かっこ 47"/>
        <xdr:cNvSpPr>
          <a:spLocks/>
        </xdr:cNvSpPr>
      </xdr:nvSpPr>
      <xdr:spPr>
        <a:xfrm>
          <a:off x="3257550" y="35137725"/>
          <a:ext cx="47625" cy="1162050"/>
        </a:xfrm>
        <a:prstGeom prst="rightBracket">
          <a:avLst>
            <a:gd name="adj" fmla="val -49694"/>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85</xdr:row>
      <xdr:rowOff>628650</xdr:rowOff>
    </xdr:from>
    <xdr:to>
      <xdr:col>49</xdr:col>
      <xdr:colOff>76200</xdr:colOff>
      <xdr:row>86</xdr:row>
      <xdr:rowOff>609600</xdr:rowOff>
    </xdr:to>
    <xdr:sp>
      <xdr:nvSpPr>
        <xdr:cNvPr id="40" name="右大かっこ 48"/>
        <xdr:cNvSpPr>
          <a:spLocks/>
        </xdr:cNvSpPr>
      </xdr:nvSpPr>
      <xdr:spPr>
        <a:xfrm>
          <a:off x="9829800" y="35404425"/>
          <a:ext cx="47625" cy="647700"/>
        </a:xfrm>
        <a:prstGeom prst="rightBracket">
          <a:avLst>
            <a:gd name="adj" fmla="val -49504"/>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90</xdr:row>
      <xdr:rowOff>209550</xdr:rowOff>
    </xdr:from>
    <xdr:to>
      <xdr:col>15</xdr:col>
      <xdr:colOff>28575</xdr:colOff>
      <xdr:row>91</xdr:row>
      <xdr:rowOff>419100</xdr:rowOff>
    </xdr:to>
    <xdr:sp>
      <xdr:nvSpPr>
        <xdr:cNvPr id="41" name="右大かっこ 50"/>
        <xdr:cNvSpPr>
          <a:spLocks/>
        </xdr:cNvSpPr>
      </xdr:nvSpPr>
      <xdr:spPr>
        <a:xfrm>
          <a:off x="2933700" y="38319075"/>
          <a:ext cx="95250" cy="742950"/>
        </a:xfrm>
        <a:prstGeom prst="rightBracket">
          <a:avLst>
            <a:gd name="adj" fmla="val -49490"/>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90</xdr:row>
      <xdr:rowOff>142875</xdr:rowOff>
    </xdr:from>
    <xdr:to>
      <xdr:col>32</xdr:col>
      <xdr:colOff>76200</xdr:colOff>
      <xdr:row>91</xdr:row>
      <xdr:rowOff>409575</xdr:rowOff>
    </xdr:to>
    <xdr:sp>
      <xdr:nvSpPr>
        <xdr:cNvPr id="42" name="右大かっこ 51"/>
        <xdr:cNvSpPr>
          <a:spLocks/>
        </xdr:cNvSpPr>
      </xdr:nvSpPr>
      <xdr:spPr>
        <a:xfrm>
          <a:off x="6429375" y="38252400"/>
          <a:ext cx="47625" cy="800100"/>
        </a:xfrm>
        <a:prstGeom prst="rightBracket">
          <a:avLst>
            <a:gd name="adj" fmla="val -49638"/>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90</xdr:row>
      <xdr:rowOff>190500</xdr:rowOff>
    </xdr:from>
    <xdr:to>
      <xdr:col>23</xdr:col>
      <xdr:colOff>76200</xdr:colOff>
      <xdr:row>92</xdr:row>
      <xdr:rowOff>238125</xdr:rowOff>
    </xdr:to>
    <xdr:sp>
      <xdr:nvSpPr>
        <xdr:cNvPr id="43" name="右大かっこ 52"/>
        <xdr:cNvSpPr>
          <a:spLocks/>
        </xdr:cNvSpPr>
      </xdr:nvSpPr>
      <xdr:spPr>
        <a:xfrm>
          <a:off x="4610100" y="38300025"/>
          <a:ext cx="66675" cy="1247775"/>
        </a:xfrm>
        <a:prstGeom prst="rightBracket">
          <a:avLst>
            <a:gd name="adj" fmla="val -49699"/>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94</xdr:row>
      <xdr:rowOff>228600</xdr:rowOff>
    </xdr:from>
    <xdr:to>
      <xdr:col>16</xdr:col>
      <xdr:colOff>9525</xdr:colOff>
      <xdr:row>95</xdr:row>
      <xdr:rowOff>381000</xdr:rowOff>
    </xdr:to>
    <xdr:sp>
      <xdr:nvSpPr>
        <xdr:cNvPr id="44" name="右大かっこ 53"/>
        <xdr:cNvSpPr>
          <a:spLocks/>
        </xdr:cNvSpPr>
      </xdr:nvSpPr>
      <xdr:spPr>
        <a:xfrm>
          <a:off x="3162300" y="40871775"/>
          <a:ext cx="47625" cy="819150"/>
        </a:xfrm>
        <a:prstGeom prst="rightBracket">
          <a:avLst>
            <a:gd name="adj" fmla="val -49648"/>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85</xdr:row>
      <xdr:rowOff>590550</xdr:rowOff>
    </xdr:from>
    <xdr:to>
      <xdr:col>33</xdr:col>
      <xdr:colOff>161925</xdr:colOff>
      <xdr:row>87</xdr:row>
      <xdr:rowOff>152400</xdr:rowOff>
    </xdr:to>
    <xdr:sp>
      <xdr:nvSpPr>
        <xdr:cNvPr id="45" name="左大かっこ 55"/>
        <xdr:cNvSpPr>
          <a:spLocks/>
        </xdr:cNvSpPr>
      </xdr:nvSpPr>
      <xdr:spPr>
        <a:xfrm>
          <a:off x="6677025" y="35366325"/>
          <a:ext cx="85725" cy="895350"/>
        </a:xfrm>
        <a:prstGeom prst="leftBracket">
          <a:avLst>
            <a:gd name="adj" fmla="val -49425"/>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90</xdr:row>
      <xdr:rowOff>209550</xdr:rowOff>
    </xdr:from>
    <xdr:to>
      <xdr:col>8</xdr:col>
      <xdr:colOff>85725</xdr:colOff>
      <xdr:row>91</xdr:row>
      <xdr:rowOff>419100</xdr:rowOff>
    </xdr:to>
    <xdr:sp>
      <xdr:nvSpPr>
        <xdr:cNvPr id="46" name="左大かっこ 56"/>
        <xdr:cNvSpPr>
          <a:spLocks/>
        </xdr:cNvSpPr>
      </xdr:nvSpPr>
      <xdr:spPr>
        <a:xfrm>
          <a:off x="1647825" y="38319075"/>
          <a:ext cx="38100" cy="742950"/>
        </a:xfrm>
        <a:prstGeom prst="leftBracket">
          <a:avLst>
            <a:gd name="adj" fmla="val -49587"/>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85</xdr:row>
      <xdr:rowOff>447675</xdr:rowOff>
    </xdr:from>
    <xdr:to>
      <xdr:col>17</xdr:col>
      <xdr:colOff>47625</xdr:colOff>
      <xdr:row>87</xdr:row>
      <xdr:rowOff>152400</xdr:rowOff>
    </xdr:to>
    <xdr:sp>
      <xdr:nvSpPr>
        <xdr:cNvPr id="47" name="左大かっこ 57"/>
        <xdr:cNvSpPr>
          <a:spLocks/>
        </xdr:cNvSpPr>
      </xdr:nvSpPr>
      <xdr:spPr>
        <a:xfrm>
          <a:off x="3409950" y="35223450"/>
          <a:ext cx="38100" cy="1038225"/>
        </a:xfrm>
        <a:prstGeom prst="leftBracket">
          <a:avLst>
            <a:gd name="adj" fmla="val -49643"/>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85</xdr:row>
      <xdr:rowOff>628650</xdr:rowOff>
    </xdr:from>
    <xdr:to>
      <xdr:col>42</xdr:col>
      <xdr:colOff>9525</xdr:colOff>
      <xdr:row>86</xdr:row>
      <xdr:rowOff>609600</xdr:rowOff>
    </xdr:to>
    <xdr:sp>
      <xdr:nvSpPr>
        <xdr:cNvPr id="48" name="左大かっこ 58"/>
        <xdr:cNvSpPr>
          <a:spLocks/>
        </xdr:cNvSpPr>
      </xdr:nvSpPr>
      <xdr:spPr>
        <a:xfrm>
          <a:off x="8362950" y="35404425"/>
          <a:ext cx="47625" cy="647700"/>
        </a:xfrm>
        <a:prstGeom prst="leftBracket">
          <a:avLst>
            <a:gd name="adj" fmla="val -49259"/>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90</xdr:row>
      <xdr:rowOff>180975</xdr:rowOff>
    </xdr:from>
    <xdr:to>
      <xdr:col>25</xdr:col>
      <xdr:colOff>9525</xdr:colOff>
      <xdr:row>91</xdr:row>
      <xdr:rowOff>495300</xdr:rowOff>
    </xdr:to>
    <xdr:sp>
      <xdr:nvSpPr>
        <xdr:cNvPr id="49" name="左大かっこ 59"/>
        <xdr:cNvSpPr>
          <a:spLocks/>
        </xdr:cNvSpPr>
      </xdr:nvSpPr>
      <xdr:spPr>
        <a:xfrm>
          <a:off x="4943475" y="38290500"/>
          <a:ext cx="66675" cy="847725"/>
        </a:xfrm>
        <a:prstGeom prst="leftBracket">
          <a:avLst>
            <a:gd name="adj" fmla="val -49611"/>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90</xdr:row>
      <xdr:rowOff>209550</xdr:rowOff>
    </xdr:from>
    <xdr:to>
      <xdr:col>16</xdr:col>
      <xdr:colOff>104775</xdr:colOff>
      <xdr:row>92</xdr:row>
      <xdr:rowOff>342900</xdr:rowOff>
    </xdr:to>
    <xdr:sp>
      <xdr:nvSpPr>
        <xdr:cNvPr id="50" name="左大かっこ 60"/>
        <xdr:cNvSpPr>
          <a:spLocks/>
        </xdr:cNvSpPr>
      </xdr:nvSpPr>
      <xdr:spPr>
        <a:xfrm>
          <a:off x="3267075" y="38319075"/>
          <a:ext cx="38100" cy="1333500"/>
        </a:xfrm>
        <a:prstGeom prst="leftBracket">
          <a:avLst>
            <a:gd name="adj" fmla="val -49717"/>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94</xdr:row>
      <xdr:rowOff>171450</xdr:rowOff>
    </xdr:from>
    <xdr:to>
      <xdr:col>8</xdr:col>
      <xdr:colOff>161925</xdr:colOff>
      <xdr:row>95</xdr:row>
      <xdr:rowOff>342900</xdr:rowOff>
    </xdr:to>
    <xdr:sp>
      <xdr:nvSpPr>
        <xdr:cNvPr id="51" name="左大かっこ 61"/>
        <xdr:cNvSpPr>
          <a:spLocks/>
        </xdr:cNvSpPr>
      </xdr:nvSpPr>
      <xdr:spPr>
        <a:xfrm>
          <a:off x="1724025" y="40814625"/>
          <a:ext cx="38100" cy="838200"/>
        </a:xfrm>
        <a:prstGeom prst="leftBracket">
          <a:avLst>
            <a:gd name="adj" fmla="val -49504"/>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83</xdr:row>
      <xdr:rowOff>409575</xdr:rowOff>
    </xdr:from>
    <xdr:to>
      <xdr:col>45</xdr:col>
      <xdr:colOff>123825</xdr:colOff>
      <xdr:row>83</xdr:row>
      <xdr:rowOff>647700</xdr:rowOff>
    </xdr:to>
    <xdr:sp>
      <xdr:nvSpPr>
        <xdr:cNvPr id="52" name="直線矢印コネクタ 62"/>
        <xdr:cNvSpPr>
          <a:spLocks/>
        </xdr:cNvSpPr>
      </xdr:nvSpPr>
      <xdr:spPr>
        <a:xfrm>
          <a:off x="9124950" y="3385185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83</xdr:row>
      <xdr:rowOff>400050</xdr:rowOff>
    </xdr:from>
    <xdr:to>
      <xdr:col>12</xdr:col>
      <xdr:colOff>123825</xdr:colOff>
      <xdr:row>83</xdr:row>
      <xdr:rowOff>590550</xdr:rowOff>
    </xdr:to>
    <xdr:sp>
      <xdr:nvSpPr>
        <xdr:cNvPr id="53" name="直線矢印コネクタ 63"/>
        <xdr:cNvSpPr>
          <a:spLocks/>
        </xdr:cNvSpPr>
      </xdr:nvSpPr>
      <xdr:spPr>
        <a:xfrm rot="5400000">
          <a:off x="2524125" y="33842325"/>
          <a:ext cx="0"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76200</xdr:colOff>
      <xdr:row>84</xdr:row>
      <xdr:rowOff>38100</xdr:rowOff>
    </xdr:from>
    <xdr:ext cx="1485900" cy="266700"/>
    <xdr:sp>
      <xdr:nvSpPr>
        <xdr:cNvPr id="54" name="テキスト ボックス 64"/>
        <xdr:cNvSpPr txBox="1">
          <a:spLocks noChangeArrowheads="1"/>
        </xdr:cNvSpPr>
      </xdr:nvSpPr>
      <xdr:spPr>
        <a:xfrm>
          <a:off x="6677025" y="34147125"/>
          <a:ext cx="1485900"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a:t>
          </a:r>
          <a:r>
            <a:rPr lang="en-US" cap="none" sz="1000" b="0" i="0" u="none" baseline="0">
              <a:solidFill>
                <a:srgbClr val="000000"/>
              </a:solidFill>
              <a:latin typeface="ＭＳ Ｐゴシック"/>
              <a:ea typeface="ＭＳ Ｐゴシック"/>
              <a:cs typeface="ＭＳ Ｐゴシック"/>
            </a:rPr>
            <a:t>契約、委託</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41</xdr:col>
      <xdr:colOff>19050</xdr:colOff>
      <xdr:row>84</xdr:row>
      <xdr:rowOff>9525</xdr:rowOff>
    </xdr:from>
    <xdr:ext cx="1666875" cy="276225"/>
    <xdr:sp>
      <xdr:nvSpPr>
        <xdr:cNvPr id="55" name="テキスト ボックス 65"/>
        <xdr:cNvSpPr txBox="1">
          <a:spLocks noChangeArrowheads="1"/>
        </xdr:cNvSpPr>
      </xdr:nvSpPr>
      <xdr:spPr>
        <a:xfrm>
          <a:off x="8220075" y="34118550"/>
          <a:ext cx="16668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38100</xdr:colOff>
      <xdr:row>83</xdr:row>
      <xdr:rowOff>133350</xdr:rowOff>
    </xdr:from>
    <xdr:to>
      <xdr:col>27</xdr:col>
      <xdr:colOff>38100</xdr:colOff>
      <xdr:row>83</xdr:row>
      <xdr:rowOff>381000</xdr:rowOff>
    </xdr:to>
    <xdr:sp>
      <xdr:nvSpPr>
        <xdr:cNvPr id="56" name="直線コネクタ 66"/>
        <xdr:cNvSpPr>
          <a:spLocks/>
        </xdr:cNvSpPr>
      </xdr:nvSpPr>
      <xdr:spPr>
        <a:xfrm>
          <a:off x="5438775" y="335756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90</xdr:row>
      <xdr:rowOff>238125</xdr:rowOff>
    </xdr:from>
    <xdr:to>
      <xdr:col>32</xdr:col>
      <xdr:colOff>0</xdr:colOff>
      <xdr:row>92</xdr:row>
      <xdr:rowOff>342900</xdr:rowOff>
    </xdr:to>
    <xdr:sp>
      <xdr:nvSpPr>
        <xdr:cNvPr id="57" name="テキスト ボックス 67"/>
        <xdr:cNvSpPr txBox="1">
          <a:spLocks noChangeArrowheads="1"/>
        </xdr:cNvSpPr>
      </xdr:nvSpPr>
      <xdr:spPr>
        <a:xfrm>
          <a:off x="5010150" y="38347650"/>
          <a:ext cx="1390650" cy="1304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胎児性水俣病患者等の地域生活支援施設整備事業、環境学習推進設備事業</a:t>
          </a:r>
        </a:p>
      </xdr:txBody>
    </xdr:sp>
    <xdr:clientData/>
  </xdr:twoCellAnchor>
  <xdr:twoCellAnchor>
    <xdr:from>
      <xdr:col>32</xdr:col>
      <xdr:colOff>0</xdr:colOff>
      <xdr:row>109</xdr:row>
      <xdr:rowOff>266700</xdr:rowOff>
    </xdr:from>
    <xdr:to>
      <xdr:col>48</xdr:col>
      <xdr:colOff>0</xdr:colOff>
      <xdr:row>113</xdr:row>
      <xdr:rowOff>200025</xdr:rowOff>
    </xdr:to>
    <xdr:sp>
      <xdr:nvSpPr>
        <xdr:cNvPr id="58" name="テキスト ボックス 68"/>
        <xdr:cNvSpPr txBox="1">
          <a:spLocks noChangeArrowheads="1"/>
        </xdr:cNvSpPr>
      </xdr:nvSpPr>
      <xdr:spPr>
        <a:xfrm>
          <a:off x="6400800" y="48234600"/>
          <a:ext cx="3200400" cy="1952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29</xdr:col>
      <xdr:colOff>133350</xdr:colOff>
      <xdr:row>136</xdr:row>
      <xdr:rowOff>38100</xdr:rowOff>
    </xdr:from>
    <xdr:to>
      <xdr:col>45</xdr:col>
      <xdr:colOff>161925</xdr:colOff>
      <xdr:row>138</xdr:row>
      <xdr:rowOff>247650</xdr:rowOff>
    </xdr:to>
    <xdr:sp>
      <xdr:nvSpPr>
        <xdr:cNvPr id="59" name="テキスト ボックス 70"/>
        <xdr:cNvSpPr txBox="1">
          <a:spLocks noChangeArrowheads="1"/>
        </xdr:cNvSpPr>
      </xdr:nvSpPr>
      <xdr:spPr>
        <a:xfrm>
          <a:off x="5934075" y="58493025"/>
          <a:ext cx="3228975"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11</xdr:col>
      <xdr:colOff>123825</xdr:colOff>
      <xdr:row>87</xdr:row>
      <xdr:rowOff>295275</xdr:rowOff>
    </xdr:from>
    <xdr:to>
      <xdr:col>19</xdr:col>
      <xdr:colOff>123825</xdr:colOff>
      <xdr:row>87</xdr:row>
      <xdr:rowOff>590550</xdr:rowOff>
    </xdr:to>
    <xdr:sp>
      <xdr:nvSpPr>
        <xdr:cNvPr id="60" name="カギ線コネクタ 76"/>
        <xdr:cNvSpPr>
          <a:spLocks/>
        </xdr:cNvSpPr>
      </xdr:nvSpPr>
      <xdr:spPr>
        <a:xfrm>
          <a:off x="2324100" y="36404550"/>
          <a:ext cx="1600200" cy="2952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87</xdr:row>
      <xdr:rowOff>180975</xdr:rowOff>
    </xdr:from>
    <xdr:to>
      <xdr:col>11</xdr:col>
      <xdr:colOff>114300</xdr:colOff>
      <xdr:row>87</xdr:row>
      <xdr:rowOff>600075</xdr:rowOff>
    </xdr:to>
    <xdr:sp>
      <xdr:nvSpPr>
        <xdr:cNvPr id="61" name="直線矢印コネクタ 80"/>
        <xdr:cNvSpPr>
          <a:spLocks/>
        </xdr:cNvSpPr>
      </xdr:nvSpPr>
      <xdr:spPr>
        <a:xfrm>
          <a:off x="2314575" y="3629025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87</xdr:row>
      <xdr:rowOff>190500</xdr:rowOff>
    </xdr:from>
    <xdr:to>
      <xdr:col>28</xdr:col>
      <xdr:colOff>9525</xdr:colOff>
      <xdr:row>87</xdr:row>
      <xdr:rowOff>600075</xdr:rowOff>
    </xdr:to>
    <xdr:sp>
      <xdr:nvSpPr>
        <xdr:cNvPr id="62" name="カギ線コネクタ 84"/>
        <xdr:cNvSpPr>
          <a:spLocks/>
        </xdr:cNvSpPr>
      </xdr:nvSpPr>
      <xdr:spPr>
        <a:xfrm rot="16200000" flipH="1">
          <a:off x="4238625" y="36299775"/>
          <a:ext cx="1371600" cy="4095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786"/>
  <sheetViews>
    <sheetView tabSelected="1" view="pageBreakPreview" zoomScale="85" zoomScaleNormal="75" zoomScaleSheetLayoutView="85" zoomScalePageLayoutView="85" workbookViewId="0" topLeftCell="A1">
      <selection activeCell="F399" sqref="F399"/>
    </sheetView>
  </sheetViews>
  <sheetFormatPr defaultColWidth="9.00390625" defaultRowHeight="13.5"/>
  <cols>
    <col min="1" max="49" width="2.625" style="0" customWidth="1"/>
    <col min="50" max="50" width="6.00390625" style="0" customWidth="1"/>
    <col min="51" max="57" width="2.25390625" style="0" customWidth="1"/>
  </cols>
  <sheetData>
    <row r="1" spans="1:50" ht="23.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461"/>
      <c r="AQ1" s="461"/>
      <c r="AR1" s="461"/>
      <c r="AS1" s="461"/>
      <c r="AT1" s="461"/>
      <c r="AU1" s="461"/>
      <c r="AV1" s="461"/>
      <c r="AW1" s="55"/>
      <c r="AX1" s="8"/>
    </row>
    <row r="2" spans="1:50" ht="21.75" customHeight="1" thickBo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462" t="s">
        <v>0</v>
      </c>
      <c r="AK2" s="462"/>
      <c r="AL2" s="462"/>
      <c r="AM2" s="462"/>
      <c r="AN2" s="462"/>
      <c r="AO2" s="462"/>
      <c r="AP2" s="462"/>
      <c r="AQ2" s="463" t="s">
        <v>289</v>
      </c>
      <c r="AR2" s="463"/>
      <c r="AS2" s="463"/>
      <c r="AT2" s="463"/>
      <c r="AU2" s="463"/>
      <c r="AV2" s="463"/>
      <c r="AW2" s="463"/>
      <c r="AX2" s="463"/>
    </row>
    <row r="3" spans="1:50" ht="21" customHeight="1" thickBot="1">
      <c r="A3" s="843" t="s">
        <v>73</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831"/>
      <c r="AO3" s="830" t="s">
        <v>97</v>
      </c>
      <c r="AP3" s="831"/>
      <c r="AQ3" s="831"/>
      <c r="AR3" s="831"/>
      <c r="AS3" s="831"/>
      <c r="AT3" s="831"/>
      <c r="AU3" s="831"/>
      <c r="AV3" s="831"/>
      <c r="AW3" s="831"/>
      <c r="AX3" s="832"/>
    </row>
    <row r="4" spans="1:50" ht="24.75" customHeight="1">
      <c r="A4" s="491" t="s">
        <v>32</v>
      </c>
      <c r="B4" s="492"/>
      <c r="C4" s="492"/>
      <c r="D4" s="492"/>
      <c r="E4" s="492"/>
      <c r="F4" s="492"/>
      <c r="G4" s="466" t="s">
        <v>200</v>
      </c>
      <c r="H4" s="467"/>
      <c r="I4" s="467"/>
      <c r="J4" s="467"/>
      <c r="K4" s="467"/>
      <c r="L4" s="467"/>
      <c r="M4" s="467"/>
      <c r="N4" s="467"/>
      <c r="O4" s="467"/>
      <c r="P4" s="467"/>
      <c r="Q4" s="467"/>
      <c r="R4" s="467"/>
      <c r="S4" s="467"/>
      <c r="T4" s="467"/>
      <c r="U4" s="467"/>
      <c r="V4" s="467"/>
      <c r="W4" s="467"/>
      <c r="X4" s="467"/>
      <c r="Y4" s="468" t="s">
        <v>1</v>
      </c>
      <c r="Z4" s="469"/>
      <c r="AA4" s="469"/>
      <c r="AB4" s="469"/>
      <c r="AC4" s="469"/>
      <c r="AD4" s="470"/>
      <c r="AE4" s="474" t="s">
        <v>102</v>
      </c>
      <c r="AF4" s="474"/>
      <c r="AG4" s="474"/>
      <c r="AH4" s="474"/>
      <c r="AI4" s="474"/>
      <c r="AJ4" s="474"/>
      <c r="AK4" s="474"/>
      <c r="AL4" s="474"/>
      <c r="AM4" s="474"/>
      <c r="AN4" s="474"/>
      <c r="AO4" s="474"/>
      <c r="AP4" s="475"/>
      <c r="AQ4" s="476" t="s">
        <v>2</v>
      </c>
      <c r="AR4" s="469"/>
      <c r="AS4" s="469"/>
      <c r="AT4" s="469"/>
      <c r="AU4" s="469"/>
      <c r="AV4" s="469"/>
      <c r="AW4" s="469"/>
      <c r="AX4" s="477"/>
    </row>
    <row r="5" spans="1:50" ht="30" customHeight="1">
      <c r="A5" s="478" t="s">
        <v>33</v>
      </c>
      <c r="B5" s="479"/>
      <c r="C5" s="479"/>
      <c r="D5" s="479"/>
      <c r="E5" s="479"/>
      <c r="F5" s="480"/>
      <c r="G5" s="481" t="s">
        <v>283</v>
      </c>
      <c r="H5" s="482"/>
      <c r="I5" s="482"/>
      <c r="J5" s="482"/>
      <c r="K5" s="482"/>
      <c r="L5" s="482"/>
      <c r="M5" s="482"/>
      <c r="N5" s="482"/>
      <c r="O5" s="482"/>
      <c r="P5" s="482"/>
      <c r="Q5" s="482"/>
      <c r="R5" s="482"/>
      <c r="S5" s="482"/>
      <c r="T5" s="482"/>
      <c r="U5" s="482"/>
      <c r="V5" s="483"/>
      <c r="W5" s="483"/>
      <c r="X5" s="483"/>
      <c r="Y5" s="484" t="s">
        <v>3</v>
      </c>
      <c r="Z5" s="485"/>
      <c r="AA5" s="485"/>
      <c r="AB5" s="485"/>
      <c r="AC5" s="485"/>
      <c r="AD5" s="486"/>
      <c r="AE5" s="487" t="s">
        <v>99</v>
      </c>
      <c r="AF5" s="485"/>
      <c r="AG5" s="485"/>
      <c r="AH5" s="485"/>
      <c r="AI5" s="485"/>
      <c r="AJ5" s="485"/>
      <c r="AK5" s="485"/>
      <c r="AL5" s="485"/>
      <c r="AM5" s="485"/>
      <c r="AN5" s="485"/>
      <c r="AO5" s="485"/>
      <c r="AP5" s="486"/>
      <c r="AQ5" s="488" t="s">
        <v>100</v>
      </c>
      <c r="AR5" s="489"/>
      <c r="AS5" s="489"/>
      <c r="AT5" s="489"/>
      <c r="AU5" s="489"/>
      <c r="AV5" s="489"/>
      <c r="AW5" s="489"/>
      <c r="AX5" s="490"/>
    </row>
    <row r="6" spans="1:50" ht="30" customHeight="1">
      <c r="A6" s="493" t="s">
        <v>4</v>
      </c>
      <c r="B6" s="494"/>
      <c r="C6" s="494"/>
      <c r="D6" s="494"/>
      <c r="E6" s="494"/>
      <c r="F6" s="494"/>
      <c r="G6" s="495" t="s">
        <v>98</v>
      </c>
      <c r="H6" s="483"/>
      <c r="I6" s="483"/>
      <c r="J6" s="483"/>
      <c r="K6" s="483"/>
      <c r="L6" s="483"/>
      <c r="M6" s="483"/>
      <c r="N6" s="483"/>
      <c r="O6" s="483"/>
      <c r="P6" s="483"/>
      <c r="Q6" s="483"/>
      <c r="R6" s="483"/>
      <c r="S6" s="483"/>
      <c r="T6" s="483"/>
      <c r="U6" s="483"/>
      <c r="V6" s="483"/>
      <c r="W6" s="483"/>
      <c r="X6" s="483"/>
      <c r="Y6" s="496" t="s">
        <v>72</v>
      </c>
      <c r="Z6" s="497"/>
      <c r="AA6" s="497"/>
      <c r="AB6" s="497"/>
      <c r="AC6" s="497"/>
      <c r="AD6" s="498"/>
      <c r="AE6" s="499" t="s">
        <v>101</v>
      </c>
      <c r="AF6" s="499"/>
      <c r="AG6" s="499"/>
      <c r="AH6" s="499"/>
      <c r="AI6" s="499"/>
      <c r="AJ6" s="499"/>
      <c r="AK6" s="499"/>
      <c r="AL6" s="499"/>
      <c r="AM6" s="499"/>
      <c r="AN6" s="499"/>
      <c r="AO6" s="499"/>
      <c r="AP6" s="499"/>
      <c r="AQ6" s="339"/>
      <c r="AR6" s="339"/>
      <c r="AS6" s="339"/>
      <c r="AT6" s="339"/>
      <c r="AU6" s="339"/>
      <c r="AV6" s="339"/>
      <c r="AW6" s="339"/>
      <c r="AX6" s="500"/>
    </row>
    <row r="7" spans="1:50" ht="117.75" customHeight="1">
      <c r="A7" s="501" t="s">
        <v>28</v>
      </c>
      <c r="B7" s="502"/>
      <c r="C7" s="502"/>
      <c r="D7" s="502"/>
      <c r="E7" s="502"/>
      <c r="F7" s="502"/>
      <c r="G7" s="503" t="s">
        <v>281</v>
      </c>
      <c r="H7" s="504"/>
      <c r="I7" s="504"/>
      <c r="J7" s="504"/>
      <c r="K7" s="504"/>
      <c r="L7" s="504"/>
      <c r="M7" s="504"/>
      <c r="N7" s="504"/>
      <c r="O7" s="504"/>
      <c r="P7" s="504"/>
      <c r="Q7" s="504"/>
      <c r="R7" s="504"/>
      <c r="S7" s="504"/>
      <c r="T7" s="504"/>
      <c r="U7" s="504"/>
      <c r="V7" s="83"/>
      <c r="W7" s="83"/>
      <c r="X7" s="84"/>
      <c r="Y7" s="505" t="s">
        <v>5</v>
      </c>
      <c r="Z7" s="339"/>
      <c r="AA7" s="339"/>
      <c r="AB7" s="339"/>
      <c r="AC7" s="339"/>
      <c r="AD7" s="340"/>
      <c r="AE7" s="506" t="s">
        <v>110</v>
      </c>
      <c r="AF7" s="485"/>
      <c r="AG7" s="485"/>
      <c r="AH7" s="485"/>
      <c r="AI7" s="485"/>
      <c r="AJ7" s="485"/>
      <c r="AK7" s="485"/>
      <c r="AL7" s="485"/>
      <c r="AM7" s="485"/>
      <c r="AN7" s="485"/>
      <c r="AO7" s="485"/>
      <c r="AP7" s="485"/>
      <c r="AQ7" s="485"/>
      <c r="AR7" s="485"/>
      <c r="AS7" s="485"/>
      <c r="AT7" s="485"/>
      <c r="AU7" s="485"/>
      <c r="AV7" s="485"/>
      <c r="AW7" s="485"/>
      <c r="AX7" s="507"/>
    </row>
    <row r="8" spans="1:50" ht="72.75" customHeight="1">
      <c r="A8" s="510" t="s">
        <v>29</v>
      </c>
      <c r="B8" s="511"/>
      <c r="C8" s="511"/>
      <c r="D8" s="511"/>
      <c r="E8" s="511"/>
      <c r="F8" s="511"/>
      <c r="G8" s="512" t="s">
        <v>184</v>
      </c>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row>
    <row r="9" spans="1:50" ht="79.5" customHeight="1">
      <c r="A9" s="510" t="s">
        <v>41</v>
      </c>
      <c r="B9" s="511"/>
      <c r="C9" s="511"/>
      <c r="D9" s="511"/>
      <c r="E9" s="511"/>
      <c r="F9" s="511"/>
      <c r="G9" s="515" t="s">
        <v>293</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29.25" customHeight="1">
      <c r="A10" s="510" t="s">
        <v>6</v>
      </c>
      <c r="B10" s="511"/>
      <c r="C10" s="511"/>
      <c r="D10" s="511"/>
      <c r="E10" s="511"/>
      <c r="F10" s="518"/>
      <c r="G10" s="519" t="s">
        <v>261</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50" ht="21" customHeight="1">
      <c r="A11" s="522" t="s">
        <v>30</v>
      </c>
      <c r="B11" s="523"/>
      <c r="C11" s="523"/>
      <c r="D11" s="523"/>
      <c r="E11" s="523"/>
      <c r="F11" s="524"/>
      <c r="G11" s="528"/>
      <c r="H11" s="529"/>
      <c r="I11" s="529"/>
      <c r="J11" s="529"/>
      <c r="K11" s="529"/>
      <c r="L11" s="529"/>
      <c r="M11" s="529"/>
      <c r="N11" s="529"/>
      <c r="O11" s="529"/>
      <c r="P11" s="530" t="s">
        <v>74</v>
      </c>
      <c r="Q11" s="298"/>
      <c r="R11" s="298"/>
      <c r="S11" s="298"/>
      <c r="T11" s="298"/>
      <c r="U11" s="298"/>
      <c r="V11" s="299"/>
      <c r="W11" s="530" t="s">
        <v>75</v>
      </c>
      <c r="X11" s="298"/>
      <c r="Y11" s="298"/>
      <c r="Z11" s="298"/>
      <c r="AA11" s="298"/>
      <c r="AB11" s="298"/>
      <c r="AC11" s="299"/>
      <c r="AD11" s="530" t="s">
        <v>76</v>
      </c>
      <c r="AE11" s="298"/>
      <c r="AF11" s="298"/>
      <c r="AG11" s="298"/>
      <c r="AH11" s="298"/>
      <c r="AI11" s="298"/>
      <c r="AJ11" s="299"/>
      <c r="AK11" s="530" t="s">
        <v>77</v>
      </c>
      <c r="AL11" s="298"/>
      <c r="AM11" s="298"/>
      <c r="AN11" s="298"/>
      <c r="AO11" s="298"/>
      <c r="AP11" s="298"/>
      <c r="AQ11" s="299"/>
      <c r="AR11" s="530" t="s">
        <v>78</v>
      </c>
      <c r="AS11" s="298"/>
      <c r="AT11" s="298"/>
      <c r="AU11" s="298"/>
      <c r="AV11" s="298"/>
      <c r="AW11" s="298"/>
      <c r="AX11" s="551"/>
    </row>
    <row r="12" spans="1:50" ht="21" customHeight="1">
      <c r="A12" s="313"/>
      <c r="B12" s="314"/>
      <c r="C12" s="314"/>
      <c r="D12" s="314"/>
      <c r="E12" s="314"/>
      <c r="F12" s="315"/>
      <c r="G12" s="552" t="s">
        <v>7</v>
      </c>
      <c r="H12" s="553"/>
      <c r="I12" s="558" t="s">
        <v>8</v>
      </c>
      <c r="J12" s="559"/>
      <c r="K12" s="559"/>
      <c r="L12" s="559"/>
      <c r="M12" s="559"/>
      <c r="N12" s="559"/>
      <c r="O12" s="560"/>
      <c r="P12" s="561">
        <v>10131</v>
      </c>
      <c r="Q12" s="561"/>
      <c r="R12" s="561"/>
      <c r="S12" s="561"/>
      <c r="T12" s="561"/>
      <c r="U12" s="561"/>
      <c r="V12" s="561"/>
      <c r="W12" s="536">
        <v>12440</v>
      </c>
      <c r="X12" s="536"/>
      <c r="Y12" s="536"/>
      <c r="Z12" s="536"/>
      <c r="AA12" s="536"/>
      <c r="AB12" s="536"/>
      <c r="AC12" s="536"/>
      <c r="AD12" s="562">
        <v>10315</v>
      </c>
      <c r="AE12" s="562"/>
      <c r="AF12" s="562"/>
      <c r="AG12" s="562"/>
      <c r="AH12" s="562"/>
      <c r="AI12" s="562"/>
      <c r="AJ12" s="562"/>
      <c r="AK12" s="535">
        <v>11301</v>
      </c>
      <c r="AL12" s="536"/>
      <c r="AM12" s="536"/>
      <c r="AN12" s="536"/>
      <c r="AO12" s="536"/>
      <c r="AP12" s="536"/>
      <c r="AQ12" s="537"/>
      <c r="AR12" s="538">
        <v>11820</v>
      </c>
      <c r="AS12" s="539"/>
      <c r="AT12" s="539"/>
      <c r="AU12" s="539"/>
      <c r="AV12" s="539"/>
      <c r="AW12" s="539"/>
      <c r="AX12" s="540"/>
    </row>
    <row r="13" spans="1:50" ht="21" customHeight="1">
      <c r="A13" s="313"/>
      <c r="B13" s="314"/>
      <c r="C13" s="314"/>
      <c r="D13" s="314"/>
      <c r="E13" s="314"/>
      <c r="F13" s="315"/>
      <c r="G13" s="554"/>
      <c r="H13" s="555"/>
      <c r="I13" s="532" t="s">
        <v>9</v>
      </c>
      <c r="J13" s="533"/>
      <c r="K13" s="533"/>
      <c r="L13" s="533"/>
      <c r="M13" s="533"/>
      <c r="N13" s="533"/>
      <c r="O13" s="534"/>
      <c r="P13" s="542">
        <v>673</v>
      </c>
      <c r="Q13" s="542"/>
      <c r="R13" s="542"/>
      <c r="S13" s="542"/>
      <c r="T13" s="542"/>
      <c r="U13" s="542"/>
      <c r="V13" s="542"/>
      <c r="W13" s="251">
        <v>0</v>
      </c>
      <c r="X13" s="251"/>
      <c r="Y13" s="251"/>
      <c r="Z13" s="251"/>
      <c r="AA13" s="251"/>
      <c r="AB13" s="251"/>
      <c r="AC13" s="251"/>
      <c r="AD13" s="531">
        <v>314</v>
      </c>
      <c r="AE13" s="531"/>
      <c r="AF13" s="531"/>
      <c r="AG13" s="531"/>
      <c r="AH13" s="531"/>
      <c r="AI13" s="531"/>
      <c r="AJ13" s="531"/>
      <c r="AK13" s="251">
        <v>0</v>
      </c>
      <c r="AL13" s="251"/>
      <c r="AM13" s="251"/>
      <c r="AN13" s="251"/>
      <c r="AO13" s="251"/>
      <c r="AP13" s="251"/>
      <c r="AQ13" s="251"/>
      <c r="AR13" s="269"/>
      <c r="AS13" s="269"/>
      <c r="AT13" s="269"/>
      <c r="AU13" s="269"/>
      <c r="AV13" s="269"/>
      <c r="AW13" s="269"/>
      <c r="AX13" s="270"/>
    </row>
    <row r="14" spans="1:50" ht="21" customHeight="1">
      <c r="A14" s="313"/>
      <c r="B14" s="314"/>
      <c r="C14" s="314"/>
      <c r="D14" s="314"/>
      <c r="E14" s="314"/>
      <c r="F14" s="315"/>
      <c r="G14" s="554"/>
      <c r="H14" s="555"/>
      <c r="I14" s="532" t="s">
        <v>89</v>
      </c>
      <c r="J14" s="549"/>
      <c r="K14" s="549"/>
      <c r="L14" s="549"/>
      <c r="M14" s="549"/>
      <c r="N14" s="549"/>
      <c r="O14" s="550"/>
      <c r="P14" s="508">
        <v>2254</v>
      </c>
      <c r="Q14" s="508"/>
      <c r="R14" s="508"/>
      <c r="S14" s="508"/>
      <c r="T14" s="508"/>
      <c r="U14" s="508"/>
      <c r="V14" s="508"/>
      <c r="W14" s="251">
        <v>0</v>
      </c>
      <c r="X14" s="251"/>
      <c r="Y14" s="251"/>
      <c r="Z14" s="251"/>
      <c r="AA14" s="251"/>
      <c r="AB14" s="251"/>
      <c r="AC14" s="251"/>
      <c r="AD14" s="251">
        <v>0</v>
      </c>
      <c r="AE14" s="251"/>
      <c r="AF14" s="251"/>
      <c r="AG14" s="251"/>
      <c r="AH14" s="251"/>
      <c r="AI14" s="251"/>
      <c r="AJ14" s="251"/>
      <c r="AK14" s="251">
        <v>0</v>
      </c>
      <c r="AL14" s="251"/>
      <c r="AM14" s="251"/>
      <c r="AN14" s="251"/>
      <c r="AO14" s="251"/>
      <c r="AP14" s="251"/>
      <c r="AQ14" s="251"/>
      <c r="AR14" s="252"/>
      <c r="AS14" s="253"/>
      <c r="AT14" s="253"/>
      <c r="AU14" s="253"/>
      <c r="AV14" s="253"/>
      <c r="AW14" s="253"/>
      <c r="AX14" s="254"/>
    </row>
    <row r="15" spans="1:50" ht="21" customHeight="1">
      <c r="A15" s="313"/>
      <c r="B15" s="314"/>
      <c r="C15" s="314"/>
      <c r="D15" s="314"/>
      <c r="E15" s="314"/>
      <c r="F15" s="315"/>
      <c r="G15" s="554"/>
      <c r="H15" s="555"/>
      <c r="I15" s="532" t="s">
        <v>90</v>
      </c>
      <c r="J15" s="549"/>
      <c r="K15" s="549"/>
      <c r="L15" s="549"/>
      <c r="M15" s="549"/>
      <c r="N15" s="549"/>
      <c r="O15" s="550"/>
      <c r="P15" s="568">
        <v>0</v>
      </c>
      <c r="Q15" s="568"/>
      <c r="R15" s="568"/>
      <c r="S15" s="568"/>
      <c r="T15" s="568"/>
      <c r="U15" s="568"/>
      <c r="V15" s="568"/>
      <c r="W15" s="531">
        <v>0</v>
      </c>
      <c r="X15" s="531"/>
      <c r="Y15" s="531"/>
      <c r="Z15" s="531"/>
      <c r="AA15" s="531"/>
      <c r="AB15" s="531"/>
      <c r="AC15" s="531"/>
      <c r="AD15" s="531">
        <v>0</v>
      </c>
      <c r="AE15" s="531"/>
      <c r="AF15" s="531"/>
      <c r="AG15" s="531"/>
      <c r="AH15" s="531"/>
      <c r="AI15" s="531"/>
      <c r="AJ15" s="531"/>
      <c r="AK15" s="543">
        <v>0</v>
      </c>
      <c r="AL15" s="544"/>
      <c r="AM15" s="544"/>
      <c r="AN15" s="544"/>
      <c r="AO15" s="544"/>
      <c r="AP15" s="544"/>
      <c r="AQ15" s="545"/>
      <c r="AR15" s="546"/>
      <c r="AS15" s="547"/>
      <c r="AT15" s="547"/>
      <c r="AU15" s="547"/>
      <c r="AV15" s="547"/>
      <c r="AW15" s="547"/>
      <c r="AX15" s="548"/>
    </row>
    <row r="16" spans="1:50" ht="24.75" customHeight="1">
      <c r="A16" s="313"/>
      <c r="B16" s="314"/>
      <c r="C16" s="314"/>
      <c r="D16" s="314"/>
      <c r="E16" s="314"/>
      <c r="F16" s="315"/>
      <c r="G16" s="554"/>
      <c r="H16" s="555"/>
      <c r="I16" s="532" t="s">
        <v>88</v>
      </c>
      <c r="J16" s="533"/>
      <c r="K16" s="533"/>
      <c r="L16" s="533"/>
      <c r="M16" s="533"/>
      <c r="N16" s="533"/>
      <c r="O16" s="534"/>
      <c r="P16" s="262">
        <v>9267</v>
      </c>
      <c r="Q16" s="262"/>
      <c r="R16" s="262"/>
      <c r="S16" s="262"/>
      <c r="T16" s="262"/>
      <c r="U16" s="262"/>
      <c r="V16" s="262"/>
      <c r="W16" s="262">
        <v>14072</v>
      </c>
      <c r="X16" s="262"/>
      <c r="Y16" s="262"/>
      <c r="Z16" s="262"/>
      <c r="AA16" s="262"/>
      <c r="AB16" s="262"/>
      <c r="AC16" s="262"/>
      <c r="AD16" s="509">
        <v>0</v>
      </c>
      <c r="AE16" s="509"/>
      <c r="AF16" s="509"/>
      <c r="AG16" s="509"/>
      <c r="AH16" s="509"/>
      <c r="AI16" s="509"/>
      <c r="AJ16" s="509"/>
      <c r="AK16" s="541">
        <v>0</v>
      </c>
      <c r="AL16" s="541"/>
      <c r="AM16" s="541"/>
      <c r="AN16" s="541"/>
      <c r="AO16" s="541"/>
      <c r="AP16" s="541"/>
      <c r="AQ16" s="541"/>
      <c r="AR16" s="269"/>
      <c r="AS16" s="269"/>
      <c r="AT16" s="269"/>
      <c r="AU16" s="269"/>
      <c r="AV16" s="269"/>
      <c r="AW16" s="269"/>
      <c r="AX16" s="270"/>
    </row>
    <row r="17" spans="1:50" ht="24.75" customHeight="1">
      <c r="A17" s="313"/>
      <c r="B17" s="314"/>
      <c r="C17" s="314"/>
      <c r="D17" s="314"/>
      <c r="E17" s="314"/>
      <c r="F17" s="315"/>
      <c r="G17" s="556"/>
      <c r="H17" s="557"/>
      <c r="I17" s="563" t="s">
        <v>24</v>
      </c>
      <c r="J17" s="564"/>
      <c r="K17" s="564"/>
      <c r="L17" s="564"/>
      <c r="M17" s="564"/>
      <c r="N17" s="564"/>
      <c r="O17" s="565"/>
      <c r="P17" s="569">
        <v>22325</v>
      </c>
      <c r="Q17" s="569"/>
      <c r="R17" s="569"/>
      <c r="S17" s="569"/>
      <c r="T17" s="569"/>
      <c r="U17" s="569"/>
      <c r="V17" s="569"/>
      <c r="W17" s="264">
        <v>26512</v>
      </c>
      <c r="X17" s="264"/>
      <c r="Y17" s="264"/>
      <c r="Z17" s="264"/>
      <c r="AA17" s="264"/>
      <c r="AB17" s="264"/>
      <c r="AC17" s="264"/>
      <c r="AD17" s="264">
        <v>10629</v>
      </c>
      <c r="AE17" s="264"/>
      <c r="AF17" s="264"/>
      <c r="AG17" s="264"/>
      <c r="AH17" s="264"/>
      <c r="AI17" s="264"/>
      <c r="AJ17" s="264"/>
      <c r="AK17" s="266">
        <v>11301</v>
      </c>
      <c r="AL17" s="267"/>
      <c r="AM17" s="267"/>
      <c r="AN17" s="267"/>
      <c r="AO17" s="267"/>
      <c r="AP17" s="267"/>
      <c r="AQ17" s="267"/>
      <c r="AR17" s="264">
        <v>11820</v>
      </c>
      <c r="AS17" s="264"/>
      <c r="AT17" s="264"/>
      <c r="AU17" s="264"/>
      <c r="AV17" s="264"/>
      <c r="AW17" s="264"/>
      <c r="AX17" s="265"/>
    </row>
    <row r="18" spans="1:50" ht="24.75" customHeight="1">
      <c r="A18" s="313"/>
      <c r="B18" s="314"/>
      <c r="C18" s="314"/>
      <c r="D18" s="314"/>
      <c r="E18" s="314"/>
      <c r="F18" s="315"/>
      <c r="G18" s="566" t="s">
        <v>10</v>
      </c>
      <c r="H18" s="567"/>
      <c r="I18" s="567"/>
      <c r="J18" s="567"/>
      <c r="K18" s="567"/>
      <c r="L18" s="567"/>
      <c r="M18" s="567"/>
      <c r="N18" s="567"/>
      <c r="O18" s="567"/>
      <c r="P18" s="573">
        <v>22098</v>
      </c>
      <c r="Q18" s="573"/>
      <c r="R18" s="573"/>
      <c r="S18" s="573"/>
      <c r="T18" s="573"/>
      <c r="U18" s="573"/>
      <c r="V18" s="573"/>
      <c r="W18" s="573">
        <v>26420</v>
      </c>
      <c r="X18" s="573"/>
      <c r="Y18" s="573"/>
      <c r="Z18" s="573"/>
      <c r="AA18" s="573"/>
      <c r="AB18" s="573"/>
      <c r="AC18" s="573"/>
      <c r="AD18" s="264">
        <v>10489.8</v>
      </c>
      <c r="AE18" s="264"/>
      <c r="AF18" s="264"/>
      <c r="AG18" s="264"/>
      <c r="AH18" s="264"/>
      <c r="AI18" s="264"/>
      <c r="AJ18" s="264"/>
      <c r="AK18" s="268"/>
      <c r="AL18" s="268"/>
      <c r="AM18" s="268"/>
      <c r="AN18" s="268"/>
      <c r="AO18" s="268"/>
      <c r="AP18" s="268"/>
      <c r="AQ18" s="268"/>
      <c r="AR18" s="268"/>
      <c r="AS18" s="268"/>
      <c r="AT18" s="268"/>
      <c r="AU18" s="268"/>
      <c r="AV18" s="268"/>
      <c r="AW18" s="268"/>
      <c r="AX18" s="274"/>
    </row>
    <row r="19" spans="1:50" ht="24.75" customHeight="1">
      <c r="A19" s="525"/>
      <c r="B19" s="526"/>
      <c r="C19" s="526"/>
      <c r="D19" s="526"/>
      <c r="E19" s="526"/>
      <c r="F19" s="527"/>
      <c r="G19" s="566" t="s">
        <v>11</v>
      </c>
      <c r="H19" s="567"/>
      <c r="I19" s="567"/>
      <c r="J19" s="567"/>
      <c r="K19" s="567"/>
      <c r="L19" s="567"/>
      <c r="M19" s="567"/>
      <c r="N19" s="567"/>
      <c r="O19" s="567"/>
      <c r="P19" s="570">
        <f>P18/P17</f>
        <v>0.9898320268756999</v>
      </c>
      <c r="Q19" s="571"/>
      <c r="R19" s="571"/>
      <c r="S19" s="571"/>
      <c r="T19" s="571"/>
      <c r="U19" s="571"/>
      <c r="V19" s="572"/>
      <c r="W19" s="579">
        <f>W18/W17</f>
        <v>0.9965298732649366</v>
      </c>
      <c r="X19" s="580"/>
      <c r="Y19" s="580"/>
      <c r="Z19" s="580"/>
      <c r="AA19" s="580"/>
      <c r="AB19" s="580"/>
      <c r="AC19" s="581"/>
      <c r="AD19" s="275">
        <f>AD18/AD17</f>
        <v>0.9869037538808918</v>
      </c>
      <c r="AE19" s="275"/>
      <c r="AF19" s="275"/>
      <c r="AG19" s="275"/>
      <c r="AH19" s="275"/>
      <c r="AI19" s="275"/>
      <c r="AJ19" s="275"/>
      <c r="AK19" s="268"/>
      <c r="AL19" s="268"/>
      <c r="AM19" s="268"/>
      <c r="AN19" s="268"/>
      <c r="AO19" s="268"/>
      <c r="AP19" s="268"/>
      <c r="AQ19" s="268"/>
      <c r="AR19" s="268"/>
      <c r="AS19" s="268"/>
      <c r="AT19" s="268"/>
      <c r="AU19" s="268"/>
      <c r="AV19" s="268"/>
      <c r="AW19" s="268"/>
      <c r="AX19" s="274"/>
    </row>
    <row r="20" spans="1:50" ht="31.5" customHeight="1">
      <c r="A20" s="583" t="s">
        <v>13</v>
      </c>
      <c r="B20" s="584"/>
      <c r="C20" s="584"/>
      <c r="D20" s="584"/>
      <c r="E20" s="584"/>
      <c r="F20" s="585"/>
      <c r="G20" s="582" t="s">
        <v>44</v>
      </c>
      <c r="H20" s="298"/>
      <c r="I20" s="298"/>
      <c r="J20" s="298"/>
      <c r="K20" s="298"/>
      <c r="L20" s="298"/>
      <c r="M20" s="298"/>
      <c r="N20" s="298"/>
      <c r="O20" s="298"/>
      <c r="P20" s="298"/>
      <c r="Q20" s="298"/>
      <c r="R20" s="298"/>
      <c r="S20" s="298"/>
      <c r="T20" s="298"/>
      <c r="U20" s="298"/>
      <c r="V20" s="298"/>
      <c r="W20" s="298"/>
      <c r="X20" s="299"/>
      <c r="Y20" s="576"/>
      <c r="Z20" s="577"/>
      <c r="AA20" s="271"/>
      <c r="AB20" s="578" t="s">
        <v>12</v>
      </c>
      <c r="AC20" s="298"/>
      <c r="AD20" s="299"/>
      <c r="AE20" s="167" t="s">
        <v>74</v>
      </c>
      <c r="AF20" s="195"/>
      <c r="AG20" s="195"/>
      <c r="AH20" s="195"/>
      <c r="AI20" s="195"/>
      <c r="AJ20" s="167" t="s">
        <v>75</v>
      </c>
      <c r="AK20" s="195"/>
      <c r="AL20" s="195"/>
      <c r="AM20" s="195"/>
      <c r="AN20" s="195"/>
      <c r="AO20" s="167" t="s">
        <v>76</v>
      </c>
      <c r="AP20" s="195"/>
      <c r="AQ20" s="195"/>
      <c r="AR20" s="195"/>
      <c r="AS20" s="195"/>
      <c r="AT20" s="590" t="s">
        <v>14</v>
      </c>
      <c r="AU20" s="195"/>
      <c r="AV20" s="195"/>
      <c r="AW20" s="195"/>
      <c r="AX20" s="591"/>
    </row>
    <row r="21" spans="1:50" ht="26.25" customHeight="1">
      <c r="A21" s="586"/>
      <c r="B21" s="584"/>
      <c r="C21" s="584"/>
      <c r="D21" s="584"/>
      <c r="E21" s="584"/>
      <c r="F21" s="585"/>
      <c r="G21" s="592" t="s">
        <v>285</v>
      </c>
      <c r="H21" s="369"/>
      <c r="I21" s="369"/>
      <c r="J21" s="369"/>
      <c r="K21" s="369"/>
      <c r="L21" s="369"/>
      <c r="M21" s="369"/>
      <c r="N21" s="369"/>
      <c r="O21" s="369"/>
      <c r="P21" s="369"/>
      <c r="Q21" s="369"/>
      <c r="R21" s="369"/>
      <c r="S21" s="369"/>
      <c r="T21" s="369"/>
      <c r="U21" s="369"/>
      <c r="V21" s="369"/>
      <c r="W21" s="369"/>
      <c r="X21" s="593"/>
      <c r="Y21" s="598" t="s">
        <v>15</v>
      </c>
      <c r="Z21" s="599"/>
      <c r="AA21" s="600"/>
      <c r="AB21" s="601" t="s">
        <v>185</v>
      </c>
      <c r="AC21" s="602"/>
      <c r="AD21" s="602"/>
      <c r="AE21" s="603">
        <v>5273</v>
      </c>
      <c r="AF21" s="603"/>
      <c r="AG21" s="603"/>
      <c r="AH21" s="603"/>
      <c r="AI21" s="603"/>
      <c r="AJ21" s="604">
        <v>5826</v>
      </c>
      <c r="AK21" s="263"/>
      <c r="AL21" s="263"/>
      <c r="AM21" s="263"/>
      <c r="AN21" s="263"/>
      <c r="AO21" s="245">
        <v>6507</v>
      </c>
      <c r="AP21" s="246"/>
      <c r="AQ21" s="246"/>
      <c r="AR21" s="246"/>
      <c r="AS21" s="247"/>
      <c r="AT21" s="271"/>
      <c r="AU21" s="272"/>
      <c r="AV21" s="272"/>
      <c r="AW21" s="272"/>
      <c r="AX21" s="273"/>
    </row>
    <row r="22" spans="1:50" ht="23.25" customHeight="1">
      <c r="A22" s="587"/>
      <c r="B22" s="588"/>
      <c r="C22" s="588"/>
      <c r="D22" s="588"/>
      <c r="E22" s="588"/>
      <c r="F22" s="589"/>
      <c r="G22" s="594"/>
      <c r="H22" s="372"/>
      <c r="I22" s="372"/>
      <c r="J22" s="372"/>
      <c r="K22" s="372"/>
      <c r="L22" s="372"/>
      <c r="M22" s="372"/>
      <c r="N22" s="372"/>
      <c r="O22" s="372"/>
      <c r="P22" s="372"/>
      <c r="Q22" s="372"/>
      <c r="R22" s="372"/>
      <c r="S22" s="372"/>
      <c r="T22" s="372"/>
      <c r="U22" s="372"/>
      <c r="V22" s="372"/>
      <c r="W22" s="372"/>
      <c r="X22" s="595"/>
      <c r="Y22" s="530" t="s">
        <v>92</v>
      </c>
      <c r="Z22" s="298"/>
      <c r="AA22" s="299"/>
      <c r="AB22" s="574" t="s">
        <v>110</v>
      </c>
      <c r="AC22" s="575"/>
      <c r="AD22" s="575"/>
      <c r="AE22" s="259" t="s">
        <v>284</v>
      </c>
      <c r="AF22" s="260"/>
      <c r="AG22" s="260"/>
      <c r="AH22" s="260"/>
      <c r="AI22" s="260"/>
      <c r="AJ22" s="259" t="s">
        <v>284</v>
      </c>
      <c r="AK22" s="260"/>
      <c r="AL22" s="260"/>
      <c r="AM22" s="260"/>
      <c r="AN22" s="260"/>
      <c r="AO22" s="259" t="s">
        <v>284</v>
      </c>
      <c r="AP22" s="260"/>
      <c r="AQ22" s="260"/>
      <c r="AR22" s="260"/>
      <c r="AS22" s="260"/>
      <c r="AT22" s="276" t="s">
        <v>284</v>
      </c>
      <c r="AU22" s="277"/>
      <c r="AV22" s="277"/>
      <c r="AW22" s="277"/>
      <c r="AX22" s="278"/>
    </row>
    <row r="23" spans="1:50" ht="32.25" customHeight="1">
      <c r="A23" s="587"/>
      <c r="B23" s="588"/>
      <c r="C23" s="588"/>
      <c r="D23" s="588"/>
      <c r="E23" s="588"/>
      <c r="F23" s="589"/>
      <c r="G23" s="596"/>
      <c r="H23" s="318"/>
      <c r="I23" s="318"/>
      <c r="J23" s="318"/>
      <c r="K23" s="318"/>
      <c r="L23" s="318"/>
      <c r="M23" s="318"/>
      <c r="N23" s="318"/>
      <c r="O23" s="318"/>
      <c r="P23" s="318"/>
      <c r="Q23" s="318"/>
      <c r="R23" s="318"/>
      <c r="S23" s="318"/>
      <c r="T23" s="318"/>
      <c r="U23" s="318"/>
      <c r="V23" s="318"/>
      <c r="W23" s="318"/>
      <c r="X23" s="597"/>
      <c r="Y23" s="578" t="s">
        <v>16</v>
      </c>
      <c r="Z23" s="298"/>
      <c r="AA23" s="299"/>
      <c r="AB23" s="260" t="s">
        <v>17</v>
      </c>
      <c r="AC23" s="260"/>
      <c r="AD23" s="260"/>
      <c r="AE23" s="259" t="s">
        <v>284</v>
      </c>
      <c r="AF23" s="260"/>
      <c r="AG23" s="260"/>
      <c r="AH23" s="260"/>
      <c r="AI23" s="260"/>
      <c r="AJ23" s="259" t="s">
        <v>284</v>
      </c>
      <c r="AK23" s="260"/>
      <c r="AL23" s="260"/>
      <c r="AM23" s="260"/>
      <c r="AN23" s="260"/>
      <c r="AO23" s="259" t="s">
        <v>284</v>
      </c>
      <c r="AP23" s="260"/>
      <c r="AQ23" s="260"/>
      <c r="AR23" s="260"/>
      <c r="AS23" s="260"/>
      <c r="AT23" s="605"/>
      <c r="AU23" s="605"/>
      <c r="AV23" s="605"/>
      <c r="AW23" s="605"/>
      <c r="AX23" s="606"/>
    </row>
    <row r="24" spans="1:50" ht="31.5" customHeight="1">
      <c r="A24" s="288" t="s">
        <v>38</v>
      </c>
      <c r="B24" s="607"/>
      <c r="C24" s="607"/>
      <c r="D24" s="607"/>
      <c r="E24" s="607"/>
      <c r="F24" s="608"/>
      <c r="G24" s="582" t="s">
        <v>42</v>
      </c>
      <c r="H24" s="298"/>
      <c r="I24" s="298"/>
      <c r="J24" s="298"/>
      <c r="K24" s="298"/>
      <c r="L24" s="298"/>
      <c r="M24" s="298"/>
      <c r="N24" s="298"/>
      <c r="O24" s="298"/>
      <c r="P24" s="298"/>
      <c r="Q24" s="298"/>
      <c r="R24" s="298"/>
      <c r="S24" s="298"/>
      <c r="T24" s="298"/>
      <c r="U24" s="298"/>
      <c r="V24" s="298"/>
      <c r="W24" s="298"/>
      <c r="X24" s="299"/>
      <c r="Y24" s="576"/>
      <c r="Z24" s="577"/>
      <c r="AA24" s="271"/>
      <c r="AB24" s="578" t="s">
        <v>12</v>
      </c>
      <c r="AC24" s="298"/>
      <c r="AD24" s="299"/>
      <c r="AE24" s="167" t="s">
        <v>74</v>
      </c>
      <c r="AF24" s="195"/>
      <c r="AG24" s="195"/>
      <c r="AH24" s="195"/>
      <c r="AI24" s="195"/>
      <c r="AJ24" s="167" t="s">
        <v>75</v>
      </c>
      <c r="AK24" s="195"/>
      <c r="AL24" s="195"/>
      <c r="AM24" s="195"/>
      <c r="AN24" s="195"/>
      <c r="AO24" s="167" t="s">
        <v>76</v>
      </c>
      <c r="AP24" s="195"/>
      <c r="AQ24" s="195"/>
      <c r="AR24" s="195"/>
      <c r="AS24" s="195"/>
      <c r="AT24" s="233" t="s">
        <v>79</v>
      </c>
      <c r="AU24" s="234"/>
      <c r="AV24" s="234"/>
      <c r="AW24" s="234"/>
      <c r="AX24" s="235"/>
    </row>
    <row r="25" spans="1:55" ht="39.75" customHeight="1">
      <c r="A25" s="609"/>
      <c r="B25" s="610"/>
      <c r="C25" s="610"/>
      <c r="D25" s="610"/>
      <c r="E25" s="610"/>
      <c r="F25" s="611"/>
      <c r="G25" s="592" t="s">
        <v>286</v>
      </c>
      <c r="H25" s="369"/>
      <c r="I25" s="369"/>
      <c r="J25" s="369"/>
      <c r="K25" s="369"/>
      <c r="L25" s="369"/>
      <c r="M25" s="369"/>
      <c r="N25" s="369"/>
      <c r="O25" s="369"/>
      <c r="P25" s="369"/>
      <c r="Q25" s="369"/>
      <c r="R25" s="369"/>
      <c r="S25" s="369"/>
      <c r="T25" s="369"/>
      <c r="U25" s="369"/>
      <c r="V25" s="369"/>
      <c r="W25" s="369"/>
      <c r="X25" s="593"/>
      <c r="Y25" s="615" t="s">
        <v>93</v>
      </c>
      <c r="Z25" s="256"/>
      <c r="AA25" s="257"/>
      <c r="AB25" s="255" t="s">
        <v>186</v>
      </c>
      <c r="AC25" s="256"/>
      <c r="AD25" s="257"/>
      <c r="AE25" s="263">
        <v>55.4</v>
      </c>
      <c r="AF25" s="263"/>
      <c r="AG25" s="263"/>
      <c r="AH25" s="263"/>
      <c r="AI25" s="263"/>
      <c r="AJ25" s="263">
        <v>63.8</v>
      </c>
      <c r="AK25" s="263"/>
      <c r="AL25" s="263"/>
      <c r="AM25" s="263"/>
      <c r="AN25" s="263"/>
      <c r="AO25" s="245">
        <v>77</v>
      </c>
      <c r="AP25" s="246"/>
      <c r="AQ25" s="246"/>
      <c r="AR25" s="246"/>
      <c r="AS25" s="247"/>
      <c r="AT25" s="339" t="s">
        <v>34</v>
      </c>
      <c r="AU25" s="339"/>
      <c r="AV25" s="339"/>
      <c r="AW25" s="339"/>
      <c r="AX25" s="500"/>
      <c r="AY25" s="8"/>
      <c r="AZ25" s="8"/>
      <c r="BA25" s="8"/>
      <c r="BB25" s="8"/>
      <c r="BC25" s="8"/>
    </row>
    <row r="26" spans="1:57" ht="32.25" customHeight="1">
      <c r="A26" s="612"/>
      <c r="B26" s="613"/>
      <c r="C26" s="613"/>
      <c r="D26" s="613"/>
      <c r="E26" s="613"/>
      <c r="F26" s="614"/>
      <c r="G26" s="596"/>
      <c r="H26" s="318"/>
      <c r="I26" s="318"/>
      <c r="J26" s="318"/>
      <c r="K26" s="318"/>
      <c r="L26" s="318"/>
      <c r="M26" s="318"/>
      <c r="N26" s="318"/>
      <c r="O26" s="318"/>
      <c r="P26" s="318"/>
      <c r="Q26" s="318"/>
      <c r="R26" s="318"/>
      <c r="S26" s="318"/>
      <c r="T26" s="318"/>
      <c r="U26" s="318"/>
      <c r="V26" s="318"/>
      <c r="W26" s="318"/>
      <c r="X26" s="597"/>
      <c r="Y26" s="616" t="s">
        <v>94</v>
      </c>
      <c r="Z26" s="239"/>
      <c r="AA26" s="240"/>
      <c r="AB26" s="258" t="s">
        <v>110</v>
      </c>
      <c r="AC26" s="239"/>
      <c r="AD26" s="240"/>
      <c r="AE26" s="259" t="s">
        <v>284</v>
      </c>
      <c r="AF26" s="260"/>
      <c r="AG26" s="260"/>
      <c r="AH26" s="260"/>
      <c r="AI26" s="260"/>
      <c r="AJ26" s="259" t="s">
        <v>284</v>
      </c>
      <c r="AK26" s="260"/>
      <c r="AL26" s="260"/>
      <c r="AM26" s="260"/>
      <c r="AN26" s="260"/>
      <c r="AO26" s="259" t="s">
        <v>284</v>
      </c>
      <c r="AP26" s="260"/>
      <c r="AQ26" s="260"/>
      <c r="AR26" s="260"/>
      <c r="AS26" s="260"/>
      <c r="AT26" s="259" t="s">
        <v>284</v>
      </c>
      <c r="AU26" s="260"/>
      <c r="AV26" s="260"/>
      <c r="AW26" s="260"/>
      <c r="AX26" s="261"/>
      <c r="AY26" s="8"/>
      <c r="AZ26" s="8"/>
      <c r="BA26" s="8"/>
      <c r="BB26" s="8"/>
      <c r="BC26" s="8"/>
      <c r="BD26" s="8"/>
      <c r="BE26" s="8"/>
    </row>
    <row r="27" spans="1:50" ht="32.25" customHeight="1">
      <c r="A27" s="288" t="s">
        <v>18</v>
      </c>
      <c r="B27" s="289"/>
      <c r="C27" s="289"/>
      <c r="D27" s="289"/>
      <c r="E27" s="289"/>
      <c r="F27" s="290"/>
      <c r="G27" s="297" t="s">
        <v>19</v>
      </c>
      <c r="H27" s="298"/>
      <c r="I27" s="298"/>
      <c r="J27" s="298"/>
      <c r="K27" s="298"/>
      <c r="L27" s="298"/>
      <c r="M27" s="298"/>
      <c r="N27" s="298"/>
      <c r="O27" s="298"/>
      <c r="P27" s="298"/>
      <c r="Q27" s="298"/>
      <c r="R27" s="298"/>
      <c r="S27" s="298"/>
      <c r="T27" s="298"/>
      <c r="U27" s="298"/>
      <c r="V27" s="298"/>
      <c r="W27" s="298"/>
      <c r="X27" s="299"/>
      <c r="Y27" s="241"/>
      <c r="Z27" s="242"/>
      <c r="AA27" s="243"/>
      <c r="AB27" s="578" t="s">
        <v>12</v>
      </c>
      <c r="AC27" s="298"/>
      <c r="AD27" s="299"/>
      <c r="AE27" s="530" t="s">
        <v>74</v>
      </c>
      <c r="AF27" s="298"/>
      <c r="AG27" s="298"/>
      <c r="AH27" s="298"/>
      <c r="AI27" s="299"/>
      <c r="AJ27" s="530" t="s">
        <v>75</v>
      </c>
      <c r="AK27" s="298"/>
      <c r="AL27" s="298"/>
      <c r="AM27" s="298"/>
      <c r="AN27" s="299"/>
      <c r="AO27" s="530" t="s">
        <v>76</v>
      </c>
      <c r="AP27" s="298"/>
      <c r="AQ27" s="298"/>
      <c r="AR27" s="298"/>
      <c r="AS27" s="299"/>
      <c r="AT27" s="233" t="s">
        <v>87</v>
      </c>
      <c r="AU27" s="234"/>
      <c r="AV27" s="234"/>
      <c r="AW27" s="234"/>
      <c r="AX27" s="235"/>
    </row>
    <row r="28" spans="1:50" ht="46.5" customHeight="1">
      <c r="A28" s="291"/>
      <c r="B28" s="292"/>
      <c r="C28" s="292"/>
      <c r="D28" s="292"/>
      <c r="E28" s="292"/>
      <c r="F28" s="293"/>
      <c r="G28" s="905" t="s">
        <v>288</v>
      </c>
      <c r="H28" s="386"/>
      <c r="I28" s="386"/>
      <c r="J28" s="386"/>
      <c r="K28" s="386"/>
      <c r="L28" s="386"/>
      <c r="M28" s="386"/>
      <c r="N28" s="386"/>
      <c r="O28" s="386"/>
      <c r="P28" s="386"/>
      <c r="Q28" s="386"/>
      <c r="R28" s="386"/>
      <c r="S28" s="386"/>
      <c r="T28" s="386"/>
      <c r="U28" s="386"/>
      <c r="V28" s="386"/>
      <c r="W28" s="386"/>
      <c r="X28" s="906"/>
      <c r="Y28" s="248" t="s">
        <v>18</v>
      </c>
      <c r="Z28" s="249"/>
      <c r="AA28" s="250"/>
      <c r="AB28" s="149" t="s">
        <v>287</v>
      </c>
      <c r="AC28" s="236"/>
      <c r="AD28" s="237"/>
      <c r="AE28" s="244">
        <v>9518</v>
      </c>
      <c r="AF28" s="236"/>
      <c r="AG28" s="236"/>
      <c r="AH28" s="236"/>
      <c r="AI28" s="237"/>
      <c r="AJ28" s="244">
        <v>9132</v>
      </c>
      <c r="AK28" s="236"/>
      <c r="AL28" s="236"/>
      <c r="AM28" s="236"/>
      <c r="AN28" s="237"/>
      <c r="AO28" s="245">
        <v>8450</v>
      </c>
      <c r="AP28" s="246"/>
      <c r="AQ28" s="246"/>
      <c r="AR28" s="246"/>
      <c r="AS28" s="247"/>
      <c r="AT28" s="339" t="s">
        <v>34</v>
      </c>
      <c r="AU28" s="339"/>
      <c r="AV28" s="339"/>
      <c r="AW28" s="339"/>
      <c r="AX28" s="500"/>
    </row>
    <row r="29" spans="1:50" ht="46.5" customHeight="1">
      <c r="A29" s="294"/>
      <c r="B29" s="295"/>
      <c r="C29" s="295"/>
      <c r="D29" s="295"/>
      <c r="E29" s="295"/>
      <c r="F29" s="296"/>
      <c r="G29" s="907"/>
      <c r="H29" s="392"/>
      <c r="I29" s="392"/>
      <c r="J29" s="392"/>
      <c r="K29" s="392"/>
      <c r="L29" s="392"/>
      <c r="M29" s="392"/>
      <c r="N29" s="392"/>
      <c r="O29" s="392"/>
      <c r="P29" s="392"/>
      <c r="Q29" s="392"/>
      <c r="R29" s="392"/>
      <c r="S29" s="392"/>
      <c r="T29" s="392"/>
      <c r="U29" s="392"/>
      <c r="V29" s="392"/>
      <c r="W29" s="392"/>
      <c r="X29" s="908"/>
      <c r="Y29" s="238" t="s">
        <v>86</v>
      </c>
      <c r="Z29" s="239"/>
      <c r="AA29" s="240"/>
      <c r="AB29" s="149" t="s">
        <v>300</v>
      </c>
      <c r="AC29" s="236"/>
      <c r="AD29" s="237"/>
      <c r="AE29" s="259" t="s">
        <v>284</v>
      </c>
      <c r="AF29" s="260"/>
      <c r="AG29" s="260"/>
      <c r="AH29" s="260"/>
      <c r="AI29" s="260"/>
      <c r="AJ29" s="259" t="s">
        <v>284</v>
      </c>
      <c r="AK29" s="260"/>
      <c r="AL29" s="260"/>
      <c r="AM29" s="260"/>
      <c r="AN29" s="260"/>
      <c r="AO29" s="259" t="s">
        <v>284</v>
      </c>
      <c r="AP29" s="260"/>
      <c r="AQ29" s="260"/>
      <c r="AR29" s="260"/>
      <c r="AS29" s="260"/>
      <c r="AT29" s="259" t="s">
        <v>284</v>
      </c>
      <c r="AU29" s="260"/>
      <c r="AV29" s="260"/>
      <c r="AW29" s="260"/>
      <c r="AX29" s="261"/>
    </row>
    <row r="30" spans="1:50" ht="22.5" customHeight="1">
      <c r="A30" s="641" t="s">
        <v>95</v>
      </c>
      <c r="B30" s="642"/>
      <c r="C30" s="617" t="s">
        <v>21</v>
      </c>
      <c r="D30" s="618"/>
      <c r="E30" s="618"/>
      <c r="F30" s="618"/>
      <c r="G30" s="618"/>
      <c r="H30" s="618"/>
      <c r="I30" s="618"/>
      <c r="J30" s="618"/>
      <c r="K30" s="619"/>
      <c r="L30" s="620" t="s">
        <v>80</v>
      </c>
      <c r="M30" s="620"/>
      <c r="N30" s="620"/>
      <c r="O30" s="620"/>
      <c r="P30" s="620"/>
      <c r="Q30" s="620"/>
      <c r="R30" s="621" t="s">
        <v>78</v>
      </c>
      <c r="S30" s="622"/>
      <c r="T30" s="622"/>
      <c r="U30" s="622"/>
      <c r="V30" s="622"/>
      <c r="W30" s="622"/>
      <c r="X30" s="623" t="s">
        <v>31</v>
      </c>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24"/>
    </row>
    <row r="31" spans="1:50" ht="20.25" customHeight="1">
      <c r="A31" s="643"/>
      <c r="B31" s="644"/>
      <c r="C31" s="625" t="s">
        <v>103</v>
      </c>
      <c r="D31" s="626"/>
      <c r="E31" s="626"/>
      <c r="F31" s="626"/>
      <c r="G31" s="626"/>
      <c r="H31" s="626"/>
      <c r="I31" s="626"/>
      <c r="J31" s="626"/>
      <c r="K31" s="627"/>
      <c r="L31" s="628">
        <v>4</v>
      </c>
      <c r="M31" s="629"/>
      <c r="N31" s="629"/>
      <c r="O31" s="629"/>
      <c r="P31" s="629"/>
      <c r="Q31" s="630"/>
      <c r="R31" s="628">
        <v>4</v>
      </c>
      <c r="S31" s="629"/>
      <c r="T31" s="629"/>
      <c r="U31" s="629"/>
      <c r="V31" s="629"/>
      <c r="W31" s="630"/>
      <c r="X31" s="368" t="s">
        <v>110</v>
      </c>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2"/>
    </row>
    <row r="32" spans="1:50" ht="21.75" customHeight="1">
      <c r="A32" s="643"/>
      <c r="B32" s="644"/>
      <c r="C32" s="640" t="s">
        <v>104</v>
      </c>
      <c r="D32" s="138"/>
      <c r="E32" s="138"/>
      <c r="F32" s="138"/>
      <c r="G32" s="138"/>
      <c r="H32" s="138"/>
      <c r="I32" s="138"/>
      <c r="J32" s="138"/>
      <c r="K32" s="139"/>
      <c r="L32" s="636">
        <v>12</v>
      </c>
      <c r="M32" s="637"/>
      <c r="N32" s="637"/>
      <c r="O32" s="637"/>
      <c r="P32" s="637"/>
      <c r="Q32" s="638"/>
      <c r="R32" s="639">
        <v>12</v>
      </c>
      <c r="S32" s="639"/>
      <c r="T32" s="639"/>
      <c r="U32" s="639"/>
      <c r="V32" s="639"/>
      <c r="W32" s="639"/>
      <c r="X32" s="279"/>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1"/>
    </row>
    <row r="33" spans="1:50" ht="25.5" customHeight="1">
      <c r="A33" s="643"/>
      <c r="B33" s="644"/>
      <c r="C33" s="633" t="s">
        <v>105</v>
      </c>
      <c r="D33" s="634"/>
      <c r="E33" s="634"/>
      <c r="F33" s="634"/>
      <c r="G33" s="634"/>
      <c r="H33" s="634"/>
      <c r="I33" s="634"/>
      <c r="J33" s="634"/>
      <c r="K33" s="635"/>
      <c r="L33" s="636">
        <v>74</v>
      </c>
      <c r="M33" s="637"/>
      <c r="N33" s="637"/>
      <c r="O33" s="637"/>
      <c r="P33" s="637"/>
      <c r="Q33" s="638"/>
      <c r="R33" s="639">
        <v>33</v>
      </c>
      <c r="S33" s="639"/>
      <c r="T33" s="639"/>
      <c r="U33" s="639"/>
      <c r="V33" s="639"/>
      <c r="W33" s="639"/>
      <c r="X33" s="279"/>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1"/>
    </row>
    <row r="34" spans="1:50" ht="29.25" customHeight="1">
      <c r="A34" s="643"/>
      <c r="B34" s="644"/>
      <c r="C34" s="633" t="s">
        <v>106</v>
      </c>
      <c r="D34" s="634"/>
      <c r="E34" s="634"/>
      <c r="F34" s="634"/>
      <c r="G34" s="634"/>
      <c r="H34" s="634"/>
      <c r="I34" s="634"/>
      <c r="J34" s="634"/>
      <c r="K34" s="635"/>
      <c r="L34" s="842">
        <v>11141</v>
      </c>
      <c r="M34" s="637"/>
      <c r="N34" s="637"/>
      <c r="O34" s="637"/>
      <c r="P34" s="637"/>
      <c r="Q34" s="638"/>
      <c r="R34" s="652">
        <v>11570</v>
      </c>
      <c r="S34" s="639"/>
      <c r="T34" s="639"/>
      <c r="U34" s="639"/>
      <c r="V34" s="639"/>
      <c r="W34" s="639"/>
      <c r="X34" s="279"/>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1"/>
    </row>
    <row r="35" spans="1:50" ht="29.25" customHeight="1">
      <c r="A35" s="643"/>
      <c r="B35" s="644"/>
      <c r="C35" s="633" t="s">
        <v>107</v>
      </c>
      <c r="D35" s="634"/>
      <c r="E35" s="634"/>
      <c r="F35" s="634"/>
      <c r="G35" s="634"/>
      <c r="H35" s="634"/>
      <c r="I35" s="634"/>
      <c r="J35" s="634"/>
      <c r="K35" s="635"/>
      <c r="L35" s="636">
        <v>70</v>
      </c>
      <c r="M35" s="637"/>
      <c r="N35" s="637"/>
      <c r="O35" s="637"/>
      <c r="P35" s="637"/>
      <c r="Q35" s="638"/>
      <c r="R35" s="639">
        <v>201</v>
      </c>
      <c r="S35" s="639"/>
      <c r="T35" s="639"/>
      <c r="U35" s="639"/>
      <c r="V35" s="639"/>
      <c r="W35" s="639"/>
      <c r="X35" s="279"/>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row>
    <row r="36" spans="1:50" ht="22.5" customHeight="1">
      <c r="A36" s="643"/>
      <c r="B36" s="644"/>
      <c r="C36" s="309"/>
      <c r="D36" s="307"/>
      <c r="E36" s="307"/>
      <c r="F36" s="307"/>
      <c r="G36" s="307"/>
      <c r="H36" s="307"/>
      <c r="I36" s="307"/>
      <c r="J36" s="307"/>
      <c r="K36" s="308"/>
      <c r="L36" s="306"/>
      <c r="M36" s="307"/>
      <c r="N36" s="307"/>
      <c r="O36" s="307"/>
      <c r="P36" s="307"/>
      <c r="Q36" s="308"/>
      <c r="R36" s="306"/>
      <c r="S36" s="307"/>
      <c r="T36" s="307"/>
      <c r="U36" s="307"/>
      <c r="V36" s="307"/>
      <c r="W36" s="308"/>
      <c r="X36" s="279"/>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row>
    <row r="37" spans="1:50" ht="21" customHeight="1" thickBot="1">
      <c r="A37" s="645"/>
      <c r="B37" s="646"/>
      <c r="C37" s="839" t="s">
        <v>24</v>
      </c>
      <c r="D37" s="840"/>
      <c r="E37" s="840"/>
      <c r="F37" s="840"/>
      <c r="G37" s="840"/>
      <c r="H37" s="840"/>
      <c r="I37" s="840"/>
      <c r="J37" s="840"/>
      <c r="K37" s="841"/>
      <c r="L37" s="821">
        <f>SUM(L31:Q36)</f>
        <v>11301</v>
      </c>
      <c r="M37" s="822"/>
      <c r="N37" s="822"/>
      <c r="O37" s="822"/>
      <c r="P37" s="822"/>
      <c r="Q37" s="823"/>
      <c r="R37" s="824">
        <f>SUM(R31:W36)</f>
        <v>11820</v>
      </c>
      <c r="S37" s="825"/>
      <c r="T37" s="825"/>
      <c r="U37" s="825"/>
      <c r="V37" s="825"/>
      <c r="W37" s="826"/>
      <c r="X37" s="827"/>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9"/>
    </row>
    <row r="38" spans="1:50" ht="30" customHeight="1">
      <c r="A38" s="2"/>
      <c r="B38" s="2"/>
      <c r="C38" s="4"/>
      <c r="D38" s="4"/>
      <c r="E38" s="4"/>
      <c r="F38" s="4"/>
      <c r="G38" s="4"/>
      <c r="H38" s="4"/>
      <c r="I38" s="4"/>
      <c r="J38" s="4"/>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0.75" customHeight="1">
      <c r="A39" s="2"/>
      <c r="B39" s="2"/>
      <c r="C39" s="4"/>
      <c r="D39" s="4"/>
      <c r="E39" s="4"/>
      <c r="F39" s="4"/>
      <c r="G39" s="4"/>
      <c r="H39" s="4"/>
      <c r="I39" s="4"/>
      <c r="J39" s="4"/>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ht="0.75" customHeight="1">
      <c r="A40" s="2"/>
      <c r="B40" s="2"/>
      <c r="C40" s="4"/>
      <c r="D40" s="4"/>
      <c r="E40" s="4"/>
      <c r="F40" s="4"/>
      <c r="G40" s="4"/>
      <c r="H40" s="4"/>
      <c r="I40" s="4"/>
      <c r="J40" s="4"/>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ht="26.25" customHeight="1" thickBot="1">
      <c r="A41" s="11"/>
      <c r="B41" s="2"/>
      <c r="C41" s="4"/>
      <c r="D41" s="4"/>
      <c r="E41" s="4"/>
      <c r="F41" s="4"/>
      <c r="G41" s="4"/>
      <c r="H41" s="4"/>
      <c r="I41" s="4"/>
      <c r="J41" s="4"/>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9"/>
    </row>
    <row r="42" spans="1:50" ht="21.75" customHeight="1">
      <c r="A42" s="649" t="s">
        <v>81</v>
      </c>
      <c r="B42" s="650"/>
      <c r="C42" s="650"/>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50"/>
      <c r="AL42" s="650"/>
      <c r="AM42" s="650"/>
      <c r="AN42" s="650"/>
      <c r="AO42" s="650"/>
      <c r="AP42" s="650"/>
      <c r="AQ42" s="650"/>
      <c r="AR42" s="650"/>
      <c r="AS42" s="650"/>
      <c r="AT42" s="650"/>
      <c r="AU42" s="650"/>
      <c r="AV42" s="650"/>
      <c r="AW42" s="650"/>
      <c r="AX42" s="651"/>
    </row>
    <row r="43" spans="1:50" ht="21" customHeight="1">
      <c r="A43" s="5"/>
      <c r="B43" s="6"/>
      <c r="C43" s="837" t="s">
        <v>47</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838"/>
      <c r="AD43" s="286" t="s">
        <v>55</v>
      </c>
      <c r="AE43" s="286"/>
      <c r="AF43" s="286"/>
      <c r="AG43" s="285" t="s">
        <v>46</v>
      </c>
      <c r="AH43" s="286"/>
      <c r="AI43" s="286"/>
      <c r="AJ43" s="286"/>
      <c r="AK43" s="286"/>
      <c r="AL43" s="286"/>
      <c r="AM43" s="286"/>
      <c r="AN43" s="286"/>
      <c r="AO43" s="286"/>
      <c r="AP43" s="286"/>
      <c r="AQ43" s="286"/>
      <c r="AR43" s="286"/>
      <c r="AS43" s="286"/>
      <c r="AT43" s="286"/>
      <c r="AU43" s="286"/>
      <c r="AV43" s="286"/>
      <c r="AW43" s="286"/>
      <c r="AX43" s="287"/>
    </row>
    <row r="44" spans="1:50" ht="26.25" customHeight="1">
      <c r="A44" s="647" t="s">
        <v>71</v>
      </c>
      <c r="B44" s="648"/>
      <c r="C44" s="471" t="s">
        <v>56</v>
      </c>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3"/>
      <c r="AD44" s="111" t="s">
        <v>108</v>
      </c>
      <c r="AE44" s="135"/>
      <c r="AF44" s="135"/>
      <c r="AG44" s="359" t="s">
        <v>109</v>
      </c>
      <c r="AH44" s="360"/>
      <c r="AI44" s="360"/>
      <c r="AJ44" s="360"/>
      <c r="AK44" s="360"/>
      <c r="AL44" s="360"/>
      <c r="AM44" s="360"/>
      <c r="AN44" s="360"/>
      <c r="AO44" s="360"/>
      <c r="AP44" s="360"/>
      <c r="AQ44" s="360"/>
      <c r="AR44" s="360"/>
      <c r="AS44" s="360"/>
      <c r="AT44" s="360"/>
      <c r="AU44" s="360"/>
      <c r="AV44" s="360"/>
      <c r="AW44" s="360"/>
      <c r="AX44" s="361"/>
    </row>
    <row r="45" spans="1:50" ht="26.25" customHeight="1">
      <c r="A45" s="328"/>
      <c r="B45" s="329"/>
      <c r="C45" s="432" t="s">
        <v>57</v>
      </c>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10"/>
      <c r="AD45" s="111" t="s">
        <v>108</v>
      </c>
      <c r="AE45" s="135"/>
      <c r="AF45" s="135"/>
      <c r="AG45" s="362"/>
      <c r="AH45" s="363"/>
      <c r="AI45" s="363"/>
      <c r="AJ45" s="363"/>
      <c r="AK45" s="363"/>
      <c r="AL45" s="363"/>
      <c r="AM45" s="363"/>
      <c r="AN45" s="363"/>
      <c r="AO45" s="363"/>
      <c r="AP45" s="363"/>
      <c r="AQ45" s="363"/>
      <c r="AR45" s="363"/>
      <c r="AS45" s="363"/>
      <c r="AT45" s="363"/>
      <c r="AU45" s="363"/>
      <c r="AV45" s="363"/>
      <c r="AW45" s="363"/>
      <c r="AX45" s="364"/>
    </row>
    <row r="46" spans="1:50" ht="30" customHeight="1">
      <c r="A46" s="394"/>
      <c r="B46" s="395"/>
      <c r="C46" s="434" t="s">
        <v>58</v>
      </c>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6"/>
      <c r="AD46" s="322" t="s">
        <v>108</v>
      </c>
      <c r="AE46" s="320"/>
      <c r="AF46" s="323"/>
      <c r="AG46" s="365"/>
      <c r="AH46" s="366"/>
      <c r="AI46" s="366"/>
      <c r="AJ46" s="366"/>
      <c r="AK46" s="366"/>
      <c r="AL46" s="366"/>
      <c r="AM46" s="366"/>
      <c r="AN46" s="366"/>
      <c r="AO46" s="366"/>
      <c r="AP46" s="366"/>
      <c r="AQ46" s="366"/>
      <c r="AR46" s="366"/>
      <c r="AS46" s="366"/>
      <c r="AT46" s="366"/>
      <c r="AU46" s="366"/>
      <c r="AV46" s="366"/>
      <c r="AW46" s="366"/>
      <c r="AX46" s="367"/>
    </row>
    <row r="47" spans="1:50" ht="26.25" customHeight="1">
      <c r="A47" s="326" t="s">
        <v>60</v>
      </c>
      <c r="B47" s="327"/>
      <c r="C47" s="437" t="s">
        <v>62</v>
      </c>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324" t="s">
        <v>108</v>
      </c>
      <c r="AE47" s="325"/>
      <c r="AF47" s="325"/>
      <c r="AG47" s="385" t="s">
        <v>294</v>
      </c>
      <c r="AH47" s="386"/>
      <c r="AI47" s="386"/>
      <c r="AJ47" s="386"/>
      <c r="AK47" s="386"/>
      <c r="AL47" s="386"/>
      <c r="AM47" s="386"/>
      <c r="AN47" s="386"/>
      <c r="AO47" s="386"/>
      <c r="AP47" s="386"/>
      <c r="AQ47" s="386"/>
      <c r="AR47" s="386"/>
      <c r="AS47" s="386"/>
      <c r="AT47" s="386"/>
      <c r="AU47" s="386"/>
      <c r="AV47" s="386"/>
      <c r="AW47" s="386"/>
      <c r="AX47" s="387"/>
    </row>
    <row r="48" spans="1:50" ht="26.25" customHeight="1">
      <c r="A48" s="328"/>
      <c r="B48" s="329"/>
      <c r="C48" s="409" t="s">
        <v>63</v>
      </c>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111" t="s">
        <v>111</v>
      </c>
      <c r="AE48" s="135"/>
      <c r="AF48" s="135"/>
      <c r="AG48" s="388"/>
      <c r="AH48" s="389"/>
      <c r="AI48" s="389"/>
      <c r="AJ48" s="389"/>
      <c r="AK48" s="389"/>
      <c r="AL48" s="389"/>
      <c r="AM48" s="389"/>
      <c r="AN48" s="389"/>
      <c r="AO48" s="389"/>
      <c r="AP48" s="389"/>
      <c r="AQ48" s="389"/>
      <c r="AR48" s="389"/>
      <c r="AS48" s="389"/>
      <c r="AT48" s="389"/>
      <c r="AU48" s="389"/>
      <c r="AV48" s="389"/>
      <c r="AW48" s="389"/>
      <c r="AX48" s="390"/>
    </row>
    <row r="49" spans="1:50" ht="26.25" customHeight="1">
      <c r="A49" s="328"/>
      <c r="B49" s="329"/>
      <c r="C49" s="409" t="s">
        <v>64</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44" t="s">
        <v>111</v>
      </c>
      <c r="AE49" s="445"/>
      <c r="AF49" s="445"/>
      <c r="AG49" s="388"/>
      <c r="AH49" s="389"/>
      <c r="AI49" s="389"/>
      <c r="AJ49" s="389"/>
      <c r="AK49" s="389"/>
      <c r="AL49" s="389"/>
      <c r="AM49" s="389"/>
      <c r="AN49" s="389"/>
      <c r="AO49" s="389"/>
      <c r="AP49" s="389"/>
      <c r="AQ49" s="389"/>
      <c r="AR49" s="389"/>
      <c r="AS49" s="389"/>
      <c r="AT49" s="389"/>
      <c r="AU49" s="389"/>
      <c r="AV49" s="389"/>
      <c r="AW49" s="389"/>
      <c r="AX49" s="390"/>
    </row>
    <row r="50" spans="1:50" ht="26.25" customHeight="1">
      <c r="A50" s="328"/>
      <c r="B50" s="329"/>
      <c r="C50" s="409" t="s">
        <v>59</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111" t="s">
        <v>111</v>
      </c>
      <c r="AE50" s="135"/>
      <c r="AF50" s="135"/>
      <c r="AG50" s="388"/>
      <c r="AH50" s="389"/>
      <c r="AI50" s="389"/>
      <c r="AJ50" s="389"/>
      <c r="AK50" s="389"/>
      <c r="AL50" s="389"/>
      <c r="AM50" s="389"/>
      <c r="AN50" s="389"/>
      <c r="AO50" s="389"/>
      <c r="AP50" s="389"/>
      <c r="AQ50" s="389"/>
      <c r="AR50" s="389"/>
      <c r="AS50" s="389"/>
      <c r="AT50" s="389"/>
      <c r="AU50" s="389"/>
      <c r="AV50" s="389"/>
      <c r="AW50" s="389"/>
      <c r="AX50" s="390"/>
    </row>
    <row r="51" spans="1:50" ht="26.25" customHeight="1">
      <c r="A51" s="328"/>
      <c r="B51" s="329"/>
      <c r="C51" s="409" t="s">
        <v>65</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833"/>
      <c r="AD51" s="111" t="s">
        <v>111</v>
      </c>
      <c r="AE51" s="135"/>
      <c r="AF51" s="135"/>
      <c r="AG51" s="388"/>
      <c r="AH51" s="389"/>
      <c r="AI51" s="389"/>
      <c r="AJ51" s="389"/>
      <c r="AK51" s="389"/>
      <c r="AL51" s="389"/>
      <c r="AM51" s="389"/>
      <c r="AN51" s="389"/>
      <c r="AO51" s="389"/>
      <c r="AP51" s="389"/>
      <c r="AQ51" s="389"/>
      <c r="AR51" s="389"/>
      <c r="AS51" s="389"/>
      <c r="AT51" s="389"/>
      <c r="AU51" s="389"/>
      <c r="AV51" s="389"/>
      <c r="AW51" s="389"/>
      <c r="AX51" s="390"/>
    </row>
    <row r="52" spans="1:50" ht="26.25" customHeight="1">
      <c r="A52" s="328"/>
      <c r="B52" s="329"/>
      <c r="C52" s="464" t="s">
        <v>70</v>
      </c>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322" t="s">
        <v>110</v>
      </c>
      <c r="AE52" s="320"/>
      <c r="AF52" s="320"/>
      <c r="AG52" s="391"/>
      <c r="AH52" s="392"/>
      <c r="AI52" s="392"/>
      <c r="AJ52" s="392"/>
      <c r="AK52" s="392"/>
      <c r="AL52" s="392"/>
      <c r="AM52" s="392"/>
      <c r="AN52" s="392"/>
      <c r="AO52" s="392"/>
      <c r="AP52" s="392"/>
      <c r="AQ52" s="392"/>
      <c r="AR52" s="392"/>
      <c r="AS52" s="392"/>
      <c r="AT52" s="392"/>
      <c r="AU52" s="392"/>
      <c r="AV52" s="392"/>
      <c r="AW52" s="392"/>
      <c r="AX52" s="393"/>
    </row>
    <row r="53" spans="1:50" ht="30" customHeight="1">
      <c r="A53" s="326" t="s">
        <v>61</v>
      </c>
      <c r="B53" s="327"/>
      <c r="C53" s="406" t="s">
        <v>68</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8"/>
      <c r="AD53" s="111" t="s">
        <v>110</v>
      </c>
      <c r="AE53" s="135"/>
      <c r="AF53" s="135"/>
      <c r="AG53" s="385" t="s">
        <v>112</v>
      </c>
      <c r="AH53" s="396"/>
      <c r="AI53" s="396"/>
      <c r="AJ53" s="396"/>
      <c r="AK53" s="396"/>
      <c r="AL53" s="396"/>
      <c r="AM53" s="396"/>
      <c r="AN53" s="396"/>
      <c r="AO53" s="396"/>
      <c r="AP53" s="396"/>
      <c r="AQ53" s="396"/>
      <c r="AR53" s="396"/>
      <c r="AS53" s="396"/>
      <c r="AT53" s="396"/>
      <c r="AU53" s="396"/>
      <c r="AV53" s="396"/>
      <c r="AW53" s="396"/>
      <c r="AX53" s="397"/>
    </row>
    <row r="54" spans="1:50" ht="26.25" customHeight="1">
      <c r="A54" s="328"/>
      <c r="B54" s="329"/>
      <c r="C54" s="409" t="s">
        <v>66</v>
      </c>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111" t="s">
        <v>110</v>
      </c>
      <c r="AE54" s="135"/>
      <c r="AF54" s="135"/>
      <c r="AG54" s="398"/>
      <c r="AH54" s="399"/>
      <c r="AI54" s="399"/>
      <c r="AJ54" s="399"/>
      <c r="AK54" s="399"/>
      <c r="AL54" s="399"/>
      <c r="AM54" s="399"/>
      <c r="AN54" s="399"/>
      <c r="AO54" s="399"/>
      <c r="AP54" s="399"/>
      <c r="AQ54" s="399"/>
      <c r="AR54" s="399"/>
      <c r="AS54" s="399"/>
      <c r="AT54" s="399"/>
      <c r="AU54" s="399"/>
      <c r="AV54" s="399"/>
      <c r="AW54" s="399"/>
      <c r="AX54" s="400"/>
    </row>
    <row r="55" spans="1:50" ht="26.25" customHeight="1">
      <c r="A55" s="328"/>
      <c r="B55" s="329"/>
      <c r="C55" s="409" t="s">
        <v>67</v>
      </c>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111" t="s">
        <v>111</v>
      </c>
      <c r="AE55" s="135"/>
      <c r="AF55" s="135"/>
      <c r="AG55" s="401"/>
      <c r="AH55" s="402"/>
      <c r="AI55" s="402"/>
      <c r="AJ55" s="402"/>
      <c r="AK55" s="402"/>
      <c r="AL55" s="402"/>
      <c r="AM55" s="402"/>
      <c r="AN55" s="402"/>
      <c r="AO55" s="402"/>
      <c r="AP55" s="402"/>
      <c r="AQ55" s="402"/>
      <c r="AR55" s="402"/>
      <c r="AS55" s="402"/>
      <c r="AT55" s="402"/>
      <c r="AU55" s="402"/>
      <c r="AV55" s="402"/>
      <c r="AW55" s="402"/>
      <c r="AX55" s="403"/>
    </row>
    <row r="56" spans="1:50" ht="33" customHeight="1">
      <c r="A56" s="326" t="s">
        <v>49</v>
      </c>
      <c r="B56" s="327"/>
      <c r="C56" s="424" t="s">
        <v>53</v>
      </c>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6"/>
      <c r="AD56" s="111" t="s">
        <v>110</v>
      </c>
      <c r="AE56" s="135"/>
      <c r="AF56" s="135"/>
      <c r="AG56" s="368" t="s">
        <v>110</v>
      </c>
      <c r="AH56" s="369"/>
      <c r="AI56" s="369"/>
      <c r="AJ56" s="369"/>
      <c r="AK56" s="369"/>
      <c r="AL56" s="369"/>
      <c r="AM56" s="369"/>
      <c r="AN56" s="369"/>
      <c r="AO56" s="369"/>
      <c r="AP56" s="369"/>
      <c r="AQ56" s="369"/>
      <c r="AR56" s="369"/>
      <c r="AS56" s="369"/>
      <c r="AT56" s="369"/>
      <c r="AU56" s="369"/>
      <c r="AV56" s="369"/>
      <c r="AW56" s="369"/>
      <c r="AX56" s="370"/>
    </row>
    <row r="57" spans="1:50" ht="15.75" customHeight="1">
      <c r="A57" s="328"/>
      <c r="B57" s="329"/>
      <c r="C57" s="330" t="s">
        <v>0</v>
      </c>
      <c r="D57" s="331"/>
      <c r="E57" s="331"/>
      <c r="F57" s="331"/>
      <c r="G57" s="332" t="s">
        <v>48</v>
      </c>
      <c r="H57" s="333"/>
      <c r="I57" s="333"/>
      <c r="J57" s="333"/>
      <c r="K57" s="333"/>
      <c r="L57" s="333"/>
      <c r="M57" s="333"/>
      <c r="N57" s="333"/>
      <c r="O57" s="333"/>
      <c r="P57" s="333"/>
      <c r="Q57" s="333"/>
      <c r="R57" s="333"/>
      <c r="S57" s="334"/>
      <c r="T57" s="376" t="s">
        <v>50</v>
      </c>
      <c r="U57" s="377"/>
      <c r="V57" s="377"/>
      <c r="W57" s="377"/>
      <c r="X57" s="377"/>
      <c r="Y57" s="377"/>
      <c r="Z57" s="377"/>
      <c r="AA57" s="377"/>
      <c r="AB57" s="377"/>
      <c r="AC57" s="377"/>
      <c r="AD57" s="377"/>
      <c r="AE57" s="377"/>
      <c r="AF57" s="377"/>
      <c r="AG57" s="371"/>
      <c r="AH57" s="372"/>
      <c r="AI57" s="372"/>
      <c r="AJ57" s="372"/>
      <c r="AK57" s="372"/>
      <c r="AL57" s="372"/>
      <c r="AM57" s="372"/>
      <c r="AN57" s="372"/>
      <c r="AO57" s="372"/>
      <c r="AP57" s="372"/>
      <c r="AQ57" s="372"/>
      <c r="AR57" s="372"/>
      <c r="AS57" s="372"/>
      <c r="AT57" s="372"/>
      <c r="AU57" s="372"/>
      <c r="AV57" s="372"/>
      <c r="AW57" s="372"/>
      <c r="AX57" s="373"/>
    </row>
    <row r="58" spans="1:50" ht="26.25" customHeight="1">
      <c r="A58" s="328"/>
      <c r="B58" s="329"/>
      <c r="C58" s="404" t="s">
        <v>110</v>
      </c>
      <c r="D58" s="405"/>
      <c r="E58" s="405"/>
      <c r="F58" s="405"/>
      <c r="G58" s="380" t="s">
        <v>110</v>
      </c>
      <c r="H58" s="135"/>
      <c r="I58" s="135"/>
      <c r="J58" s="135"/>
      <c r="K58" s="135"/>
      <c r="L58" s="135"/>
      <c r="M58" s="135"/>
      <c r="N58" s="135"/>
      <c r="O58" s="135"/>
      <c r="P58" s="135"/>
      <c r="Q58" s="135"/>
      <c r="R58" s="135"/>
      <c r="S58" s="381"/>
      <c r="T58" s="316" t="s">
        <v>110</v>
      </c>
      <c r="U58" s="135"/>
      <c r="V58" s="135"/>
      <c r="W58" s="135"/>
      <c r="X58" s="135"/>
      <c r="Y58" s="135"/>
      <c r="Z58" s="135"/>
      <c r="AA58" s="135"/>
      <c r="AB58" s="135"/>
      <c r="AC58" s="135"/>
      <c r="AD58" s="135"/>
      <c r="AE58" s="135"/>
      <c r="AF58" s="135"/>
      <c r="AG58" s="371"/>
      <c r="AH58" s="372"/>
      <c r="AI58" s="372"/>
      <c r="AJ58" s="372"/>
      <c r="AK58" s="372"/>
      <c r="AL58" s="372"/>
      <c r="AM58" s="372"/>
      <c r="AN58" s="372"/>
      <c r="AO58" s="372"/>
      <c r="AP58" s="372"/>
      <c r="AQ58" s="372"/>
      <c r="AR58" s="372"/>
      <c r="AS58" s="372"/>
      <c r="AT58" s="372"/>
      <c r="AU58" s="372"/>
      <c r="AV58" s="372"/>
      <c r="AW58" s="372"/>
      <c r="AX58" s="373"/>
    </row>
    <row r="59" spans="1:50" ht="26.25" customHeight="1">
      <c r="A59" s="394"/>
      <c r="B59" s="395"/>
      <c r="C59" s="378" t="s">
        <v>110</v>
      </c>
      <c r="D59" s="379"/>
      <c r="E59" s="379"/>
      <c r="F59" s="379"/>
      <c r="G59" s="319" t="s">
        <v>110</v>
      </c>
      <c r="H59" s="320"/>
      <c r="I59" s="320"/>
      <c r="J59" s="320"/>
      <c r="K59" s="320"/>
      <c r="L59" s="320"/>
      <c r="M59" s="320"/>
      <c r="N59" s="320"/>
      <c r="O59" s="320"/>
      <c r="P59" s="320"/>
      <c r="Q59" s="320"/>
      <c r="R59" s="320"/>
      <c r="S59" s="321"/>
      <c r="T59" s="317" t="s">
        <v>110</v>
      </c>
      <c r="U59" s="318"/>
      <c r="V59" s="318"/>
      <c r="W59" s="318"/>
      <c r="X59" s="318"/>
      <c r="Y59" s="318"/>
      <c r="Z59" s="318"/>
      <c r="AA59" s="318"/>
      <c r="AB59" s="318"/>
      <c r="AC59" s="318"/>
      <c r="AD59" s="318"/>
      <c r="AE59" s="318"/>
      <c r="AF59" s="318"/>
      <c r="AG59" s="374"/>
      <c r="AH59" s="318"/>
      <c r="AI59" s="318"/>
      <c r="AJ59" s="318"/>
      <c r="AK59" s="318"/>
      <c r="AL59" s="318"/>
      <c r="AM59" s="318"/>
      <c r="AN59" s="318"/>
      <c r="AO59" s="318"/>
      <c r="AP59" s="318"/>
      <c r="AQ59" s="318"/>
      <c r="AR59" s="318"/>
      <c r="AS59" s="318"/>
      <c r="AT59" s="318"/>
      <c r="AU59" s="318"/>
      <c r="AV59" s="318"/>
      <c r="AW59" s="318"/>
      <c r="AX59" s="375"/>
    </row>
    <row r="60" spans="1:50" ht="76.5" customHeight="1">
      <c r="A60" s="326" t="s">
        <v>82</v>
      </c>
      <c r="B60" s="347"/>
      <c r="C60" s="353" t="s">
        <v>91</v>
      </c>
      <c r="D60" s="354"/>
      <c r="E60" s="354"/>
      <c r="F60" s="355"/>
      <c r="G60" s="356" t="s">
        <v>113</v>
      </c>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0" ht="66.75" customHeight="1" thickBot="1">
      <c r="A61" s="348"/>
      <c r="B61" s="349"/>
      <c r="C61" s="335" t="s">
        <v>96</v>
      </c>
      <c r="D61" s="336"/>
      <c r="E61" s="336"/>
      <c r="F61" s="337"/>
      <c r="G61" s="382" t="s">
        <v>299</v>
      </c>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21" customHeight="1">
      <c r="A62" s="282" t="s">
        <v>51</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4"/>
    </row>
    <row r="63" spans="1:50" ht="109.5" customHeight="1" thickBot="1">
      <c r="A63" s="834" t="s">
        <v>301</v>
      </c>
      <c r="B63" s="835"/>
      <c r="C63" s="835"/>
      <c r="D63" s="835"/>
      <c r="E63" s="835"/>
      <c r="F63" s="835"/>
      <c r="G63" s="835"/>
      <c r="H63" s="835"/>
      <c r="I63" s="835"/>
      <c r="J63" s="835"/>
      <c r="K63" s="835"/>
      <c r="L63" s="835"/>
      <c r="M63" s="835"/>
      <c r="N63" s="835"/>
      <c r="O63" s="835"/>
      <c r="P63" s="835"/>
      <c r="Q63" s="835"/>
      <c r="R63" s="835"/>
      <c r="S63" s="835"/>
      <c r="T63" s="835"/>
      <c r="U63" s="835"/>
      <c r="V63" s="835"/>
      <c r="W63" s="835"/>
      <c r="X63" s="835"/>
      <c r="Y63" s="835"/>
      <c r="Z63" s="835"/>
      <c r="AA63" s="835"/>
      <c r="AB63" s="835"/>
      <c r="AC63" s="835"/>
      <c r="AD63" s="835"/>
      <c r="AE63" s="835"/>
      <c r="AF63" s="835"/>
      <c r="AG63" s="835"/>
      <c r="AH63" s="835"/>
      <c r="AI63" s="835"/>
      <c r="AJ63" s="835"/>
      <c r="AK63" s="835"/>
      <c r="AL63" s="835"/>
      <c r="AM63" s="835"/>
      <c r="AN63" s="835"/>
      <c r="AO63" s="835"/>
      <c r="AP63" s="835"/>
      <c r="AQ63" s="835"/>
      <c r="AR63" s="835"/>
      <c r="AS63" s="835"/>
      <c r="AT63" s="835"/>
      <c r="AU63" s="835"/>
      <c r="AV63" s="835"/>
      <c r="AW63" s="835"/>
      <c r="AX63" s="836"/>
    </row>
    <row r="64" spans="1:50" ht="21" customHeight="1">
      <c r="A64" s="341" t="s">
        <v>52</v>
      </c>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3"/>
    </row>
    <row r="65" spans="1:50" ht="120" customHeight="1" thickBot="1">
      <c r="A65" s="344" t="s">
        <v>296</v>
      </c>
      <c r="B65" s="345"/>
      <c r="C65" s="345"/>
      <c r="D65" s="345"/>
      <c r="E65" s="346"/>
      <c r="F65" s="885" t="s">
        <v>298</v>
      </c>
      <c r="G65" s="886"/>
      <c r="H65" s="886"/>
      <c r="I65" s="886"/>
      <c r="J65" s="886"/>
      <c r="K65" s="886"/>
      <c r="L65" s="886"/>
      <c r="M65" s="886"/>
      <c r="N65" s="886"/>
      <c r="O65" s="886"/>
      <c r="P65" s="886"/>
      <c r="Q65" s="886"/>
      <c r="R65" s="886"/>
      <c r="S65" s="886"/>
      <c r="T65" s="886"/>
      <c r="U65" s="886"/>
      <c r="V65" s="886"/>
      <c r="W65" s="886"/>
      <c r="X65" s="886"/>
      <c r="Y65" s="886"/>
      <c r="Z65" s="886"/>
      <c r="AA65" s="886"/>
      <c r="AB65" s="886"/>
      <c r="AC65" s="886"/>
      <c r="AD65" s="886"/>
      <c r="AE65" s="886"/>
      <c r="AF65" s="886"/>
      <c r="AG65" s="886"/>
      <c r="AH65" s="886"/>
      <c r="AI65" s="886"/>
      <c r="AJ65" s="886"/>
      <c r="AK65" s="886"/>
      <c r="AL65" s="886"/>
      <c r="AM65" s="886"/>
      <c r="AN65" s="886"/>
      <c r="AO65" s="886"/>
      <c r="AP65" s="886"/>
      <c r="AQ65" s="886"/>
      <c r="AR65" s="886"/>
      <c r="AS65" s="886"/>
      <c r="AT65" s="886"/>
      <c r="AU65" s="886"/>
      <c r="AV65" s="886"/>
      <c r="AW65" s="886"/>
      <c r="AX65" s="887"/>
    </row>
    <row r="66" spans="1:50" ht="21" customHeight="1">
      <c r="A66" s="341" t="s">
        <v>69</v>
      </c>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3"/>
    </row>
    <row r="67" spans="1:50" ht="99.75" customHeight="1" thickBot="1">
      <c r="A67" s="344" t="s">
        <v>296</v>
      </c>
      <c r="B67" s="345"/>
      <c r="C67" s="345"/>
      <c r="D67" s="345"/>
      <c r="E67" s="346"/>
      <c r="F67" s="888" t="s">
        <v>297</v>
      </c>
      <c r="G67" s="889"/>
      <c r="H67" s="889"/>
      <c r="I67" s="889"/>
      <c r="J67" s="889"/>
      <c r="K67" s="889"/>
      <c r="L67" s="889"/>
      <c r="M67" s="889"/>
      <c r="N67" s="889"/>
      <c r="O67" s="889"/>
      <c r="P67" s="889"/>
      <c r="Q67" s="889"/>
      <c r="R67" s="889"/>
      <c r="S67" s="889"/>
      <c r="T67" s="889"/>
      <c r="U67" s="889"/>
      <c r="V67" s="889"/>
      <c r="W67" s="889"/>
      <c r="X67" s="889"/>
      <c r="Y67" s="889"/>
      <c r="Z67" s="889"/>
      <c r="AA67" s="889"/>
      <c r="AB67" s="889"/>
      <c r="AC67" s="889"/>
      <c r="AD67" s="889"/>
      <c r="AE67" s="889"/>
      <c r="AF67" s="889"/>
      <c r="AG67" s="889"/>
      <c r="AH67" s="889"/>
      <c r="AI67" s="889"/>
      <c r="AJ67" s="889"/>
      <c r="AK67" s="889"/>
      <c r="AL67" s="889"/>
      <c r="AM67" s="889"/>
      <c r="AN67" s="889"/>
      <c r="AO67" s="889"/>
      <c r="AP67" s="889"/>
      <c r="AQ67" s="889"/>
      <c r="AR67" s="889"/>
      <c r="AS67" s="889"/>
      <c r="AT67" s="889"/>
      <c r="AU67" s="889"/>
      <c r="AV67" s="889"/>
      <c r="AW67" s="889"/>
      <c r="AX67" s="890"/>
    </row>
    <row r="68" spans="1:50" ht="41.25" customHeight="1">
      <c r="A68" s="417" t="s">
        <v>54</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102" customHeight="1" thickBot="1">
      <c r="A69" s="441" t="s">
        <v>110</v>
      </c>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442"/>
      <c r="AI69" s="442"/>
      <c r="AJ69" s="442"/>
      <c r="AK69" s="442"/>
      <c r="AL69" s="442"/>
      <c r="AM69" s="442"/>
      <c r="AN69" s="442"/>
      <c r="AO69" s="442"/>
      <c r="AP69" s="442"/>
      <c r="AQ69" s="442"/>
      <c r="AR69" s="442"/>
      <c r="AS69" s="442"/>
      <c r="AT69" s="442"/>
      <c r="AU69" s="442"/>
      <c r="AV69" s="442"/>
      <c r="AW69" s="442"/>
      <c r="AX69" s="443"/>
    </row>
    <row r="70" spans="1:50" ht="19.5" customHeight="1">
      <c r="A70" s="438" t="s">
        <v>43</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19.5" customHeight="1" thickBot="1">
      <c r="A71" s="415"/>
      <c r="B71" s="416"/>
      <c r="C71" s="420" t="s">
        <v>83</v>
      </c>
      <c r="D71" s="421"/>
      <c r="E71" s="421"/>
      <c r="F71" s="421"/>
      <c r="G71" s="421"/>
      <c r="H71" s="421"/>
      <c r="I71" s="421"/>
      <c r="J71" s="422"/>
      <c r="K71" s="411">
        <v>221</v>
      </c>
      <c r="L71" s="412"/>
      <c r="M71" s="412"/>
      <c r="N71" s="412"/>
      <c r="O71" s="412"/>
      <c r="P71" s="412"/>
      <c r="Q71" s="412"/>
      <c r="R71" s="412"/>
      <c r="S71" s="420" t="s">
        <v>84</v>
      </c>
      <c r="T71" s="421"/>
      <c r="U71" s="421"/>
      <c r="V71" s="421"/>
      <c r="W71" s="421"/>
      <c r="X71" s="421"/>
      <c r="Y71" s="421"/>
      <c r="Z71" s="422"/>
      <c r="AA71" s="413">
        <v>230</v>
      </c>
      <c r="AB71" s="413"/>
      <c r="AC71" s="413"/>
      <c r="AD71" s="413"/>
      <c r="AE71" s="413"/>
      <c r="AF71" s="413"/>
      <c r="AG71" s="413"/>
      <c r="AH71" s="414"/>
      <c r="AI71" s="420" t="s">
        <v>85</v>
      </c>
      <c r="AJ71" s="427"/>
      <c r="AK71" s="427"/>
      <c r="AL71" s="427"/>
      <c r="AM71" s="427"/>
      <c r="AN71" s="427"/>
      <c r="AO71" s="427"/>
      <c r="AP71" s="428"/>
      <c r="AQ71" s="413">
        <v>273</v>
      </c>
      <c r="AR71" s="413"/>
      <c r="AS71" s="413"/>
      <c r="AT71" s="413"/>
      <c r="AU71" s="413"/>
      <c r="AV71" s="413"/>
      <c r="AW71" s="413"/>
      <c r="AX71" s="414"/>
    </row>
    <row r="72" spans="1:50" ht="17.25" customHeight="1" thickBot="1">
      <c r="A72" s="10"/>
      <c r="B72" s="10"/>
      <c r="C72" s="4"/>
      <c r="D72" s="4"/>
      <c r="E72" s="4"/>
      <c r="F72" s="4"/>
      <c r="G72" s="4"/>
      <c r="H72" s="4"/>
      <c r="I72" s="4"/>
      <c r="J72" s="4"/>
      <c r="K72" s="10"/>
      <c r="L72" s="10"/>
      <c r="M72" s="10"/>
      <c r="N72" s="10"/>
      <c r="O72" s="10"/>
      <c r="P72" s="10"/>
      <c r="Q72" s="10"/>
      <c r="R72" s="10"/>
      <c r="S72" s="4"/>
      <c r="T72" s="4"/>
      <c r="U72" s="4"/>
      <c r="V72" s="4"/>
      <c r="W72" s="4"/>
      <c r="X72" s="4"/>
      <c r="Y72" s="4"/>
      <c r="Z72" s="4"/>
      <c r="AA72" s="10"/>
      <c r="AB72" s="10"/>
      <c r="AC72" s="10"/>
      <c r="AD72" s="10"/>
      <c r="AE72" s="10"/>
      <c r="AF72" s="10"/>
      <c r="AG72" s="10"/>
      <c r="AH72" s="10"/>
      <c r="AI72" s="4"/>
      <c r="AJ72" s="4"/>
      <c r="AK72" s="4"/>
      <c r="AL72" s="4"/>
      <c r="AM72" s="4"/>
      <c r="AN72" s="4"/>
      <c r="AO72" s="4"/>
      <c r="AP72" s="4"/>
      <c r="AQ72" s="10"/>
      <c r="AR72" s="10"/>
      <c r="AS72" s="10"/>
      <c r="AT72" s="10"/>
      <c r="AU72" s="10"/>
      <c r="AV72" s="10"/>
      <c r="AW72" s="10"/>
      <c r="AX72" s="10"/>
    </row>
    <row r="73" spans="1:50" ht="38.25" customHeight="1">
      <c r="A73" s="310"/>
      <c r="B73" s="311"/>
      <c r="C73" s="311"/>
      <c r="D73" s="311"/>
      <c r="E73" s="311"/>
      <c r="F73" s="312"/>
      <c r="G73" s="300"/>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2"/>
    </row>
    <row r="74" spans="1:50" ht="41.25" customHeight="1" hidden="1">
      <c r="A74" s="313"/>
      <c r="B74" s="314"/>
      <c r="C74" s="314"/>
      <c r="D74" s="314"/>
      <c r="E74" s="314"/>
      <c r="F74" s="315"/>
      <c r="G74" s="303"/>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5"/>
    </row>
    <row r="75" spans="1:50" ht="51.75" customHeight="1" hidden="1">
      <c r="A75" s="313"/>
      <c r="B75" s="314"/>
      <c r="C75" s="314"/>
      <c r="D75" s="314"/>
      <c r="E75" s="314"/>
      <c r="F75" s="315"/>
      <c r="G75" s="303"/>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5"/>
    </row>
    <row r="76" spans="1:50" ht="51.75" customHeight="1" hidden="1">
      <c r="A76" s="313"/>
      <c r="B76" s="314"/>
      <c r="C76" s="314"/>
      <c r="D76" s="314"/>
      <c r="E76" s="314"/>
      <c r="F76" s="315"/>
      <c r="G76" s="303"/>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5"/>
    </row>
    <row r="77" spans="1:50" ht="51.75" customHeight="1" hidden="1">
      <c r="A77" s="313"/>
      <c r="B77" s="314"/>
      <c r="C77" s="314"/>
      <c r="D77" s="314"/>
      <c r="E77" s="314"/>
      <c r="F77" s="315"/>
      <c r="G77" s="303"/>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5"/>
    </row>
    <row r="78" spans="1:50" ht="51.75" customHeight="1" hidden="1">
      <c r="A78" s="313"/>
      <c r="B78" s="314"/>
      <c r="C78" s="314"/>
      <c r="D78" s="314"/>
      <c r="E78" s="314"/>
      <c r="F78" s="315"/>
      <c r="G78" s="303"/>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5"/>
    </row>
    <row r="79" spans="1:50" ht="51.75" customHeight="1" hidden="1">
      <c r="A79" s="313"/>
      <c r="B79" s="314"/>
      <c r="C79" s="314"/>
      <c r="D79" s="314"/>
      <c r="E79" s="314"/>
      <c r="F79" s="315"/>
      <c r="G79" s="303"/>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4"/>
      <c r="AR79" s="304"/>
      <c r="AS79" s="304"/>
      <c r="AT79" s="304"/>
      <c r="AU79" s="304"/>
      <c r="AV79" s="304"/>
      <c r="AW79" s="304"/>
      <c r="AX79" s="305"/>
    </row>
    <row r="80" spans="1:50" ht="51.75" customHeight="1" hidden="1">
      <c r="A80" s="313"/>
      <c r="B80" s="314"/>
      <c r="C80" s="314"/>
      <c r="D80" s="314"/>
      <c r="E80" s="314"/>
      <c r="F80" s="315"/>
      <c r="G80" s="303"/>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5"/>
    </row>
    <row r="81" spans="1:50" ht="41.25" customHeight="1">
      <c r="A81" s="313"/>
      <c r="B81" s="314"/>
      <c r="C81" s="314"/>
      <c r="D81" s="314"/>
      <c r="E81" s="314"/>
      <c r="F81" s="315"/>
      <c r="G81" s="303"/>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4"/>
      <c r="AU81" s="304"/>
      <c r="AV81" s="304"/>
      <c r="AW81" s="304"/>
      <c r="AX81" s="305"/>
    </row>
    <row r="82" spans="1:50" ht="52.5" customHeight="1">
      <c r="A82" s="313"/>
      <c r="B82" s="314"/>
      <c r="C82" s="314"/>
      <c r="D82" s="314"/>
      <c r="E82" s="314"/>
      <c r="F82" s="315"/>
      <c r="G82" s="303"/>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5"/>
    </row>
    <row r="83" spans="1:50" ht="54" customHeight="1">
      <c r="A83" s="313"/>
      <c r="B83" s="314"/>
      <c r="C83" s="314"/>
      <c r="D83" s="314"/>
      <c r="E83" s="314"/>
      <c r="F83" s="315"/>
      <c r="G83" s="303"/>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5"/>
    </row>
    <row r="84" spans="1:50" ht="52.5" customHeight="1">
      <c r="A84" s="313"/>
      <c r="B84" s="314"/>
      <c r="C84" s="314"/>
      <c r="D84" s="314"/>
      <c r="E84" s="314"/>
      <c r="F84" s="315"/>
      <c r="G84" s="303"/>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4"/>
      <c r="AK84" s="304"/>
      <c r="AL84" s="304"/>
      <c r="AM84" s="304"/>
      <c r="AN84" s="304"/>
      <c r="AO84" s="304"/>
      <c r="AP84" s="304"/>
      <c r="AQ84" s="304"/>
      <c r="AR84" s="304"/>
      <c r="AS84" s="304"/>
      <c r="AT84" s="304"/>
      <c r="AU84" s="304"/>
      <c r="AV84" s="304"/>
      <c r="AW84" s="304"/>
      <c r="AX84" s="305"/>
    </row>
    <row r="85" spans="1:50" ht="52.5" customHeight="1">
      <c r="A85" s="313"/>
      <c r="B85" s="314"/>
      <c r="C85" s="314"/>
      <c r="D85" s="314"/>
      <c r="E85" s="314"/>
      <c r="F85" s="315"/>
      <c r="G85" s="303"/>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4"/>
      <c r="AU85" s="304"/>
      <c r="AV85" s="304"/>
      <c r="AW85" s="304"/>
      <c r="AX85" s="305"/>
    </row>
    <row r="86" spans="1:50" ht="52.5" customHeight="1">
      <c r="A86" s="313"/>
      <c r="B86" s="314"/>
      <c r="C86" s="314"/>
      <c r="D86" s="314"/>
      <c r="E86" s="314"/>
      <c r="F86" s="315"/>
      <c r="G86" s="303"/>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4"/>
      <c r="AV86" s="304"/>
      <c r="AW86" s="304"/>
      <c r="AX86" s="305"/>
    </row>
    <row r="87" spans="1:50" ht="52.5" customHeight="1">
      <c r="A87" s="313"/>
      <c r="B87" s="314"/>
      <c r="C87" s="314"/>
      <c r="D87" s="314"/>
      <c r="E87" s="314"/>
      <c r="F87" s="315"/>
      <c r="G87" s="303"/>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c r="AN87" s="304"/>
      <c r="AO87" s="304"/>
      <c r="AP87" s="304"/>
      <c r="AQ87" s="304"/>
      <c r="AR87" s="304"/>
      <c r="AS87" s="304"/>
      <c r="AT87" s="304"/>
      <c r="AU87" s="304"/>
      <c r="AV87" s="304"/>
      <c r="AW87" s="304"/>
      <c r="AX87" s="305"/>
    </row>
    <row r="88" spans="1:50" ht="52.5" customHeight="1">
      <c r="A88" s="313"/>
      <c r="B88" s="314"/>
      <c r="C88" s="314"/>
      <c r="D88" s="314"/>
      <c r="E88" s="314"/>
      <c r="F88" s="315"/>
      <c r="G88" s="303"/>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4"/>
      <c r="AV88" s="304"/>
      <c r="AW88" s="304"/>
      <c r="AX88" s="305"/>
    </row>
    <row r="89" spans="1:50" ht="52.5" customHeight="1">
      <c r="A89" s="313"/>
      <c r="B89" s="314"/>
      <c r="C89" s="314"/>
      <c r="D89" s="314"/>
      <c r="E89" s="314"/>
      <c r="F89" s="315"/>
      <c r="G89" s="303"/>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5"/>
    </row>
    <row r="90" spans="1:50" ht="52.5" customHeight="1">
      <c r="A90" s="313"/>
      <c r="B90" s="314"/>
      <c r="C90" s="314"/>
      <c r="D90" s="314"/>
      <c r="E90" s="314"/>
      <c r="F90" s="315"/>
      <c r="G90" s="303"/>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5"/>
    </row>
    <row r="91" spans="1:50" ht="42" customHeight="1">
      <c r="A91" s="313"/>
      <c r="B91" s="314"/>
      <c r="C91" s="314"/>
      <c r="D91" s="314"/>
      <c r="E91" s="314"/>
      <c r="F91" s="315"/>
      <c r="G91" s="303"/>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5"/>
    </row>
    <row r="92" spans="1:50" ht="52.5" customHeight="1">
      <c r="A92" s="313"/>
      <c r="B92" s="314"/>
      <c r="C92" s="314"/>
      <c r="D92" s="314"/>
      <c r="E92" s="314"/>
      <c r="F92" s="315"/>
      <c r="G92" s="303"/>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5"/>
    </row>
    <row r="93" spans="1:50" ht="52.5" customHeight="1">
      <c r="A93" s="313"/>
      <c r="B93" s="314"/>
      <c r="C93" s="314"/>
      <c r="D93" s="314"/>
      <c r="E93" s="314"/>
      <c r="F93" s="315"/>
      <c r="G93" s="303"/>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5"/>
    </row>
    <row r="94" spans="1:50" ht="52.5" customHeight="1">
      <c r="A94" s="313"/>
      <c r="B94" s="314"/>
      <c r="C94" s="314"/>
      <c r="D94" s="314"/>
      <c r="E94" s="314"/>
      <c r="F94" s="315"/>
      <c r="G94" s="303"/>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5"/>
    </row>
    <row r="95" spans="1:50" ht="52.5" customHeight="1">
      <c r="A95" s="313"/>
      <c r="B95" s="314"/>
      <c r="C95" s="314"/>
      <c r="D95" s="314"/>
      <c r="E95" s="314"/>
      <c r="F95" s="315"/>
      <c r="G95" s="303"/>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5"/>
    </row>
    <row r="96" spans="1:50" ht="52.5" customHeight="1">
      <c r="A96" s="313"/>
      <c r="B96" s="314"/>
      <c r="C96" s="314"/>
      <c r="D96" s="314"/>
      <c r="E96" s="314"/>
      <c r="F96" s="315"/>
      <c r="G96" s="303"/>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5"/>
    </row>
    <row r="97" spans="1:50" ht="52.5" customHeight="1">
      <c r="A97" s="313"/>
      <c r="B97" s="314"/>
      <c r="C97" s="314"/>
      <c r="D97" s="314"/>
      <c r="E97" s="314"/>
      <c r="F97" s="315"/>
      <c r="G97" s="303"/>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5"/>
    </row>
    <row r="98" spans="1:50" ht="52.5" customHeight="1">
      <c r="A98" s="313"/>
      <c r="B98" s="314"/>
      <c r="C98" s="314"/>
      <c r="D98" s="314"/>
      <c r="E98" s="314"/>
      <c r="F98" s="315"/>
      <c r="G98" s="303"/>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52.5" customHeight="1">
      <c r="A99" s="313"/>
      <c r="B99" s="314"/>
      <c r="C99" s="314"/>
      <c r="D99" s="314"/>
      <c r="E99" s="314"/>
      <c r="F99" s="315"/>
      <c r="G99" s="303"/>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5"/>
    </row>
    <row r="100" spans="1:50" ht="52.5" customHeight="1">
      <c r="A100" s="313"/>
      <c r="B100" s="314"/>
      <c r="C100" s="314"/>
      <c r="D100" s="314"/>
      <c r="E100" s="314"/>
      <c r="F100" s="315"/>
      <c r="G100" s="303"/>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row>
    <row r="101" spans="1:50" ht="47.25" customHeight="1" thickBot="1">
      <c r="A101" s="313"/>
      <c r="B101" s="314"/>
      <c r="C101" s="314"/>
      <c r="D101" s="314"/>
      <c r="E101" s="314"/>
      <c r="F101" s="315"/>
      <c r="G101" s="303"/>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30" customHeight="1">
      <c r="A102" s="804" t="s">
        <v>39</v>
      </c>
      <c r="B102" s="805"/>
      <c r="C102" s="805"/>
      <c r="D102" s="805"/>
      <c r="E102" s="805"/>
      <c r="F102" s="805"/>
      <c r="G102" s="447" t="s">
        <v>114</v>
      </c>
      <c r="H102" s="448"/>
      <c r="I102" s="448"/>
      <c r="J102" s="448"/>
      <c r="K102" s="448"/>
      <c r="L102" s="448"/>
      <c r="M102" s="448"/>
      <c r="N102" s="448"/>
      <c r="O102" s="448"/>
      <c r="P102" s="448"/>
      <c r="Q102" s="448"/>
      <c r="R102" s="448"/>
      <c r="S102" s="448"/>
      <c r="T102" s="448"/>
      <c r="U102" s="448"/>
      <c r="V102" s="448"/>
      <c r="W102" s="448"/>
      <c r="X102" s="448"/>
      <c r="Y102" s="448"/>
      <c r="Z102" s="448"/>
      <c r="AA102" s="448"/>
      <c r="AB102" s="449"/>
      <c r="AC102" s="450" t="s">
        <v>205</v>
      </c>
      <c r="AD102" s="451"/>
      <c r="AE102" s="451"/>
      <c r="AF102" s="451"/>
      <c r="AG102" s="451"/>
      <c r="AH102" s="451"/>
      <c r="AI102" s="451"/>
      <c r="AJ102" s="451"/>
      <c r="AK102" s="451"/>
      <c r="AL102" s="451"/>
      <c r="AM102" s="451"/>
      <c r="AN102" s="451"/>
      <c r="AO102" s="451"/>
      <c r="AP102" s="451"/>
      <c r="AQ102" s="451"/>
      <c r="AR102" s="451"/>
      <c r="AS102" s="451"/>
      <c r="AT102" s="451"/>
      <c r="AU102" s="451"/>
      <c r="AV102" s="451"/>
      <c r="AW102" s="451"/>
      <c r="AX102" s="452"/>
    </row>
    <row r="103" spans="1:50" ht="24.75" customHeight="1">
      <c r="A103" s="609"/>
      <c r="B103" s="610"/>
      <c r="C103" s="610"/>
      <c r="D103" s="610"/>
      <c r="E103" s="610"/>
      <c r="F103" s="610"/>
      <c r="G103" s="431" t="s">
        <v>21</v>
      </c>
      <c r="H103" s="369"/>
      <c r="I103" s="369"/>
      <c r="J103" s="369"/>
      <c r="K103" s="369"/>
      <c r="L103" s="338" t="s">
        <v>22</v>
      </c>
      <c r="M103" s="339"/>
      <c r="N103" s="339"/>
      <c r="O103" s="339"/>
      <c r="P103" s="339"/>
      <c r="Q103" s="339"/>
      <c r="R103" s="339"/>
      <c r="S103" s="339"/>
      <c r="T103" s="339"/>
      <c r="U103" s="339"/>
      <c r="V103" s="339"/>
      <c r="W103" s="339"/>
      <c r="X103" s="340"/>
      <c r="Y103" s="657" t="s">
        <v>23</v>
      </c>
      <c r="Z103" s="658"/>
      <c r="AA103" s="658"/>
      <c r="AB103" s="659"/>
      <c r="AC103" s="384" t="s">
        <v>21</v>
      </c>
      <c r="AD103" s="150"/>
      <c r="AE103" s="150"/>
      <c r="AF103" s="150"/>
      <c r="AG103" s="151"/>
      <c r="AH103" s="149" t="s">
        <v>22</v>
      </c>
      <c r="AI103" s="150"/>
      <c r="AJ103" s="150"/>
      <c r="AK103" s="150"/>
      <c r="AL103" s="150"/>
      <c r="AM103" s="150"/>
      <c r="AN103" s="150"/>
      <c r="AO103" s="150"/>
      <c r="AP103" s="150"/>
      <c r="AQ103" s="150"/>
      <c r="AR103" s="150"/>
      <c r="AS103" s="150"/>
      <c r="AT103" s="151"/>
      <c r="AU103" s="152" t="s">
        <v>23</v>
      </c>
      <c r="AV103" s="456"/>
      <c r="AW103" s="456"/>
      <c r="AX103" s="457"/>
    </row>
    <row r="104" spans="1:50" ht="30" customHeight="1">
      <c r="A104" s="609"/>
      <c r="B104" s="610"/>
      <c r="C104" s="610"/>
      <c r="D104" s="610"/>
      <c r="E104" s="610"/>
      <c r="F104" s="610"/>
      <c r="G104" s="669" t="s">
        <v>115</v>
      </c>
      <c r="H104" s="670"/>
      <c r="I104" s="670"/>
      <c r="J104" s="670"/>
      <c r="K104" s="671"/>
      <c r="L104" s="672" t="s">
        <v>103</v>
      </c>
      <c r="M104" s="673"/>
      <c r="N104" s="673"/>
      <c r="O104" s="673"/>
      <c r="P104" s="673"/>
      <c r="Q104" s="673"/>
      <c r="R104" s="673"/>
      <c r="S104" s="673"/>
      <c r="T104" s="673"/>
      <c r="U104" s="673"/>
      <c r="V104" s="673"/>
      <c r="W104" s="673"/>
      <c r="X104" s="674"/>
      <c r="Y104" s="675">
        <v>3.2</v>
      </c>
      <c r="Z104" s="676"/>
      <c r="AA104" s="676"/>
      <c r="AB104" s="677"/>
      <c r="AC104" s="678" t="s">
        <v>140</v>
      </c>
      <c r="AD104" s="679"/>
      <c r="AE104" s="679"/>
      <c r="AF104" s="679"/>
      <c r="AG104" s="680"/>
      <c r="AH104" s="98" t="s">
        <v>260</v>
      </c>
      <c r="AI104" s="99"/>
      <c r="AJ104" s="99"/>
      <c r="AK104" s="99"/>
      <c r="AL104" s="99"/>
      <c r="AM104" s="99"/>
      <c r="AN104" s="99"/>
      <c r="AO104" s="99"/>
      <c r="AP104" s="99"/>
      <c r="AQ104" s="99"/>
      <c r="AR104" s="99"/>
      <c r="AS104" s="99"/>
      <c r="AT104" s="100"/>
      <c r="AU104" s="458">
        <v>22.017592</v>
      </c>
      <c r="AV104" s="459"/>
      <c r="AW104" s="459"/>
      <c r="AX104" s="460"/>
    </row>
    <row r="105" spans="1:50" ht="24.75" customHeight="1">
      <c r="A105" s="609"/>
      <c r="B105" s="610"/>
      <c r="C105" s="610"/>
      <c r="D105" s="610"/>
      <c r="E105" s="610"/>
      <c r="F105" s="610"/>
      <c r="G105" s="660" t="s">
        <v>116</v>
      </c>
      <c r="H105" s="661"/>
      <c r="I105" s="661"/>
      <c r="J105" s="661"/>
      <c r="K105" s="662"/>
      <c r="L105" s="663" t="s">
        <v>282</v>
      </c>
      <c r="M105" s="664"/>
      <c r="N105" s="664"/>
      <c r="O105" s="664"/>
      <c r="P105" s="664"/>
      <c r="Q105" s="664"/>
      <c r="R105" s="664"/>
      <c r="S105" s="664"/>
      <c r="T105" s="664"/>
      <c r="U105" s="664"/>
      <c r="V105" s="664"/>
      <c r="W105" s="664"/>
      <c r="X105" s="665"/>
      <c r="Y105" s="666">
        <f>AK404+AK405+AK406+AK407+AK408+AK409+AK410+AK411</f>
        <v>1.7409999999999997</v>
      </c>
      <c r="Z105" s="667"/>
      <c r="AA105" s="667"/>
      <c r="AB105" s="668"/>
      <c r="AC105" s="696" t="s">
        <v>141</v>
      </c>
      <c r="AD105" s="697"/>
      <c r="AE105" s="697"/>
      <c r="AF105" s="697"/>
      <c r="AG105" s="698"/>
      <c r="AH105" s="101"/>
      <c r="AI105" s="102"/>
      <c r="AJ105" s="102"/>
      <c r="AK105" s="102"/>
      <c r="AL105" s="102"/>
      <c r="AM105" s="102"/>
      <c r="AN105" s="102"/>
      <c r="AO105" s="102"/>
      <c r="AP105" s="102"/>
      <c r="AQ105" s="102"/>
      <c r="AR105" s="102"/>
      <c r="AS105" s="102"/>
      <c r="AT105" s="103"/>
      <c r="AU105" s="458">
        <v>4.454408</v>
      </c>
      <c r="AV105" s="459"/>
      <c r="AW105" s="459"/>
      <c r="AX105" s="460"/>
    </row>
    <row r="106" spans="1:50" ht="24.75" customHeight="1">
      <c r="A106" s="609"/>
      <c r="B106" s="610"/>
      <c r="C106" s="610"/>
      <c r="D106" s="610"/>
      <c r="E106" s="610"/>
      <c r="F106" s="610"/>
      <c r="G106" s="713" t="s">
        <v>24</v>
      </c>
      <c r="H106" s="339"/>
      <c r="I106" s="339"/>
      <c r="J106" s="339"/>
      <c r="K106" s="339"/>
      <c r="L106" s="714"/>
      <c r="M106" s="577"/>
      <c r="N106" s="577"/>
      <c r="O106" s="577"/>
      <c r="P106" s="577"/>
      <c r="Q106" s="577"/>
      <c r="R106" s="577"/>
      <c r="S106" s="577"/>
      <c r="T106" s="577"/>
      <c r="U106" s="577"/>
      <c r="V106" s="577"/>
      <c r="W106" s="577"/>
      <c r="X106" s="271"/>
      <c r="Y106" s="715">
        <f>Y104+Y105</f>
        <v>4.941</v>
      </c>
      <c r="Z106" s="716"/>
      <c r="AA106" s="716"/>
      <c r="AB106" s="717"/>
      <c r="AC106" s="713" t="s">
        <v>24</v>
      </c>
      <c r="AD106" s="339"/>
      <c r="AE106" s="339"/>
      <c r="AF106" s="339"/>
      <c r="AG106" s="339"/>
      <c r="AH106" s="714"/>
      <c r="AI106" s="577"/>
      <c r="AJ106" s="577"/>
      <c r="AK106" s="577"/>
      <c r="AL106" s="577"/>
      <c r="AM106" s="577"/>
      <c r="AN106" s="577"/>
      <c r="AO106" s="577"/>
      <c r="AP106" s="577"/>
      <c r="AQ106" s="577"/>
      <c r="AR106" s="577"/>
      <c r="AS106" s="577"/>
      <c r="AT106" s="271"/>
      <c r="AU106" s="726">
        <f>SUM(AU104:AX105)</f>
        <v>26.472</v>
      </c>
      <c r="AV106" s="727"/>
      <c r="AW106" s="727"/>
      <c r="AX106" s="728"/>
    </row>
    <row r="107" spans="1:50" ht="30" customHeight="1">
      <c r="A107" s="609"/>
      <c r="B107" s="610"/>
      <c r="C107" s="610"/>
      <c r="D107" s="610"/>
      <c r="E107" s="610"/>
      <c r="F107" s="610"/>
      <c r="G107" s="729" t="s">
        <v>189</v>
      </c>
      <c r="H107" s="730"/>
      <c r="I107" s="730"/>
      <c r="J107" s="730"/>
      <c r="K107" s="730"/>
      <c r="L107" s="730"/>
      <c r="M107" s="730"/>
      <c r="N107" s="730"/>
      <c r="O107" s="730"/>
      <c r="P107" s="730"/>
      <c r="Q107" s="730"/>
      <c r="R107" s="730"/>
      <c r="S107" s="730"/>
      <c r="T107" s="730"/>
      <c r="U107" s="730"/>
      <c r="V107" s="730"/>
      <c r="W107" s="730"/>
      <c r="X107" s="730"/>
      <c r="Y107" s="730"/>
      <c r="Z107" s="730"/>
      <c r="AA107" s="730"/>
      <c r="AB107" s="731"/>
      <c r="AC107" s="732" t="s">
        <v>206</v>
      </c>
      <c r="AD107" s="733"/>
      <c r="AE107" s="733"/>
      <c r="AF107" s="733"/>
      <c r="AG107" s="733"/>
      <c r="AH107" s="733"/>
      <c r="AI107" s="733"/>
      <c r="AJ107" s="733"/>
      <c r="AK107" s="733"/>
      <c r="AL107" s="733"/>
      <c r="AM107" s="733"/>
      <c r="AN107" s="733"/>
      <c r="AO107" s="733"/>
      <c r="AP107" s="733"/>
      <c r="AQ107" s="733"/>
      <c r="AR107" s="733"/>
      <c r="AS107" s="733"/>
      <c r="AT107" s="733"/>
      <c r="AU107" s="733"/>
      <c r="AV107" s="733"/>
      <c r="AW107" s="733"/>
      <c r="AX107" s="734"/>
    </row>
    <row r="108" spans="1:50" ht="25.5" customHeight="1">
      <c r="A108" s="609"/>
      <c r="B108" s="610"/>
      <c r="C108" s="610"/>
      <c r="D108" s="610"/>
      <c r="E108" s="610"/>
      <c r="F108" s="610"/>
      <c r="G108" s="431" t="s">
        <v>21</v>
      </c>
      <c r="H108" s="369"/>
      <c r="I108" s="369"/>
      <c r="J108" s="369"/>
      <c r="K108" s="369"/>
      <c r="L108" s="338" t="s">
        <v>22</v>
      </c>
      <c r="M108" s="339"/>
      <c r="N108" s="339"/>
      <c r="O108" s="339"/>
      <c r="P108" s="339"/>
      <c r="Q108" s="339"/>
      <c r="R108" s="339"/>
      <c r="S108" s="339"/>
      <c r="T108" s="339"/>
      <c r="U108" s="339"/>
      <c r="V108" s="339"/>
      <c r="W108" s="339"/>
      <c r="X108" s="340"/>
      <c r="Y108" s="657" t="s">
        <v>23</v>
      </c>
      <c r="Z108" s="658"/>
      <c r="AA108" s="658"/>
      <c r="AB108" s="659"/>
      <c r="AC108" s="384" t="s">
        <v>21</v>
      </c>
      <c r="AD108" s="150"/>
      <c r="AE108" s="150"/>
      <c r="AF108" s="150"/>
      <c r="AG108" s="151"/>
      <c r="AH108" s="149" t="s">
        <v>22</v>
      </c>
      <c r="AI108" s="150"/>
      <c r="AJ108" s="150"/>
      <c r="AK108" s="150"/>
      <c r="AL108" s="150"/>
      <c r="AM108" s="150"/>
      <c r="AN108" s="150"/>
      <c r="AO108" s="150"/>
      <c r="AP108" s="150"/>
      <c r="AQ108" s="150"/>
      <c r="AR108" s="150"/>
      <c r="AS108" s="150"/>
      <c r="AT108" s="151"/>
      <c r="AU108" s="152" t="s">
        <v>23</v>
      </c>
      <c r="AV108" s="456"/>
      <c r="AW108" s="456"/>
      <c r="AX108" s="457"/>
    </row>
    <row r="109" spans="1:50" ht="24.75" customHeight="1">
      <c r="A109" s="609"/>
      <c r="B109" s="610"/>
      <c r="C109" s="610"/>
      <c r="D109" s="610"/>
      <c r="E109" s="610"/>
      <c r="F109" s="610"/>
      <c r="G109" s="718" t="s">
        <v>117</v>
      </c>
      <c r="H109" s="719"/>
      <c r="I109" s="719"/>
      <c r="J109" s="719"/>
      <c r="K109" s="720"/>
      <c r="L109" s="704" t="s">
        <v>118</v>
      </c>
      <c r="M109" s="721"/>
      <c r="N109" s="721"/>
      <c r="O109" s="721"/>
      <c r="P109" s="721"/>
      <c r="Q109" s="721"/>
      <c r="R109" s="721"/>
      <c r="S109" s="721"/>
      <c r="T109" s="721"/>
      <c r="U109" s="721"/>
      <c r="V109" s="721"/>
      <c r="W109" s="721"/>
      <c r="X109" s="722"/>
      <c r="Y109" s="723">
        <f>6427.814858+5.468025</f>
        <v>6433.282883</v>
      </c>
      <c r="Z109" s="724"/>
      <c r="AA109" s="724"/>
      <c r="AB109" s="725"/>
      <c r="AC109" s="684"/>
      <c r="AD109" s="685"/>
      <c r="AE109" s="685"/>
      <c r="AF109" s="685"/>
      <c r="AG109" s="686"/>
      <c r="AH109" s="704"/>
      <c r="AI109" s="705"/>
      <c r="AJ109" s="705"/>
      <c r="AK109" s="705"/>
      <c r="AL109" s="705"/>
      <c r="AM109" s="705"/>
      <c r="AN109" s="705"/>
      <c r="AO109" s="705"/>
      <c r="AP109" s="705"/>
      <c r="AQ109" s="705"/>
      <c r="AR109" s="705"/>
      <c r="AS109" s="705"/>
      <c r="AT109" s="706"/>
      <c r="AU109" s="735"/>
      <c r="AV109" s="736"/>
      <c r="AW109" s="736"/>
      <c r="AX109" s="737"/>
    </row>
    <row r="110" spans="1:50" ht="50.25" customHeight="1">
      <c r="A110" s="609"/>
      <c r="B110" s="610"/>
      <c r="C110" s="610"/>
      <c r="D110" s="610"/>
      <c r="E110" s="610"/>
      <c r="F110" s="610"/>
      <c r="G110" s="206" t="s">
        <v>119</v>
      </c>
      <c r="H110" s="207"/>
      <c r="I110" s="207"/>
      <c r="J110" s="207"/>
      <c r="K110" s="208"/>
      <c r="L110" s="146" t="s">
        <v>120</v>
      </c>
      <c r="M110" s="209"/>
      <c r="N110" s="209"/>
      <c r="O110" s="209"/>
      <c r="P110" s="209"/>
      <c r="Q110" s="209"/>
      <c r="R110" s="209"/>
      <c r="S110" s="209"/>
      <c r="T110" s="209"/>
      <c r="U110" s="209"/>
      <c r="V110" s="209"/>
      <c r="W110" s="209"/>
      <c r="X110" s="210"/>
      <c r="Y110" s="211">
        <v>89.139897</v>
      </c>
      <c r="Z110" s="212"/>
      <c r="AA110" s="212"/>
      <c r="AB110" s="223"/>
      <c r="AC110" s="143"/>
      <c r="AD110" s="738"/>
      <c r="AE110" s="738"/>
      <c r="AF110" s="738"/>
      <c r="AG110" s="739"/>
      <c r="AH110" s="146"/>
      <c r="AI110" s="147"/>
      <c r="AJ110" s="147"/>
      <c r="AK110" s="147"/>
      <c r="AL110" s="147"/>
      <c r="AM110" s="147"/>
      <c r="AN110" s="147"/>
      <c r="AO110" s="147"/>
      <c r="AP110" s="147"/>
      <c r="AQ110" s="147"/>
      <c r="AR110" s="147"/>
      <c r="AS110" s="147"/>
      <c r="AT110" s="148"/>
      <c r="AU110" s="740"/>
      <c r="AV110" s="741"/>
      <c r="AW110" s="741"/>
      <c r="AX110" s="742"/>
    </row>
    <row r="111" spans="1:50" ht="59.25" customHeight="1">
      <c r="A111" s="609"/>
      <c r="B111" s="610"/>
      <c r="C111" s="610"/>
      <c r="D111" s="610"/>
      <c r="E111" s="610"/>
      <c r="F111" s="610"/>
      <c r="G111" s="206" t="s">
        <v>121</v>
      </c>
      <c r="H111" s="207"/>
      <c r="I111" s="207"/>
      <c r="J111" s="207"/>
      <c r="K111" s="208"/>
      <c r="L111" s="146" t="s">
        <v>122</v>
      </c>
      <c r="M111" s="209"/>
      <c r="N111" s="209"/>
      <c r="O111" s="209"/>
      <c r="P111" s="209"/>
      <c r="Q111" s="209"/>
      <c r="R111" s="209"/>
      <c r="S111" s="209"/>
      <c r="T111" s="209"/>
      <c r="U111" s="209"/>
      <c r="V111" s="209"/>
      <c r="W111" s="209"/>
      <c r="X111" s="210"/>
      <c r="Y111" s="211">
        <f>73.678+5.748</f>
        <v>79.426</v>
      </c>
      <c r="Z111" s="212"/>
      <c r="AA111" s="212"/>
      <c r="AB111" s="223"/>
      <c r="AC111" s="143"/>
      <c r="AD111" s="144"/>
      <c r="AE111" s="144"/>
      <c r="AF111" s="144"/>
      <c r="AG111" s="145"/>
      <c r="AH111" s="146"/>
      <c r="AI111" s="147"/>
      <c r="AJ111" s="147"/>
      <c r="AK111" s="147"/>
      <c r="AL111" s="147"/>
      <c r="AM111" s="147"/>
      <c r="AN111" s="147"/>
      <c r="AO111" s="147"/>
      <c r="AP111" s="147"/>
      <c r="AQ111" s="147"/>
      <c r="AR111" s="147"/>
      <c r="AS111" s="147"/>
      <c r="AT111" s="148"/>
      <c r="AU111" s="350"/>
      <c r="AV111" s="351"/>
      <c r="AW111" s="351"/>
      <c r="AX111" s="352"/>
    </row>
    <row r="112" spans="1:50" ht="24.75" customHeight="1">
      <c r="A112" s="609"/>
      <c r="B112" s="610"/>
      <c r="C112" s="610"/>
      <c r="D112" s="610"/>
      <c r="E112" s="610"/>
      <c r="F112" s="610"/>
      <c r="G112" s="206" t="s">
        <v>123</v>
      </c>
      <c r="H112" s="207"/>
      <c r="I112" s="207"/>
      <c r="J112" s="207"/>
      <c r="K112" s="208"/>
      <c r="L112" s="146" t="s">
        <v>124</v>
      </c>
      <c r="M112" s="209"/>
      <c r="N112" s="209"/>
      <c r="O112" s="209"/>
      <c r="P112" s="209"/>
      <c r="Q112" s="209"/>
      <c r="R112" s="209"/>
      <c r="S112" s="209"/>
      <c r="T112" s="209"/>
      <c r="U112" s="209"/>
      <c r="V112" s="209"/>
      <c r="W112" s="209"/>
      <c r="X112" s="210"/>
      <c r="Y112" s="211">
        <v>11.6564</v>
      </c>
      <c r="Z112" s="212"/>
      <c r="AA112" s="212"/>
      <c r="AB112" s="212"/>
      <c r="AC112" s="143"/>
      <c r="AD112" s="144"/>
      <c r="AE112" s="144"/>
      <c r="AF112" s="144"/>
      <c r="AG112" s="145"/>
      <c r="AH112" s="453"/>
      <c r="AI112" s="454"/>
      <c r="AJ112" s="454"/>
      <c r="AK112" s="454"/>
      <c r="AL112" s="454"/>
      <c r="AM112" s="454"/>
      <c r="AN112" s="454"/>
      <c r="AO112" s="454"/>
      <c r="AP112" s="454"/>
      <c r="AQ112" s="454"/>
      <c r="AR112" s="454"/>
      <c r="AS112" s="454"/>
      <c r="AT112" s="455"/>
      <c r="AU112" s="350"/>
      <c r="AV112" s="351"/>
      <c r="AW112" s="351"/>
      <c r="AX112" s="352"/>
    </row>
    <row r="113" spans="1:50" ht="24.75" customHeight="1">
      <c r="A113" s="609"/>
      <c r="B113" s="610"/>
      <c r="C113" s="610"/>
      <c r="D113" s="610"/>
      <c r="E113" s="610"/>
      <c r="F113" s="610"/>
      <c r="G113" s="206" t="s">
        <v>125</v>
      </c>
      <c r="H113" s="207"/>
      <c r="I113" s="207"/>
      <c r="J113" s="207"/>
      <c r="K113" s="208"/>
      <c r="L113" s="146" t="s">
        <v>126</v>
      </c>
      <c r="M113" s="209"/>
      <c r="N113" s="209"/>
      <c r="O113" s="209"/>
      <c r="P113" s="209"/>
      <c r="Q113" s="209"/>
      <c r="R113" s="209"/>
      <c r="S113" s="209"/>
      <c r="T113" s="209"/>
      <c r="U113" s="209"/>
      <c r="V113" s="209"/>
      <c r="W113" s="209"/>
      <c r="X113" s="210"/>
      <c r="Y113" s="211">
        <v>21.73586</v>
      </c>
      <c r="Z113" s="212"/>
      <c r="AA113" s="212"/>
      <c r="AB113" s="223"/>
      <c r="AC113" s="224"/>
      <c r="AD113" s="225"/>
      <c r="AE113" s="225"/>
      <c r="AF113" s="225"/>
      <c r="AG113" s="226"/>
      <c r="AH113" s="227"/>
      <c r="AI113" s="228"/>
      <c r="AJ113" s="228"/>
      <c r="AK113" s="228"/>
      <c r="AL113" s="228"/>
      <c r="AM113" s="228"/>
      <c r="AN113" s="228"/>
      <c r="AO113" s="228"/>
      <c r="AP113" s="228"/>
      <c r="AQ113" s="228"/>
      <c r="AR113" s="228"/>
      <c r="AS113" s="228"/>
      <c r="AT113" s="229"/>
      <c r="AU113" s="230"/>
      <c r="AV113" s="231"/>
      <c r="AW113" s="231"/>
      <c r="AX113" s="232"/>
    </row>
    <row r="114" spans="1:55" ht="24.75" customHeight="1">
      <c r="A114" s="609"/>
      <c r="B114" s="610"/>
      <c r="C114" s="610"/>
      <c r="D114" s="610"/>
      <c r="E114" s="610"/>
      <c r="F114" s="610"/>
      <c r="G114" s="206" t="s">
        <v>127</v>
      </c>
      <c r="H114" s="207"/>
      <c r="I114" s="207"/>
      <c r="J114" s="207"/>
      <c r="K114" s="208"/>
      <c r="L114" s="146" t="s">
        <v>128</v>
      </c>
      <c r="M114" s="209"/>
      <c r="N114" s="209"/>
      <c r="O114" s="209"/>
      <c r="P114" s="209"/>
      <c r="Q114" s="209"/>
      <c r="R114" s="209"/>
      <c r="S114" s="209"/>
      <c r="T114" s="209"/>
      <c r="U114" s="209"/>
      <c r="V114" s="209"/>
      <c r="W114" s="209"/>
      <c r="X114" s="210"/>
      <c r="Y114" s="211">
        <v>13.658454</v>
      </c>
      <c r="Z114" s="212"/>
      <c r="AA114" s="212"/>
      <c r="AB114" s="212"/>
      <c r="AC114" s="134"/>
      <c r="AD114" s="135"/>
      <c r="AE114" s="135"/>
      <c r="AF114" s="135"/>
      <c r="AG114" s="136"/>
      <c r="AH114" s="220"/>
      <c r="AI114" s="221"/>
      <c r="AJ114" s="221"/>
      <c r="AK114" s="221"/>
      <c r="AL114" s="221"/>
      <c r="AM114" s="221"/>
      <c r="AN114" s="221"/>
      <c r="AO114" s="221"/>
      <c r="AP114" s="221"/>
      <c r="AQ114" s="221"/>
      <c r="AR114" s="221"/>
      <c r="AS114" s="221"/>
      <c r="AT114" s="222"/>
      <c r="AU114" s="217"/>
      <c r="AV114" s="218"/>
      <c r="AW114" s="218"/>
      <c r="AX114" s="219"/>
      <c r="AY114" s="45"/>
      <c r="AZ114" s="45"/>
      <c r="BA114" s="45"/>
      <c r="BB114" s="45"/>
      <c r="BC114" s="45"/>
    </row>
    <row r="115" spans="1:50" ht="24.75" customHeight="1">
      <c r="A115" s="609"/>
      <c r="B115" s="610"/>
      <c r="C115" s="610"/>
      <c r="D115" s="610"/>
      <c r="E115" s="610"/>
      <c r="F115" s="610"/>
      <c r="G115" s="206" t="s">
        <v>115</v>
      </c>
      <c r="H115" s="207"/>
      <c r="I115" s="207"/>
      <c r="J115" s="207"/>
      <c r="K115" s="208"/>
      <c r="L115" s="146" t="s">
        <v>129</v>
      </c>
      <c r="M115" s="209"/>
      <c r="N115" s="209"/>
      <c r="O115" s="209"/>
      <c r="P115" s="209"/>
      <c r="Q115" s="209"/>
      <c r="R115" s="209"/>
      <c r="S115" s="209"/>
      <c r="T115" s="209"/>
      <c r="U115" s="209"/>
      <c r="V115" s="209"/>
      <c r="W115" s="209"/>
      <c r="X115" s="210"/>
      <c r="Y115" s="211">
        <v>15.49956</v>
      </c>
      <c r="Z115" s="212"/>
      <c r="AA115" s="212"/>
      <c r="AB115" s="213"/>
      <c r="AC115" s="134"/>
      <c r="AD115" s="135"/>
      <c r="AE115" s="135"/>
      <c r="AF115" s="135"/>
      <c r="AG115" s="136"/>
      <c r="AH115" s="214"/>
      <c r="AI115" s="215"/>
      <c r="AJ115" s="215"/>
      <c r="AK115" s="215"/>
      <c r="AL115" s="215"/>
      <c r="AM115" s="215"/>
      <c r="AN115" s="215"/>
      <c r="AO115" s="215"/>
      <c r="AP115" s="215"/>
      <c r="AQ115" s="215"/>
      <c r="AR115" s="215"/>
      <c r="AS115" s="215"/>
      <c r="AT115" s="216"/>
      <c r="AU115" s="217"/>
      <c r="AV115" s="218"/>
      <c r="AW115" s="218"/>
      <c r="AX115" s="219"/>
    </row>
    <row r="116" spans="1:50" ht="24.75" customHeight="1">
      <c r="A116" s="609"/>
      <c r="B116" s="610"/>
      <c r="C116" s="610"/>
      <c r="D116" s="610"/>
      <c r="E116" s="610"/>
      <c r="F116" s="610"/>
      <c r="G116" s="206" t="s">
        <v>130</v>
      </c>
      <c r="H116" s="207"/>
      <c r="I116" s="207"/>
      <c r="J116" s="207"/>
      <c r="K116" s="208"/>
      <c r="L116" s="146" t="s">
        <v>131</v>
      </c>
      <c r="M116" s="209"/>
      <c r="N116" s="209"/>
      <c r="O116" s="209"/>
      <c r="P116" s="209"/>
      <c r="Q116" s="209"/>
      <c r="R116" s="209"/>
      <c r="S116" s="209"/>
      <c r="T116" s="209"/>
      <c r="U116" s="209"/>
      <c r="V116" s="209"/>
      <c r="W116" s="209"/>
      <c r="X116" s="210"/>
      <c r="Y116" s="211">
        <v>4.65826</v>
      </c>
      <c r="Z116" s="212"/>
      <c r="AA116" s="212"/>
      <c r="AB116" s="213"/>
      <c r="AC116" s="134"/>
      <c r="AD116" s="135"/>
      <c r="AE116" s="135"/>
      <c r="AF116" s="135"/>
      <c r="AG116" s="136"/>
      <c r="AH116" s="743"/>
      <c r="AI116" s="744"/>
      <c r="AJ116" s="744"/>
      <c r="AK116" s="744"/>
      <c r="AL116" s="744"/>
      <c r="AM116" s="744"/>
      <c r="AN116" s="744"/>
      <c r="AO116" s="744"/>
      <c r="AP116" s="744"/>
      <c r="AQ116" s="744"/>
      <c r="AR116" s="744"/>
      <c r="AS116" s="744"/>
      <c r="AT116" s="745"/>
      <c r="AU116" s="746"/>
      <c r="AV116" s="747"/>
      <c r="AW116" s="747"/>
      <c r="AX116" s="748"/>
    </row>
    <row r="117" spans="1:50" ht="24.75" customHeight="1">
      <c r="A117" s="609"/>
      <c r="B117" s="610"/>
      <c r="C117" s="610"/>
      <c r="D117" s="610"/>
      <c r="E117" s="610"/>
      <c r="F117" s="610"/>
      <c r="G117" s="206" t="s">
        <v>132</v>
      </c>
      <c r="H117" s="207"/>
      <c r="I117" s="207"/>
      <c r="J117" s="207"/>
      <c r="K117" s="208"/>
      <c r="L117" s="146" t="s">
        <v>133</v>
      </c>
      <c r="M117" s="209"/>
      <c r="N117" s="209"/>
      <c r="O117" s="209"/>
      <c r="P117" s="209"/>
      <c r="Q117" s="209"/>
      <c r="R117" s="209"/>
      <c r="S117" s="209"/>
      <c r="T117" s="209"/>
      <c r="U117" s="209"/>
      <c r="V117" s="209"/>
      <c r="W117" s="209"/>
      <c r="X117" s="210"/>
      <c r="Y117" s="211">
        <f>2.38559+0.11904</f>
        <v>2.50463</v>
      </c>
      <c r="Z117" s="212"/>
      <c r="AA117" s="212"/>
      <c r="AB117" s="213"/>
      <c r="AC117" s="134"/>
      <c r="AD117" s="135"/>
      <c r="AE117" s="135"/>
      <c r="AF117" s="135"/>
      <c r="AG117" s="136"/>
      <c r="AH117" s="663"/>
      <c r="AI117" s="664"/>
      <c r="AJ117" s="664"/>
      <c r="AK117" s="664"/>
      <c r="AL117" s="664"/>
      <c r="AM117" s="664"/>
      <c r="AN117" s="664"/>
      <c r="AO117" s="664"/>
      <c r="AP117" s="664"/>
      <c r="AQ117" s="664"/>
      <c r="AR117" s="664"/>
      <c r="AS117" s="664"/>
      <c r="AT117" s="665"/>
      <c r="AU117" s="746"/>
      <c r="AV117" s="747"/>
      <c r="AW117" s="747"/>
      <c r="AX117" s="748"/>
    </row>
    <row r="118" spans="1:50" ht="24.75" customHeight="1">
      <c r="A118" s="609"/>
      <c r="B118" s="610"/>
      <c r="C118" s="610"/>
      <c r="D118" s="610"/>
      <c r="E118" s="610"/>
      <c r="F118" s="610"/>
      <c r="G118" s="206" t="s">
        <v>116</v>
      </c>
      <c r="H118" s="207"/>
      <c r="I118" s="207"/>
      <c r="J118" s="207"/>
      <c r="K118" s="208"/>
      <c r="L118" s="146" t="s">
        <v>202</v>
      </c>
      <c r="M118" s="209"/>
      <c r="N118" s="209"/>
      <c r="O118" s="209"/>
      <c r="P118" s="209"/>
      <c r="Q118" s="209"/>
      <c r="R118" s="209"/>
      <c r="S118" s="209"/>
      <c r="T118" s="209"/>
      <c r="U118" s="209"/>
      <c r="V118" s="209"/>
      <c r="W118" s="209"/>
      <c r="X118" s="210"/>
      <c r="Y118" s="749">
        <f>24.187+38.613049+1.5+0.0616+6</f>
        <v>70.361649</v>
      </c>
      <c r="Z118" s="750"/>
      <c r="AA118" s="750"/>
      <c r="AB118" s="750"/>
      <c r="AC118" s="134"/>
      <c r="AD118" s="135"/>
      <c r="AE118" s="135"/>
      <c r="AF118" s="135"/>
      <c r="AG118" s="136"/>
      <c r="AH118" s="663"/>
      <c r="AI118" s="664"/>
      <c r="AJ118" s="664"/>
      <c r="AK118" s="664"/>
      <c r="AL118" s="664"/>
      <c r="AM118" s="664"/>
      <c r="AN118" s="664"/>
      <c r="AO118" s="664"/>
      <c r="AP118" s="664"/>
      <c r="AQ118" s="664"/>
      <c r="AR118" s="664"/>
      <c r="AS118" s="664"/>
      <c r="AT118" s="665"/>
      <c r="AU118" s="746"/>
      <c r="AV118" s="747"/>
      <c r="AW118" s="747"/>
      <c r="AX118" s="748"/>
    </row>
    <row r="119" spans="1:50" ht="24.75" customHeight="1">
      <c r="A119" s="609"/>
      <c r="B119" s="610"/>
      <c r="C119" s="610"/>
      <c r="D119" s="610"/>
      <c r="E119" s="610"/>
      <c r="F119" s="610"/>
      <c r="G119" s="713" t="s">
        <v>24</v>
      </c>
      <c r="H119" s="339"/>
      <c r="I119" s="339"/>
      <c r="J119" s="339"/>
      <c r="K119" s="339"/>
      <c r="L119" s="714"/>
      <c r="M119" s="577"/>
      <c r="N119" s="577"/>
      <c r="O119" s="577"/>
      <c r="P119" s="577"/>
      <c r="Q119" s="577"/>
      <c r="R119" s="577"/>
      <c r="S119" s="577"/>
      <c r="T119" s="577"/>
      <c r="U119" s="577"/>
      <c r="V119" s="577"/>
      <c r="W119" s="577"/>
      <c r="X119" s="271"/>
      <c r="Y119" s="726">
        <f>SUM(Y109:AB118)</f>
        <v>6741.923593000001</v>
      </c>
      <c r="Z119" s="727"/>
      <c r="AA119" s="727"/>
      <c r="AB119" s="751"/>
      <c r="AC119" s="713" t="s">
        <v>24</v>
      </c>
      <c r="AD119" s="339"/>
      <c r="AE119" s="339"/>
      <c r="AF119" s="339"/>
      <c r="AG119" s="339"/>
      <c r="AH119" s="714"/>
      <c r="AI119" s="577"/>
      <c r="AJ119" s="577"/>
      <c r="AK119" s="577"/>
      <c r="AL119" s="577"/>
      <c r="AM119" s="577"/>
      <c r="AN119" s="577"/>
      <c r="AO119" s="577"/>
      <c r="AP119" s="577"/>
      <c r="AQ119" s="577"/>
      <c r="AR119" s="577"/>
      <c r="AS119" s="577"/>
      <c r="AT119" s="271"/>
      <c r="AU119" s="752">
        <v>61</v>
      </c>
      <c r="AV119" s="753"/>
      <c r="AW119" s="753"/>
      <c r="AX119" s="754"/>
    </row>
    <row r="120" spans="1:50" ht="30" customHeight="1">
      <c r="A120" s="609"/>
      <c r="B120" s="610"/>
      <c r="C120" s="610"/>
      <c r="D120" s="610"/>
      <c r="E120" s="610"/>
      <c r="F120" s="610"/>
      <c r="G120" s="729" t="s">
        <v>134</v>
      </c>
      <c r="H120" s="758"/>
      <c r="I120" s="758"/>
      <c r="J120" s="758"/>
      <c r="K120" s="758"/>
      <c r="L120" s="758"/>
      <c r="M120" s="758"/>
      <c r="N120" s="758"/>
      <c r="O120" s="758"/>
      <c r="P120" s="758"/>
      <c r="Q120" s="758"/>
      <c r="R120" s="758"/>
      <c r="S120" s="758"/>
      <c r="T120" s="758"/>
      <c r="U120" s="758"/>
      <c r="V120" s="758"/>
      <c r="W120" s="758"/>
      <c r="X120" s="758"/>
      <c r="Y120" s="758"/>
      <c r="Z120" s="758"/>
      <c r="AA120" s="758"/>
      <c r="AB120" s="759"/>
      <c r="AC120" s="729" t="s">
        <v>232</v>
      </c>
      <c r="AD120" s="758"/>
      <c r="AE120" s="758"/>
      <c r="AF120" s="758"/>
      <c r="AG120" s="758"/>
      <c r="AH120" s="758"/>
      <c r="AI120" s="758"/>
      <c r="AJ120" s="758"/>
      <c r="AK120" s="758"/>
      <c r="AL120" s="758"/>
      <c r="AM120" s="758"/>
      <c r="AN120" s="758"/>
      <c r="AO120" s="758"/>
      <c r="AP120" s="758"/>
      <c r="AQ120" s="758"/>
      <c r="AR120" s="758"/>
      <c r="AS120" s="758"/>
      <c r="AT120" s="758"/>
      <c r="AU120" s="758"/>
      <c r="AV120" s="758"/>
      <c r="AW120" s="758"/>
      <c r="AX120" s="760"/>
    </row>
    <row r="121" spans="1:50" ht="24.75" customHeight="1">
      <c r="A121" s="609"/>
      <c r="B121" s="610"/>
      <c r="C121" s="610"/>
      <c r="D121" s="610"/>
      <c r="E121" s="610"/>
      <c r="F121" s="610"/>
      <c r="G121" s="431" t="s">
        <v>21</v>
      </c>
      <c r="H121" s="369"/>
      <c r="I121" s="369"/>
      <c r="J121" s="369"/>
      <c r="K121" s="369"/>
      <c r="L121" s="338" t="s">
        <v>22</v>
      </c>
      <c r="M121" s="339"/>
      <c r="N121" s="339"/>
      <c r="O121" s="339"/>
      <c r="P121" s="339"/>
      <c r="Q121" s="339"/>
      <c r="R121" s="339"/>
      <c r="S121" s="339"/>
      <c r="T121" s="339"/>
      <c r="U121" s="339"/>
      <c r="V121" s="339"/>
      <c r="W121" s="339"/>
      <c r="X121" s="340"/>
      <c r="Y121" s="657" t="s">
        <v>23</v>
      </c>
      <c r="Z121" s="658"/>
      <c r="AA121" s="658"/>
      <c r="AB121" s="659"/>
      <c r="AC121" s="431" t="s">
        <v>21</v>
      </c>
      <c r="AD121" s="369"/>
      <c r="AE121" s="369"/>
      <c r="AF121" s="369"/>
      <c r="AG121" s="369"/>
      <c r="AH121" s="338" t="s">
        <v>22</v>
      </c>
      <c r="AI121" s="339"/>
      <c r="AJ121" s="339"/>
      <c r="AK121" s="339"/>
      <c r="AL121" s="339"/>
      <c r="AM121" s="339"/>
      <c r="AN121" s="339"/>
      <c r="AO121" s="339"/>
      <c r="AP121" s="339"/>
      <c r="AQ121" s="339"/>
      <c r="AR121" s="339"/>
      <c r="AS121" s="339"/>
      <c r="AT121" s="340"/>
      <c r="AU121" s="657" t="s">
        <v>23</v>
      </c>
      <c r="AV121" s="658"/>
      <c r="AW121" s="658"/>
      <c r="AX121" s="699"/>
    </row>
    <row r="122" spans="1:50" ht="61.5" customHeight="1">
      <c r="A122" s="609"/>
      <c r="B122" s="610"/>
      <c r="C122" s="610"/>
      <c r="D122" s="610"/>
      <c r="E122" s="610"/>
      <c r="F122" s="610"/>
      <c r="G122" s="761" t="s">
        <v>135</v>
      </c>
      <c r="H122" s="99"/>
      <c r="I122" s="99"/>
      <c r="J122" s="99"/>
      <c r="K122" s="100"/>
      <c r="L122" s="385" t="s">
        <v>211</v>
      </c>
      <c r="M122" s="762"/>
      <c r="N122" s="762"/>
      <c r="O122" s="762"/>
      <c r="P122" s="762"/>
      <c r="Q122" s="762"/>
      <c r="R122" s="762"/>
      <c r="S122" s="762"/>
      <c r="T122" s="762"/>
      <c r="U122" s="762"/>
      <c r="V122" s="762"/>
      <c r="W122" s="762"/>
      <c r="X122" s="763"/>
      <c r="Y122" s="755">
        <v>55.396</v>
      </c>
      <c r="Z122" s="756"/>
      <c r="AA122" s="756"/>
      <c r="AB122" s="764"/>
      <c r="AC122" s="669" t="s">
        <v>135</v>
      </c>
      <c r="AD122" s="670"/>
      <c r="AE122" s="670"/>
      <c r="AF122" s="670"/>
      <c r="AG122" s="671"/>
      <c r="AH122" s="672" t="s">
        <v>233</v>
      </c>
      <c r="AI122" s="673"/>
      <c r="AJ122" s="673"/>
      <c r="AK122" s="673"/>
      <c r="AL122" s="673"/>
      <c r="AM122" s="673"/>
      <c r="AN122" s="673"/>
      <c r="AO122" s="673"/>
      <c r="AP122" s="673"/>
      <c r="AQ122" s="673"/>
      <c r="AR122" s="673"/>
      <c r="AS122" s="673"/>
      <c r="AT122" s="674"/>
      <c r="AU122" s="755">
        <v>11.936</v>
      </c>
      <c r="AV122" s="756"/>
      <c r="AW122" s="756"/>
      <c r="AX122" s="757"/>
    </row>
    <row r="123" spans="1:50" ht="47.25" customHeight="1">
      <c r="A123" s="609"/>
      <c r="B123" s="610"/>
      <c r="C123" s="610"/>
      <c r="D123" s="610"/>
      <c r="E123" s="610"/>
      <c r="F123" s="610"/>
      <c r="G123" s="768" t="s">
        <v>135</v>
      </c>
      <c r="H123" s="769"/>
      <c r="I123" s="769"/>
      <c r="J123" s="769"/>
      <c r="K123" s="770"/>
      <c r="L123" s="771" t="s">
        <v>212</v>
      </c>
      <c r="M123" s="772"/>
      <c r="N123" s="772"/>
      <c r="O123" s="772"/>
      <c r="P123" s="772"/>
      <c r="Q123" s="772"/>
      <c r="R123" s="772"/>
      <c r="S123" s="772"/>
      <c r="T123" s="772"/>
      <c r="U123" s="772"/>
      <c r="V123" s="772"/>
      <c r="W123" s="772"/>
      <c r="X123" s="773"/>
      <c r="Y123" s="774">
        <v>48.516</v>
      </c>
      <c r="Z123" s="775"/>
      <c r="AA123" s="775"/>
      <c r="AB123" s="776"/>
      <c r="AC123" s="902" t="s">
        <v>234</v>
      </c>
      <c r="AD123" s="903"/>
      <c r="AE123" s="903"/>
      <c r="AF123" s="903"/>
      <c r="AG123" s="904"/>
      <c r="AH123" s="844" t="s">
        <v>235</v>
      </c>
      <c r="AI123" s="845"/>
      <c r="AJ123" s="845"/>
      <c r="AK123" s="845"/>
      <c r="AL123" s="845"/>
      <c r="AM123" s="845"/>
      <c r="AN123" s="845"/>
      <c r="AO123" s="845"/>
      <c r="AP123" s="845"/>
      <c r="AQ123" s="845"/>
      <c r="AR123" s="845"/>
      <c r="AS123" s="845"/>
      <c r="AT123" s="846"/>
      <c r="AU123" s="458">
        <v>43.46</v>
      </c>
      <c r="AV123" s="459"/>
      <c r="AW123" s="459"/>
      <c r="AX123" s="460"/>
    </row>
    <row r="124" spans="1:50" ht="24.75" customHeight="1">
      <c r="A124" s="609"/>
      <c r="B124" s="610"/>
      <c r="C124" s="610"/>
      <c r="D124" s="610"/>
      <c r="E124" s="610"/>
      <c r="F124" s="610"/>
      <c r="G124" s="713" t="s">
        <v>24</v>
      </c>
      <c r="H124" s="339"/>
      <c r="I124" s="339"/>
      <c r="J124" s="339"/>
      <c r="K124" s="340"/>
      <c r="L124" s="714"/>
      <c r="M124" s="765"/>
      <c r="N124" s="765"/>
      <c r="O124" s="765"/>
      <c r="P124" s="765"/>
      <c r="Q124" s="765"/>
      <c r="R124" s="765"/>
      <c r="S124" s="765"/>
      <c r="T124" s="765"/>
      <c r="U124" s="765"/>
      <c r="V124" s="765"/>
      <c r="W124" s="765"/>
      <c r="X124" s="766"/>
      <c r="Y124" s="726">
        <f>SUM(Y122:AB123)</f>
        <v>103.912</v>
      </c>
      <c r="Z124" s="727"/>
      <c r="AA124" s="727"/>
      <c r="AB124" s="767"/>
      <c r="AC124" s="713" t="s">
        <v>24</v>
      </c>
      <c r="AD124" s="339"/>
      <c r="AE124" s="339"/>
      <c r="AF124" s="339"/>
      <c r="AG124" s="340"/>
      <c r="AH124" s="714"/>
      <c r="AI124" s="765"/>
      <c r="AJ124" s="765"/>
      <c r="AK124" s="765"/>
      <c r="AL124" s="765"/>
      <c r="AM124" s="765"/>
      <c r="AN124" s="765"/>
      <c r="AO124" s="765"/>
      <c r="AP124" s="765"/>
      <c r="AQ124" s="765"/>
      <c r="AR124" s="765"/>
      <c r="AS124" s="765"/>
      <c r="AT124" s="766"/>
      <c r="AU124" s="726">
        <f>SUM(AU122:AX123)</f>
        <v>55.396</v>
      </c>
      <c r="AV124" s="727"/>
      <c r="AW124" s="727"/>
      <c r="AX124" s="728"/>
    </row>
    <row r="125" spans="1:50" ht="30" customHeight="1">
      <c r="A125" s="609"/>
      <c r="B125" s="610"/>
      <c r="C125" s="610"/>
      <c r="D125" s="610"/>
      <c r="E125" s="610"/>
      <c r="F125" s="610"/>
      <c r="G125" s="732" t="s">
        <v>203</v>
      </c>
      <c r="H125" s="733"/>
      <c r="I125" s="733"/>
      <c r="J125" s="733"/>
      <c r="K125" s="733"/>
      <c r="L125" s="733"/>
      <c r="M125" s="733"/>
      <c r="N125" s="733"/>
      <c r="O125" s="733"/>
      <c r="P125" s="733"/>
      <c r="Q125" s="733"/>
      <c r="R125" s="733"/>
      <c r="S125" s="733"/>
      <c r="T125" s="733"/>
      <c r="U125" s="733"/>
      <c r="V125" s="733"/>
      <c r="W125" s="733"/>
      <c r="X125" s="733"/>
      <c r="Y125" s="733"/>
      <c r="Z125" s="733"/>
      <c r="AA125" s="733"/>
      <c r="AB125" s="780"/>
      <c r="AC125" s="729" t="s">
        <v>223</v>
      </c>
      <c r="AD125" s="730"/>
      <c r="AE125" s="730"/>
      <c r="AF125" s="730"/>
      <c r="AG125" s="730"/>
      <c r="AH125" s="730"/>
      <c r="AI125" s="730"/>
      <c r="AJ125" s="730"/>
      <c r="AK125" s="730"/>
      <c r="AL125" s="730"/>
      <c r="AM125" s="730"/>
      <c r="AN125" s="730"/>
      <c r="AO125" s="730"/>
      <c r="AP125" s="730"/>
      <c r="AQ125" s="730"/>
      <c r="AR125" s="730"/>
      <c r="AS125" s="730"/>
      <c r="AT125" s="730"/>
      <c r="AU125" s="730"/>
      <c r="AV125" s="730"/>
      <c r="AW125" s="730"/>
      <c r="AX125" s="781"/>
    </row>
    <row r="126" spans="1:50" ht="24.75" customHeight="1">
      <c r="A126" s="609"/>
      <c r="B126" s="610"/>
      <c r="C126" s="610"/>
      <c r="D126" s="610"/>
      <c r="E126" s="610"/>
      <c r="F126" s="610"/>
      <c r="G126" s="384" t="s">
        <v>21</v>
      </c>
      <c r="H126" s="150"/>
      <c r="I126" s="150"/>
      <c r="J126" s="150"/>
      <c r="K126" s="151"/>
      <c r="L126" s="149" t="s">
        <v>22</v>
      </c>
      <c r="M126" s="150"/>
      <c r="N126" s="150"/>
      <c r="O126" s="150"/>
      <c r="P126" s="150"/>
      <c r="Q126" s="150"/>
      <c r="R126" s="150"/>
      <c r="S126" s="150"/>
      <c r="T126" s="150"/>
      <c r="U126" s="150"/>
      <c r="V126" s="150"/>
      <c r="W126" s="150"/>
      <c r="X126" s="151"/>
      <c r="Y126" s="152" t="s">
        <v>23</v>
      </c>
      <c r="Z126" s="153"/>
      <c r="AA126" s="153"/>
      <c r="AB126" s="154"/>
      <c r="AC126" s="431" t="s">
        <v>21</v>
      </c>
      <c r="AD126" s="369"/>
      <c r="AE126" s="369"/>
      <c r="AF126" s="369"/>
      <c r="AG126" s="369"/>
      <c r="AH126" s="338" t="s">
        <v>22</v>
      </c>
      <c r="AI126" s="339"/>
      <c r="AJ126" s="339"/>
      <c r="AK126" s="339"/>
      <c r="AL126" s="339"/>
      <c r="AM126" s="339"/>
      <c r="AN126" s="339"/>
      <c r="AO126" s="339"/>
      <c r="AP126" s="339"/>
      <c r="AQ126" s="339"/>
      <c r="AR126" s="339"/>
      <c r="AS126" s="339"/>
      <c r="AT126" s="340"/>
      <c r="AU126" s="657" t="s">
        <v>23</v>
      </c>
      <c r="AV126" s="658"/>
      <c r="AW126" s="658"/>
      <c r="AX126" s="699"/>
    </row>
    <row r="127" spans="1:50" ht="40.5" customHeight="1">
      <c r="A127" s="609"/>
      <c r="B127" s="610"/>
      <c r="C127" s="610"/>
      <c r="D127" s="610"/>
      <c r="E127" s="610"/>
      <c r="F127" s="610"/>
      <c r="G127" s="669" t="s">
        <v>119</v>
      </c>
      <c r="H127" s="670"/>
      <c r="I127" s="670"/>
      <c r="J127" s="670"/>
      <c r="K127" s="671"/>
      <c r="L127" s="785" t="s">
        <v>136</v>
      </c>
      <c r="M127" s="670"/>
      <c r="N127" s="670"/>
      <c r="O127" s="670"/>
      <c r="P127" s="670"/>
      <c r="Q127" s="670"/>
      <c r="R127" s="670"/>
      <c r="S127" s="670"/>
      <c r="T127" s="670"/>
      <c r="U127" s="670"/>
      <c r="V127" s="670"/>
      <c r="W127" s="670"/>
      <c r="X127" s="671"/>
      <c r="Y127" s="786">
        <v>30.736816</v>
      </c>
      <c r="Z127" s="787"/>
      <c r="AA127" s="787"/>
      <c r="AB127" s="788"/>
      <c r="AC127" s="669" t="s">
        <v>127</v>
      </c>
      <c r="AD127" s="670"/>
      <c r="AE127" s="670"/>
      <c r="AF127" s="670"/>
      <c r="AG127" s="671"/>
      <c r="AH127" s="672" t="s">
        <v>142</v>
      </c>
      <c r="AI127" s="673"/>
      <c r="AJ127" s="673"/>
      <c r="AK127" s="673"/>
      <c r="AL127" s="673"/>
      <c r="AM127" s="673"/>
      <c r="AN127" s="673"/>
      <c r="AO127" s="673"/>
      <c r="AP127" s="673"/>
      <c r="AQ127" s="673"/>
      <c r="AR127" s="673"/>
      <c r="AS127" s="673"/>
      <c r="AT127" s="674"/>
      <c r="AU127" s="852">
        <f>11.548567+10.401561</f>
        <v>21.950128</v>
      </c>
      <c r="AV127" s="853"/>
      <c r="AW127" s="853"/>
      <c r="AX127" s="854"/>
    </row>
    <row r="128" spans="1:50" ht="27.75" customHeight="1">
      <c r="A128" s="609"/>
      <c r="B128" s="610"/>
      <c r="C128" s="610"/>
      <c r="D128" s="610"/>
      <c r="E128" s="610"/>
      <c r="F128" s="610"/>
      <c r="G128" s="790" t="s">
        <v>132</v>
      </c>
      <c r="H128" s="791"/>
      <c r="I128" s="791"/>
      <c r="J128" s="791"/>
      <c r="K128" s="792"/>
      <c r="L128" s="912" t="s">
        <v>137</v>
      </c>
      <c r="M128" s="791"/>
      <c r="N128" s="791"/>
      <c r="O128" s="791"/>
      <c r="P128" s="791"/>
      <c r="Q128" s="791"/>
      <c r="R128" s="791"/>
      <c r="S128" s="791"/>
      <c r="T128" s="791"/>
      <c r="U128" s="791"/>
      <c r="V128" s="791"/>
      <c r="W128" s="791"/>
      <c r="X128" s="792"/>
      <c r="Y128" s="913">
        <v>7.381452</v>
      </c>
      <c r="Z128" s="914"/>
      <c r="AA128" s="914"/>
      <c r="AB128" s="915"/>
      <c r="AC128" s="790" t="s">
        <v>132</v>
      </c>
      <c r="AD128" s="791"/>
      <c r="AE128" s="791"/>
      <c r="AF128" s="791"/>
      <c r="AG128" s="792"/>
      <c r="AH128" s="844" t="s">
        <v>143</v>
      </c>
      <c r="AI128" s="845"/>
      <c r="AJ128" s="845"/>
      <c r="AK128" s="845"/>
      <c r="AL128" s="845"/>
      <c r="AM128" s="845"/>
      <c r="AN128" s="845"/>
      <c r="AO128" s="845"/>
      <c r="AP128" s="845"/>
      <c r="AQ128" s="845"/>
      <c r="AR128" s="845"/>
      <c r="AS128" s="845"/>
      <c r="AT128" s="846"/>
      <c r="AU128" s="858">
        <f>1.718064+0.779664</f>
        <v>2.497728</v>
      </c>
      <c r="AV128" s="859"/>
      <c r="AW128" s="859"/>
      <c r="AX128" s="860"/>
    </row>
    <row r="129" spans="1:50" ht="24.75" customHeight="1">
      <c r="A129" s="609"/>
      <c r="B129" s="610"/>
      <c r="C129" s="610"/>
      <c r="D129" s="610"/>
      <c r="E129" s="610"/>
      <c r="F129" s="610"/>
      <c r="G129" s="134"/>
      <c r="H129" s="135"/>
      <c r="I129" s="135"/>
      <c r="J129" s="135"/>
      <c r="K129" s="136"/>
      <c r="L129" s="137"/>
      <c r="M129" s="138"/>
      <c r="N129" s="138"/>
      <c r="O129" s="138"/>
      <c r="P129" s="138"/>
      <c r="Q129" s="138"/>
      <c r="R129" s="138"/>
      <c r="S129" s="138"/>
      <c r="T129" s="138"/>
      <c r="U129" s="138"/>
      <c r="V129" s="138"/>
      <c r="W129" s="138"/>
      <c r="X129" s="139"/>
      <c r="Y129" s="140"/>
      <c r="Z129" s="141"/>
      <c r="AA129" s="141"/>
      <c r="AB129" s="142"/>
      <c r="AC129" s="861" t="s">
        <v>225</v>
      </c>
      <c r="AD129" s="862"/>
      <c r="AE129" s="862"/>
      <c r="AF129" s="862"/>
      <c r="AG129" s="863"/>
      <c r="AH129" s="108" t="s">
        <v>146</v>
      </c>
      <c r="AI129" s="117"/>
      <c r="AJ129" s="117"/>
      <c r="AK129" s="117"/>
      <c r="AL129" s="117"/>
      <c r="AM129" s="117"/>
      <c r="AN129" s="117"/>
      <c r="AO129" s="117"/>
      <c r="AP129" s="117"/>
      <c r="AQ129" s="117"/>
      <c r="AR129" s="117"/>
      <c r="AS129" s="117"/>
      <c r="AT129" s="118"/>
      <c r="AU129" s="114">
        <v>1.5</v>
      </c>
      <c r="AV129" s="115"/>
      <c r="AW129" s="115"/>
      <c r="AX129" s="116"/>
    </row>
    <row r="130" spans="1:50" ht="24.75" customHeight="1">
      <c r="A130" s="609"/>
      <c r="B130" s="610"/>
      <c r="C130" s="610"/>
      <c r="D130" s="610"/>
      <c r="E130" s="610"/>
      <c r="F130" s="610"/>
      <c r="G130" s="898"/>
      <c r="H130" s="850"/>
      <c r="I130" s="850"/>
      <c r="J130" s="850"/>
      <c r="K130" s="851"/>
      <c r="L130" s="849"/>
      <c r="M130" s="850"/>
      <c r="N130" s="850"/>
      <c r="O130" s="850"/>
      <c r="P130" s="850"/>
      <c r="Q130" s="850"/>
      <c r="R130" s="850"/>
      <c r="S130" s="850"/>
      <c r="T130" s="850"/>
      <c r="U130" s="850"/>
      <c r="V130" s="850"/>
      <c r="W130" s="850"/>
      <c r="X130" s="851"/>
      <c r="Y130" s="777"/>
      <c r="Z130" s="778"/>
      <c r="AA130" s="778"/>
      <c r="AB130" s="779"/>
      <c r="AC130" s="789" t="s">
        <v>226</v>
      </c>
      <c r="AD130" s="112"/>
      <c r="AE130" s="112"/>
      <c r="AF130" s="112"/>
      <c r="AG130" s="113"/>
      <c r="AH130" s="108" t="s">
        <v>144</v>
      </c>
      <c r="AI130" s="117"/>
      <c r="AJ130" s="117"/>
      <c r="AK130" s="117"/>
      <c r="AL130" s="117"/>
      <c r="AM130" s="117"/>
      <c r="AN130" s="117"/>
      <c r="AO130" s="117"/>
      <c r="AP130" s="117"/>
      <c r="AQ130" s="117"/>
      <c r="AR130" s="117"/>
      <c r="AS130" s="117"/>
      <c r="AT130" s="118"/>
      <c r="AU130" s="114">
        <f>0.198+0.384</f>
        <v>0.5820000000000001</v>
      </c>
      <c r="AV130" s="115"/>
      <c r="AW130" s="115"/>
      <c r="AX130" s="116"/>
    </row>
    <row r="131" spans="1:50" ht="24.75" customHeight="1">
      <c r="A131" s="609"/>
      <c r="B131" s="610"/>
      <c r="C131" s="610"/>
      <c r="D131" s="610"/>
      <c r="E131" s="610"/>
      <c r="F131" s="610"/>
      <c r="G131" s="793"/>
      <c r="H131" s="138"/>
      <c r="I131" s="138"/>
      <c r="J131" s="138"/>
      <c r="K131" s="139"/>
      <c r="L131" s="137"/>
      <c r="M131" s="138"/>
      <c r="N131" s="138"/>
      <c r="O131" s="138"/>
      <c r="P131" s="138"/>
      <c r="Q131" s="138"/>
      <c r="R131" s="138"/>
      <c r="S131" s="138"/>
      <c r="T131" s="138"/>
      <c r="U131" s="138"/>
      <c r="V131" s="138"/>
      <c r="W131" s="138"/>
      <c r="X131" s="139"/>
      <c r="Y131" s="909"/>
      <c r="Z131" s="910"/>
      <c r="AA131" s="910"/>
      <c r="AB131" s="911"/>
      <c r="AC131" s="119" t="s">
        <v>227</v>
      </c>
      <c r="AD131" s="120"/>
      <c r="AE131" s="120"/>
      <c r="AF131" s="120"/>
      <c r="AG131" s="121"/>
      <c r="AH131" s="108" t="s">
        <v>145</v>
      </c>
      <c r="AI131" s="117"/>
      <c r="AJ131" s="117"/>
      <c r="AK131" s="117"/>
      <c r="AL131" s="117"/>
      <c r="AM131" s="117"/>
      <c r="AN131" s="117"/>
      <c r="AO131" s="117"/>
      <c r="AP131" s="117"/>
      <c r="AQ131" s="117"/>
      <c r="AR131" s="117"/>
      <c r="AS131" s="117"/>
      <c r="AT131" s="118"/>
      <c r="AU131" s="114">
        <f>0.204244+0.3552</f>
        <v>0.559444</v>
      </c>
      <c r="AV131" s="115"/>
      <c r="AW131" s="115"/>
      <c r="AX131" s="116"/>
    </row>
    <row r="132" spans="1:50" ht="24.75" customHeight="1">
      <c r="A132" s="609"/>
      <c r="B132" s="610"/>
      <c r="C132" s="610"/>
      <c r="D132" s="610"/>
      <c r="E132" s="610"/>
      <c r="F132" s="610"/>
      <c r="G132" s="793"/>
      <c r="H132" s="138"/>
      <c r="I132" s="138"/>
      <c r="J132" s="138"/>
      <c r="K132" s="139"/>
      <c r="L132" s="137"/>
      <c r="M132" s="138"/>
      <c r="N132" s="138"/>
      <c r="O132" s="138"/>
      <c r="P132" s="138"/>
      <c r="Q132" s="138"/>
      <c r="R132" s="138"/>
      <c r="S132" s="138"/>
      <c r="T132" s="138"/>
      <c r="U132" s="138"/>
      <c r="V132" s="138"/>
      <c r="W132" s="138"/>
      <c r="X132" s="139"/>
      <c r="Y132" s="777"/>
      <c r="Z132" s="778"/>
      <c r="AA132" s="778"/>
      <c r="AB132" s="779"/>
      <c r="AC132" s="111" t="s">
        <v>228</v>
      </c>
      <c r="AD132" s="112"/>
      <c r="AE132" s="112"/>
      <c r="AF132" s="112"/>
      <c r="AG132" s="113"/>
      <c r="AH132" s="108" t="s">
        <v>146</v>
      </c>
      <c r="AI132" s="109"/>
      <c r="AJ132" s="109"/>
      <c r="AK132" s="109"/>
      <c r="AL132" s="109"/>
      <c r="AM132" s="109"/>
      <c r="AN132" s="109"/>
      <c r="AO132" s="109"/>
      <c r="AP132" s="109"/>
      <c r="AQ132" s="109"/>
      <c r="AR132" s="109"/>
      <c r="AS132" s="109"/>
      <c r="AT132" s="110"/>
      <c r="AU132" s="114">
        <f>0.32711+0.214066</f>
        <v>0.541176</v>
      </c>
      <c r="AV132" s="115"/>
      <c r="AW132" s="115"/>
      <c r="AX132" s="116"/>
    </row>
    <row r="133" spans="1:50" ht="24.75" customHeight="1">
      <c r="A133" s="609"/>
      <c r="B133" s="610"/>
      <c r="C133" s="610"/>
      <c r="D133" s="610"/>
      <c r="E133" s="610"/>
      <c r="F133" s="610"/>
      <c r="G133" s="916"/>
      <c r="H133" s="102"/>
      <c r="I133" s="102"/>
      <c r="J133" s="102"/>
      <c r="K133" s="103"/>
      <c r="L133" s="101"/>
      <c r="M133" s="102"/>
      <c r="N133" s="102"/>
      <c r="O133" s="102"/>
      <c r="P133" s="102"/>
      <c r="Q133" s="102"/>
      <c r="R133" s="102"/>
      <c r="S133" s="102"/>
      <c r="T133" s="102"/>
      <c r="U133" s="102"/>
      <c r="V133" s="102"/>
      <c r="W133" s="102"/>
      <c r="X133" s="103"/>
      <c r="Y133" s="917"/>
      <c r="Z133" s="918"/>
      <c r="AA133" s="918"/>
      <c r="AB133" s="919"/>
      <c r="AC133" s="882" t="s">
        <v>115</v>
      </c>
      <c r="AD133" s="883"/>
      <c r="AE133" s="883"/>
      <c r="AF133" s="883"/>
      <c r="AG133" s="884"/>
      <c r="AH133" s="894" t="s">
        <v>224</v>
      </c>
      <c r="AI133" s="895"/>
      <c r="AJ133" s="895"/>
      <c r="AK133" s="895"/>
      <c r="AL133" s="895"/>
      <c r="AM133" s="895"/>
      <c r="AN133" s="895"/>
      <c r="AO133" s="895"/>
      <c r="AP133" s="895"/>
      <c r="AQ133" s="895"/>
      <c r="AR133" s="895"/>
      <c r="AS133" s="895"/>
      <c r="AT133" s="896"/>
      <c r="AU133" s="105">
        <f>0.0972+0.0972</f>
        <v>0.1944</v>
      </c>
      <c r="AV133" s="106"/>
      <c r="AW133" s="106"/>
      <c r="AX133" s="107"/>
    </row>
    <row r="134" spans="1:50" ht="24.75" customHeight="1" thickBot="1">
      <c r="A134" s="609"/>
      <c r="B134" s="610"/>
      <c r="C134" s="610"/>
      <c r="D134" s="610"/>
      <c r="E134" s="610"/>
      <c r="F134" s="610"/>
      <c r="G134" s="713" t="s">
        <v>24</v>
      </c>
      <c r="H134" s="339"/>
      <c r="I134" s="339"/>
      <c r="J134" s="339"/>
      <c r="K134" s="340"/>
      <c r="L134" s="714"/>
      <c r="M134" s="577"/>
      <c r="N134" s="577"/>
      <c r="O134" s="577"/>
      <c r="P134" s="577"/>
      <c r="Q134" s="577"/>
      <c r="R134" s="577"/>
      <c r="S134" s="577"/>
      <c r="T134" s="577"/>
      <c r="U134" s="577"/>
      <c r="V134" s="577"/>
      <c r="W134" s="577"/>
      <c r="X134" s="271"/>
      <c r="Y134" s="726">
        <f>SUM(Y127:AB133)</f>
        <v>38.118268</v>
      </c>
      <c r="Z134" s="727"/>
      <c r="AA134" s="727"/>
      <c r="AB134" s="767"/>
      <c r="AC134" s="421" t="s">
        <v>24</v>
      </c>
      <c r="AD134" s="421"/>
      <c r="AE134" s="421"/>
      <c r="AF134" s="421"/>
      <c r="AG134" s="421"/>
      <c r="AH134" s="122"/>
      <c r="AI134" s="123"/>
      <c r="AJ134" s="123"/>
      <c r="AK134" s="123"/>
      <c r="AL134" s="123"/>
      <c r="AM134" s="123"/>
      <c r="AN134" s="123"/>
      <c r="AO134" s="123"/>
      <c r="AP134" s="123"/>
      <c r="AQ134" s="123"/>
      <c r="AR134" s="123"/>
      <c r="AS134" s="123"/>
      <c r="AT134" s="124"/>
      <c r="AU134" s="891">
        <f>SUM(AU127:AX133)</f>
        <v>27.824876</v>
      </c>
      <c r="AV134" s="892"/>
      <c r="AW134" s="892"/>
      <c r="AX134" s="893"/>
    </row>
    <row r="135" spans="1:50" ht="33.75" customHeight="1">
      <c r="A135" s="609"/>
      <c r="B135" s="610"/>
      <c r="C135" s="610"/>
      <c r="D135" s="610"/>
      <c r="E135" s="610"/>
      <c r="F135" s="610"/>
      <c r="G135" s="700" t="s">
        <v>204</v>
      </c>
      <c r="H135" s="701"/>
      <c r="I135" s="701"/>
      <c r="J135" s="701"/>
      <c r="K135" s="701"/>
      <c r="L135" s="701"/>
      <c r="M135" s="701"/>
      <c r="N135" s="701"/>
      <c r="O135" s="701"/>
      <c r="P135" s="701"/>
      <c r="Q135" s="701"/>
      <c r="R135" s="701"/>
      <c r="S135" s="701"/>
      <c r="T135" s="701"/>
      <c r="U135" s="701"/>
      <c r="V135" s="701"/>
      <c r="W135" s="701"/>
      <c r="X135" s="701"/>
      <c r="Y135" s="701"/>
      <c r="Z135" s="701"/>
      <c r="AA135" s="701"/>
      <c r="AB135" s="702"/>
      <c r="AC135" s="700" t="s">
        <v>252</v>
      </c>
      <c r="AD135" s="701"/>
      <c r="AE135" s="701"/>
      <c r="AF135" s="701"/>
      <c r="AG135" s="701"/>
      <c r="AH135" s="701"/>
      <c r="AI135" s="701"/>
      <c r="AJ135" s="701"/>
      <c r="AK135" s="701"/>
      <c r="AL135" s="701"/>
      <c r="AM135" s="701"/>
      <c r="AN135" s="701"/>
      <c r="AO135" s="701"/>
      <c r="AP135" s="701"/>
      <c r="AQ135" s="701"/>
      <c r="AR135" s="701"/>
      <c r="AS135" s="701"/>
      <c r="AT135" s="701"/>
      <c r="AU135" s="701"/>
      <c r="AV135" s="701"/>
      <c r="AW135" s="701"/>
      <c r="AX135" s="794"/>
    </row>
    <row r="136" spans="1:50" ht="24.75" customHeight="1">
      <c r="A136" s="609"/>
      <c r="B136" s="610"/>
      <c r="C136" s="610"/>
      <c r="D136" s="610"/>
      <c r="E136" s="610"/>
      <c r="F136" s="610"/>
      <c r="G136" s="384" t="s">
        <v>21</v>
      </c>
      <c r="H136" s="150"/>
      <c r="I136" s="150"/>
      <c r="J136" s="150"/>
      <c r="K136" s="151"/>
      <c r="L136" s="149" t="s">
        <v>22</v>
      </c>
      <c r="M136" s="150"/>
      <c r="N136" s="150"/>
      <c r="O136" s="150"/>
      <c r="P136" s="150"/>
      <c r="Q136" s="150"/>
      <c r="R136" s="150"/>
      <c r="S136" s="150"/>
      <c r="T136" s="150"/>
      <c r="U136" s="150"/>
      <c r="V136" s="150"/>
      <c r="W136" s="150"/>
      <c r="X136" s="151"/>
      <c r="Y136" s="152" t="s">
        <v>23</v>
      </c>
      <c r="Z136" s="153"/>
      <c r="AA136" s="153"/>
      <c r="AB136" s="154"/>
      <c r="AC136" s="431" t="s">
        <v>21</v>
      </c>
      <c r="AD136" s="369"/>
      <c r="AE136" s="369"/>
      <c r="AF136" s="369"/>
      <c r="AG136" s="369"/>
      <c r="AH136" s="338" t="s">
        <v>22</v>
      </c>
      <c r="AI136" s="339"/>
      <c r="AJ136" s="339"/>
      <c r="AK136" s="339"/>
      <c r="AL136" s="339"/>
      <c r="AM136" s="339"/>
      <c r="AN136" s="339"/>
      <c r="AO136" s="339"/>
      <c r="AP136" s="339"/>
      <c r="AQ136" s="339"/>
      <c r="AR136" s="339"/>
      <c r="AS136" s="339"/>
      <c r="AT136" s="340"/>
      <c r="AU136" s="657" t="s">
        <v>23</v>
      </c>
      <c r="AV136" s="658"/>
      <c r="AW136" s="658"/>
      <c r="AX136" s="699"/>
    </row>
    <row r="137" spans="1:50" ht="24.75" customHeight="1">
      <c r="A137" s="609"/>
      <c r="B137" s="610"/>
      <c r="C137" s="610"/>
      <c r="D137" s="610"/>
      <c r="E137" s="610"/>
      <c r="F137" s="610"/>
      <c r="G137" s="684" t="s">
        <v>138</v>
      </c>
      <c r="H137" s="685"/>
      <c r="I137" s="685"/>
      <c r="J137" s="685"/>
      <c r="K137" s="686"/>
      <c r="L137" s="704" t="s">
        <v>138</v>
      </c>
      <c r="M137" s="705"/>
      <c r="N137" s="705"/>
      <c r="O137" s="705"/>
      <c r="P137" s="705"/>
      <c r="Q137" s="705"/>
      <c r="R137" s="705"/>
      <c r="S137" s="705"/>
      <c r="T137" s="705"/>
      <c r="U137" s="705"/>
      <c r="V137" s="705"/>
      <c r="W137" s="705"/>
      <c r="X137" s="706"/>
      <c r="Y137" s="707">
        <v>2.9</v>
      </c>
      <c r="Z137" s="708"/>
      <c r="AA137" s="708"/>
      <c r="AB137" s="709"/>
      <c r="AC137" s="125"/>
      <c r="AD137" s="126"/>
      <c r="AE137" s="126"/>
      <c r="AF137" s="126"/>
      <c r="AG137" s="127"/>
      <c r="AH137" s="128"/>
      <c r="AI137" s="129"/>
      <c r="AJ137" s="129"/>
      <c r="AK137" s="129"/>
      <c r="AL137" s="129"/>
      <c r="AM137" s="129"/>
      <c r="AN137" s="129"/>
      <c r="AO137" s="129"/>
      <c r="AP137" s="129"/>
      <c r="AQ137" s="129"/>
      <c r="AR137" s="129"/>
      <c r="AS137" s="129"/>
      <c r="AT137" s="130"/>
      <c r="AU137" s="710"/>
      <c r="AV137" s="711"/>
      <c r="AW137" s="711"/>
      <c r="AX137" s="712"/>
    </row>
    <row r="138" spans="1:50" ht="24.75" customHeight="1">
      <c r="A138" s="609"/>
      <c r="B138" s="610"/>
      <c r="C138" s="610"/>
      <c r="D138" s="610"/>
      <c r="E138" s="610"/>
      <c r="F138" s="610"/>
      <c r="G138" s="143" t="s">
        <v>115</v>
      </c>
      <c r="H138" s="144"/>
      <c r="I138" s="144"/>
      <c r="J138" s="144"/>
      <c r="K138" s="145"/>
      <c r="L138" s="146" t="s">
        <v>115</v>
      </c>
      <c r="M138" s="147"/>
      <c r="N138" s="147"/>
      <c r="O138" s="147"/>
      <c r="P138" s="147"/>
      <c r="Q138" s="147"/>
      <c r="R138" s="147"/>
      <c r="S138" s="147"/>
      <c r="T138" s="147"/>
      <c r="U138" s="147"/>
      <c r="V138" s="147"/>
      <c r="W138" s="147"/>
      <c r="X138" s="148"/>
      <c r="Y138" s="782">
        <v>3.5</v>
      </c>
      <c r="Z138" s="783"/>
      <c r="AA138" s="783"/>
      <c r="AB138" s="784"/>
      <c r="AC138" s="134"/>
      <c r="AD138" s="135"/>
      <c r="AE138" s="135"/>
      <c r="AF138" s="135"/>
      <c r="AG138" s="136"/>
      <c r="AH138" s="663"/>
      <c r="AI138" s="664"/>
      <c r="AJ138" s="664"/>
      <c r="AK138" s="664"/>
      <c r="AL138" s="664"/>
      <c r="AM138" s="664"/>
      <c r="AN138" s="664"/>
      <c r="AO138" s="664"/>
      <c r="AP138" s="664"/>
      <c r="AQ138" s="664"/>
      <c r="AR138" s="664"/>
      <c r="AS138" s="664"/>
      <c r="AT138" s="665"/>
      <c r="AU138" s="681"/>
      <c r="AV138" s="682"/>
      <c r="AW138" s="682"/>
      <c r="AX138" s="683"/>
    </row>
    <row r="139" spans="1:50" ht="24.75" customHeight="1">
      <c r="A139" s="609"/>
      <c r="B139" s="610"/>
      <c r="C139" s="610"/>
      <c r="D139" s="610"/>
      <c r="E139" s="610"/>
      <c r="F139" s="610"/>
      <c r="G139" s="143" t="s">
        <v>132</v>
      </c>
      <c r="H139" s="144"/>
      <c r="I139" s="144"/>
      <c r="J139" s="144"/>
      <c r="K139" s="145"/>
      <c r="L139" s="146" t="s">
        <v>262</v>
      </c>
      <c r="M139" s="147"/>
      <c r="N139" s="147"/>
      <c r="O139" s="147"/>
      <c r="P139" s="147"/>
      <c r="Q139" s="147"/>
      <c r="R139" s="147"/>
      <c r="S139" s="147"/>
      <c r="T139" s="147"/>
      <c r="U139" s="147"/>
      <c r="V139" s="147"/>
      <c r="W139" s="147"/>
      <c r="X139" s="148"/>
      <c r="Y139" s="131">
        <f>0.2448+0.56+0.08</f>
        <v>0.8848</v>
      </c>
      <c r="Z139" s="132"/>
      <c r="AA139" s="132"/>
      <c r="AB139" s="133"/>
      <c r="AC139" s="134"/>
      <c r="AD139" s="135"/>
      <c r="AE139" s="135"/>
      <c r="AF139" s="135"/>
      <c r="AG139" s="136"/>
      <c r="AH139" s="46"/>
      <c r="AI139" s="47"/>
      <c r="AJ139" s="47"/>
      <c r="AK139" s="47"/>
      <c r="AL139" s="47"/>
      <c r="AM139" s="47"/>
      <c r="AN139" s="47"/>
      <c r="AO139" s="47"/>
      <c r="AP139" s="47"/>
      <c r="AQ139" s="47"/>
      <c r="AR139" s="47"/>
      <c r="AS139" s="47"/>
      <c r="AT139" s="48"/>
      <c r="AU139" s="864"/>
      <c r="AV139" s="865"/>
      <c r="AW139" s="865"/>
      <c r="AX139" s="866"/>
    </row>
    <row r="140" spans="1:50" ht="24.75" customHeight="1">
      <c r="A140" s="609"/>
      <c r="B140" s="610"/>
      <c r="C140" s="610"/>
      <c r="D140" s="610"/>
      <c r="E140" s="610"/>
      <c r="F140" s="610"/>
      <c r="G140" s="143" t="s">
        <v>139</v>
      </c>
      <c r="H140" s="144"/>
      <c r="I140" s="144"/>
      <c r="J140" s="144"/>
      <c r="K140" s="145"/>
      <c r="L140" s="146" t="s">
        <v>187</v>
      </c>
      <c r="M140" s="147"/>
      <c r="N140" s="147"/>
      <c r="O140" s="147"/>
      <c r="P140" s="147"/>
      <c r="Q140" s="147"/>
      <c r="R140" s="147"/>
      <c r="S140" s="147"/>
      <c r="T140" s="147"/>
      <c r="U140" s="147"/>
      <c r="V140" s="147"/>
      <c r="W140" s="147"/>
      <c r="X140" s="148"/>
      <c r="Y140" s="131">
        <v>0.985</v>
      </c>
      <c r="Z140" s="132"/>
      <c r="AA140" s="132"/>
      <c r="AB140" s="133"/>
      <c r="AC140" s="703"/>
      <c r="AD140" s="691"/>
      <c r="AE140" s="691"/>
      <c r="AF140" s="691"/>
      <c r="AG140" s="692"/>
      <c r="AH140" s="690"/>
      <c r="AI140" s="691"/>
      <c r="AJ140" s="691"/>
      <c r="AK140" s="691"/>
      <c r="AL140" s="691"/>
      <c r="AM140" s="691"/>
      <c r="AN140" s="691"/>
      <c r="AO140" s="691"/>
      <c r="AP140" s="691"/>
      <c r="AQ140" s="691"/>
      <c r="AR140" s="691"/>
      <c r="AS140" s="691"/>
      <c r="AT140" s="692"/>
      <c r="AU140" s="693"/>
      <c r="AV140" s="694"/>
      <c r="AW140" s="694"/>
      <c r="AX140" s="695"/>
    </row>
    <row r="141" spans="1:50" ht="34.5" customHeight="1">
      <c r="A141" s="609"/>
      <c r="B141" s="610"/>
      <c r="C141" s="610"/>
      <c r="D141" s="610"/>
      <c r="E141" s="610"/>
      <c r="F141" s="610"/>
      <c r="G141" s="795" t="s">
        <v>116</v>
      </c>
      <c r="H141" s="796"/>
      <c r="I141" s="796"/>
      <c r="J141" s="796"/>
      <c r="K141" s="797"/>
      <c r="L141" s="798" t="s">
        <v>188</v>
      </c>
      <c r="M141" s="799"/>
      <c r="N141" s="799"/>
      <c r="O141" s="799"/>
      <c r="P141" s="799"/>
      <c r="Q141" s="799"/>
      <c r="R141" s="799"/>
      <c r="S141" s="799"/>
      <c r="T141" s="799"/>
      <c r="U141" s="799"/>
      <c r="V141" s="799"/>
      <c r="W141" s="799"/>
      <c r="X141" s="800"/>
      <c r="Y141" s="801">
        <v>0.615</v>
      </c>
      <c r="Z141" s="802"/>
      <c r="AA141" s="802"/>
      <c r="AB141" s="803"/>
      <c r="AC141" s="898"/>
      <c r="AD141" s="850"/>
      <c r="AE141" s="850"/>
      <c r="AF141" s="850"/>
      <c r="AG141" s="851"/>
      <c r="AH141" s="849"/>
      <c r="AI141" s="850"/>
      <c r="AJ141" s="850"/>
      <c r="AK141" s="850"/>
      <c r="AL141" s="850"/>
      <c r="AM141" s="850"/>
      <c r="AN141" s="850"/>
      <c r="AO141" s="850"/>
      <c r="AP141" s="850"/>
      <c r="AQ141" s="850"/>
      <c r="AR141" s="850"/>
      <c r="AS141" s="850"/>
      <c r="AT141" s="851"/>
      <c r="AU141" s="693"/>
      <c r="AV141" s="694"/>
      <c r="AW141" s="694"/>
      <c r="AX141" s="695"/>
    </row>
    <row r="142" spans="1:50" ht="24.75" customHeight="1" thickBot="1">
      <c r="A142" s="806"/>
      <c r="B142" s="807"/>
      <c r="C142" s="807"/>
      <c r="D142" s="807"/>
      <c r="E142" s="807"/>
      <c r="F142" s="807"/>
      <c r="G142" s="656" t="s">
        <v>24</v>
      </c>
      <c r="H142" s="421"/>
      <c r="I142" s="421"/>
      <c r="J142" s="421"/>
      <c r="K142" s="421"/>
      <c r="L142" s="122"/>
      <c r="M142" s="123"/>
      <c r="N142" s="123"/>
      <c r="O142" s="123"/>
      <c r="P142" s="123"/>
      <c r="Q142" s="123"/>
      <c r="R142" s="123"/>
      <c r="S142" s="123"/>
      <c r="T142" s="123"/>
      <c r="U142" s="123"/>
      <c r="V142" s="123"/>
      <c r="W142" s="123"/>
      <c r="X142" s="124"/>
      <c r="Y142" s="653">
        <f>SUM(Y137:AB141)</f>
        <v>8.8848</v>
      </c>
      <c r="Z142" s="654"/>
      <c r="AA142" s="654"/>
      <c r="AB142" s="655"/>
      <c r="AC142" s="656" t="s">
        <v>24</v>
      </c>
      <c r="AD142" s="421"/>
      <c r="AE142" s="421"/>
      <c r="AF142" s="421"/>
      <c r="AG142" s="421"/>
      <c r="AH142" s="122"/>
      <c r="AI142" s="123"/>
      <c r="AJ142" s="123"/>
      <c r="AK142" s="123"/>
      <c r="AL142" s="123"/>
      <c r="AM142" s="123"/>
      <c r="AN142" s="123"/>
      <c r="AO142" s="123"/>
      <c r="AP142" s="123"/>
      <c r="AQ142" s="123"/>
      <c r="AR142" s="123"/>
      <c r="AS142" s="123"/>
      <c r="AT142" s="124"/>
      <c r="AU142" s="687">
        <v>4</v>
      </c>
      <c r="AV142" s="688"/>
      <c r="AW142" s="688"/>
      <c r="AX142" s="689"/>
    </row>
    <row r="143" spans="1:50" ht="13.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s="18" customFormat="1" ht="24.75" customHeight="1" hidden="1">
      <c r="A144" s="58"/>
      <c r="B144" s="58"/>
      <c r="C144" s="58"/>
      <c r="D144" s="58"/>
      <c r="E144" s="58"/>
      <c r="F144" s="58"/>
      <c r="G144" s="57"/>
      <c r="H144" s="57"/>
      <c r="I144" s="57"/>
      <c r="J144" s="57"/>
      <c r="K144" s="57"/>
      <c r="L144" s="59"/>
      <c r="M144" s="57"/>
      <c r="N144" s="57"/>
      <c r="O144" s="57"/>
      <c r="P144" s="57"/>
      <c r="Q144" s="57"/>
      <c r="R144" s="57"/>
      <c r="S144" s="57"/>
      <c r="T144" s="57"/>
      <c r="U144" s="57"/>
      <c r="V144" s="57"/>
      <c r="W144" s="57"/>
      <c r="X144" s="57"/>
      <c r="Y144" s="60"/>
      <c r="Z144" s="60"/>
      <c r="AA144" s="60"/>
      <c r="AB144" s="60"/>
      <c r="AC144" s="57"/>
      <c r="AD144" s="57"/>
      <c r="AE144" s="57"/>
      <c r="AF144" s="57"/>
      <c r="AG144" s="57"/>
      <c r="AH144" s="59"/>
      <c r="AI144" s="57"/>
      <c r="AJ144" s="57"/>
      <c r="AK144" s="57"/>
      <c r="AL144" s="57"/>
      <c r="AM144" s="57"/>
      <c r="AN144" s="57"/>
      <c r="AO144" s="57"/>
      <c r="AP144" s="57"/>
      <c r="AQ144" s="57"/>
      <c r="AR144" s="57"/>
      <c r="AS144" s="57"/>
      <c r="AT144" s="57"/>
      <c r="AU144" s="60"/>
      <c r="AV144" s="60"/>
      <c r="AW144" s="60"/>
      <c r="AX144" s="60"/>
    </row>
    <row r="145" s="18" customFormat="1" ht="13.5" hidden="1"/>
    <row r="146" s="18" customFormat="1" ht="13.5" hidden="1"/>
    <row r="147" s="18" customFormat="1" ht="13.5" hidden="1"/>
    <row r="148" s="18" customFormat="1" ht="13.5" hidden="1"/>
    <row r="149" s="18" customFormat="1" ht="13.5" hidden="1"/>
    <row r="150" s="18" customFormat="1" ht="13.5" hidden="1"/>
    <row r="151" s="18" customFormat="1" ht="13.5" hidden="1"/>
    <row r="152" s="18" customFormat="1" ht="13.5" hidden="1"/>
    <row r="153" s="18" customFormat="1" ht="13.5" hidden="1"/>
    <row r="154" s="18" customFormat="1" ht="13.5" hidden="1"/>
    <row r="155" s="18" customFormat="1" ht="13.5" hidden="1"/>
    <row r="156" s="18" customFormat="1" ht="13.5" hidden="1"/>
    <row r="157" s="18" customFormat="1" ht="13.5" hidden="1"/>
    <row r="158" s="18" customFormat="1" ht="13.5" hidden="1"/>
    <row r="159" s="18" customFormat="1" ht="13.5" hidden="1"/>
    <row r="160" s="18" customFormat="1" ht="13.5" hidden="1"/>
    <row r="161" s="18" customFormat="1" ht="13.5" hidden="1"/>
    <row r="162" s="18" customFormat="1" ht="13.5" hidden="1"/>
    <row r="163" s="18" customFormat="1" ht="13.5" hidden="1"/>
    <row r="164" s="18" customFormat="1" ht="13.5" hidden="1"/>
    <row r="165" s="18" customFormat="1" ht="13.5" hidden="1"/>
    <row r="166" s="18" customFormat="1" ht="13.5" hidden="1"/>
    <row r="167" s="18" customFormat="1" ht="13.5" hidden="1"/>
    <row r="168" s="18" customFormat="1" ht="13.5" hidden="1"/>
    <row r="169" s="18" customFormat="1" ht="13.5" hidden="1"/>
    <row r="170" s="18" customFormat="1" ht="13.5" hidden="1"/>
    <row r="171" s="18" customFormat="1" ht="13.5" hidden="1"/>
    <row r="172" s="18" customFormat="1" ht="13.5" hidden="1"/>
    <row r="173" s="18" customFormat="1" ht="13.5" hidden="1"/>
    <row r="174" s="18" customFormat="1" ht="13.5" hidden="1"/>
    <row r="175" s="18" customFormat="1" ht="13.5" hidden="1"/>
    <row r="176" s="18" customFormat="1" ht="13.5" hidden="1"/>
    <row r="177" s="18" customFormat="1" ht="13.5" hidden="1"/>
    <row r="178" s="18" customFormat="1" ht="13.5" hidden="1"/>
    <row r="179" s="18" customFormat="1" ht="13.5" hidden="1"/>
    <row r="180" s="18" customFormat="1" ht="13.5" hidden="1"/>
    <row r="181" s="18" customFormat="1" ht="13.5" hidden="1"/>
    <row r="182" s="18" customFormat="1" ht="13.5" hidden="1"/>
    <row r="183" s="18" customFormat="1" ht="13.5" hidden="1"/>
    <row r="184" s="18" customFormat="1" ht="13.5" hidden="1"/>
    <row r="185" s="18" customFormat="1" ht="13.5" hidden="1"/>
    <row r="186" s="18" customFormat="1" ht="13.5" hidden="1"/>
    <row r="187" s="18" customFormat="1" ht="13.5" hidden="1"/>
    <row r="188" s="18" customFormat="1" ht="13.5" hidden="1"/>
    <row r="189" s="18" customFormat="1" ht="13.5" hidden="1"/>
    <row r="190" s="18" customFormat="1" ht="13.5" hidden="1"/>
    <row r="191" s="18" customFormat="1" ht="13.5" hidden="1"/>
    <row r="192" s="18" customFormat="1" ht="13.5" hidden="1"/>
    <row r="193" s="18" customFormat="1" ht="13.5" hidden="1"/>
    <row r="194" s="18" customFormat="1" ht="13.5" hidden="1"/>
    <row r="195" s="18" customFormat="1" ht="13.5" hidden="1"/>
    <row r="196" s="18" customFormat="1" ht="13.5" hidden="1"/>
    <row r="197" s="18" customFormat="1" ht="13.5" hidden="1"/>
    <row r="198" s="18" customFormat="1" ht="13.5" hidden="1"/>
    <row r="199" s="18" customFormat="1" ht="13.5" hidden="1"/>
    <row r="200" s="18" customFormat="1" ht="13.5" hidden="1"/>
    <row r="201" s="18" customFormat="1" ht="13.5" hidden="1"/>
    <row r="202" s="18" customFormat="1" ht="13.5" hidden="1"/>
    <row r="203" s="18" customFormat="1" ht="13.5" hidden="1"/>
    <row r="204" s="18" customFormat="1" ht="13.5" hidden="1"/>
    <row r="205" s="18" customFormat="1" ht="13.5" hidden="1"/>
    <row r="206" s="18" customFormat="1" ht="13.5" hidden="1"/>
    <row r="207" s="18" customFormat="1" ht="13.5" hidden="1"/>
    <row r="208" s="18" customFormat="1" ht="13.5" hidden="1"/>
    <row r="209" s="18" customFormat="1" ht="13.5" hidden="1"/>
    <row r="210" s="18" customFormat="1" ht="13.5" hidden="1"/>
    <row r="211" s="18" customFormat="1" ht="13.5" hidden="1"/>
    <row r="212" s="18" customFormat="1" ht="13.5" hidden="1"/>
    <row r="213" s="18" customFormat="1" ht="13.5" hidden="1"/>
    <row r="214" s="18" customFormat="1" ht="13.5" hidden="1"/>
    <row r="215" s="18" customFormat="1" ht="13.5" hidden="1"/>
    <row r="216" s="18" customFormat="1" ht="13.5" hidden="1"/>
    <row r="217" s="18" customFormat="1" ht="13.5" hidden="1"/>
    <row r="218" s="18" customFormat="1" ht="13.5" hidden="1"/>
    <row r="219" s="18" customFormat="1" ht="13.5" hidden="1"/>
    <row r="220" s="18" customFormat="1" ht="13.5" hidden="1"/>
    <row r="221" s="18" customFormat="1" ht="13.5" hidden="1"/>
    <row r="222" s="18" customFormat="1" ht="13.5" hidden="1"/>
    <row r="223" s="18" customFormat="1" ht="13.5" hidden="1"/>
    <row r="224" s="18" customFormat="1" ht="13.5" hidden="1"/>
    <row r="225" s="18" customFormat="1" ht="13.5" hidden="1"/>
    <row r="226" s="18" customFormat="1" ht="13.5" hidden="1"/>
    <row r="227" s="18" customFormat="1" ht="13.5" hidden="1"/>
    <row r="228" s="18" customFormat="1" ht="13.5" hidden="1"/>
    <row r="229" s="18" customFormat="1" ht="13.5" hidden="1"/>
    <row r="230" s="18" customFormat="1" ht="13.5" hidden="1"/>
    <row r="231" s="18" customFormat="1" ht="13.5" hidden="1"/>
    <row r="232" s="18" customFormat="1" ht="13.5" hidden="1"/>
    <row r="233" s="18" customFormat="1" ht="13.5" hidden="1"/>
    <row r="234" s="18" customFormat="1" ht="13.5" hidden="1"/>
    <row r="235" s="18" customFormat="1" ht="13.5" hidden="1"/>
    <row r="236" s="18" customFormat="1" ht="13.5" hidden="1"/>
    <row r="237" s="18" customFormat="1" ht="13.5" hidden="1"/>
    <row r="238" s="18" customFormat="1" ht="13.5" hidden="1"/>
    <row r="239" s="18" customFormat="1" ht="13.5" hidden="1"/>
    <row r="240" s="18" customFormat="1" ht="13.5" hidden="1"/>
    <row r="241" s="18" customFormat="1" ht="13.5" hidden="1"/>
    <row r="242" s="18" customFormat="1" ht="13.5" hidden="1"/>
    <row r="243" s="18" customFormat="1" ht="13.5" hidden="1"/>
    <row r="244" s="18" customFormat="1" ht="13.5" hidden="1"/>
    <row r="245" s="18" customFormat="1" ht="13.5" hidden="1"/>
    <row r="246" s="18" customFormat="1" ht="13.5" hidden="1"/>
    <row r="247" s="18" customFormat="1" ht="13.5" hidden="1"/>
    <row r="248" s="18" customFormat="1" ht="13.5" hidden="1"/>
    <row r="249" s="18" customFormat="1" ht="13.5" hidden="1"/>
    <row r="250" s="18" customFormat="1" ht="13.5" hidden="1"/>
    <row r="251" s="18" customFormat="1" ht="13.5" hidden="1"/>
    <row r="252" s="18" customFormat="1" ht="13.5" hidden="1"/>
    <row r="253" s="18" customFormat="1" ht="13.5" hidden="1"/>
    <row r="254" s="18" customFormat="1" ht="13.5" hidden="1"/>
    <row r="255" s="18" customFormat="1" ht="13.5" hidden="1"/>
    <row r="256" s="18" customFormat="1" ht="13.5" hidden="1"/>
    <row r="257" s="18" customFormat="1" ht="13.5" hidden="1"/>
    <row r="258" s="18" customFormat="1" ht="13.5" hidden="1"/>
    <row r="259" s="18" customFormat="1" ht="13.5" hidden="1"/>
    <row r="260" s="18" customFormat="1" ht="13.5" hidden="1"/>
    <row r="261" s="18" customFormat="1" ht="13.5" hidden="1"/>
    <row r="262" s="18" customFormat="1" ht="13.5" hidden="1"/>
    <row r="263" s="18" customFormat="1" ht="13.5" hidden="1"/>
    <row r="264" s="18" customFormat="1" ht="13.5" hidden="1"/>
    <row r="265" s="18" customFormat="1" ht="13.5" hidden="1"/>
    <row r="266" s="18" customFormat="1" ht="13.5" hidden="1"/>
    <row r="267" s="18" customFormat="1" ht="13.5" hidden="1"/>
    <row r="268" s="18" customFormat="1" ht="13.5" hidden="1"/>
    <row r="269" s="18" customFormat="1" ht="13.5" hidden="1"/>
    <row r="270" s="18" customFormat="1" ht="13.5" hidden="1"/>
    <row r="271" s="18" customFormat="1" ht="13.5" hidden="1"/>
    <row r="272" s="18" customFormat="1" ht="13.5" hidden="1"/>
    <row r="273" s="18" customFormat="1" ht="13.5" hidden="1"/>
    <row r="274" s="18" customFormat="1" ht="13.5" hidden="1"/>
    <row r="275" s="18" customFormat="1" ht="13.5" hidden="1"/>
    <row r="276" s="18" customFormat="1" ht="13.5" hidden="1"/>
    <row r="277" s="18" customFormat="1" ht="13.5" hidden="1"/>
    <row r="278" s="18" customFormat="1" ht="13.5" hidden="1"/>
    <row r="279" s="18" customFormat="1" ht="13.5" hidden="1"/>
    <row r="280" s="18" customFormat="1" ht="13.5" hidden="1"/>
    <row r="281" s="18" customFormat="1" ht="13.5" hidden="1"/>
    <row r="282" s="18" customFormat="1" ht="13.5" hidden="1"/>
    <row r="283" s="18" customFormat="1" ht="13.5" hidden="1"/>
    <row r="284" s="18" customFormat="1" ht="13.5" hidden="1"/>
    <row r="285" s="18" customFormat="1" ht="13.5" hidden="1"/>
    <row r="286" s="18" customFormat="1" ht="13.5" hidden="1"/>
    <row r="287" s="18" customFormat="1" ht="13.5" hidden="1"/>
    <row r="288" s="18" customFormat="1" ht="13.5" hidden="1"/>
    <row r="289" s="18" customFormat="1" ht="13.5" hidden="1"/>
    <row r="290" s="18" customFormat="1" ht="13.5" hidden="1"/>
    <row r="291" s="18" customFormat="1" ht="13.5" hidden="1"/>
    <row r="292" s="18" customFormat="1" ht="13.5" hidden="1"/>
    <row r="293" s="18" customFormat="1" ht="13.5" hidden="1"/>
    <row r="294" s="18" customFormat="1" ht="13.5" hidden="1"/>
    <row r="295" s="18" customFormat="1" ht="13.5" hidden="1"/>
    <row r="296" s="18" customFormat="1" ht="13.5" hidden="1"/>
    <row r="297" s="18" customFormat="1" ht="13.5" hidden="1"/>
    <row r="298" s="18" customFormat="1" ht="13.5" hidden="1"/>
    <row r="299" s="18" customFormat="1" ht="13.5" hidden="1"/>
    <row r="300" s="18" customFormat="1" ht="13.5" hidden="1"/>
    <row r="301" s="18" customFormat="1" ht="13.5" hidden="1"/>
    <row r="302" s="18" customFormat="1" ht="13.5" hidden="1"/>
    <row r="303" s="18" customFormat="1" ht="13.5" hidden="1"/>
    <row r="304" s="18" customFormat="1" ht="13.5" hidden="1"/>
    <row r="305" s="18" customFormat="1" ht="13.5" hidden="1"/>
    <row r="306" s="18" customFormat="1" ht="13.5" hidden="1"/>
    <row r="307" s="18" customFormat="1" ht="13.5" hidden="1"/>
    <row r="308" s="18" customFormat="1" ht="13.5" hidden="1"/>
    <row r="309" s="18" customFormat="1" ht="13.5" hidden="1"/>
    <row r="310" s="18" customFormat="1" ht="13.5" hidden="1"/>
    <row r="311" s="18" customFormat="1" ht="13.5" hidden="1"/>
    <row r="312" s="18" customFormat="1" ht="13.5" hidden="1"/>
    <row r="313" s="18" customFormat="1" ht="13.5" hidden="1"/>
    <row r="314" s="18" customFormat="1" ht="13.5" hidden="1"/>
    <row r="315" s="18" customFormat="1" ht="13.5" hidden="1"/>
    <row r="316" s="18" customFormat="1" ht="13.5" hidden="1"/>
    <row r="317" s="18" customFormat="1" ht="13.5" hidden="1"/>
    <row r="318" s="18" customFormat="1" ht="13.5" hidden="1"/>
    <row r="319" s="18" customFormat="1" ht="13.5" hidden="1"/>
    <row r="320" s="18" customFormat="1" ht="13.5" hidden="1"/>
    <row r="321" s="18" customFormat="1" ht="13.5" hidden="1"/>
    <row r="322" s="18" customFormat="1" ht="13.5" hidden="1"/>
    <row r="323" s="18" customFormat="1" ht="13.5" hidden="1"/>
    <row r="324" s="18" customFormat="1" ht="13.5" hidden="1"/>
    <row r="325" s="18" customFormat="1" ht="13.5" hidden="1"/>
    <row r="326" s="18" customFormat="1" ht="13.5" hidden="1"/>
    <row r="327" s="18" customFormat="1" ht="13.5" hidden="1"/>
    <row r="328" s="18" customFormat="1" ht="13.5" hidden="1"/>
    <row r="329" s="18" customFormat="1" ht="13.5" hidden="1"/>
    <row r="330" s="18" customFormat="1" ht="13.5" hidden="1"/>
    <row r="331" s="18" customFormat="1" ht="13.5" hidden="1"/>
    <row r="332" s="18" customFormat="1" ht="13.5" hidden="1"/>
    <row r="333" s="18" customFormat="1" ht="13.5" hidden="1"/>
    <row r="334" s="18" customFormat="1" ht="13.5" hidden="1"/>
    <row r="335" s="18" customFormat="1" ht="13.5" hidden="1"/>
    <row r="336" s="18" customFormat="1" ht="13.5" hidden="1"/>
    <row r="337" s="18" customFormat="1" ht="13.5" hidden="1"/>
    <row r="338" s="18" customFormat="1" ht="13.5" hidden="1"/>
    <row r="339" s="18" customFormat="1" ht="13.5" hidden="1"/>
    <row r="340" s="18" customFormat="1" ht="13.5" hidden="1"/>
    <row r="341" s="18" customFormat="1" ht="13.5" hidden="1"/>
    <row r="342" s="18" customFormat="1" ht="13.5" hidden="1"/>
    <row r="343" s="18" customFormat="1" ht="13.5" hidden="1"/>
    <row r="344" s="18" customFormat="1" ht="13.5" hidden="1"/>
    <row r="345" s="18" customFormat="1" ht="13.5" hidden="1"/>
    <row r="346" s="18" customFormat="1" ht="13.5" hidden="1"/>
    <row r="347" s="18" customFormat="1" ht="13.5" hidden="1"/>
    <row r="348" s="18" customFormat="1" ht="13.5" hidden="1"/>
    <row r="349" s="18" customFormat="1" ht="13.5" hidden="1"/>
    <row r="350" s="18" customFormat="1" ht="13.5" hidden="1"/>
    <row r="351" s="18" customFormat="1" ht="13.5" hidden="1"/>
    <row r="352" s="18" customFormat="1" ht="13.5" hidden="1"/>
    <row r="353" s="18" customFormat="1" ht="13.5" hidden="1"/>
    <row r="354" s="18" customFormat="1" ht="13.5" hidden="1"/>
    <row r="355" s="18" customFormat="1" ht="13.5" hidden="1"/>
    <row r="356" s="18" customFormat="1" ht="13.5" hidden="1"/>
    <row r="357" s="18" customFormat="1" ht="13.5" hidden="1"/>
    <row r="358" s="18" customFormat="1" ht="13.5" hidden="1"/>
    <row r="359" s="18" customFormat="1" ht="13.5" hidden="1"/>
    <row r="360" s="18" customFormat="1" ht="13.5" hidden="1"/>
    <row r="361" s="18" customFormat="1" ht="13.5" hidden="1"/>
    <row r="362" s="18" customFormat="1" ht="13.5" hidden="1"/>
    <row r="363" s="18" customFormat="1" ht="13.5" hidden="1"/>
    <row r="364" s="18" customFormat="1" ht="13.5" hidden="1"/>
    <row r="365" s="18" customFormat="1" ht="13.5" hidden="1"/>
    <row r="366" s="18" customFormat="1" ht="13.5" hidden="1"/>
    <row r="367" s="18" customFormat="1" ht="13.5" hidden="1"/>
    <row r="368" s="18" customFormat="1" ht="13.5" hidden="1"/>
    <row r="369" s="18" customFormat="1" ht="13.5" hidden="1"/>
    <row r="370" s="18" customFormat="1" ht="13.5" hidden="1"/>
    <row r="371" s="18" customFormat="1" ht="13.5" hidden="1"/>
    <row r="372" s="18" customFormat="1" ht="13.5" hidden="1"/>
    <row r="373" s="18" customFormat="1" ht="13.5" hidden="1"/>
    <row r="374" s="18" customFormat="1" ht="13.5" hidden="1"/>
    <row r="375" s="18" customFormat="1" ht="13.5" hidden="1"/>
    <row r="376" s="18" customFormat="1" ht="13.5" hidden="1"/>
    <row r="377" s="18" customFormat="1" ht="13.5" hidden="1"/>
    <row r="378" s="18" customFormat="1" ht="13.5" hidden="1"/>
    <row r="379" s="18" customFormat="1" ht="13.5" hidden="1"/>
    <row r="380" s="18" customFormat="1" ht="13.5" hidden="1"/>
    <row r="381" s="18" customFormat="1" ht="13.5" hidden="1"/>
    <row r="382" s="18" customFormat="1" ht="13.5" hidden="1"/>
    <row r="383" s="18" customFormat="1" ht="13.5" hidden="1"/>
    <row r="384" s="18" customFormat="1" ht="13.5" hidden="1"/>
    <row r="385" s="18" customFormat="1" ht="13.5" hidden="1"/>
    <row r="386" s="18" customFormat="1" ht="13.5" hidden="1"/>
    <row r="387" s="18" customFormat="1" ht="13.5" hidden="1"/>
    <row r="388" s="18" customFormat="1" ht="13.5" hidden="1"/>
    <row r="389" s="18" customFormat="1" ht="13.5" hidden="1"/>
    <row r="390" s="18" customFormat="1" ht="13.5" hidden="1"/>
    <row r="391" s="18" customFormat="1" ht="13.5" hidden="1"/>
    <row r="392" s="18" customFormat="1" ht="13.5" hidden="1"/>
    <row r="393" s="18" customFormat="1" ht="13.5" hidden="1"/>
    <row r="394" s="18" customFormat="1" ht="13.5" hidden="1"/>
    <row r="395" s="18" customFormat="1" ht="13.5" hidden="1"/>
    <row r="396" s="18" customFormat="1" ht="13.5" hidden="1"/>
    <row r="397" s="18" customFormat="1" ht="13.5" hidden="1"/>
    <row r="398" s="18" customFormat="1" ht="13.5" hidden="1"/>
    <row r="399" spans="1:50" ht="13.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row>
    <row r="400" spans="1:50" ht="14.25">
      <c r="A400" s="7"/>
      <c r="B400" s="1" t="s">
        <v>40</v>
      </c>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row>
    <row r="401" spans="1:50" ht="13.5">
      <c r="A401" s="7"/>
      <c r="B401" s="7" t="s">
        <v>20</v>
      </c>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row>
    <row r="402" spans="1:50" ht="34.5" customHeight="1">
      <c r="A402" s="68"/>
      <c r="B402" s="68"/>
      <c r="C402" s="195" t="s">
        <v>35</v>
      </c>
      <c r="D402" s="195"/>
      <c r="E402" s="195"/>
      <c r="F402" s="195"/>
      <c r="G402" s="195"/>
      <c r="H402" s="195"/>
      <c r="I402" s="195"/>
      <c r="J402" s="195"/>
      <c r="K402" s="195"/>
      <c r="L402" s="195"/>
      <c r="M402" s="195" t="s">
        <v>36</v>
      </c>
      <c r="N402" s="195"/>
      <c r="O402" s="195"/>
      <c r="P402" s="195"/>
      <c r="Q402" s="195"/>
      <c r="R402" s="195"/>
      <c r="S402" s="195"/>
      <c r="T402" s="195"/>
      <c r="U402" s="195"/>
      <c r="V402" s="195"/>
      <c r="W402" s="195"/>
      <c r="X402" s="195"/>
      <c r="Y402" s="195"/>
      <c r="Z402" s="195"/>
      <c r="AA402" s="195"/>
      <c r="AB402" s="195"/>
      <c r="AC402" s="195"/>
      <c r="AD402" s="195"/>
      <c r="AE402" s="195"/>
      <c r="AF402" s="195"/>
      <c r="AG402" s="195"/>
      <c r="AH402" s="195"/>
      <c r="AI402" s="195"/>
      <c r="AJ402" s="195"/>
      <c r="AK402" s="446" t="s">
        <v>37</v>
      </c>
      <c r="AL402" s="195"/>
      <c r="AM402" s="195"/>
      <c r="AN402" s="195"/>
      <c r="AO402" s="195"/>
      <c r="AP402" s="195"/>
      <c r="AQ402" s="195" t="s">
        <v>26</v>
      </c>
      <c r="AR402" s="195"/>
      <c r="AS402" s="195"/>
      <c r="AT402" s="195"/>
      <c r="AU402" s="578" t="s">
        <v>27</v>
      </c>
      <c r="AV402" s="298"/>
      <c r="AW402" s="298"/>
      <c r="AX402" s="74"/>
    </row>
    <row r="403" spans="1:50" ht="34.5" customHeight="1">
      <c r="A403" s="68">
        <v>1</v>
      </c>
      <c r="B403" s="68">
        <v>1</v>
      </c>
      <c r="C403" s="94" t="s">
        <v>147</v>
      </c>
      <c r="D403" s="423"/>
      <c r="E403" s="423"/>
      <c r="F403" s="423"/>
      <c r="G403" s="423"/>
      <c r="H403" s="423"/>
      <c r="I403" s="423"/>
      <c r="J403" s="423"/>
      <c r="K403" s="423"/>
      <c r="L403" s="423"/>
      <c r="M403" s="94" t="s">
        <v>148</v>
      </c>
      <c r="N403" s="423"/>
      <c r="O403" s="423"/>
      <c r="P403" s="423"/>
      <c r="Q403" s="423"/>
      <c r="R403" s="423"/>
      <c r="S403" s="423"/>
      <c r="T403" s="423"/>
      <c r="U403" s="423"/>
      <c r="V403" s="423"/>
      <c r="W403" s="423"/>
      <c r="X403" s="423"/>
      <c r="Y403" s="423"/>
      <c r="Z403" s="423"/>
      <c r="AA403" s="423"/>
      <c r="AB403" s="423"/>
      <c r="AC403" s="423"/>
      <c r="AD403" s="423"/>
      <c r="AE403" s="423"/>
      <c r="AF403" s="423"/>
      <c r="AG403" s="423"/>
      <c r="AH403" s="423"/>
      <c r="AI403" s="423"/>
      <c r="AJ403" s="423"/>
      <c r="AK403" s="808">
        <v>3.2</v>
      </c>
      <c r="AL403" s="808"/>
      <c r="AM403" s="808"/>
      <c r="AN403" s="808"/>
      <c r="AO403" s="808"/>
      <c r="AP403" s="808"/>
      <c r="AQ403" s="97" t="s">
        <v>149</v>
      </c>
      <c r="AR403" s="188"/>
      <c r="AS403" s="188"/>
      <c r="AT403" s="188"/>
      <c r="AU403" s="76" t="s">
        <v>149</v>
      </c>
      <c r="AV403" s="189"/>
      <c r="AW403" s="189"/>
      <c r="AX403" s="190"/>
    </row>
    <row r="404" spans="1:50" ht="34.5" customHeight="1">
      <c r="A404" s="68">
        <v>2</v>
      </c>
      <c r="B404" s="68">
        <v>1</v>
      </c>
      <c r="C404" s="94" t="s">
        <v>193</v>
      </c>
      <c r="D404" s="423"/>
      <c r="E404" s="423"/>
      <c r="F404" s="423"/>
      <c r="G404" s="423"/>
      <c r="H404" s="423"/>
      <c r="I404" s="423"/>
      <c r="J404" s="423"/>
      <c r="K404" s="423"/>
      <c r="L404" s="423"/>
      <c r="M404" s="94" t="s">
        <v>190</v>
      </c>
      <c r="N404" s="423"/>
      <c r="O404" s="423"/>
      <c r="P404" s="423"/>
      <c r="Q404" s="423"/>
      <c r="R404" s="423"/>
      <c r="S404" s="423"/>
      <c r="T404" s="423"/>
      <c r="U404" s="423"/>
      <c r="V404" s="423"/>
      <c r="W404" s="423"/>
      <c r="X404" s="423"/>
      <c r="Y404" s="423"/>
      <c r="Z404" s="423"/>
      <c r="AA404" s="423"/>
      <c r="AB404" s="423"/>
      <c r="AC404" s="423"/>
      <c r="AD404" s="423"/>
      <c r="AE404" s="423"/>
      <c r="AF404" s="423"/>
      <c r="AG404" s="423"/>
      <c r="AH404" s="423"/>
      <c r="AI404" s="423"/>
      <c r="AJ404" s="423"/>
      <c r="AK404" s="808">
        <v>1.08</v>
      </c>
      <c r="AL404" s="809"/>
      <c r="AM404" s="809"/>
      <c r="AN404" s="809"/>
      <c r="AO404" s="809"/>
      <c r="AP404" s="809"/>
      <c r="AQ404" s="97" t="s">
        <v>149</v>
      </c>
      <c r="AR404" s="188"/>
      <c r="AS404" s="188"/>
      <c r="AT404" s="188"/>
      <c r="AU404" s="76" t="s">
        <v>149</v>
      </c>
      <c r="AV404" s="189"/>
      <c r="AW404" s="189"/>
      <c r="AX404" s="190"/>
    </row>
    <row r="405" spans="1:50" ht="34.5" customHeight="1">
      <c r="A405" s="68">
        <v>3</v>
      </c>
      <c r="B405" s="68">
        <v>1</v>
      </c>
      <c r="C405" s="94" t="s">
        <v>151</v>
      </c>
      <c r="D405" s="423"/>
      <c r="E405" s="423"/>
      <c r="F405" s="423"/>
      <c r="G405" s="423"/>
      <c r="H405" s="423"/>
      <c r="I405" s="423"/>
      <c r="J405" s="423"/>
      <c r="K405" s="423"/>
      <c r="L405" s="423"/>
      <c r="M405" s="94" t="s">
        <v>152</v>
      </c>
      <c r="N405" s="423"/>
      <c r="O405" s="423"/>
      <c r="P405" s="423"/>
      <c r="Q405" s="423"/>
      <c r="R405" s="423"/>
      <c r="S405" s="423"/>
      <c r="T405" s="423"/>
      <c r="U405" s="423"/>
      <c r="V405" s="423"/>
      <c r="W405" s="423"/>
      <c r="X405" s="423"/>
      <c r="Y405" s="423"/>
      <c r="Z405" s="423"/>
      <c r="AA405" s="423"/>
      <c r="AB405" s="423"/>
      <c r="AC405" s="423"/>
      <c r="AD405" s="423"/>
      <c r="AE405" s="423"/>
      <c r="AF405" s="423"/>
      <c r="AG405" s="423"/>
      <c r="AH405" s="423"/>
      <c r="AI405" s="423"/>
      <c r="AJ405" s="423"/>
      <c r="AK405" s="808">
        <v>0.2</v>
      </c>
      <c r="AL405" s="808"/>
      <c r="AM405" s="808"/>
      <c r="AN405" s="808"/>
      <c r="AO405" s="808"/>
      <c r="AP405" s="808"/>
      <c r="AQ405" s="97" t="s">
        <v>149</v>
      </c>
      <c r="AR405" s="188"/>
      <c r="AS405" s="188"/>
      <c r="AT405" s="188"/>
      <c r="AU405" s="76" t="s">
        <v>149</v>
      </c>
      <c r="AV405" s="189"/>
      <c r="AW405" s="189"/>
      <c r="AX405" s="190"/>
    </row>
    <row r="406" spans="1:50" ht="34.5" customHeight="1">
      <c r="A406" s="68">
        <v>4</v>
      </c>
      <c r="B406" s="68">
        <v>1</v>
      </c>
      <c r="C406" s="94" t="s">
        <v>199</v>
      </c>
      <c r="D406" s="423"/>
      <c r="E406" s="423"/>
      <c r="F406" s="423"/>
      <c r="G406" s="423"/>
      <c r="H406" s="423"/>
      <c r="I406" s="423"/>
      <c r="J406" s="423"/>
      <c r="K406" s="423"/>
      <c r="L406" s="423"/>
      <c r="M406" s="94" t="s">
        <v>150</v>
      </c>
      <c r="N406" s="423"/>
      <c r="O406" s="423"/>
      <c r="P406" s="423"/>
      <c r="Q406" s="423"/>
      <c r="R406" s="423"/>
      <c r="S406" s="423"/>
      <c r="T406" s="423"/>
      <c r="U406" s="423"/>
      <c r="V406" s="423"/>
      <c r="W406" s="423"/>
      <c r="X406" s="423"/>
      <c r="Y406" s="423"/>
      <c r="Z406" s="423"/>
      <c r="AA406" s="423"/>
      <c r="AB406" s="423"/>
      <c r="AC406" s="423"/>
      <c r="AD406" s="423"/>
      <c r="AE406" s="423"/>
      <c r="AF406" s="423"/>
      <c r="AG406" s="423"/>
      <c r="AH406" s="423"/>
      <c r="AI406" s="423"/>
      <c r="AJ406" s="423"/>
      <c r="AK406" s="808">
        <v>0.15</v>
      </c>
      <c r="AL406" s="808"/>
      <c r="AM406" s="808"/>
      <c r="AN406" s="808"/>
      <c r="AO406" s="808"/>
      <c r="AP406" s="808"/>
      <c r="AQ406" s="97" t="s">
        <v>149</v>
      </c>
      <c r="AR406" s="188"/>
      <c r="AS406" s="188"/>
      <c r="AT406" s="188"/>
      <c r="AU406" s="76" t="s">
        <v>149</v>
      </c>
      <c r="AV406" s="189"/>
      <c r="AW406" s="189"/>
      <c r="AX406" s="190"/>
    </row>
    <row r="407" spans="1:50" ht="34.5" customHeight="1">
      <c r="A407" s="68">
        <v>5</v>
      </c>
      <c r="B407" s="68">
        <v>1</v>
      </c>
      <c r="C407" s="75" t="s">
        <v>295</v>
      </c>
      <c r="D407" s="423"/>
      <c r="E407" s="423"/>
      <c r="F407" s="423"/>
      <c r="G407" s="423"/>
      <c r="H407" s="423"/>
      <c r="I407" s="423"/>
      <c r="J407" s="423"/>
      <c r="K407" s="423"/>
      <c r="L407" s="423"/>
      <c r="M407" s="94" t="s">
        <v>153</v>
      </c>
      <c r="N407" s="423"/>
      <c r="O407" s="423"/>
      <c r="P407" s="423"/>
      <c r="Q407" s="423"/>
      <c r="R407" s="423"/>
      <c r="S407" s="423"/>
      <c r="T407" s="423"/>
      <c r="U407" s="423"/>
      <c r="V407" s="423"/>
      <c r="W407" s="423"/>
      <c r="X407" s="423"/>
      <c r="Y407" s="423"/>
      <c r="Z407" s="423"/>
      <c r="AA407" s="423"/>
      <c r="AB407" s="423"/>
      <c r="AC407" s="423"/>
      <c r="AD407" s="423"/>
      <c r="AE407" s="423"/>
      <c r="AF407" s="423"/>
      <c r="AG407" s="423"/>
      <c r="AH407" s="423"/>
      <c r="AI407" s="423"/>
      <c r="AJ407" s="423"/>
      <c r="AK407" s="810">
        <v>0.065</v>
      </c>
      <c r="AL407" s="811"/>
      <c r="AM407" s="811"/>
      <c r="AN407" s="811"/>
      <c r="AO407" s="811"/>
      <c r="AP407" s="812"/>
      <c r="AQ407" s="97" t="s">
        <v>149</v>
      </c>
      <c r="AR407" s="188"/>
      <c r="AS407" s="188"/>
      <c r="AT407" s="188"/>
      <c r="AU407" s="76" t="s">
        <v>149</v>
      </c>
      <c r="AV407" s="189"/>
      <c r="AW407" s="189"/>
      <c r="AX407" s="190"/>
    </row>
    <row r="408" spans="1:50" ht="34.5" customHeight="1">
      <c r="A408" s="68">
        <v>6</v>
      </c>
      <c r="B408" s="68">
        <v>1</v>
      </c>
      <c r="C408" s="94" t="s">
        <v>198</v>
      </c>
      <c r="D408" s="423"/>
      <c r="E408" s="423"/>
      <c r="F408" s="423"/>
      <c r="G408" s="423"/>
      <c r="H408" s="423"/>
      <c r="I408" s="423"/>
      <c r="J408" s="423"/>
      <c r="K408" s="423"/>
      <c r="L408" s="423"/>
      <c r="M408" s="94" t="s">
        <v>190</v>
      </c>
      <c r="N408" s="423"/>
      <c r="O408" s="423"/>
      <c r="P408" s="423"/>
      <c r="Q408" s="423"/>
      <c r="R408" s="423"/>
      <c r="S408" s="423"/>
      <c r="T408" s="423"/>
      <c r="U408" s="423"/>
      <c r="V408" s="423"/>
      <c r="W408" s="423"/>
      <c r="X408" s="423"/>
      <c r="Y408" s="423"/>
      <c r="Z408" s="423"/>
      <c r="AA408" s="423"/>
      <c r="AB408" s="423"/>
      <c r="AC408" s="423"/>
      <c r="AD408" s="423"/>
      <c r="AE408" s="423"/>
      <c r="AF408" s="423"/>
      <c r="AG408" s="423"/>
      <c r="AH408" s="423"/>
      <c r="AI408" s="423"/>
      <c r="AJ408" s="423"/>
      <c r="AK408" s="855">
        <v>0.2</v>
      </c>
      <c r="AL408" s="856"/>
      <c r="AM408" s="856"/>
      <c r="AN408" s="856"/>
      <c r="AO408" s="856"/>
      <c r="AP408" s="857"/>
      <c r="AQ408" s="97" t="s">
        <v>149</v>
      </c>
      <c r="AR408" s="188"/>
      <c r="AS408" s="188"/>
      <c r="AT408" s="188"/>
      <c r="AU408" s="76" t="s">
        <v>149</v>
      </c>
      <c r="AV408" s="189"/>
      <c r="AW408" s="189"/>
      <c r="AX408" s="190"/>
    </row>
    <row r="409" spans="1:50" ht="34.5" customHeight="1">
      <c r="A409" s="68">
        <v>7</v>
      </c>
      <c r="B409" s="68">
        <v>1</v>
      </c>
      <c r="C409" s="94" t="s">
        <v>197</v>
      </c>
      <c r="D409" s="423"/>
      <c r="E409" s="423"/>
      <c r="F409" s="423"/>
      <c r="G409" s="423"/>
      <c r="H409" s="423"/>
      <c r="I409" s="423"/>
      <c r="J409" s="423"/>
      <c r="K409" s="423"/>
      <c r="L409" s="423"/>
      <c r="M409" s="94" t="s">
        <v>196</v>
      </c>
      <c r="N409" s="423"/>
      <c r="O409" s="423"/>
      <c r="P409" s="423"/>
      <c r="Q409" s="423"/>
      <c r="R409" s="423"/>
      <c r="S409" s="423"/>
      <c r="T409" s="423"/>
      <c r="U409" s="423"/>
      <c r="V409" s="423"/>
      <c r="W409" s="423"/>
      <c r="X409" s="423"/>
      <c r="Y409" s="423"/>
      <c r="Z409" s="423"/>
      <c r="AA409" s="423"/>
      <c r="AB409" s="423"/>
      <c r="AC409" s="423"/>
      <c r="AD409" s="423"/>
      <c r="AE409" s="423"/>
      <c r="AF409" s="423"/>
      <c r="AG409" s="423"/>
      <c r="AH409" s="423"/>
      <c r="AI409" s="423"/>
      <c r="AJ409" s="423"/>
      <c r="AK409" s="810">
        <v>0.023</v>
      </c>
      <c r="AL409" s="811"/>
      <c r="AM409" s="811"/>
      <c r="AN409" s="811"/>
      <c r="AO409" s="811"/>
      <c r="AP409" s="812"/>
      <c r="AQ409" s="97" t="s">
        <v>149</v>
      </c>
      <c r="AR409" s="188"/>
      <c r="AS409" s="188"/>
      <c r="AT409" s="188"/>
      <c r="AU409" s="76" t="s">
        <v>149</v>
      </c>
      <c r="AV409" s="189"/>
      <c r="AW409" s="189"/>
      <c r="AX409" s="190"/>
    </row>
    <row r="410" spans="1:50" ht="34.5" customHeight="1">
      <c r="A410" s="68">
        <v>8</v>
      </c>
      <c r="B410" s="68">
        <v>1</v>
      </c>
      <c r="C410" s="94" t="s">
        <v>195</v>
      </c>
      <c r="D410" s="423"/>
      <c r="E410" s="423"/>
      <c r="F410" s="423"/>
      <c r="G410" s="423"/>
      <c r="H410" s="423"/>
      <c r="I410" s="423"/>
      <c r="J410" s="423"/>
      <c r="K410" s="423"/>
      <c r="L410" s="423"/>
      <c r="M410" s="94" t="s">
        <v>191</v>
      </c>
      <c r="N410" s="423"/>
      <c r="O410" s="423"/>
      <c r="P410" s="423"/>
      <c r="Q410" s="423"/>
      <c r="R410" s="423"/>
      <c r="S410" s="423"/>
      <c r="T410" s="423"/>
      <c r="U410" s="423"/>
      <c r="V410" s="423"/>
      <c r="W410" s="423"/>
      <c r="X410" s="423"/>
      <c r="Y410" s="423"/>
      <c r="Z410" s="423"/>
      <c r="AA410" s="423"/>
      <c r="AB410" s="423"/>
      <c r="AC410" s="423"/>
      <c r="AD410" s="423"/>
      <c r="AE410" s="423"/>
      <c r="AF410" s="423"/>
      <c r="AG410" s="423"/>
      <c r="AH410" s="423"/>
      <c r="AI410" s="423"/>
      <c r="AJ410" s="423"/>
      <c r="AK410" s="810">
        <v>0.022</v>
      </c>
      <c r="AL410" s="867"/>
      <c r="AM410" s="867"/>
      <c r="AN410" s="867"/>
      <c r="AO410" s="867"/>
      <c r="AP410" s="868"/>
      <c r="AQ410" s="97" t="s">
        <v>149</v>
      </c>
      <c r="AR410" s="188"/>
      <c r="AS410" s="188"/>
      <c r="AT410" s="188"/>
      <c r="AU410" s="76" t="s">
        <v>149</v>
      </c>
      <c r="AV410" s="189"/>
      <c r="AW410" s="189"/>
      <c r="AX410" s="190"/>
    </row>
    <row r="411" spans="1:50" ht="34.5" customHeight="1">
      <c r="A411" s="869">
        <v>9</v>
      </c>
      <c r="B411" s="869">
        <v>1</v>
      </c>
      <c r="C411" s="847" t="s">
        <v>194</v>
      </c>
      <c r="D411" s="848"/>
      <c r="E411" s="848"/>
      <c r="F411" s="848"/>
      <c r="G411" s="848"/>
      <c r="H411" s="848"/>
      <c r="I411" s="848"/>
      <c r="J411" s="848"/>
      <c r="K411" s="848"/>
      <c r="L411" s="848"/>
      <c r="M411" s="847" t="s">
        <v>192</v>
      </c>
      <c r="N411" s="848"/>
      <c r="O411" s="848"/>
      <c r="P411" s="848"/>
      <c r="Q411" s="848"/>
      <c r="R411" s="848"/>
      <c r="S411" s="848"/>
      <c r="T411" s="848"/>
      <c r="U411" s="848"/>
      <c r="V411" s="848"/>
      <c r="W411" s="848"/>
      <c r="X411" s="848"/>
      <c r="Y411" s="848"/>
      <c r="Z411" s="848"/>
      <c r="AA411" s="848"/>
      <c r="AB411" s="848"/>
      <c r="AC411" s="848"/>
      <c r="AD411" s="848"/>
      <c r="AE411" s="848"/>
      <c r="AF411" s="848"/>
      <c r="AG411" s="848"/>
      <c r="AH411" s="848"/>
      <c r="AI411" s="848"/>
      <c r="AJ411" s="848"/>
      <c r="AK411" s="813">
        <v>0.001</v>
      </c>
      <c r="AL411" s="814"/>
      <c r="AM411" s="814"/>
      <c r="AN411" s="814"/>
      <c r="AO411" s="814"/>
      <c r="AP411" s="815"/>
      <c r="AQ411" s="816" t="s">
        <v>149</v>
      </c>
      <c r="AR411" s="817"/>
      <c r="AS411" s="817"/>
      <c r="AT411" s="817"/>
      <c r="AU411" s="818" t="s">
        <v>149</v>
      </c>
      <c r="AV411" s="819"/>
      <c r="AW411" s="819"/>
      <c r="AX411" s="820"/>
    </row>
    <row r="412" spans="1:50" ht="24" customHeight="1" hidden="1">
      <c r="A412" s="68"/>
      <c r="B412" s="68"/>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70"/>
      <c r="AL412" s="71"/>
      <c r="AM412" s="71"/>
      <c r="AN412" s="71"/>
      <c r="AO412" s="71"/>
      <c r="AP412" s="71"/>
      <c r="AQ412" s="71"/>
      <c r="AR412" s="71"/>
      <c r="AS412" s="71"/>
      <c r="AT412" s="71"/>
      <c r="AU412" s="72"/>
      <c r="AV412" s="73"/>
      <c r="AW412" s="73"/>
      <c r="AX412" s="74"/>
    </row>
    <row r="413" spans="1:50" ht="24" customHeight="1" hidden="1">
      <c r="A413" s="68"/>
      <c r="B413" s="68"/>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70"/>
      <c r="AL413" s="71"/>
      <c r="AM413" s="71"/>
      <c r="AN413" s="71"/>
      <c r="AO413" s="71"/>
      <c r="AP413" s="71"/>
      <c r="AQ413" s="71"/>
      <c r="AR413" s="71"/>
      <c r="AS413" s="71"/>
      <c r="AT413" s="71"/>
      <c r="AU413" s="72"/>
      <c r="AV413" s="73"/>
      <c r="AW413" s="73"/>
      <c r="AX413" s="74"/>
    </row>
    <row r="414" spans="1:50" ht="24" customHeight="1" hidden="1">
      <c r="A414" s="68"/>
      <c r="B414" s="68"/>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70"/>
      <c r="AL414" s="71"/>
      <c r="AM414" s="71"/>
      <c r="AN414" s="71"/>
      <c r="AO414" s="71"/>
      <c r="AP414" s="71"/>
      <c r="AQ414" s="71"/>
      <c r="AR414" s="71"/>
      <c r="AS414" s="71"/>
      <c r="AT414" s="71"/>
      <c r="AU414" s="72"/>
      <c r="AV414" s="73"/>
      <c r="AW414" s="73"/>
      <c r="AX414" s="74"/>
    </row>
    <row r="415" spans="1:50" ht="24" customHeight="1" hidden="1">
      <c r="A415" s="68"/>
      <c r="B415" s="68"/>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70"/>
      <c r="AL415" s="71"/>
      <c r="AM415" s="71"/>
      <c r="AN415" s="71"/>
      <c r="AO415" s="71"/>
      <c r="AP415" s="71"/>
      <c r="AQ415" s="71"/>
      <c r="AR415" s="71"/>
      <c r="AS415" s="71"/>
      <c r="AT415" s="71"/>
      <c r="AU415" s="72"/>
      <c r="AV415" s="73"/>
      <c r="AW415" s="73"/>
      <c r="AX415" s="74"/>
    </row>
    <row r="416" spans="1:50" ht="24" customHeight="1" hidden="1">
      <c r="A416" s="68"/>
      <c r="B416" s="68"/>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70"/>
      <c r="AL416" s="71"/>
      <c r="AM416" s="71"/>
      <c r="AN416" s="71"/>
      <c r="AO416" s="71"/>
      <c r="AP416" s="71"/>
      <c r="AQ416" s="71"/>
      <c r="AR416" s="71"/>
      <c r="AS416" s="71"/>
      <c r="AT416" s="71"/>
      <c r="AU416" s="72"/>
      <c r="AV416" s="73"/>
      <c r="AW416" s="73"/>
      <c r="AX416" s="74"/>
    </row>
    <row r="417" spans="1:54" s="18" customFormat="1" ht="19.5" customHeight="1" hidden="1">
      <c r="A417" s="62"/>
      <c r="B417" s="62"/>
      <c r="C417" s="63"/>
      <c r="D417" s="63"/>
      <c r="E417" s="63"/>
      <c r="F417" s="63"/>
      <c r="G417" s="63"/>
      <c r="H417" s="63"/>
      <c r="I417" s="63"/>
      <c r="J417" s="63"/>
      <c r="K417" s="63"/>
      <c r="L417" s="63"/>
      <c r="M417" s="64"/>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4"/>
      <c r="AL417" s="63"/>
      <c r="AM417" s="63"/>
      <c r="AN417" s="63"/>
      <c r="AO417" s="63"/>
      <c r="AP417" s="63"/>
      <c r="AQ417" s="63"/>
      <c r="AR417" s="63"/>
      <c r="AS417" s="63"/>
      <c r="AT417" s="63"/>
      <c r="AU417" s="65"/>
      <c r="AV417" s="66"/>
      <c r="AW417" s="66"/>
      <c r="AX417" s="67"/>
      <c r="AY417" s="61"/>
      <c r="AZ417" s="61"/>
      <c r="BA417" s="61"/>
      <c r="BB417" s="61"/>
    </row>
    <row r="418" spans="1:54" s="18" customFormat="1" ht="27" customHeight="1" hidden="1">
      <c r="A418" s="62"/>
      <c r="B418" s="62"/>
      <c r="C418" s="63"/>
      <c r="D418" s="63"/>
      <c r="E418" s="63"/>
      <c r="F418" s="63"/>
      <c r="G418" s="63"/>
      <c r="H418" s="63"/>
      <c r="I418" s="63"/>
      <c r="J418" s="63"/>
      <c r="K418" s="63"/>
      <c r="L418" s="63"/>
      <c r="M418" s="64"/>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4"/>
      <c r="AL418" s="63"/>
      <c r="AM418" s="63"/>
      <c r="AN418" s="63"/>
      <c r="AO418" s="63"/>
      <c r="AP418" s="63"/>
      <c r="AQ418" s="63"/>
      <c r="AR418" s="63"/>
      <c r="AS418" s="63"/>
      <c r="AT418" s="63"/>
      <c r="AU418" s="65"/>
      <c r="AV418" s="66"/>
      <c r="AW418" s="66"/>
      <c r="AX418" s="67"/>
      <c r="AY418" s="61"/>
      <c r="AZ418" s="61"/>
      <c r="BA418" s="61"/>
      <c r="BB418" s="61"/>
    </row>
    <row r="419" spans="1:50" ht="24" customHeight="1" hidden="1">
      <c r="A419" s="68"/>
      <c r="B419" s="68"/>
      <c r="C419" s="75"/>
      <c r="D419" s="69"/>
      <c r="E419" s="69"/>
      <c r="F419" s="69"/>
      <c r="G419" s="69"/>
      <c r="H419" s="69"/>
      <c r="I419" s="69"/>
      <c r="J419" s="69"/>
      <c r="K419" s="69"/>
      <c r="L419" s="69"/>
      <c r="M419" s="75"/>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70"/>
      <c r="AL419" s="71"/>
      <c r="AM419" s="71"/>
      <c r="AN419" s="71"/>
      <c r="AO419" s="71"/>
      <c r="AP419" s="71"/>
      <c r="AQ419" s="71"/>
      <c r="AR419" s="71"/>
      <c r="AS419" s="71"/>
      <c r="AT419" s="71"/>
      <c r="AU419" s="72"/>
      <c r="AV419" s="73"/>
      <c r="AW419" s="73"/>
      <c r="AX419" s="74"/>
    </row>
    <row r="420" spans="1:50" ht="24" customHeight="1" hidden="1">
      <c r="A420" s="68"/>
      <c r="B420" s="68"/>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70"/>
      <c r="AL420" s="71"/>
      <c r="AM420" s="71"/>
      <c r="AN420" s="71"/>
      <c r="AO420" s="71"/>
      <c r="AP420" s="71"/>
      <c r="AQ420" s="71"/>
      <c r="AR420" s="71"/>
      <c r="AS420" s="71"/>
      <c r="AT420" s="71"/>
      <c r="AU420" s="72"/>
      <c r="AV420" s="73"/>
      <c r="AW420" s="73"/>
      <c r="AX420" s="74"/>
    </row>
    <row r="421" spans="1:50" ht="24" customHeight="1" hidden="1">
      <c r="A421" s="68"/>
      <c r="B421" s="68"/>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70"/>
      <c r="AL421" s="71"/>
      <c r="AM421" s="71"/>
      <c r="AN421" s="71"/>
      <c r="AO421" s="71"/>
      <c r="AP421" s="71"/>
      <c r="AQ421" s="71"/>
      <c r="AR421" s="71"/>
      <c r="AS421" s="71"/>
      <c r="AT421" s="71"/>
      <c r="AU421" s="72"/>
      <c r="AV421" s="73"/>
      <c r="AW421" s="73"/>
      <c r="AX421" s="74"/>
    </row>
    <row r="422" spans="1:50" ht="24" customHeight="1" hidden="1">
      <c r="A422" s="68"/>
      <c r="B422" s="68"/>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70"/>
      <c r="AL422" s="71"/>
      <c r="AM422" s="71"/>
      <c r="AN422" s="71"/>
      <c r="AO422" s="71"/>
      <c r="AP422" s="71"/>
      <c r="AQ422" s="71"/>
      <c r="AR422" s="71"/>
      <c r="AS422" s="71"/>
      <c r="AT422" s="71"/>
      <c r="AU422" s="72"/>
      <c r="AV422" s="73"/>
      <c r="AW422" s="73"/>
      <c r="AX422" s="74"/>
    </row>
    <row r="423" spans="1:50" ht="24" customHeight="1" hidden="1">
      <c r="A423" s="68"/>
      <c r="B423" s="68"/>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70"/>
      <c r="AL423" s="71"/>
      <c r="AM423" s="71"/>
      <c r="AN423" s="71"/>
      <c r="AO423" s="71"/>
      <c r="AP423" s="71"/>
      <c r="AQ423" s="71"/>
      <c r="AR423" s="71"/>
      <c r="AS423" s="71"/>
      <c r="AT423" s="71"/>
      <c r="AU423" s="72"/>
      <c r="AV423" s="73"/>
      <c r="AW423" s="73"/>
      <c r="AX423" s="74"/>
    </row>
    <row r="424" spans="1:50" ht="24" customHeight="1" hidden="1">
      <c r="A424" s="68"/>
      <c r="B424" s="68"/>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70"/>
      <c r="AL424" s="71"/>
      <c r="AM424" s="71"/>
      <c r="AN424" s="71"/>
      <c r="AO424" s="71"/>
      <c r="AP424" s="71"/>
      <c r="AQ424" s="71"/>
      <c r="AR424" s="71"/>
      <c r="AS424" s="71"/>
      <c r="AT424" s="71"/>
      <c r="AU424" s="72"/>
      <c r="AV424" s="73"/>
      <c r="AW424" s="73"/>
      <c r="AX424" s="74"/>
    </row>
    <row r="425" spans="1:50" ht="24" customHeight="1" hidden="1">
      <c r="A425" s="68"/>
      <c r="B425" s="68"/>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70"/>
      <c r="AL425" s="71"/>
      <c r="AM425" s="71"/>
      <c r="AN425" s="71"/>
      <c r="AO425" s="71"/>
      <c r="AP425" s="71"/>
      <c r="AQ425" s="71"/>
      <c r="AR425" s="71"/>
      <c r="AS425" s="71"/>
      <c r="AT425" s="71"/>
      <c r="AU425" s="72"/>
      <c r="AV425" s="73"/>
      <c r="AW425" s="73"/>
      <c r="AX425" s="74"/>
    </row>
    <row r="426" spans="1:50" ht="24" customHeight="1" hidden="1">
      <c r="A426" s="68"/>
      <c r="B426" s="68"/>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70"/>
      <c r="AL426" s="71"/>
      <c r="AM426" s="71"/>
      <c r="AN426" s="71"/>
      <c r="AO426" s="71"/>
      <c r="AP426" s="71"/>
      <c r="AQ426" s="71"/>
      <c r="AR426" s="71"/>
      <c r="AS426" s="71"/>
      <c r="AT426" s="71"/>
      <c r="AU426" s="72"/>
      <c r="AV426" s="73"/>
      <c r="AW426" s="73"/>
      <c r="AX426" s="74"/>
    </row>
    <row r="427" spans="1:50" ht="24" customHeight="1" hidden="1">
      <c r="A427" s="68"/>
      <c r="B427" s="68"/>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70"/>
      <c r="AL427" s="71"/>
      <c r="AM427" s="71"/>
      <c r="AN427" s="71"/>
      <c r="AO427" s="71"/>
      <c r="AP427" s="71"/>
      <c r="AQ427" s="71"/>
      <c r="AR427" s="71"/>
      <c r="AS427" s="71"/>
      <c r="AT427" s="71"/>
      <c r="AU427" s="72"/>
      <c r="AV427" s="73"/>
      <c r="AW427" s="73"/>
      <c r="AX427" s="74"/>
    </row>
    <row r="428" spans="1:50" ht="24" customHeight="1" hidden="1">
      <c r="A428" s="68"/>
      <c r="B428" s="68"/>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70"/>
      <c r="AL428" s="71"/>
      <c r="AM428" s="71"/>
      <c r="AN428" s="71"/>
      <c r="AO428" s="71"/>
      <c r="AP428" s="71"/>
      <c r="AQ428" s="71"/>
      <c r="AR428" s="71"/>
      <c r="AS428" s="71"/>
      <c r="AT428" s="71"/>
      <c r="AU428" s="72"/>
      <c r="AV428" s="73"/>
      <c r="AW428" s="73"/>
      <c r="AX428" s="74"/>
    </row>
    <row r="429" spans="1:50" ht="24" customHeight="1" hidden="1">
      <c r="A429" s="68"/>
      <c r="B429" s="68"/>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70"/>
      <c r="AL429" s="71"/>
      <c r="AM429" s="71"/>
      <c r="AN429" s="71"/>
      <c r="AO429" s="71"/>
      <c r="AP429" s="71"/>
      <c r="AQ429" s="71"/>
      <c r="AR429" s="71"/>
      <c r="AS429" s="71"/>
      <c r="AT429" s="71"/>
      <c r="AU429" s="72"/>
      <c r="AV429" s="73"/>
      <c r="AW429" s="73"/>
      <c r="AX429" s="74"/>
    </row>
    <row r="430" spans="1:50" ht="24" customHeight="1" hidden="1">
      <c r="A430" s="68"/>
      <c r="B430" s="68"/>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70"/>
      <c r="AL430" s="71"/>
      <c r="AM430" s="71"/>
      <c r="AN430" s="71"/>
      <c r="AO430" s="71"/>
      <c r="AP430" s="71"/>
      <c r="AQ430" s="71"/>
      <c r="AR430" s="71"/>
      <c r="AS430" s="71"/>
      <c r="AT430" s="71"/>
      <c r="AU430" s="72"/>
      <c r="AV430" s="73"/>
      <c r="AW430" s="73"/>
      <c r="AX430" s="74"/>
    </row>
    <row r="431" spans="1:54" s="18" customFormat="1" ht="27" customHeight="1" hidden="1">
      <c r="A431" s="62"/>
      <c r="B431" s="62"/>
      <c r="C431" s="63"/>
      <c r="D431" s="63"/>
      <c r="E431" s="63"/>
      <c r="F431" s="63"/>
      <c r="G431" s="63"/>
      <c r="H431" s="63"/>
      <c r="I431" s="63"/>
      <c r="J431" s="63"/>
      <c r="K431" s="63"/>
      <c r="L431" s="63"/>
      <c r="M431" s="64"/>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4"/>
      <c r="AL431" s="63"/>
      <c r="AM431" s="63"/>
      <c r="AN431" s="63"/>
      <c r="AO431" s="63"/>
      <c r="AP431" s="63"/>
      <c r="AQ431" s="63"/>
      <c r="AR431" s="63"/>
      <c r="AS431" s="63"/>
      <c r="AT431" s="63"/>
      <c r="AU431" s="65"/>
      <c r="AV431" s="66"/>
      <c r="AW431" s="66"/>
      <c r="AX431" s="67"/>
      <c r="AY431" s="61"/>
      <c r="AZ431" s="61"/>
      <c r="BA431" s="61"/>
      <c r="BB431" s="61"/>
    </row>
    <row r="432" spans="1:54" s="18" customFormat="1" ht="23.25" customHeight="1" hidden="1">
      <c r="A432" s="62"/>
      <c r="B432" s="62"/>
      <c r="C432" s="63"/>
      <c r="D432" s="63"/>
      <c r="E432" s="63"/>
      <c r="F432" s="63"/>
      <c r="G432" s="63"/>
      <c r="H432" s="63"/>
      <c r="I432" s="63"/>
      <c r="J432" s="63"/>
      <c r="K432" s="63"/>
      <c r="L432" s="63"/>
      <c r="M432" s="64"/>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4"/>
      <c r="AL432" s="63"/>
      <c r="AM432" s="63"/>
      <c r="AN432" s="63"/>
      <c r="AO432" s="63"/>
      <c r="AP432" s="63"/>
      <c r="AQ432" s="63"/>
      <c r="AR432" s="63"/>
      <c r="AS432" s="63"/>
      <c r="AT432" s="63"/>
      <c r="AU432" s="65"/>
      <c r="AV432" s="66"/>
      <c r="AW432" s="66"/>
      <c r="AX432" s="67"/>
      <c r="AY432" s="61"/>
      <c r="AZ432" s="61"/>
      <c r="BA432" s="61"/>
      <c r="BB432" s="61"/>
    </row>
    <row r="433" spans="1:50" ht="34.5" customHeight="1">
      <c r="A433" s="54"/>
      <c r="B433" s="54"/>
      <c r="C433" s="49"/>
      <c r="D433" s="50"/>
      <c r="E433" s="50"/>
      <c r="F433" s="50"/>
      <c r="G433" s="50"/>
      <c r="H433" s="50"/>
      <c r="I433" s="50"/>
      <c r="J433" s="50"/>
      <c r="K433" s="50"/>
      <c r="L433" s="50"/>
      <c r="M433" s="49"/>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1"/>
      <c r="AL433" s="51"/>
      <c r="AM433" s="51"/>
      <c r="AN433" s="51"/>
      <c r="AO433" s="51"/>
      <c r="AP433" s="51"/>
      <c r="AQ433" s="52"/>
      <c r="AR433" s="53"/>
      <c r="AS433" s="53"/>
      <c r="AT433" s="53"/>
      <c r="AU433" s="52"/>
      <c r="AV433" s="53"/>
      <c r="AW433" s="53"/>
      <c r="AX433" s="53"/>
    </row>
    <row r="434" spans="1:50" ht="15.75" customHeight="1">
      <c r="A434" s="7"/>
      <c r="B434" s="7" t="s">
        <v>45</v>
      </c>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row>
    <row r="435" spans="1:50" ht="34.5" customHeight="1">
      <c r="A435" s="68"/>
      <c r="B435" s="68"/>
      <c r="C435" s="195" t="s">
        <v>35</v>
      </c>
      <c r="D435" s="195"/>
      <c r="E435" s="195"/>
      <c r="F435" s="195"/>
      <c r="G435" s="195"/>
      <c r="H435" s="195"/>
      <c r="I435" s="195"/>
      <c r="J435" s="195"/>
      <c r="K435" s="195"/>
      <c r="L435" s="195"/>
      <c r="M435" s="195" t="s">
        <v>36</v>
      </c>
      <c r="N435" s="195"/>
      <c r="O435" s="195"/>
      <c r="P435" s="195"/>
      <c r="Q435" s="195"/>
      <c r="R435" s="195"/>
      <c r="S435" s="195"/>
      <c r="T435" s="195"/>
      <c r="U435" s="195"/>
      <c r="V435" s="195"/>
      <c r="W435" s="195"/>
      <c r="X435" s="195"/>
      <c r="Y435" s="195"/>
      <c r="Z435" s="195"/>
      <c r="AA435" s="195"/>
      <c r="AB435" s="195"/>
      <c r="AC435" s="195"/>
      <c r="AD435" s="195"/>
      <c r="AE435" s="195"/>
      <c r="AF435" s="195"/>
      <c r="AG435" s="195"/>
      <c r="AH435" s="195"/>
      <c r="AI435" s="195"/>
      <c r="AJ435" s="195"/>
      <c r="AK435" s="446" t="s">
        <v>37</v>
      </c>
      <c r="AL435" s="195"/>
      <c r="AM435" s="195"/>
      <c r="AN435" s="195"/>
      <c r="AO435" s="195"/>
      <c r="AP435" s="195"/>
      <c r="AQ435" s="195" t="s">
        <v>26</v>
      </c>
      <c r="AR435" s="195"/>
      <c r="AS435" s="195"/>
      <c r="AT435" s="195"/>
      <c r="AU435" s="578" t="s">
        <v>27</v>
      </c>
      <c r="AV435" s="298"/>
      <c r="AW435" s="298"/>
      <c r="AX435" s="74"/>
    </row>
    <row r="436" spans="1:50" ht="34.5" customHeight="1">
      <c r="A436" s="68">
        <v>1</v>
      </c>
      <c r="B436" s="68">
        <v>1</v>
      </c>
      <c r="C436" s="94" t="s">
        <v>155</v>
      </c>
      <c r="D436" s="423"/>
      <c r="E436" s="423"/>
      <c r="F436" s="423"/>
      <c r="G436" s="423"/>
      <c r="H436" s="423"/>
      <c r="I436" s="423"/>
      <c r="J436" s="423"/>
      <c r="K436" s="423"/>
      <c r="L436" s="423"/>
      <c r="M436" s="155" t="s">
        <v>201</v>
      </c>
      <c r="N436" s="429"/>
      <c r="O436" s="429"/>
      <c r="P436" s="429"/>
      <c r="Q436" s="429"/>
      <c r="R436" s="429"/>
      <c r="S436" s="429"/>
      <c r="T436" s="429"/>
      <c r="U436" s="429"/>
      <c r="V436" s="429"/>
      <c r="W436" s="429"/>
      <c r="X436" s="429"/>
      <c r="Y436" s="429"/>
      <c r="Z436" s="429"/>
      <c r="AA436" s="429"/>
      <c r="AB436" s="429"/>
      <c r="AC436" s="429"/>
      <c r="AD436" s="429"/>
      <c r="AE436" s="429"/>
      <c r="AF436" s="429"/>
      <c r="AG436" s="429"/>
      <c r="AH436" s="429"/>
      <c r="AI436" s="429"/>
      <c r="AJ436" s="430"/>
      <c r="AK436" s="70">
        <v>6742.334</v>
      </c>
      <c r="AL436" s="71"/>
      <c r="AM436" s="71"/>
      <c r="AN436" s="71"/>
      <c r="AO436" s="71"/>
      <c r="AP436" s="71"/>
      <c r="AQ436" s="97" t="s">
        <v>157</v>
      </c>
      <c r="AR436" s="188"/>
      <c r="AS436" s="188"/>
      <c r="AT436" s="188"/>
      <c r="AU436" s="76" t="s">
        <v>157</v>
      </c>
      <c r="AV436" s="189"/>
      <c r="AW436" s="189"/>
      <c r="AX436" s="190"/>
    </row>
    <row r="437" spans="1:50" ht="34.5" customHeight="1">
      <c r="A437" s="68">
        <v>2</v>
      </c>
      <c r="B437" s="68">
        <v>1</v>
      </c>
      <c r="C437" s="94" t="s">
        <v>158</v>
      </c>
      <c r="D437" s="423"/>
      <c r="E437" s="423"/>
      <c r="F437" s="423"/>
      <c r="G437" s="423"/>
      <c r="H437" s="423"/>
      <c r="I437" s="423"/>
      <c r="J437" s="423"/>
      <c r="K437" s="423"/>
      <c r="L437" s="423"/>
      <c r="M437" s="75" t="s">
        <v>263</v>
      </c>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178">
        <v>3052.034</v>
      </c>
      <c r="AL437" s="179"/>
      <c r="AM437" s="179"/>
      <c r="AN437" s="179"/>
      <c r="AO437" s="179"/>
      <c r="AP437" s="179"/>
      <c r="AQ437" s="97" t="s">
        <v>157</v>
      </c>
      <c r="AR437" s="188"/>
      <c r="AS437" s="188"/>
      <c r="AT437" s="188"/>
      <c r="AU437" s="76" t="s">
        <v>157</v>
      </c>
      <c r="AV437" s="189"/>
      <c r="AW437" s="189"/>
      <c r="AX437" s="190"/>
    </row>
    <row r="438" spans="1:50" ht="34.5" customHeight="1">
      <c r="A438" s="68">
        <v>3</v>
      </c>
      <c r="B438" s="68">
        <v>1</v>
      </c>
      <c r="C438" s="94" t="s">
        <v>159</v>
      </c>
      <c r="D438" s="423"/>
      <c r="E438" s="423"/>
      <c r="F438" s="423"/>
      <c r="G438" s="423"/>
      <c r="H438" s="423"/>
      <c r="I438" s="423"/>
      <c r="J438" s="423"/>
      <c r="K438" s="423"/>
      <c r="L438" s="423"/>
      <c r="M438" s="75" t="s">
        <v>156</v>
      </c>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178">
        <v>483.424</v>
      </c>
      <c r="AL438" s="179"/>
      <c r="AM438" s="179"/>
      <c r="AN438" s="179"/>
      <c r="AO438" s="179"/>
      <c r="AP438" s="179"/>
      <c r="AQ438" s="97" t="s">
        <v>157</v>
      </c>
      <c r="AR438" s="188"/>
      <c r="AS438" s="188"/>
      <c r="AT438" s="188"/>
      <c r="AU438" s="76" t="s">
        <v>157</v>
      </c>
      <c r="AV438" s="189"/>
      <c r="AW438" s="189"/>
      <c r="AX438" s="190"/>
    </row>
    <row r="439" spans="1:50" ht="34.5" customHeight="1">
      <c r="A439" s="68">
        <v>4</v>
      </c>
      <c r="B439" s="68">
        <v>1</v>
      </c>
      <c r="C439" s="94" t="s">
        <v>160</v>
      </c>
      <c r="D439" s="423"/>
      <c r="E439" s="423"/>
      <c r="F439" s="423"/>
      <c r="G439" s="423"/>
      <c r="H439" s="423"/>
      <c r="I439" s="423"/>
      <c r="J439" s="423"/>
      <c r="K439" s="423"/>
      <c r="L439" s="423"/>
      <c r="M439" s="75" t="s">
        <v>161</v>
      </c>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79">
        <v>4.452</v>
      </c>
      <c r="AL439" s="80"/>
      <c r="AM439" s="80"/>
      <c r="AN439" s="80"/>
      <c r="AO439" s="80"/>
      <c r="AP439" s="81"/>
      <c r="AQ439" s="97" t="s">
        <v>157</v>
      </c>
      <c r="AR439" s="188"/>
      <c r="AS439" s="188"/>
      <c r="AT439" s="188"/>
      <c r="AU439" s="76" t="s">
        <v>157</v>
      </c>
      <c r="AV439" s="189"/>
      <c r="AW439" s="189"/>
      <c r="AX439" s="190"/>
    </row>
    <row r="440" spans="1:50" ht="34.5" customHeight="1">
      <c r="A440" s="68">
        <v>5</v>
      </c>
      <c r="B440" s="68">
        <v>1</v>
      </c>
      <c r="C440" s="94" t="s">
        <v>154</v>
      </c>
      <c r="D440" s="423"/>
      <c r="E440" s="423"/>
      <c r="F440" s="423"/>
      <c r="G440" s="423"/>
      <c r="H440" s="423"/>
      <c r="I440" s="423"/>
      <c r="J440" s="423"/>
      <c r="K440" s="423"/>
      <c r="L440" s="423"/>
      <c r="M440" s="75" t="s">
        <v>156</v>
      </c>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178">
        <v>4.425</v>
      </c>
      <c r="AL440" s="179"/>
      <c r="AM440" s="179"/>
      <c r="AN440" s="179"/>
      <c r="AO440" s="179"/>
      <c r="AP440" s="179"/>
      <c r="AQ440" s="97" t="s">
        <v>157</v>
      </c>
      <c r="AR440" s="188"/>
      <c r="AS440" s="188"/>
      <c r="AT440" s="188"/>
      <c r="AU440" s="76" t="s">
        <v>157</v>
      </c>
      <c r="AV440" s="189"/>
      <c r="AW440" s="189"/>
      <c r="AX440" s="190"/>
    </row>
    <row r="441" spans="1:50" ht="24" customHeight="1" hidden="1">
      <c r="A441" s="68"/>
      <c r="B441" s="68"/>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70"/>
      <c r="AL441" s="71"/>
      <c r="AM441" s="71"/>
      <c r="AN441" s="71"/>
      <c r="AO441" s="71"/>
      <c r="AP441" s="71"/>
      <c r="AQ441" s="71"/>
      <c r="AR441" s="71"/>
      <c r="AS441" s="71"/>
      <c r="AT441" s="71"/>
      <c r="AU441" s="72"/>
      <c r="AV441" s="73"/>
      <c r="AW441" s="73"/>
      <c r="AX441" s="74"/>
    </row>
    <row r="442" spans="1:50" ht="24" customHeight="1" hidden="1">
      <c r="A442" s="68"/>
      <c r="B442" s="68"/>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70"/>
      <c r="AL442" s="71"/>
      <c r="AM442" s="71"/>
      <c r="AN442" s="71"/>
      <c r="AO442" s="71"/>
      <c r="AP442" s="71"/>
      <c r="AQ442" s="71"/>
      <c r="AR442" s="71"/>
      <c r="AS442" s="71"/>
      <c r="AT442" s="71"/>
      <c r="AU442" s="72"/>
      <c r="AV442" s="73"/>
      <c r="AW442" s="73"/>
      <c r="AX442" s="74"/>
    </row>
    <row r="443" spans="1:50" ht="24" customHeight="1" hidden="1">
      <c r="A443" s="68"/>
      <c r="B443" s="68"/>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70"/>
      <c r="AL443" s="71"/>
      <c r="AM443" s="71"/>
      <c r="AN443" s="71"/>
      <c r="AO443" s="71"/>
      <c r="AP443" s="71"/>
      <c r="AQ443" s="71"/>
      <c r="AR443" s="71"/>
      <c r="AS443" s="71"/>
      <c r="AT443" s="71"/>
      <c r="AU443" s="72"/>
      <c r="AV443" s="73"/>
      <c r="AW443" s="73"/>
      <c r="AX443" s="74"/>
    </row>
    <row r="444" spans="1:50" ht="24" customHeight="1" hidden="1">
      <c r="A444" s="68"/>
      <c r="B444" s="68"/>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70"/>
      <c r="AL444" s="71"/>
      <c r="AM444" s="71"/>
      <c r="AN444" s="71"/>
      <c r="AO444" s="71"/>
      <c r="AP444" s="71"/>
      <c r="AQ444" s="71"/>
      <c r="AR444" s="71"/>
      <c r="AS444" s="71"/>
      <c r="AT444" s="71"/>
      <c r="AU444" s="72"/>
      <c r="AV444" s="73"/>
      <c r="AW444" s="73"/>
      <c r="AX444" s="74"/>
    </row>
    <row r="445" spans="1:50" ht="24" customHeight="1" hidden="1">
      <c r="A445" s="68"/>
      <c r="B445" s="68"/>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70"/>
      <c r="AL445" s="71"/>
      <c r="AM445" s="71"/>
      <c r="AN445" s="71"/>
      <c r="AO445" s="71"/>
      <c r="AP445" s="71"/>
      <c r="AQ445" s="71"/>
      <c r="AR445" s="71"/>
      <c r="AS445" s="71"/>
      <c r="AT445" s="71"/>
      <c r="AU445" s="72"/>
      <c r="AV445" s="73"/>
      <c r="AW445" s="73"/>
      <c r="AX445" s="74"/>
    </row>
    <row r="446" spans="1:50" ht="24" customHeight="1" hidden="1">
      <c r="A446" s="68"/>
      <c r="B446" s="68"/>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70"/>
      <c r="AL446" s="71"/>
      <c r="AM446" s="71"/>
      <c r="AN446" s="71"/>
      <c r="AO446" s="71"/>
      <c r="AP446" s="71"/>
      <c r="AQ446" s="71"/>
      <c r="AR446" s="71"/>
      <c r="AS446" s="71"/>
      <c r="AT446" s="71"/>
      <c r="AU446" s="72"/>
      <c r="AV446" s="73"/>
      <c r="AW446" s="73"/>
      <c r="AX446" s="74"/>
    </row>
    <row r="447" spans="1:50" ht="24" customHeight="1" hidden="1">
      <c r="A447" s="68"/>
      <c r="B447" s="68"/>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70"/>
      <c r="AL447" s="71"/>
      <c r="AM447" s="71"/>
      <c r="AN447" s="71"/>
      <c r="AO447" s="71"/>
      <c r="AP447" s="71"/>
      <c r="AQ447" s="71"/>
      <c r="AR447" s="71"/>
      <c r="AS447" s="71"/>
      <c r="AT447" s="71"/>
      <c r="AU447" s="72"/>
      <c r="AV447" s="73"/>
      <c r="AW447" s="73"/>
      <c r="AX447" s="74"/>
    </row>
    <row r="448" spans="1:50" ht="24" customHeight="1" hidden="1">
      <c r="A448" s="68"/>
      <c r="B448" s="68"/>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70"/>
      <c r="AL448" s="71"/>
      <c r="AM448" s="71"/>
      <c r="AN448" s="71"/>
      <c r="AO448" s="71"/>
      <c r="AP448" s="71"/>
      <c r="AQ448" s="71"/>
      <c r="AR448" s="71"/>
      <c r="AS448" s="71"/>
      <c r="AT448" s="71"/>
      <c r="AU448" s="72"/>
      <c r="AV448" s="73"/>
      <c r="AW448" s="73"/>
      <c r="AX448" s="74"/>
    </row>
    <row r="449" spans="1:50" ht="24" customHeight="1" hidden="1">
      <c r="A449" s="68"/>
      <c r="B449" s="68"/>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70"/>
      <c r="AL449" s="71"/>
      <c r="AM449" s="71"/>
      <c r="AN449" s="71"/>
      <c r="AO449" s="71"/>
      <c r="AP449" s="71"/>
      <c r="AQ449" s="71"/>
      <c r="AR449" s="71"/>
      <c r="AS449" s="71"/>
      <c r="AT449" s="71"/>
      <c r="AU449" s="72"/>
      <c r="AV449" s="73"/>
      <c r="AW449" s="73"/>
      <c r="AX449" s="74"/>
    </row>
    <row r="450" spans="1:54" s="18" customFormat="1" ht="19.5" customHeight="1" hidden="1">
      <c r="A450" s="62"/>
      <c r="B450" s="62"/>
      <c r="C450" s="63"/>
      <c r="D450" s="63"/>
      <c r="E450" s="63"/>
      <c r="F450" s="63"/>
      <c r="G450" s="63"/>
      <c r="H450" s="63"/>
      <c r="I450" s="63"/>
      <c r="J450" s="63"/>
      <c r="K450" s="63"/>
      <c r="L450" s="63"/>
      <c r="M450" s="64"/>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4"/>
      <c r="AL450" s="63"/>
      <c r="AM450" s="63"/>
      <c r="AN450" s="63"/>
      <c r="AO450" s="63"/>
      <c r="AP450" s="63"/>
      <c r="AQ450" s="63"/>
      <c r="AR450" s="63"/>
      <c r="AS450" s="63"/>
      <c r="AT450" s="63"/>
      <c r="AU450" s="65"/>
      <c r="AV450" s="66"/>
      <c r="AW450" s="66"/>
      <c r="AX450" s="67"/>
      <c r="AY450" s="61"/>
      <c r="AZ450" s="61"/>
      <c r="BA450" s="61"/>
      <c r="BB450" s="61"/>
    </row>
    <row r="451" spans="1:54" s="18" customFormat="1" ht="27" customHeight="1" hidden="1">
      <c r="A451" s="62"/>
      <c r="B451" s="62"/>
      <c r="C451" s="63"/>
      <c r="D451" s="63"/>
      <c r="E451" s="63"/>
      <c r="F451" s="63"/>
      <c r="G451" s="63"/>
      <c r="H451" s="63"/>
      <c r="I451" s="63"/>
      <c r="J451" s="63"/>
      <c r="K451" s="63"/>
      <c r="L451" s="63"/>
      <c r="M451" s="64"/>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4"/>
      <c r="AL451" s="63"/>
      <c r="AM451" s="63"/>
      <c r="AN451" s="63"/>
      <c r="AO451" s="63"/>
      <c r="AP451" s="63"/>
      <c r="AQ451" s="63"/>
      <c r="AR451" s="63"/>
      <c r="AS451" s="63"/>
      <c r="AT451" s="63"/>
      <c r="AU451" s="65"/>
      <c r="AV451" s="66"/>
      <c r="AW451" s="66"/>
      <c r="AX451" s="67"/>
      <c r="AY451" s="61"/>
      <c r="AZ451" s="61"/>
      <c r="BA451" s="61"/>
      <c r="BB451" s="61"/>
    </row>
    <row r="452" spans="1:50" ht="24" customHeight="1" hidden="1">
      <c r="A452" s="68"/>
      <c r="B452" s="68"/>
      <c r="C452" s="75"/>
      <c r="D452" s="69"/>
      <c r="E452" s="69"/>
      <c r="F452" s="69"/>
      <c r="G452" s="69"/>
      <c r="H452" s="69"/>
      <c r="I452" s="69"/>
      <c r="J452" s="69"/>
      <c r="K452" s="69"/>
      <c r="L452" s="69"/>
      <c r="M452" s="75"/>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70"/>
      <c r="AL452" s="71"/>
      <c r="AM452" s="71"/>
      <c r="AN452" s="71"/>
      <c r="AO452" s="71"/>
      <c r="AP452" s="71"/>
      <c r="AQ452" s="71"/>
      <c r="AR452" s="71"/>
      <c r="AS452" s="71"/>
      <c r="AT452" s="71"/>
      <c r="AU452" s="72"/>
      <c r="AV452" s="73"/>
      <c r="AW452" s="73"/>
      <c r="AX452" s="74"/>
    </row>
    <row r="453" spans="1:50" ht="24" customHeight="1" hidden="1">
      <c r="A453" s="68"/>
      <c r="B453" s="68"/>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70"/>
      <c r="AL453" s="71"/>
      <c r="AM453" s="71"/>
      <c r="AN453" s="71"/>
      <c r="AO453" s="71"/>
      <c r="AP453" s="71"/>
      <c r="AQ453" s="71"/>
      <c r="AR453" s="71"/>
      <c r="AS453" s="71"/>
      <c r="AT453" s="71"/>
      <c r="AU453" s="72"/>
      <c r="AV453" s="73"/>
      <c r="AW453" s="73"/>
      <c r="AX453" s="74"/>
    </row>
    <row r="454" spans="1:50" ht="24" customHeight="1" hidden="1">
      <c r="A454" s="68"/>
      <c r="B454" s="68"/>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70"/>
      <c r="AL454" s="71"/>
      <c r="AM454" s="71"/>
      <c r="AN454" s="71"/>
      <c r="AO454" s="71"/>
      <c r="AP454" s="71"/>
      <c r="AQ454" s="71"/>
      <c r="AR454" s="71"/>
      <c r="AS454" s="71"/>
      <c r="AT454" s="71"/>
      <c r="AU454" s="72"/>
      <c r="AV454" s="73"/>
      <c r="AW454" s="73"/>
      <c r="AX454" s="74"/>
    </row>
    <row r="455" spans="1:50" ht="24" customHeight="1" hidden="1">
      <c r="A455" s="68"/>
      <c r="B455" s="68"/>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70"/>
      <c r="AL455" s="71"/>
      <c r="AM455" s="71"/>
      <c r="AN455" s="71"/>
      <c r="AO455" s="71"/>
      <c r="AP455" s="71"/>
      <c r="AQ455" s="71"/>
      <c r="AR455" s="71"/>
      <c r="AS455" s="71"/>
      <c r="AT455" s="71"/>
      <c r="AU455" s="72"/>
      <c r="AV455" s="73"/>
      <c r="AW455" s="73"/>
      <c r="AX455" s="74"/>
    </row>
    <row r="456" spans="1:50" ht="24" customHeight="1" hidden="1">
      <c r="A456" s="68"/>
      <c r="B456" s="68"/>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70"/>
      <c r="AL456" s="71"/>
      <c r="AM456" s="71"/>
      <c r="AN456" s="71"/>
      <c r="AO456" s="71"/>
      <c r="AP456" s="71"/>
      <c r="AQ456" s="71"/>
      <c r="AR456" s="71"/>
      <c r="AS456" s="71"/>
      <c r="AT456" s="71"/>
      <c r="AU456" s="72"/>
      <c r="AV456" s="73"/>
      <c r="AW456" s="73"/>
      <c r="AX456" s="74"/>
    </row>
    <row r="457" spans="1:50" ht="24" customHeight="1" hidden="1">
      <c r="A457" s="68"/>
      <c r="B457" s="68"/>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70"/>
      <c r="AL457" s="71"/>
      <c r="AM457" s="71"/>
      <c r="AN457" s="71"/>
      <c r="AO457" s="71"/>
      <c r="AP457" s="71"/>
      <c r="AQ457" s="71"/>
      <c r="AR457" s="71"/>
      <c r="AS457" s="71"/>
      <c r="AT457" s="71"/>
      <c r="AU457" s="72"/>
      <c r="AV457" s="73"/>
      <c r="AW457" s="73"/>
      <c r="AX457" s="74"/>
    </row>
    <row r="458" spans="1:50" ht="24" customHeight="1" hidden="1">
      <c r="A458" s="68"/>
      <c r="B458" s="68"/>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70"/>
      <c r="AL458" s="71"/>
      <c r="AM458" s="71"/>
      <c r="AN458" s="71"/>
      <c r="AO458" s="71"/>
      <c r="AP458" s="71"/>
      <c r="AQ458" s="71"/>
      <c r="AR458" s="71"/>
      <c r="AS458" s="71"/>
      <c r="AT458" s="71"/>
      <c r="AU458" s="72"/>
      <c r="AV458" s="73"/>
      <c r="AW458" s="73"/>
      <c r="AX458" s="74"/>
    </row>
    <row r="459" spans="1:50" ht="24" customHeight="1" hidden="1">
      <c r="A459" s="68"/>
      <c r="B459" s="68"/>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70"/>
      <c r="AL459" s="71"/>
      <c r="AM459" s="71"/>
      <c r="AN459" s="71"/>
      <c r="AO459" s="71"/>
      <c r="AP459" s="71"/>
      <c r="AQ459" s="71"/>
      <c r="AR459" s="71"/>
      <c r="AS459" s="71"/>
      <c r="AT459" s="71"/>
      <c r="AU459" s="72"/>
      <c r="AV459" s="73"/>
      <c r="AW459" s="73"/>
      <c r="AX459" s="74"/>
    </row>
    <row r="460" spans="1:50" ht="24" customHeight="1" hidden="1">
      <c r="A460" s="68"/>
      <c r="B460" s="68"/>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70"/>
      <c r="AL460" s="71"/>
      <c r="AM460" s="71"/>
      <c r="AN460" s="71"/>
      <c r="AO460" s="71"/>
      <c r="AP460" s="71"/>
      <c r="AQ460" s="71"/>
      <c r="AR460" s="71"/>
      <c r="AS460" s="71"/>
      <c r="AT460" s="71"/>
      <c r="AU460" s="72"/>
      <c r="AV460" s="73"/>
      <c r="AW460" s="73"/>
      <c r="AX460" s="74"/>
    </row>
    <row r="461" spans="1:50" ht="24" customHeight="1" hidden="1">
      <c r="A461" s="68"/>
      <c r="B461" s="68"/>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70"/>
      <c r="AL461" s="71"/>
      <c r="AM461" s="71"/>
      <c r="AN461" s="71"/>
      <c r="AO461" s="71"/>
      <c r="AP461" s="71"/>
      <c r="AQ461" s="71"/>
      <c r="AR461" s="71"/>
      <c r="AS461" s="71"/>
      <c r="AT461" s="71"/>
      <c r="AU461" s="72"/>
      <c r="AV461" s="73"/>
      <c r="AW461" s="73"/>
      <c r="AX461" s="74"/>
    </row>
    <row r="462" spans="1:50" ht="24" customHeight="1" hidden="1">
      <c r="A462" s="68"/>
      <c r="B462" s="68"/>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70"/>
      <c r="AL462" s="71"/>
      <c r="AM462" s="71"/>
      <c r="AN462" s="71"/>
      <c r="AO462" s="71"/>
      <c r="AP462" s="71"/>
      <c r="AQ462" s="71"/>
      <c r="AR462" s="71"/>
      <c r="AS462" s="71"/>
      <c r="AT462" s="71"/>
      <c r="AU462" s="72"/>
      <c r="AV462" s="73"/>
      <c r="AW462" s="73"/>
      <c r="AX462" s="74"/>
    </row>
    <row r="463" spans="1:50" ht="24" customHeight="1" hidden="1">
      <c r="A463" s="68"/>
      <c r="B463" s="68"/>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70"/>
      <c r="AL463" s="71"/>
      <c r="AM463" s="71"/>
      <c r="AN463" s="71"/>
      <c r="AO463" s="71"/>
      <c r="AP463" s="71"/>
      <c r="AQ463" s="71"/>
      <c r="AR463" s="71"/>
      <c r="AS463" s="71"/>
      <c r="AT463" s="71"/>
      <c r="AU463" s="72"/>
      <c r="AV463" s="73"/>
      <c r="AW463" s="73"/>
      <c r="AX463" s="74"/>
    </row>
    <row r="464" spans="1:54" s="18" customFormat="1" ht="27" customHeight="1" hidden="1">
      <c r="A464" s="62"/>
      <c r="B464" s="62"/>
      <c r="C464" s="63"/>
      <c r="D464" s="63"/>
      <c r="E464" s="63"/>
      <c r="F464" s="63"/>
      <c r="G464" s="63"/>
      <c r="H464" s="63"/>
      <c r="I464" s="63"/>
      <c r="J464" s="63"/>
      <c r="K464" s="63"/>
      <c r="L464" s="63"/>
      <c r="M464" s="64"/>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4"/>
      <c r="AL464" s="63"/>
      <c r="AM464" s="63"/>
      <c r="AN464" s="63"/>
      <c r="AO464" s="63"/>
      <c r="AP464" s="63"/>
      <c r="AQ464" s="63"/>
      <c r="AR464" s="63"/>
      <c r="AS464" s="63"/>
      <c r="AT464" s="63"/>
      <c r="AU464" s="65"/>
      <c r="AV464" s="66"/>
      <c r="AW464" s="66"/>
      <c r="AX464" s="67"/>
      <c r="AY464" s="61"/>
      <c r="AZ464" s="61"/>
      <c r="BA464" s="61"/>
      <c r="BB464" s="61"/>
    </row>
    <row r="465" spans="1:54" s="18" customFormat="1" ht="23.25" customHeight="1" hidden="1">
      <c r="A465" s="62"/>
      <c r="B465" s="62"/>
      <c r="C465" s="63"/>
      <c r="D465" s="63"/>
      <c r="E465" s="63"/>
      <c r="F465" s="63"/>
      <c r="G465" s="63"/>
      <c r="H465" s="63"/>
      <c r="I465" s="63"/>
      <c r="J465" s="63"/>
      <c r="K465" s="63"/>
      <c r="L465" s="63"/>
      <c r="M465" s="64"/>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4"/>
      <c r="AL465" s="63"/>
      <c r="AM465" s="63"/>
      <c r="AN465" s="63"/>
      <c r="AO465" s="63"/>
      <c r="AP465" s="63"/>
      <c r="AQ465" s="63"/>
      <c r="AR465" s="63"/>
      <c r="AS465" s="63"/>
      <c r="AT465" s="63"/>
      <c r="AU465" s="65"/>
      <c r="AV465" s="66"/>
      <c r="AW465" s="66"/>
      <c r="AX465" s="67"/>
      <c r="AY465" s="61"/>
      <c r="AZ465" s="61"/>
      <c r="BA465" s="61"/>
      <c r="BB465" s="61"/>
    </row>
    <row r="466" spans="1:50" ht="14.25" customHeight="1">
      <c r="A466" s="33"/>
      <c r="B466" s="33"/>
      <c r="C466" s="13"/>
      <c r="D466" s="12"/>
      <c r="E466" s="12"/>
      <c r="F466" s="12"/>
      <c r="G466" s="12"/>
      <c r="H466" s="12"/>
      <c r="I466" s="12"/>
      <c r="J466" s="12"/>
      <c r="K466" s="12"/>
      <c r="L466" s="12"/>
      <c r="M466" s="14"/>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870"/>
      <c r="AL466" s="870"/>
      <c r="AM466" s="870"/>
      <c r="AN466" s="870"/>
      <c r="AO466" s="870"/>
      <c r="AP466" s="870"/>
      <c r="AQ466" s="16"/>
      <c r="AR466" s="17"/>
      <c r="AS466" s="17"/>
      <c r="AT466" s="17"/>
      <c r="AU466" s="16"/>
      <c r="AV466" s="17"/>
      <c r="AW466" s="17"/>
      <c r="AX466" s="17"/>
    </row>
    <row r="467" spans="1:50" ht="14.25" customHeight="1">
      <c r="A467" s="7"/>
      <c r="B467" s="18" t="s">
        <v>162</v>
      </c>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19"/>
      <c r="AL467" s="19"/>
      <c r="AM467" s="19"/>
      <c r="AN467" s="19"/>
      <c r="AO467" s="19"/>
      <c r="AP467" s="19"/>
      <c r="AQ467" s="19"/>
      <c r="AR467" s="19"/>
      <c r="AS467" s="19"/>
      <c r="AT467" s="19"/>
      <c r="AU467" s="19"/>
      <c r="AV467" s="19"/>
      <c r="AW467" s="19"/>
      <c r="AX467" s="19"/>
    </row>
    <row r="468" spans="1:50" ht="33.75" customHeight="1">
      <c r="A468" s="68"/>
      <c r="B468" s="68"/>
      <c r="C468" s="195" t="s">
        <v>163</v>
      </c>
      <c r="D468" s="195"/>
      <c r="E468" s="195"/>
      <c r="F468" s="195"/>
      <c r="G468" s="195"/>
      <c r="H468" s="195"/>
      <c r="I468" s="195"/>
      <c r="J468" s="195"/>
      <c r="K468" s="195"/>
      <c r="L468" s="195"/>
      <c r="M468" s="195" t="s">
        <v>164</v>
      </c>
      <c r="N468" s="195"/>
      <c r="O468" s="195"/>
      <c r="P468" s="195"/>
      <c r="Q468" s="195"/>
      <c r="R468" s="195"/>
      <c r="S468" s="195"/>
      <c r="T468" s="195"/>
      <c r="U468" s="195"/>
      <c r="V468" s="195"/>
      <c r="W468" s="195"/>
      <c r="X468" s="195"/>
      <c r="Y468" s="195"/>
      <c r="Z468" s="195"/>
      <c r="AA468" s="195"/>
      <c r="AB468" s="195"/>
      <c r="AC468" s="195"/>
      <c r="AD468" s="195"/>
      <c r="AE468" s="195"/>
      <c r="AF468" s="195"/>
      <c r="AG468" s="195"/>
      <c r="AH468" s="195"/>
      <c r="AI468" s="195"/>
      <c r="AJ468" s="195"/>
      <c r="AK468" s="196" t="s">
        <v>165</v>
      </c>
      <c r="AL468" s="197"/>
      <c r="AM468" s="197"/>
      <c r="AN468" s="197"/>
      <c r="AO468" s="197"/>
      <c r="AP468" s="197"/>
      <c r="AQ468" s="197" t="s">
        <v>26</v>
      </c>
      <c r="AR468" s="197"/>
      <c r="AS468" s="197"/>
      <c r="AT468" s="197"/>
      <c r="AU468" s="198" t="s">
        <v>27</v>
      </c>
      <c r="AV468" s="199"/>
      <c r="AW468" s="199"/>
      <c r="AX468" s="200"/>
    </row>
    <row r="469" spans="1:50" ht="33.75" customHeight="1">
      <c r="A469" s="68">
        <v>1</v>
      </c>
      <c r="B469" s="68">
        <v>1</v>
      </c>
      <c r="C469" s="163" t="s">
        <v>155</v>
      </c>
      <c r="D469" s="73"/>
      <c r="E469" s="73"/>
      <c r="F469" s="73"/>
      <c r="G469" s="73"/>
      <c r="H469" s="73"/>
      <c r="I469" s="73"/>
      <c r="J469" s="73"/>
      <c r="K469" s="73"/>
      <c r="L469" s="74"/>
      <c r="M469" s="155" t="s">
        <v>210</v>
      </c>
      <c r="N469" s="161"/>
      <c r="O469" s="161"/>
      <c r="P469" s="161"/>
      <c r="Q469" s="161"/>
      <c r="R469" s="161"/>
      <c r="S469" s="161"/>
      <c r="T469" s="161"/>
      <c r="U469" s="161"/>
      <c r="V469" s="161"/>
      <c r="W469" s="161"/>
      <c r="X469" s="161"/>
      <c r="Y469" s="161"/>
      <c r="Z469" s="161"/>
      <c r="AA469" s="161"/>
      <c r="AB469" s="161"/>
      <c r="AC469" s="161"/>
      <c r="AD469" s="161"/>
      <c r="AE469" s="161"/>
      <c r="AF469" s="161"/>
      <c r="AG469" s="161"/>
      <c r="AH469" s="161"/>
      <c r="AI469" s="161"/>
      <c r="AJ469" s="162"/>
      <c r="AK469" s="178">
        <v>103.912</v>
      </c>
      <c r="AL469" s="178"/>
      <c r="AM469" s="178"/>
      <c r="AN469" s="178"/>
      <c r="AO469" s="178"/>
      <c r="AP469" s="178"/>
      <c r="AQ469" s="97" t="s">
        <v>167</v>
      </c>
      <c r="AR469" s="188"/>
      <c r="AS469" s="188"/>
      <c r="AT469" s="188"/>
      <c r="AU469" s="76" t="s">
        <v>167</v>
      </c>
      <c r="AV469" s="189"/>
      <c r="AW469" s="189"/>
      <c r="AX469" s="190"/>
    </row>
    <row r="470" spans="1:50" ht="24" customHeight="1" hidden="1">
      <c r="A470" s="68"/>
      <c r="B470" s="68"/>
      <c r="C470" s="75"/>
      <c r="D470" s="69"/>
      <c r="E470" s="69"/>
      <c r="F470" s="69"/>
      <c r="G470" s="69"/>
      <c r="H470" s="69"/>
      <c r="I470" s="69"/>
      <c r="J470" s="69"/>
      <c r="K470" s="69"/>
      <c r="L470" s="69"/>
      <c r="M470" s="75"/>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70"/>
      <c r="AL470" s="71"/>
      <c r="AM470" s="71"/>
      <c r="AN470" s="71"/>
      <c r="AO470" s="71"/>
      <c r="AP470" s="71"/>
      <c r="AQ470" s="71"/>
      <c r="AR470" s="71"/>
      <c r="AS470" s="71"/>
      <c r="AT470" s="71"/>
      <c r="AU470" s="72"/>
      <c r="AV470" s="73"/>
      <c r="AW470" s="73"/>
      <c r="AX470" s="74"/>
    </row>
    <row r="471" spans="1:50" ht="23.25" customHeight="1" hidden="1">
      <c r="A471" s="68"/>
      <c r="B471" s="68"/>
      <c r="C471" s="75"/>
      <c r="D471" s="69"/>
      <c r="E471" s="69"/>
      <c r="F471" s="69"/>
      <c r="G471" s="69"/>
      <c r="H471" s="69"/>
      <c r="I471" s="69"/>
      <c r="J471" s="69"/>
      <c r="K471" s="69"/>
      <c r="L471" s="69"/>
      <c r="M471" s="75"/>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70"/>
      <c r="AL471" s="71"/>
      <c r="AM471" s="71"/>
      <c r="AN471" s="71"/>
      <c r="AO471" s="71"/>
      <c r="AP471" s="71"/>
      <c r="AQ471" s="71"/>
      <c r="AR471" s="71"/>
      <c r="AS471" s="71"/>
      <c r="AT471" s="71"/>
      <c r="AU471" s="72"/>
      <c r="AV471" s="73"/>
      <c r="AW471" s="73"/>
      <c r="AX471" s="74"/>
    </row>
    <row r="472" spans="1:50" ht="24" customHeight="1" hidden="1">
      <c r="A472" s="68"/>
      <c r="B472" s="68"/>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70"/>
      <c r="AL472" s="71"/>
      <c r="AM472" s="71"/>
      <c r="AN472" s="71"/>
      <c r="AO472" s="71"/>
      <c r="AP472" s="71"/>
      <c r="AQ472" s="71"/>
      <c r="AR472" s="71"/>
      <c r="AS472" s="71"/>
      <c r="AT472" s="71"/>
      <c r="AU472" s="72"/>
      <c r="AV472" s="73"/>
      <c r="AW472" s="73"/>
      <c r="AX472" s="74"/>
    </row>
    <row r="473" spans="1:50" ht="24" customHeight="1" hidden="1">
      <c r="A473" s="68"/>
      <c r="B473" s="68"/>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70"/>
      <c r="AL473" s="71"/>
      <c r="AM473" s="71"/>
      <c r="AN473" s="71"/>
      <c r="AO473" s="71"/>
      <c r="AP473" s="71"/>
      <c r="AQ473" s="71"/>
      <c r="AR473" s="71"/>
      <c r="AS473" s="71"/>
      <c r="AT473" s="71"/>
      <c r="AU473" s="72"/>
      <c r="AV473" s="73"/>
      <c r="AW473" s="73"/>
      <c r="AX473" s="74"/>
    </row>
    <row r="474" spans="1:50" ht="24" customHeight="1" hidden="1">
      <c r="A474" s="68"/>
      <c r="B474" s="68"/>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70"/>
      <c r="AL474" s="71"/>
      <c r="AM474" s="71"/>
      <c r="AN474" s="71"/>
      <c r="AO474" s="71"/>
      <c r="AP474" s="71"/>
      <c r="AQ474" s="71"/>
      <c r="AR474" s="71"/>
      <c r="AS474" s="71"/>
      <c r="AT474" s="71"/>
      <c r="AU474" s="72"/>
      <c r="AV474" s="73"/>
      <c r="AW474" s="73"/>
      <c r="AX474" s="74"/>
    </row>
    <row r="475" spans="1:50" ht="24" customHeight="1" hidden="1">
      <c r="A475" s="68"/>
      <c r="B475" s="68"/>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70"/>
      <c r="AL475" s="71"/>
      <c r="AM475" s="71"/>
      <c r="AN475" s="71"/>
      <c r="AO475" s="71"/>
      <c r="AP475" s="71"/>
      <c r="AQ475" s="71"/>
      <c r="AR475" s="71"/>
      <c r="AS475" s="71"/>
      <c r="AT475" s="71"/>
      <c r="AU475" s="72"/>
      <c r="AV475" s="73"/>
      <c r="AW475" s="73"/>
      <c r="AX475" s="74"/>
    </row>
    <row r="476" spans="1:50" ht="24" customHeight="1" hidden="1">
      <c r="A476" s="68"/>
      <c r="B476" s="68"/>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70"/>
      <c r="AL476" s="71"/>
      <c r="AM476" s="71"/>
      <c r="AN476" s="71"/>
      <c r="AO476" s="71"/>
      <c r="AP476" s="71"/>
      <c r="AQ476" s="71"/>
      <c r="AR476" s="71"/>
      <c r="AS476" s="71"/>
      <c r="AT476" s="71"/>
      <c r="AU476" s="72"/>
      <c r="AV476" s="73"/>
      <c r="AW476" s="73"/>
      <c r="AX476" s="74"/>
    </row>
    <row r="477" spans="1:50" ht="24" customHeight="1" hidden="1">
      <c r="A477" s="68"/>
      <c r="B477" s="68"/>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70"/>
      <c r="AL477" s="71"/>
      <c r="AM477" s="71"/>
      <c r="AN477" s="71"/>
      <c r="AO477" s="71"/>
      <c r="AP477" s="71"/>
      <c r="AQ477" s="71"/>
      <c r="AR477" s="71"/>
      <c r="AS477" s="71"/>
      <c r="AT477" s="71"/>
      <c r="AU477" s="72"/>
      <c r="AV477" s="73"/>
      <c r="AW477" s="73"/>
      <c r="AX477" s="74"/>
    </row>
    <row r="478" spans="1:50" ht="24" customHeight="1" hidden="1">
      <c r="A478" s="68"/>
      <c r="B478" s="68"/>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70"/>
      <c r="AL478" s="71"/>
      <c r="AM478" s="71"/>
      <c r="AN478" s="71"/>
      <c r="AO478" s="71"/>
      <c r="AP478" s="71"/>
      <c r="AQ478" s="71"/>
      <c r="AR478" s="71"/>
      <c r="AS478" s="71"/>
      <c r="AT478" s="71"/>
      <c r="AU478" s="72"/>
      <c r="AV478" s="73"/>
      <c r="AW478" s="73"/>
      <c r="AX478" s="74"/>
    </row>
    <row r="479" spans="1:50" ht="24" customHeight="1" hidden="1">
      <c r="A479" s="68"/>
      <c r="B479" s="68"/>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70"/>
      <c r="AL479" s="71"/>
      <c r="AM479" s="71"/>
      <c r="AN479" s="71"/>
      <c r="AO479" s="71"/>
      <c r="AP479" s="71"/>
      <c r="AQ479" s="71"/>
      <c r="AR479" s="71"/>
      <c r="AS479" s="71"/>
      <c r="AT479" s="71"/>
      <c r="AU479" s="72"/>
      <c r="AV479" s="73"/>
      <c r="AW479" s="73"/>
      <c r="AX479" s="74"/>
    </row>
    <row r="480" spans="1:50" ht="24" customHeight="1" hidden="1">
      <c r="A480" s="68"/>
      <c r="B480" s="68"/>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70"/>
      <c r="AL480" s="71"/>
      <c r="AM480" s="71"/>
      <c r="AN480" s="71"/>
      <c r="AO480" s="71"/>
      <c r="AP480" s="71"/>
      <c r="AQ480" s="71"/>
      <c r="AR480" s="71"/>
      <c r="AS480" s="71"/>
      <c r="AT480" s="71"/>
      <c r="AU480" s="72"/>
      <c r="AV480" s="73"/>
      <c r="AW480" s="73"/>
      <c r="AX480" s="74"/>
    </row>
    <row r="481" spans="1:50" ht="24" customHeight="1" hidden="1">
      <c r="A481" s="68"/>
      <c r="B481" s="68"/>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70"/>
      <c r="AL481" s="71"/>
      <c r="AM481" s="71"/>
      <c r="AN481" s="71"/>
      <c r="AO481" s="71"/>
      <c r="AP481" s="71"/>
      <c r="AQ481" s="71"/>
      <c r="AR481" s="71"/>
      <c r="AS481" s="71"/>
      <c r="AT481" s="71"/>
      <c r="AU481" s="72"/>
      <c r="AV481" s="73"/>
      <c r="AW481" s="73"/>
      <c r="AX481" s="74"/>
    </row>
    <row r="482" spans="1:50" ht="24" customHeight="1" hidden="1">
      <c r="A482" s="68"/>
      <c r="B482" s="68"/>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70"/>
      <c r="AL482" s="71"/>
      <c r="AM482" s="71"/>
      <c r="AN482" s="71"/>
      <c r="AO482" s="71"/>
      <c r="AP482" s="71"/>
      <c r="AQ482" s="71"/>
      <c r="AR482" s="71"/>
      <c r="AS482" s="71"/>
      <c r="AT482" s="71"/>
      <c r="AU482" s="72"/>
      <c r="AV482" s="73"/>
      <c r="AW482" s="73"/>
      <c r="AX482" s="74"/>
    </row>
    <row r="483" spans="1:54" s="18" customFormat="1" ht="19.5" customHeight="1" hidden="1">
      <c r="A483" s="62"/>
      <c r="B483" s="62"/>
      <c r="C483" s="63"/>
      <c r="D483" s="63"/>
      <c r="E483" s="63"/>
      <c r="F483" s="63"/>
      <c r="G483" s="63"/>
      <c r="H483" s="63"/>
      <c r="I483" s="63"/>
      <c r="J483" s="63"/>
      <c r="K483" s="63"/>
      <c r="L483" s="63"/>
      <c r="M483" s="64"/>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4"/>
      <c r="AL483" s="63"/>
      <c r="AM483" s="63"/>
      <c r="AN483" s="63"/>
      <c r="AO483" s="63"/>
      <c r="AP483" s="63"/>
      <c r="AQ483" s="63"/>
      <c r="AR483" s="63"/>
      <c r="AS483" s="63"/>
      <c r="AT483" s="63"/>
      <c r="AU483" s="65"/>
      <c r="AV483" s="66"/>
      <c r="AW483" s="66"/>
      <c r="AX483" s="67"/>
      <c r="AY483" s="61"/>
      <c r="AZ483" s="61"/>
      <c r="BA483" s="61"/>
      <c r="BB483" s="61"/>
    </row>
    <row r="484" spans="1:54" s="18" customFormat="1" ht="27" customHeight="1" hidden="1">
      <c r="A484" s="62"/>
      <c r="B484" s="62"/>
      <c r="C484" s="63"/>
      <c r="D484" s="63"/>
      <c r="E484" s="63"/>
      <c r="F484" s="63"/>
      <c r="G484" s="63"/>
      <c r="H484" s="63"/>
      <c r="I484" s="63"/>
      <c r="J484" s="63"/>
      <c r="K484" s="63"/>
      <c r="L484" s="63"/>
      <c r="M484" s="64"/>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4"/>
      <c r="AL484" s="63"/>
      <c r="AM484" s="63"/>
      <c r="AN484" s="63"/>
      <c r="AO484" s="63"/>
      <c r="AP484" s="63"/>
      <c r="AQ484" s="63"/>
      <c r="AR484" s="63"/>
      <c r="AS484" s="63"/>
      <c r="AT484" s="63"/>
      <c r="AU484" s="65"/>
      <c r="AV484" s="66"/>
      <c r="AW484" s="66"/>
      <c r="AX484" s="67"/>
      <c r="AY484" s="61"/>
      <c r="AZ484" s="61"/>
      <c r="BA484" s="61"/>
      <c r="BB484" s="61"/>
    </row>
    <row r="485" spans="1:50" ht="24" customHeight="1" hidden="1">
      <c r="A485" s="68"/>
      <c r="B485" s="68"/>
      <c r="C485" s="75"/>
      <c r="D485" s="69"/>
      <c r="E485" s="69"/>
      <c r="F485" s="69"/>
      <c r="G485" s="69"/>
      <c r="H485" s="69"/>
      <c r="I485" s="69"/>
      <c r="J485" s="69"/>
      <c r="K485" s="69"/>
      <c r="L485" s="69"/>
      <c r="M485" s="75"/>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70"/>
      <c r="AL485" s="71"/>
      <c r="AM485" s="71"/>
      <c r="AN485" s="71"/>
      <c r="AO485" s="71"/>
      <c r="AP485" s="71"/>
      <c r="AQ485" s="71"/>
      <c r="AR485" s="71"/>
      <c r="AS485" s="71"/>
      <c r="AT485" s="71"/>
      <c r="AU485" s="72"/>
      <c r="AV485" s="73"/>
      <c r="AW485" s="73"/>
      <c r="AX485" s="74"/>
    </row>
    <row r="486" spans="1:50" ht="24" customHeight="1" hidden="1">
      <c r="A486" s="68"/>
      <c r="B486" s="68"/>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70"/>
      <c r="AL486" s="71"/>
      <c r="AM486" s="71"/>
      <c r="AN486" s="71"/>
      <c r="AO486" s="71"/>
      <c r="AP486" s="71"/>
      <c r="AQ486" s="71"/>
      <c r="AR486" s="71"/>
      <c r="AS486" s="71"/>
      <c r="AT486" s="71"/>
      <c r="AU486" s="72"/>
      <c r="AV486" s="73"/>
      <c r="AW486" s="73"/>
      <c r="AX486" s="74"/>
    </row>
    <row r="487" spans="1:50" ht="24" customHeight="1" hidden="1">
      <c r="A487" s="68"/>
      <c r="B487" s="68"/>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70"/>
      <c r="AL487" s="71"/>
      <c r="AM487" s="71"/>
      <c r="AN487" s="71"/>
      <c r="AO487" s="71"/>
      <c r="AP487" s="71"/>
      <c r="AQ487" s="71"/>
      <c r="AR487" s="71"/>
      <c r="AS487" s="71"/>
      <c r="AT487" s="71"/>
      <c r="AU487" s="72"/>
      <c r="AV487" s="73"/>
      <c r="AW487" s="73"/>
      <c r="AX487" s="74"/>
    </row>
    <row r="488" spans="1:50" ht="24" customHeight="1" hidden="1">
      <c r="A488" s="68"/>
      <c r="B488" s="68"/>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70"/>
      <c r="AL488" s="71"/>
      <c r="AM488" s="71"/>
      <c r="AN488" s="71"/>
      <c r="AO488" s="71"/>
      <c r="AP488" s="71"/>
      <c r="AQ488" s="71"/>
      <c r="AR488" s="71"/>
      <c r="AS488" s="71"/>
      <c r="AT488" s="71"/>
      <c r="AU488" s="72"/>
      <c r="AV488" s="73"/>
      <c r="AW488" s="73"/>
      <c r="AX488" s="74"/>
    </row>
    <row r="489" spans="1:50" ht="24" customHeight="1" hidden="1">
      <c r="A489" s="68"/>
      <c r="B489" s="68"/>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70"/>
      <c r="AL489" s="71"/>
      <c r="AM489" s="71"/>
      <c r="AN489" s="71"/>
      <c r="AO489" s="71"/>
      <c r="AP489" s="71"/>
      <c r="AQ489" s="71"/>
      <c r="AR489" s="71"/>
      <c r="AS489" s="71"/>
      <c r="AT489" s="71"/>
      <c r="AU489" s="72"/>
      <c r="AV489" s="73"/>
      <c r="AW489" s="73"/>
      <c r="AX489" s="74"/>
    </row>
    <row r="490" spans="1:50" ht="24" customHeight="1" hidden="1">
      <c r="A490" s="68"/>
      <c r="B490" s="68"/>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70"/>
      <c r="AL490" s="71"/>
      <c r="AM490" s="71"/>
      <c r="AN490" s="71"/>
      <c r="AO490" s="71"/>
      <c r="AP490" s="71"/>
      <c r="AQ490" s="71"/>
      <c r="AR490" s="71"/>
      <c r="AS490" s="71"/>
      <c r="AT490" s="71"/>
      <c r="AU490" s="72"/>
      <c r="AV490" s="73"/>
      <c r="AW490" s="73"/>
      <c r="AX490" s="74"/>
    </row>
    <row r="491" spans="1:50" ht="24" customHeight="1" hidden="1">
      <c r="A491" s="68"/>
      <c r="B491" s="68"/>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70"/>
      <c r="AL491" s="71"/>
      <c r="AM491" s="71"/>
      <c r="AN491" s="71"/>
      <c r="AO491" s="71"/>
      <c r="AP491" s="71"/>
      <c r="AQ491" s="71"/>
      <c r="AR491" s="71"/>
      <c r="AS491" s="71"/>
      <c r="AT491" s="71"/>
      <c r="AU491" s="72"/>
      <c r="AV491" s="73"/>
      <c r="AW491" s="73"/>
      <c r="AX491" s="74"/>
    </row>
    <row r="492" spans="1:50" ht="24" customHeight="1" hidden="1">
      <c r="A492" s="68"/>
      <c r="B492" s="68"/>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70"/>
      <c r="AL492" s="71"/>
      <c r="AM492" s="71"/>
      <c r="AN492" s="71"/>
      <c r="AO492" s="71"/>
      <c r="AP492" s="71"/>
      <c r="AQ492" s="71"/>
      <c r="AR492" s="71"/>
      <c r="AS492" s="71"/>
      <c r="AT492" s="71"/>
      <c r="AU492" s="72"/>
      <c r="AV492" s="73"/>
      <c r="AW492" s="73"/>
      <c r="AX492" s="74"/>
    </row>
    <row r="493" spans="1:50" ht="24" customHeight="1" hidden="1">
      <c r="A493" s="68"/>
      <c r="B493" s="68"/>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70"/>
      <c r="AL493" s="71"/>
      <c r="AM493" s="71"/>
      <c r="AN493" s="71"/>
      <c r="AO493" s="71"/>
      <c r="AP493" s="71"/>
      <c r="AQ493" s="71"/>
      <c r="AR493" s="71"/>
      <c r="AS493" s="71"/>
      <c r="AT493" s="71"/>
      <c r="AU493" s="72"/>
      <c r="AV493" s="73"/>
      <c r="AW493" s="73"/>
      <c r="AX493" s="74"/>
    </row>
    <row r="494" spans="1:50" ht="24" customHeight="1" hidden="1">
      <c r="A494" s="68"/>
      <c r="B494" s="68"/>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70"/>
      <c r="AL494" s="71"/>
      <c r="AM494" s="71"/>
      <c r="AN494" s="71"/>
      <c r="AO494" s="71"/>
      <c r="AP494" s="71"/>
      <c r="AQ494" s="71"/>
      <c r="AR494" s="71"/>
      <c r="AS494" s="71"/>
      <c r="AT494" s="71"/>
      <c r="AU494" s="72"/>
      <c r="AV494" s="73"/>
      <c r="AW494" s="73"/>
      <c r="AX494" s="74"/>
    </row>
    <row r="495" spans="1:50" ht="24" customHeight="1" hidden="1">
      <c r="A495" s="68"/>
      <c r="B495" s="68"/>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70"/>
      <c r="AL495" s="71"/>
      <c r="AM495" s="71"/>
      <c r="AN495" s="71"/>
      <c r="AO495" s="71"/>
      <c r="AP495" s="71"/>
      <c r="AQ495" s="71"/>
      <c r="AR495" s="71"/>
      <c r="AS495" s="71"/>
      <c r="AT495" s="71"/>
      <c r="AU495" s="72"/>
      <c r="AV495" s="73"/>
      <c r="AW495" s="73"/>
      <c r="AX495" s="74"/>
    </row>
    <row r="496" spans="1:50" ht="24" customHeight="1" hidden="1">
      <c r="A496" s="68"/>
      <c r="B496" s="68"/>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70"/>
      <c r="AL496" s="71"/>
      <c r="AM496" s="71"/>
      <c r="AN496" s="71"/>
      <c r="AO496" s="71"/>
      <c r="AP496" s="71"/>
      <c r="AQ496" s="71"/>
      <c r="AR496" s="71"/>
      <c r="AS496" s="71"/>
      <c r="AT496" s="71"/>
      <c r="AU496" s="72"/>
      <c r="AV496" s="73"/>
      <c r="AW496" s="73"/>
      <c r="AX496" s="74"/>
    </row>
    <row r="497" spans="1:54" s="18" customFormat="1" ht="27" customHeight="1" hidden="1">
      <c r="A497" s="62"/>
      <c r="B497" s="62"/>
      <c r="C497" s="63"/>
      <c r="D497" s="63"/>
      <c r="E497" s="63"/>
      <c r="F497" s="63"/>
      <c r="G497" s="63"/>
      <c r="H497" s="63"/>
      <c r="I497" s="63"/>
      <c r="J497" s="63"/>
      <c r="K497" s="63"/>
      <c r="L497" s="63"/>
      <c r="M497" s="64"/>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63"/>
      <c r="AM497" s="63"/>
      <c r="AN497" s="63"/>
      <c r="AO497" s="63"/>
      <c r="AP497" s="63"/>
      <c r="AQ497" s="63"/>
      <c r="AR497" s="63"/>
      <c r="AS497" s="63"/>
      <c r="AT497" s="63"/>
      <c r="AU497" s="65"/>
      <c r="AV497" s="66"/>
      <c r="AW497" s="66"/>
      <c r="AX497" s="67"/>
      <c r="AY497" s="61"/>
      <c r="AZ497" s="61"/>
      <c r="BA497" s="61"/>
      <c r="BB497" s="61"/>
    </row>
    <row r="498" spans="1:54" s="18" customFormat="1" ht="23.25" customHeight="1" hidden="1">
      <c r="A498" s="62"/>
      <c r="B498" s="62"/>
      <c r="C498" s="63"/>
      <c r="D498" s="63"/>
      <c r="E498" s="63"/>
      <c r="F498" s="63"/>
      <c r="G498" s="63"/>
      <c r="H498" s="63"/>
      <c r="I498" s="63"/>
      <c r="J498" s="63"/>
      <c r="K498" s="63"/>
      <c r="L498" s="63"/>
      <c r="M498" s="64"/>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4"/>
      <c r="AL498" s="63"/>
      <c r="AM498" s="63"/>
      <c r="AN498" s="63"/>
      <c r="AO498" s="63"/>
      <c r="AP498" s="63"/>
      <c r="AQ498" s="63"/>
      <c r="AR498" s="63"/>
      <c r="AS498" s="63"/>
      <c r="AT498" s="63"/>
      <c r="AU498" s="65"/>
      <c r="AV498" s="66"/>
      <c r="AW498" s="66"/>
      <c r="AX498" s="67"/>
      <c r="AY498" s="61"/>
      <c r="AZ498" s="61"/>
      <c r="BA498" s="61"/>
      <c r="BB498" s="61"/>
    </row>
    <row r="499" spans="1:50" ht="13.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871"/>
      <c r="AL499" s="871"/>
      <c r="AM499" s="871"/>
      <c r="AN499" s="871"/>
      <c r="AO499" s="871"/>
      <c r="AP499" s="871"/>
      <c r="AQ499" s="19"/>
      <c r="AR499" s="19"/>
      <c r="AS499" s="19"/>
      <c r="AT499" s="19"/>
      <c r="AU499" s="19"/>
      <c r="AV499" s="19"/>
      <c r="AW499" s="19"/>
      <c r="AX499" s="19"/>
    </row>
    <row r="500" spans="1:50" ht="13.5" customHeight="1">
      <c r="A500" s="7"/>
      <c r="B500" s="18" t="s">
        <v>207</v>
      </c>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19"/>
      <c r="AL500" s="19"/>
      <c r="AM500" s="19"/>
      <c r="AN500" s="19"/>
      <c r="AO500" s="19"/>
      <c r="AP500" s="19"/>
      <c r="AQ500" s="19"/>
      <c r="AR500" s="19"/>
      <c r="AS500" s="19"/>
      <c r="AT500" s="19"/>
      <c r="AU500" s="19"/>
      <c r="AV500" s="19"/>
      <c r="AW500" s="19"/>
      <c r="AX500" s="19"/>
    </row>
    <row r="501" spans="1:50" ht="33.75" customHeight="1">
      <c r="A501" s="68"/>
      <c r="B501" s="68"/>
      <c r="C501" s="195" t="s">
        <v>163</v>
      </c>
      <c r="D501" s="195"/>
      <c r="E501" s="195"/>
      <c r="F501" s="195"/>
      <c r="G501" s="195"/>
      <c r="H501" s="195"/>
      <c r="I501" s="195"/>
      <c r="J501" s="195"/>
      <c r="K501" s="195"/>
      <c r="L501" s="195"/>
      <c r="M501" s="195" t="s">
        <v>164</v>
      </c>
      <c r="N501" s="195"/>
      <c r="O501" s="195"/>
      <c r="P501" s="195"/>
      <c r="Q501" s="195"/>
      <c r="R501" s="195"/>
      <c r="S501" s="195"/>
      <c r="T501" s="195"/>
      <c r="U501" s="195"/>
      <c r="V501" s="195"/>
      <c r="W501" s="195"/>
      <c r="X501" s="195"/>
      <c r="Y501" s="195"/>
      <c r="Z501" s="195"/>
      <c r="AA501" s="195"/>
      <c r="AB501" s="195"/>
      <c r="AC501" s="195"/>
      <c r="AD501" s="195"/>
      <c r="AE501" s="195"/>
      <c r="AF501" s="195"/>
      <c r="AG501" s="195"/>
      <c r="AH501" s="195"/>
      <c r="AI501" s="195"/>
      <c r="AJ501" s="195"/>
      <c r="AK501" s="196" t="s">
        <v>165</v>
      </c>
      <c r="AL501" s="197"/>
      <c r="AM501" s="197"/>
      <c r="AN501" s="197"/>
      <c r="AO501" s="197"/>
      <c r="AP501" s="197"/>
      <c r="AQ501" s="197" t="s">
        <v>26</v>
      </c>
      <c r="AR501" s="197"/>
      <c r="AS501" s="197"/>
      <c r="AT501" s="197"/>
      <c r="AU501" s="198" t="s">
        <v>27</v>
      </c>
      <c r="AV501" s="199"/>
      <c r="AW501" s="199"/>
      <c r="AX501" s="200"/>
    </row>
    <row r="502" spans="1:50" ht="33.75" customHeight="1">
      <c r="A502" s="68">
        <v>1</v>
      </c>
      <c r="B502" s="68">
        <v>1</v>
      </c>
      <c r="C502" s="94" t="s">
        <v>170</v>
      </c>
      <c r="D502" s="423"/>
      <c r="E502" s="423"/>
      <c r="F502" s="423"/>
      <c r="G502" s="423"/>
      <c r="H502" s="423"/>
      <c r="I502" s="423"/>
      <c r="J502" s="423"/>
      <c r="K502" s="423"/>
      <c r="L502" s="423"/>
      <c r="M502" s="75" t="s">
        <v>171</v>
      </c>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c r="AK502" s="872">
        <v>38.148161</v>
      </c>
      <c r="AL502" s="873"/>
      <c r="AM502" s="873"/>
      <c r="AN502" s="873"/>
      <c r="AO502" s="873"/>
      <c r="AP502" s="873"/>
      <c r="AQ502" s="97" t="s">
        <v>167</v>
      </c>
      <c r="AR502" s="188"/>
      <c r="AS502" s="188"/>
      <c r="AT502" s="188"/>
      <c r="AU502" s="76" t="s">
        <v>167</v>
      </c>
      <c r="AV502" s="189"/>
      <c r="AW502" s="189"/>
      <c r="AX502" s="190"/>
    </row>
    <row r="503" spans="1:50" ht="33.75" customHeight="1">
      <c r="A503" s="68">
        <v>2</v>
      </c>
      <c r="B503" s="68">
        <v>1</v>
      </c>
      <c r="C503" s="94" t="s">
        <v>173</v>
      </c>
      <c r="D503" s="423"/>
      <c r="E503" s="423"/>
      <c r="F503" s="423"/>
      <c r="G503" s="423"/>
      <c r="H503" s="423"/>
      <c r="I503" s="423"/>
      <c r="J503" s="423"/>
      <c r="K503" s="423"/>
      <c r="L503" s="423"/>
      <c r="M503" s="75" t="s">
        <v>171</v>
      </c>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c r="AK503" s="172">
        <v>21.239275</v>
      </c>
      <c r="AL503" s="173"/>
      <c r="AM503" s="173"/>
      <c r="AN503" s="173"/>
      <c r="AO503" s="173"/>
      <c r="AP503" s="173"/>
      <c r="AQ503" s="97" t="s">
        <v>167</v>
      </c>
      <c r="AR503" s="188"/>
      <c r="AS503" s="188"/>
      <c r="AT503" s="188"/>
      <c r="AU503" s="76" t="s">
        <v>167</v>
      </c>
      <c r="AV503" s="189"/>
      <c r="AW503" s="189"/>
      <c r="AX503" s="190"/>
    </row>
    <row r="504" spans="1:50" ht="33.75" customHeight="1">
      <c r="A504" s="68">
        <v>3</v>
      </c>
      <c r="B504" s="68">
        <v>1</v>
      </c>
      <c r="C504" s="94" t="s">
        <v>172</v>
      </c>
      <c r="D504" s="423"/>
      <c r="E504" s="423"/>
      <c r="F504" s="423"/>
      <c r="G504" s="423"/>
      <c r="H504" s="423"/>
      <c r="I504" s="423"/>
      <c r="J504" s="423"/>
      <c r="K504" s="423"/>
      <c r="L504" s="423"/>
      <c r="M504" s="75" t="s">
        <v>171</v>
      </c>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69"/>
      <c r="AK504" s="172">
        <v>16.704222</v>
      </c>
      <c r="AL504" s="173"/>
      <c r="AM504" s="173"/>
      <c r="AN504" s="173"/>
      <c r="AO504" s="173"/>
      <c r="AP504" s="173"/>
      <c r="AQ504" s="97" t="s">
        <v>167</v>
      </c>
      <c r="AR504" s="188"/>
      <c r="AS504" s="188"/>
      <c r="AT504" s="188"/>
      <c r="AU504" s="76" t="s">
        <v>167</v>
      </c>
      <c r="AV504" s="189"/>
      <c r="AW504" s="189"/>
      <c r="AX504" s="190"/>
    </row>
    <row r="505" spans="1:50" ht="33.75" customHeight="1">
      <c r="A505" s="68">
        <v>4</v>
      </c>
      <c r="B505" s="68">
        <v>1</v>
      </c>
      <c r="C505" s="94" t="s">
        <v>166</v>
      </c>
      <c r="D505" s="423"/>
      <c r="E505" s="423"/>
      <c r="F505" s="423"/>
      <c r="G505" s="423"/>
      <c r="H505" s="423"/>
      <c r="I505" s="423"/>
      <c r="J505" s="423"/>
      <c r="K505" s="423"/>
      <c r="L505" s="423"/>
      <c r="M505" s="75" t="s">
        <v>174</v>
      </c>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69"/>
      <c r="AK505" s="178">
        <v>9.221881</v>
      </c>
      <c r="AL505" s="179"/>
      <c r="AM505" s="179"/>
      <c r="AN505" s="179"/>
      <c r="AO505" s="179"/>
      <c r="AP505" s="179"/>
      <c r="AQ505" s="97" t="s">
        <v>167</v>
      </c>
      <c r="AR505" s="188"/>
      <c r="AS505" s="188"/>
      <c r="AT505" s="188"/>
      <c r="AU505" s="76" t="s">
        <v>167</v>
      </c>
      <c r="AV505" s="189"/>
      <c r="AW505" s="189"/>
      <c r="AX505" s="190"/>
    </row>
    <row r="506" spans="1:50" ht="24" customHeight="1" hidden="1">
      <c r="A506" s="68"/>
      <c r="B506" s="68"/>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69"/>
      <c r="AK506" s="70"/>
      <c r="AL506" s="71"/>
      <c r="AM506" s="71"/>
      <c r="AN506" s="71"/>
      <c r="AO506" s="71"/>
      <c r="AP506" s="71"/>
      <c r="AQ506" s="71"/>
      <c r="AR506" s="71"/>
      <c r="AS506" s="71"/>
      <c r="AT506" s="71"/>
      <c r="AU506" s="72"/>
      <c r="AV506" s="73"/>
      <c r="AW506" s="73"/>
      <c r="AX506" s="74"/>
    </row>
    <row r="507" spans="1:50" ht="24" customHeight="1" hidden="1">
      <c r="A507" s="68"/>
      <c r="B507" s="68"/>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69"/>
      <c r="AK507" s="70"/>
      <c r="AL507" s="71"/>
      <c r="AM507" s="71"/>
      <c r="AN507" s="71"/>
      <c r="AO507" s="71"/>
      <c r="AP507" s="71"/>
      <c r="AQ507" s="71"/>
      <c r="AR507" s="71"/>
      <c r="AS507" s="71"/>
      <c r="AT507" s="71"/>
      <c r="AU507" s="72"/>
      <c r="AV507" s="73"/>
      <c r="AW507" s="73"/>
      <c r="AX507" s="74"/>
    </row>
    <row r="508" spans="1:50" ht="24" customHeight="1" hidden="1">
      <c r="A508" s="68"/>
      <c r="B508" s="68"/>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c r="AK508" s="70"/>
      <c r="AL508" s="71"/>
      <c r="AM508" s="71"/>
      <c r="AN508" s="71"/>
      <c r="AO508" s="71"/>
      <c r="AP508" s="71"/>
      <c r="AQ508" s="71"/>
      <c r="AR508" s="71"/>
      <c r="AS508" s="71"/>
      <c r="AT508" s="71"/>
      <c r="AU508" s="72"/>
      <c r="AV508" s="73"/>
      <c r="AW508" s="73"/>
      <c r="AX508" s="74"/>
    </row>
    <row r="509" spans="1:50" ht="24" customHeight="1" hidden="1">
      <c r="A509" s="68"/>
      <c r="B509" s="68"/>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69"/>
      <c r="AK509" s="70"/>
      <c r="AL509" s="71"/>
      <c r="AM509" s="71"/>
      <c r="AN509" s="71"/>
      <c r="AO509" s="71"/>
      <c r="AP509" s="71"/>
      <c r="AQ509" s="71"/>
      <c r="AR509" s="71"/>
      <c r="AS509" s="71"/>
      <c r="AT509" s="71"/>
      <c r="AU509" s="72"/>
      <c r="AV509" s="73"/>
      <c r="AW509" s="73"/>
      <c r="AX509" s="74"/>
    </row>
    <row r="510" spans="1:50" ht="24" customHeight="1" hidden="1">
      <c r="A510" s="68"/>
      <c r="B510" s="68"/>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69"/>
      <c r="AK510" s="70"/>
      <c r="AL510" s="71"/>
      <c r="AM510" s="71"/>
      <c r="AN510" s="71"/>
      <c r="AO510" s="71"/>
      <c r="AP510" s="71"/>
      <c r="AQ510" s="71"/>
      <c r="AR510" s="71"/>
      <c r="AS510" s="71"/>
      <c r="AT510" s="71"/>
      <c r="AU510" s="72"/>
      <c r="AV510" s="73"/>
      <c r="AW510" s="73"/>
      <c r="AX510" s="74"/>
    </row>
    <row r="511" spans="1:50" ht="24" customHeight="1" hidden="1">
      <c r="A511" s="68"/>
      <c r="B511" s="68"/>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69"/>
      <c r="AK511" s="70"/>
      <c r="AL511" s="71"/>
      <c r="AM511" s="71"/>
      <c r="AN511" s="71"/>
      <c r="AO511" s="71"/>
      <c r="AP511" s="71"/>
      <c r="AQ511" s="71"/>
      <c r="AR511" s="71"/>
      <c r="AS511" s="71"/>
      <c r="AT511" s="71"/>
      <c r="AU511" s="72"/>
      <c r="AV511" s="73"/>
      <c r="AW511" s="73"/>
      <c r="AX511" s="74"/>
    </row>
    <row r="512" spans="1:50" ht="24" customHeight="1" hidden="1">
      <c r="A512" s="68"/>
      <c r="B512" s="68"/>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c r="AK512" s="70"/>
      <c r="AL512" s="71"/>
      <c r="AM512" s="71"/>
      <c r="AN512" s="71"/>
      <c r="AO512" s="71"/>
      <c r="AP512" s="71"/>
      <c r="AQ512" s="71"/>
      <c r="AR512" s="71"/>
      <c r="AS512" s="71"/>
      <c r="AT512" s="71"/>
      <c r="AU512" s="72"/>
      <c r="AV512" s="73"/>
      <c r="AW512" s="73"/>
      <c r="AX512" s="74"/>
    </row>
    <row r="513" spans="1:50" ht="24" customHeight="1" hidden="1">
      <c r="A513" s="68"/>
      <c r="B513" s="68"/>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69"/>
      <c r="AK513" s="70"/>
      <c r="AL513" s="71"/>
      <c r="AM513" s="71"/>
      <c r="AN513" s="71"/>
      <c r="AO513" s="71"/>
      <c r="AP513" s="71"/>
      <c r="AQ513" s="71"/>
      <c r="AR513" s="71"/>
      <c r="AS513" s="71"/>
      <c r="AT513" s="71"/>
      <c r="AU513" s="72"/>
      <c r="AV513" s="73"/>
      <c r="AW513" s="73"/>
      <c r="AX513" s="74"/>
    </row>
    <row r="514" spans="1:50" ht="24" customHeight="1" hidden="1">
      <c r="A514" s="68"/>
      <c r="B514" s="68"/>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69"/>
      <c r="AK514" s="70"/>
      <c r="AL514" s="71"/>
      <c r="AM514" s="71"/>
      <c r="AN514" s="71"/>
      <c r="AO514" s="71"/>
      <c r="AP514" s="71"/>
      <c r="AQ514" s="71"/>
      <c r="AR514" s="71"/>
      <c r="AS514" s="71"/>
      <c r="AT514" s="71"/>
      <c r="AU514" s="72"/>
      <c r="AV514" s="73"/>
      <c r="AW514" s="73"/>
      <c r="AX514" s="74"/>
    </row>
    <row r="515" spans="1:50" ht="24" customHeight="1" hidden="1">
      <c r="A515" s="68"/>
      <c r="B515" s="68"/>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69"/>
      <c r="AK515" s="70"/>
      <c r="AL515" s="71"/>
      <c r="AM515" s="71"/>
      <c r="AN515" s="71"/>
      <c r="AO515" s="71"/>
      <c r="AP515" s="71"/>
      <c r="AQ515" s="71"/>
      <c r="AR515" s="71"/>
      <c r="AS515" s="71"/>
      <c r="AT515" s="71"/>
      <c r="AU515" s="72"/>
      <c r="AV515" s="73"/>
      <c r="AW515" s="73"/>
      <c r="AX515" s="74"/>
    </row>
    <row r="516" spans="1:54" s="18" customFormat="1" ht="19.5" customHeight="1" hidden="1">
      <c r="A516" s="62"/>
      <c r="B516" s="62"/>
      <c r="C516" s="63"/>
      <c r="D516" s="63"/>
      <c r="E516" s="63"/>
      <c r="F516" s="63"/>
      <c r="G516" s="63"/>
      <c r="H516" s="63"/>
      <c r="I516" s="63"/>
      <c r="J516" s="63"/>
      <c r="K516" s="63"/>
      <c r="L516" s="63"/>
      <c r="M516" s="64"/>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4"/>
      <c r="AL516" s="63"/>
      <c r="AM516" s="63"/>
      <c r="AN516" s="63"/>
      <c r="AO516" s="63"/>
      <c r="AP516" s="63"/>
      <c r="AQ516" s="63"/>
      <c r="AR516" s="63"/>
      <c r="AS516" s="63"/>
      <c r="AT516" s="63"/>
      <c r="AU516" s="65"/>
      <c r="AV516" s="66"/>
      <c r="AW516" s="66"/>
      <c r="AX516" s="67"/>
      <c r="AY516" s="61"/>
      <c r="AZ516" s="61"/>
      <c r="BA516" s="61"/>
      <c r="BB516" s="61"/>
    </row>
    <row r="517" spans="1:54" s="18" customFormat="1" ht="27" customHeight="1" hidden="1">
      <c r="A517" s="62"/>
      <c r="B517" s="62"/>
      <c r="C517" s="63"/>
      <c r="D517" s="63"/>
      <c r="E517" s="63"/>
      <c r="F517" s="63"/>
      <c r="G517" s="63"/>
      <c r="H517" s="63"/>
      <c r="I517" s="63"/>
      <c r="J517" s="63"/>
      <c r="K517" s="63"/>
      <c r="L517" s="63"/>
      <c r="M517" s="64"/>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4"/>
      <c r="AL517" s="63"/>
      <c r="AM517" s="63"/>
      <c r="AN517" s="63"/>
      <c r="AO517" s="63"/>
      <c r="AP517" s="63"/>
      <c r="AQ517" s="63"/>
      <c r="AR517" s="63"/>
      <c r="AS517" s="63"/>
      <c r="AT517" s="63"/>
      <c r="AU517" s="65"/>
      <c r="AV517" s="66"/>
      <c r="AW517" s="66"/>
      <c r="AX517" s="67"/>
      <c r="AY517" s="61"/>
      <c r="AZ517" s="61"/>
      <c r="BA517" s="61"/>
      <c r="BB517" s="61"/>
    </row>
    <row r="518" spans="1:50" ht="24" customHeight="1" hidden="1">
      <c r="A518" s="68"/>
      <c r="B518" s="68"/>
      <c r="C518" s="75"/>
      <c r="D518" s="69"/>
      <c r="E518" s="69"/>
      <c r="F518" s="69"/>
      <c r="G518" s="69"/>
      <c r="H518" s="69"/>
      <c r="I518" s="69"/>
      <c r="J518" s="69"/>
      <c r="K518" s="69"/>
      <c r="L518" s="69"/>
      <c r="M518" s="75"/>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c r="AK518" s="70"/>
      <c r="AL518" s="71"/>
      <c r="AM518" s="71"/>
      <c r="AN518" s="71"/>
      <c r="AO518" s="71"/>
      <c r="AP518" s="71"/>
      <c r="AQ518" s="71"/>
      <c r="AR518" s="71"/>
      <c r="AS518" s="71"/>
      <c r="AT518" s="71"/>
      <c r="AU518" s="72"/>
      <c r="AV518" s="73"/>
      <c r="AW518" s="73"/>
      <c r="AX518" s="74"/>
    </row>
    <row r="519" spans="1:50" ht="24" customHeight="1" hidden="1">
      <c r="A519" s="68"/>
      <c r="B519" s="68"/>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c r="AK519" s="70"/>
      <c r="AL519" s="71"/>
      <c r="AM519" s="71"/>
      <c r="AN519" s="71"/>
      <c r="AO519" s="71"/>
      <c r="AP519" s="71"/>
      <c r="AQ519" s="71"/>
      <c r="AR519" s="71"/>
      <c r="AS519" s="71"/>
      <c r="AT519" s="71"/>
      <c r="AU519" s="72"/>
      <c r="AV519" s="73"/>
      <c r="AW519" s="73"/>
      <c r="AX519" s="74"/>
    </row>
    <row r="520" spans="1:50" ht="24" customHeight="1" hidden="1">
      <c r="A520" s="68"/>
      <c r="B520" s="68"/>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c r="AK520" s="70"/>
      <c r="AL520" s="71"/>
      <c r="AM520" s="71"/>
      <c r="AN520" s="71"/>
      <c r="AO520" s="71"/>
      <c r="AP520" s="71"/>
      <c r="AQ520" s="71"/>
      <c r="AR520" s="71"/>
      <c r="AS520" s="71"/>
      <c r="AT520" s="71"/>
      <c r="AU520" s="72"/>
      <c r="AV520" s="73"/>
      <c r="AW520" s="73"/>
      <c r="AX520" s="74"/>
    </row>
    <row r="521" spans="1:50" ht="24" customHeight="1" hidden="1">
      <c r="A521" s="68"/>
      <c r="B521" s="68"/>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c r="AK521" s="70"/>
      <c r="AL521" s="71"/>
      <c r="AM521" s="71"/>
      <c r="AN521" s="71"/>
      <c r="AO521" s="71"/>
      <c r="AP521" s="71"/>
      <c r="AQ521" s="71"/>
      <c r="AR521" s="71"/>
      <c r="AS521" s="71"/>
      <c r="AT521" s="71"/>
      <c r="AU521" s="72"/>
      <c r="AV521" s="73"/>
      <c r="AW521" s="73"/>
      <c r="AX521" s="74"/>
    </row>
    <row r="522" spans="1:50" ht="24" customHeight="1" hidden="1">
      <c r="A522" s="68"/>
      <c r="B522" s="68"/>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c r="AK522" s="70"/>
      <c r="AL522" s="71"/>
      <c r="AM522" s="71"/>
      <c r="AN522" s="71"/>
      <c r="AO522" s="71"/>
      <c r="AP522" s="71"/>
      <c r="AQ522" s="71"/>
      <c r="AR522" s="71"/>
      <c r="AS522" s="71"/>
      <c r="AT522" s="71"/>
      <c r="AU522" s="72"/>
      <c r="AV522" s="73"/>
      <c r="AW522" s="73"/>
      <c r="AX522" s="74"/>
    </row>
    <row r="523" spans="1:50" ht="24" customHeight="1" hidden="1">
      <c r="A523" s="68"/>
      <c r="B523" s="68"/>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c r="AK523" s="70"/>
      <c r="AL523" s="71"/>
      <c r="AM523" s="71"/>
      <c r="AN523" s="71"/>
      <c r="AO523" s="71"/>
      <c r="AP523" s="71"/>
      <c r="AQ523" s="71"/>
      <c r="AR523" s="71"/>
      <c r="AS523" s="71"/>
      <c r="AT523" s="71"/>
      <c r="AU523" s="72"/>
      <c r="AV523" s="73"/>
      <c r="AW523" s="73"/>
      <c r="AX523" s="74"/>
    </row>
    <row r="524" spans="1:50" ht="24" customHeight="1" hidden="1">
      <c r="A524" s="68"/>
      <c r="B524" s="68"/>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69"/>
      <c r="AK524" s="70"/>
      <c r="AL524" s="71"/>
      <c r="AM524" s="71"/>
      <c r="AN524" s="71"/>
      <c r="AO524" s="71"/>
      <c r="AP524" s="71"/>
      <c r="AQ524" s="71"/>
      <c r="AR524" s="71"/>
      <c r="AS524" s="71"/>
      <c r="AT524" s="71"/>
      <c r="AU524" s="72"/>
      <c r="AV524" s="73"/>
      <c r="AW524" s="73"/>
      <c r="AX524" s="74"/>
    </row>
    <row r="525" spans="1:50" ht="24" customHeight="1" hidden="1">
      <c r="A525" s="68"/>
      <c r="B525" s="68"/>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70"/>
      <c r="AL525" s="71"/>
      <c r="AM525" s="71"/>
      <c r="AN525" s="71"/>
      <c r="AO525" s="71"/>
      <c r="AP525" s="71"/>
      <c r="AQ525" s="71"/>
      <c r="AR525" s="71"/>
      <c r="AS525" s="71"/>
      <c r="AT525" s="71"/>
      <c r="AU525" s="72"/>
      <c r="AV525" s="73"/>
      <c r="AW525" s="73"/>
      <c r="AX525" s="74"/>
    </row>
    <row r="526" spans="1:50" ht="24" customHeight="1" hidden="1">
      <c r="A526" s="68"/>
      <c r="B526" s="68"/>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70"/>
      <c r="AL526" s="71"/>
      <c r="AM526" s="71"/>
      <c r="AN526" s="71"/>
      <c r="AO526" s="71"/>
      <c r="AP526" s="71"/>
      <c r="AQ526" s="71"/>
      <c r="AR526" s="71"/>
      <c r="AS526" s="71"/>
      <c r="AT526" s="71"/>
      <c r="AU526" s="72"/>
      <c r="AV526" s="73"/>
      <c r="AW526" s="73"/>
      <c r="AX526" s="74"/>
    </row>
    <row r="527" spans="1:50" ht="24" customHeight="1" hidden="1">
      <c r="A527" s="68"/>
      <c r="B527" s="68"/>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c r="AK527" s="70"/>
      <c r="AL527" s="71"/>
      <c r="AM527" s="71"/>
      <c r="AN527" s="71"/>
      <c r="AO527" s="71"/>
      <c r="AP527" s="71"/>
      <c r="AQ527" s="71"/>
      <c r="AR527" s="71"/>
      <c r="AS527" s="71"/>
      <c r="AT527" s="71"/>
      <c r="AU527" s="72"/>
      <c r="AV527" s="73"/>
      <c r="AW527" s="73"/>
      <c r="AX527" s="74"/>
    </row>
    <row r="528" spans="1:50" ht="24" customHeight="1" hidden="1">
      <c r="A528" s="68"/>
      <c r="B528" s="68"/>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70"/>
      <c r="AL528" s="71"/>
      <c r="AM528" s="71"/>
      <c r="AN528" s="71"/>
      <c r="AO528" s="71"/>
      <c r="AP528" s="71"/>
      <c r="AQ528" s="71"/>
      <c r="AR528" s="71"/>
      <c r="AS528" s="71"/>
      <c r="AT528" s="71"/>
      <c r="AU528" s="72"/>
      <c r="AV528" s="73"/>
      <c r="AW528" s="73"/>
      <c r="AX528" s="74"/>
    </row>
    <row r="529" spans="1:50" ht="24" customHeight="1" hidden="1">
      <c r="A529" s="68"/>
      <c r="B529" s="68"/>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c r="AK529" s="70"/>
      <c r="AL529" s="71"/>
      <c r="AM529" s="71"/>
      <c r="AN529" s="71"/>
      <c r="AO529" s="71"/>
      <c r="AP529" s="71"/>
      <c r="AQ529" s="71"/>
      <c r="AR529" s="71"/>
      <c r="AS529" s="71"/>
      <c r="AT529" s="71"/>
      <c r="AU529" s="72"/>
      <c r="AV529" s="73"/>
      <c r="AW529" s="73"/>
      <c r="AX529" s="74"/>
    </row>
    <row r="530" spans="1:54" s="18" customFormat="1" ht="27" customHeight="1" hidden="1">
      <c r="A530" s="62"/>
      <c r="B530" s="62"/>
      <c r="C530" s="63"/>
      <c r="D530" s="63"/>
      <c r="E530" s="63"/>
      <c r="F530" s="63"/>
      <c r="G530" s="63"/>
      <c r="H530" s="63"/>
      <c r="I530" s="63"/>
      <c r="J530" s="63"/>
      <c r="K530" s="63"/>
      <c r="L530" s="63"/>
      <c r="M530" s="64"/>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4"/>
      <c r="AL530" s="63"/>
      <c r="AM530" s="63"/>
      <c r="AN530" s="63"/>
      <c r="AO530" s="63"/>
      <c r="AP530" s="63"/>
      <c r="AQ530" s="63"/>
      <c r="AR530" s="63"/>
      <c r="AS530" s="63"/>
      <c r="AT530" s="63"/>
      <c r="AU530" s="65"/>
      <c r="AV530" s="66"/>
      <c r="AW530" s="66"/>
      <c r="AX530" s="67"/>
      <c r="AY530" s="61"/>
      <c r="AZ530" s="61"/>
      <c r="BA530" s="61"/>
      <c r="BB530" s="61"/>
    </row>
    <row r="531" spans="1:54" s="18" customFormat="1" ht="23.25" customHeight="1" hidden="1">
      <c r="A531" s="62"/>
      <c r="B531" s="62"/>
      <c r="C531" s="63"/>
      <c r="D531" s="63"/>
      <c r="E531" s="63"/>
      <c r="F531" s="63"/>
      <c r="G531" s="63"/>
      <c r="H531" s="63"/>
      <c r="I531" s="63"/>
      <c r="J531" s="63"/>
      <c r="K531" s="63"/>
      <c r="L531" s="63"/>
      <c r="M531" s="64"/>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4"/>
      <c r="AL531" s="63"/>
      <c r="AM531" s="63"/>
      <c r="AN531" s="63"/>
      <c r="AO531" s="63"/>
      <c r="AP531" s="63"/>
      <c r="AQ531" s="63"/>
      <c r="AR531" s="63"/>
      <c r="AS531" s="63"/>
      <c r="AT531" s="63"/>
      <c r="AU531" s="65"/>
      <c r="AV531" s="66"/>
      <c r="AW531" s="66"/>
      <c r="AX531" s="67"/>
      <c r="AY531" s="61"/>
      <c r="AZ531" s="61"/>
      <c r="BA531" s="61"/>
      <c r="BB531" s="61"/>
    </row>
    <row r="532" spans="1:50" ht="13.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876"/>
      <c r="AL532" s="876"/>
      <c r="AM532" s="876"/>
      <c r="AN532" s="876"/>
      <c r="AO532" s="876"/>
      <c r="AP532" s="876"/>
      <c r="AQ532" s="19"/>
      <c r="AR532" s="19"/>
      <c r="AS532" s="19"/>
      <c r="AT532" s="19"/>
      <c r="AU532" s="19"/>
      <c r="AV532" s="19"/>
      <c r="AW532" s="19"/>
      <c r="AX532" s="19"/>
    </row>
    <row r="533" spans="1:50" ht="13.5" customHeight="1">
      <c r="A533" s="7"/>
      <c r="B533" s="18" t="s">
        <v>169</v>
      </c>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19"/>
      <c r="AL533" s="19"/>
      <c r="AM533" s="19"/>
      <c r="AN533" s="19"/>
      <c r="AO533" s="19"/>
      <c r="AP533" s="19"/>
      <c r="AQ533" s="19"/>
      <c r="AR533" s="19"/>
      <c r="AS533" s="19"/>
      <c r="AT533" s="19"/>
      <c r="AU533" s="19"/>
      <c r="AV533" s="19"/>
      <c r="AW533" s="19"/>
      <c r="AX533" s="19"/>
    </row>
    <row r="534" spans="1:50" ht="33.75" customHeight="1">
      <c r="A534" s="68"/>
      <c r="B534" s="68"/>
      <c r="C534" s="195" t="s">
        <v>163</v>
      </c>
      <c r="D534" s="195"/>
      <c r="E534" s="195"/>
      <c r="F534" s="195"/>
      <c r="G534" s="195"/>
      <c r="H534" s="195"/>
      <c r="I534" s="195"/>
      <c r="J534" s="195"/>
      <c r="K534" s="195"/>
      <c r="L534" s="195"/>
      <c r="M534" s="195" t="s">
        <v>164</v>
      </c>
      <c r="N534" s="195"/>
      <c r="O534" s="195"/>
      <c r="P534" s="195"/>
      <c r="Q534" s="195"/>
      <c r="R534" s="195"/>
      <c r="S534" s="195"/>
      <c r="T534" s="195"/>
      <c r="U534" s="195"/>
      <c r="V534" s="195"/>
      <c r="W534" s="195"/>
      <c r="X534" s="195"/>
      <c r="Y534" s="195"/>
      <c r="Z534" s="195"/>
      <c r="AA534" s="195"/>
      <c r="AB534" s="195"/>
      <c r="AC534" s="195"/>
      <c r="AD534" s="195"/>
      <c r="AE534" s="195"/>
      <c r="AF534" s="195"/>
      <c r="AG534" s="195"/>
      <c r="AH534" s="195"/>
      <c r="AI534" s="195"/>
      <c r="AJ534" s="195"/>
      <c r="AK534" s="196" t="s">
        <v>165</v>
      </c>
      <c r="AL534" s="197"/>
      <c r="AM534" s="197"/>
      <c r="AN534" s="197"/>
      <c r="AO534" s="197"/>
      <c r="AP534" s="197"/>
      <c r="AQ534" s="197" t="s">
        <v>26</v>
      </c>
      <c r="AR534" s="197"/>
      <c r="AS534" s="197"/>
      <c r="AT534" s="197"/>
      <c r="AU534" s="198" t="s">
        <v>27</v>
      </c>
      <c r="AV534" s="199"/>
      <c r="AW534" s="199"/>
      <c r="AX534" s="200"/>
    </row>
    <row r="535" spans="1:50" ht="33.75" customHeight="1">
      <c r="A535" s="68">
        <v>1</v>
      </c>
      <c r="B535" s="68">
        <v>1</v>
      </c>
      <c r="C535" s="155" t="s">
        <v>175</v>
      </c>
      <c r="D535" s="429"/>
      <c r="E535" s="429"/>
      <c r="F535" s="429"/>
      <c r="G535" s="429"/>
      <c r="H535" s="429"/>
      <c r="I535" s="429"/>
      <c r="J535" s="429"/>
      <c r="K535" s="429"/>
      <c r="L535" s="430"/>
      <c r="M535" s="94" t="s">
        <v>176</v>
      </c>
      <c r="N535" s="423"/>
      <c r="O535" s="423"/>
      <c r="P535" s="423"/>
      <c r="Q535" s="423"/>
      <c r="R535" s="423"/>
      <c r="S535" s="423"/>
      <c r="T535" s="423"/>
      <c r="U535" s="423"/>
      <c r="V535" s="423"/>
      <c r="W535" s="423"/>
      <c r="X535" s="423"/>
      <c r="Y535" s="423"/>
      <c r="Z535" s="423"/>
      <c r="AA535" s="423"/>
      <c r="AB535" s="423"/>
      <c r="AC535" s="423"/>
      <c r="AD535" s="423"/>
      <c r="AE535" s="423"/>
      <c r="AF535" s="423"/>
      <c r="AG535" s="423"/>
      <c r="AH535" s="423"/>
      <c r="AI535" s="423"/>
      <c r="AJ535" s="423"/>
      <c r="AK535" s="178">
        <v>8.925</v>
      </c>
      <c r="AL535" s="179"/>
      <c r="AM535" s="179"/>
      <c r="AN535" s="179"/>
      <c r="AO535" s="179"/>
      <c r="AP535" s="179"/>
      <c r="AQ535" s="874">
        <v>2</v>
      </c>
      <c r="AR535" s="875"/>
      <c r="AS535" s="875"/>
      <c r="AT535" s="875"/>
      <c r="AU535" s="899">
        <v>0.9</v>
      </c>
      <c r="AV535" s="900"/>
      <c r="AW535" s="900"/>
      <c r="AX535" s="901"/>
    </row>
    <row r="536" spans="1:50" ht="24" customHeight="1" hidden="1">
      <c r="A536" s="68"/>
      <c r="B536" s="68"/>
      <c r="C536" s="75"/>
      <c r="D536" s="69"/>
      <c r="E536" s="69"/>
      <c r="F536" s="69"/>
      <c r="G536" s="69"/>
      <c r="H536" s="69"/>
      <c r="I536" s="69"/>
      <c r="J536" s="69"/>
      <c r="K536" s="69"/>
      <c r="L536" s="69"/>
      <c r="M536" s="75"/>
      <c r="N536" s="69"/>
      <c r="O536" s="69"/>
      <c r="P536" s="69"/>
      <c r="Q536" s="69"/>
      <c r="R536" s="69"/>
      <c r="S536" s="69"/>
      <c r="T536" s="69"/>
      <c r="U536" s="69"/>
      <c r="V536" s="69"/>
      <c r="W536" s="69"/>
      <c r="X536" s="69"/>
      <c r="Y536" s="69"/>
      <c r="Z536" s="69"/>
      <c r="AA536" s="69"/>
      <c r="AB536" s="69"/>
      <c r="AC536" s="69"/>
      <c r="AD536" s="69"/>
      <c r="AE536" s="69"/>
      <c r="AF536" s="69"/>
      <c r="AG536" s="69"/>
      <c r="AH536" s="69"/>
      <c r="AI536" s="69"/>
      <c r="AJ536" s="69"/>
      <c r="AK536" s="70"/>
      <c r="AL536" s="71"/>
      <c r="AM536" s="71"/>
      <c r="AN536" s="71"/>
      <c r="AO536" s="71"/>
      <c r="AP536" s="71"/>
      <c r="AQ536" s="71"/>
      <c r="AR536" s="71"/>
      <c r="AS536" s="71"/>
      <c r="AT536" s="71"/>
      <c r="AU536" s="72"/>
      <c r="AV536" s="73"/>
      <c r="AW536" s="73"/>
      <c r="AX536" s="74"/>
    </row>
    <row r="537" spans="1:50" ht="23.25" customHeight="1" hidden="1">
      <c r="A537" s="68"/>
      <c r="B537" s="68"/>
      <c r="C537" s="75"/>
      <c r="D537" s="69"/>
      <c r="E537" s="69"/>
      <c r="F537" s="69"/>
      <c r="G537" s="69"/>
      <c r="H537" s="69"/>
      <c r="I537" s="69"/>
      <c r="J537" s="69"/>
      <c r="K537" s="69"/>
      <c r="L537" s="69"/>
      <c r="M537" s="75"/>
      <c r="N537" s="69"/>
      <c r="O537" s="69"/>
      <c r="P537" s="69"/>
      <c r="Q537" s="69"/>
      <c r="R537" s="69"/>
      <c r="S537" s="69"/>
      <c r="T537" s="69"/>
      <c r="U537" s="69"/>
      <c r="V537" s="69"/>
      <c r="W537" s="69"/>
      <c r="X537" s="69"/>
      <c r="Y537" s="69"/>
      <c r="Z537" s="69"/>
      <c r="AA537" s="69"/>
      <c r="AB537" s="69"/>
      <c r="AC537" s="69"/>
      <c r="AD537" s="69"/>
      <c r="AE537" s="69"/>
      <c r="AF537" s="69"/>
      <c r="AG537" s="69"/>
      <c r="AH537" s="69"/>
      <c r="AI537" s="69"/>
      <c r="AJ537" s="69"/>
      <c r="AK537" s="70"/>
      <c r="AL537" s="71"/>
      <c r="AM537" s="71"/>
      <c r="AN537" s="71"/>
      <c r="AO537" s="71"/>
      <c r="AP537" s="71"/>
      <c r="AQ537" s="71"/>
      <c r="AR537" s="71"/>
      <c r="AS537" s="71"/>
      <c r="AT537" s="71"/>
      <c r="AU537" s="72"/>
      <c r="AV537" s="73"/>
      <c r="AW537" s="73"/>
      <c r="AX537" s="74"/>
    </row>
    <row r="538" spans="1:50" ht="24" customHeight="1" hidden="1">
      <c r="A538" s="68"/>
      <c r="B538" s="68"/>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c r="AA538" s="69"/>
      <c r="AB538" s="69"/>
      <c r="AC538" s="69"/>
      <c r="AD538" s="69"/>
      <c r="AE538" s="69"/>
      <c r="AF538" s="69"/>
      <c r="AG538" s="69"/>
      <c r="AH538" s="69"/>
      <c r="AI538" s="69"/>
      <c r="AJ538" s="69"/>
      <c r="AK538" s="70"/>
      <c r="AL538" s="71"/>
      <c r="AM538" s="71"/>
      <c r="AN538" s="71"/>
      <c r="AO538" s="71"/>
      <c r="AP538" s="71"/>
      <c r="AQ538" s="71"/>
      <c r="AR538" s="71"/>
      <c r="AS538" s="71"/>
      <c r="AT538" s="71"/>
      <c r="AU538" s="72"/>
      <c r="AV538" s="73"/>
      <c r="AW538" s="73"/>
      <c r="AX538" s="74"/>
    </row>
    <row r="539" spans="1:50" ht="24" customHeight="1" hidden="1">
      <c r="A539" s="68"/>
      <c r="B539" s="68"/>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69"/>
      <c r="AK539" s="70"/>
      <c r="AL539" s="71"/>
      <c r="AM539" s="71"/>
      <c r="AN539" s="71"/>
      <c r="AO539" s="71"/>
      <c r="AP539" s="71"/>
      <c r="AQ539" s="71"/>
      <c r="AR539" s="71"/>
      <c r="AS539" s="71"/>
      <c r="AT539" s="71"/>
      <c r="AU539" s="72"/>
      <c r="AV539" s="73"/>
      <c r="AW539" s="73"/>
      <c r="AX539" s="74"/>
    </row>
    <row r="540" spans="1:50" ht="24" customHeight="1" hidden="1">
      <c r="A540" s="68"/>
      <c r="B540" s="68"/>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c r="AH540" s="69"/>
      <c r="AI540" s="69"/>
      <c r="AJ540" s="69"/>
      <c r="AK540" s="70"/>
      <c r="AL540" s="71"/>
      <c r="AM540" s="71"/>
      <c r="AN540" s="71"/>
      <c r="AO540" s="71"/>
      <c r="AP540" s="71"/>
      <c r="AQ540" s="71"/>
      <c r="AR540" s="71"/>
      <c r="AS540" s="71"/>
      <c r="AT540" s="71"/>
      <c r="AU540" s="72"/>
      <c r="AV540" s="73"/>
      <c r="AW540" s="73"/>
      <c r="AX540" s="74"/>
    </row>
    <row r="541" spans="1:50" ht="24" customHeight="1" hidden="1">
      <c r="A541" s="68"/>
      <c r="B541" s="68"/>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c r="AA541" s="69"/>
      <c r="AB541" s="69"/>
      <c r="AC541" s="69"/>
      <c r="AD541" s="69"/>
      <c r="AE541" s="69"/>
      <c r="AF541" s="69"/>
      <c r="AG541" s="69"/>
      <c r="AH541" s="69"/>
      <c r="AI541" s="69"/>
      <c r="AJ541" s="69"/>
      <c r="AK541" s="70"/>
      <c r="AL541" s="71"/>
      <c r="AM541" s="71"/>
      <c r="AN541" s="71"/>
      <c r="AO541" s="71"/>
      <c r="AP541" s="71"/>
      <c r="AQ541" s="71"/>
      <c r="AR541" s="71"/>
      <c r="AS541" s="71"/>
      <c r="AT541" s="71"/>
      <c r="AU541" s="72"/>
      <c r="AV541" s="73"/>
      <c r="AW541" s="73"/>
      <c r="AX541" s="74"/>
    </row>
    <row r="542" spans="1:50" ht="24" customHeight="1" hidden="1">
      <c r="A542" s="68"/>
      <c r="B542" s="68"/>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c r="AH542" s="69"/>
      <c r="AI542" s="69"/>
      <c r="AJ542" s="69"/>
      <c r="AK542" s="70"/>
      <c r="AL542" s="71"/>
      <c r="AM542" s="71"/>
      <c r="AN542" s="71"/>
      <c r="AO542" s="71"/>
      <c r="AP542" s="71"/>
      <c r="AQ542" s="71"/>
      <c r="AR542" s="71"/>
      <c r="AS542" s="71"/>
      <c r="AT542" s="71"/>
      <c r="AU542" s="72"/>
      <c r="AV542" s="73"/>
      <c r="AW542" s="73"/>
      <c r="AX542" s="74"/>
    </row>
    <row r="543" spans="1:50" ht="24" customHeight="1" hidden="1">
      <c r="A543" s="68"/>
      <c r="B543" s="68"/>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69"/>
      <c r="AK543" s="70"/>
      <c r="AL543" s="71"/>
      <c r="AM543" s="71"/>
      <c r="AN543" s="71"/>
      <c r="AO543" s="71"/>
      <c r="AP543" s="71"/>
      <c r="AQ543" s="71"/>
      <c r="AR543" s="71"/>
      <c r="AS543" s="71"/>
      <c r="AT543" s="71"/>
      <c r="AU543" s="72"/>
      <c r="AV543" s="73"/>
      <c r="AW543" s="73"/>
      <c r="AX543" s="74"/>
    </row>
    <row r="544" spans="1:50" ht="24" customHeight="1" hidden="1">
      <c r="A544" s="68"/>
      <c r="B544" s="68"/>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c r="AA544" s="69"/>
      <c r="AB544" s="69"/>
      <c r="AC544" s="69"/>
      <c r="AD544" s="69"/>
      <c r="AE544" s="69"/>
      <c r="AF544" s="69"/>
      <c r="AG544" s="69"/>
      <c r="AH544" s="69"/>
      <c r="AI544" s="69"/>
      <c r="AJ544" s="69"/>
      <c r="AK544" s="70"/>
      <c r="AL544" s="71"/>
      <c r="AM544" s="71"/>
      <c r="AN544" s="71"/>
      <c r="AO544" s="71"/>
      <c r="AP544" s="71"/>
      <c r="AQ544" s="71"/>
      <c r="AR544" s="71"/>
      <c r="AS544" s="71"/>
      <c r="AT544" s="71"/>
      <c r="AU544" s="72"/>
      <c r="AV544" s="73"/>
      <c r="AW544" s="73"/>
      <c r="AX544" s="74"/>
    </row>
    <row r="545" spans="1:50" ht="24" customHeight="1" hidden="1">
      <c r="A545" s="68"/>
      <c r="B545" s="68"/>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c r="AA545" s="69"/>
      <c r="AB545" s="69"/>
      <c r="AC545" s="69"/>
      <c r="AD545" s="69"/>
      <c r="AE545" s="69"/>
      <c r="AF545" s="69"/>
      <c r="AG545" s="69"/>
      <c r="AH545" s="69"/>
      <c r="AI545" s="69"/>
      <c r="AJ545" s="69"/>
      <c r="AK545" s="70"/>
      <c r="AL545" s="71"/>
      <c r="AM545" s="71"/>
      <c r="AN545" s="71"/>
      <c r="AO545" s="71"/>
      <c r="AP545" s="71"/>
      <c r="AQ545" s="71"/>
      <c r="AR545" s="71"/>
      <c r="AS545" s="71"/>
      <c r="AT545" s="71"/>
      <c r="AU545" s="72"/>
      <c r="AV545" s="73"/>
      <c r="AW545" s="73"/>
      <c r="AX545" s="74"/>
    </row>
    <row r="546" spans="1:50" ht="24" customHeight="1" hidden="1">
      <c r="A546" s="68"/>
      <c r="B546" s="68"/>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69"/>
      <c r="AK546" s="70"/>
      <c r="AL546" s="71"/>
      <c r="AM546" s="71"/>
      <c r="AN546" s="71"/>
      <c r="AO546" s="71"/>
      <c r="AP546" s="71"/>
      <c r="AQ546" s="71"/>
      <c r="AR546" s="71"/>
      <c r="AS546" s="71"/>
      <c r="AT546" s="71"/>
      <c r="AU546" s="72"/>
      <c r="AV546" s="73"/>
      <c r="AW546" s="73"/>
      <c r="AX546" s="74"/>
    </row>
    <row r="547" spans="1:50" ht="24" customHeight="1" hidden="1">
      <c r="A547" s="68"/>
      <c r="B547" s="68"/>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69"/>
      <c r="AK547" s="70"/>
      <c r="AL547" s="71"/>
      <c r="AM547" s="71"/>
      <c r="AN547" s="71"/>
      <c r="AO547" s="71"/>
      <c r="AP547" s="71"/>
      <c r="AQ547" s="71"/>
      <c r="AR547" s="71"/>
      <c r="AS547" s="71"/>
      <c r="AT547" s="71"/>
      <c r="AU547" s="72"/>
      <c r="AV547" s="73"/>
      <c r="AW547" s="73"/>
      <c r="AX547" s="74"/>
    </row>
    <row r="548" spans="1:50" ht="24" customHeight="1" hidden="1">
      <c r="A548" s="68"/>
      <c r="B548" s="68"/>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c r="AK548" s="70"/>
      <c r="AL548" s="71"/>
      <c r="AM548" s="71"/>
      <c r="AN548" s="71"/>
      <c r="AO548" s="71"/>
      <c r="AP548" s="71"/>
      <c r="AQ548" s="71"/>
      <c r="AR548" s="71"/>
      <c r="AS548" s="71"/>
      <c r="AT548" s="71"/>
      <c r="AU548" s="72"/>
      <c r="AV548" s="73"/>
      <c r="AW548" s="73"/>
      <c r="AX548" s="74"/>
    </row>
    <row r="549" spans="1:54" s="18" customFormat="1" ht="19.5" customHeight="1" hidden="1">
      <c r="A549" s="62"/>
      <c r="B549" s="62"/>
      <c r="C549" s="63"/>
      <c r="D549" s="63"/>
      <c r="E549" s="63"/>
      <c r="F549" s="63"/>
      <c r="G549" s="63"/>
      <c r="H549" s="63"/>
      <c r="I549" s="63"/>
      <c r="J549" s="63"/>
      <c r="K549" s="63"/>
      <c r="L549" s="63"/>
      <c r="M549" s="64"/>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4"/>
      <c r="AL549" s="63"/>
      <c r="AM549" s="63"/>
      <c r="AN549" s="63"/>
      <c r="AO549" s="63"/>
      <c r="AP549" s="63"/>
      <c r="AQ549" s="63"/>
      <c r="AR549" s="63"/>
      <c r="AS549" s="63"/>
      <c r="AT549" s="63"/>
      <c r="AU549" s="65"/>
      <c r="AV549" s="66"/>
      <c r="AW549" s="66"/>
      <c r="AX549" s="67"/>
      <c r="AY549" s="61"/>
      <c r="AZ549" s="61"/>
      <c r="BA549" s="61"/>
      <c r="BB549" s="61"/>
    </row>
    <row r="550" spans="1:54" s="18" customFormat="1" ht="27" customHeight="1" hidden="1">
      <c r="A550" s="62"/>
      <c r="B550" s="62"/>
      <c r="C550" s="63"/>
      <c r="D550" s="63"/>
      <c r="E550" s="63"/>
      <c r="F550" s="63"/>
      <c r="G550" s="63"/>
      <c r="H550" s="63"/>
      <c r="I550" s="63"/>
      <c r="J550" s="63"/>
      <c r="K550" s="63"/>
      <c r="L550" s="63"/>
      <c r="M550" s="64"/>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4"/>
      <c r="AL550" s="63"/>
      <c r="AM550" s="63"/>
      <c r="AN550" s="63"/>
      <c r="AO550" s="63"/>
      <c r="AP550" s="63"/>
      <c r="AQ550" s="63"/>
      <c r="AR550" s="63"/>
      <c r="AS550" s="63"/>
      <c r="AT550" s="63"/>
      <c r="AU550" s="65"/>
      <c r="AV550" s="66"/>
      <c r="AW550" s="66"/>
      <c r="AX550" s="67"/>
      <c r="AY550" s="61"/>
      <c r="AZ550" s="61"/>
      <c r="BA550" s="61"/>
      <c r="BB550" s="61"/>
    </row>
    <row r="551" spans="1:50" ht="24" customHeight="1" hidden="1">
      <c r="A551" s="68"/>
      <c r="B551" s="68"/>
      <c r="C551" s="75"/>
      <c r="D551" s="69"/>
      <c r="E551" s="69"/>
      <c r="F551" s="69"/>
      <c r="G551" s="69"/>
      <c r="H551" s="69"/>
      <c r="I551" s="69"/>
      <c r="J551" s="69"/>
      <c r="K551" s="69"/>
      <c r="L551" s="69"/>
      <c r="M551" s="75"/>
      <c r="N551" s="69"/>
      <c r="O551" s="69"/>
      <c r="P551" s="69"/>
      <c r="Q551" s="69"/>
      <c r="R551" s="69"/>
      <c r="S551" s="69"/>
      <c r="T551" s="69"/>
      <c r="U551" s="69"/>
      <c r="V551" s="69"/>
      <c r="W551" s="69"/>
      <c r="X551" s="69"/>
      <c r="Y551" s="69"/>
      <c r="Z551" s="69"/>
      <c r="AA551" s="69"/>
      <c r="AB551" s="69"/>
      <c r="AC551" s="69"/>
      <c r="AD551" s="69"/>
      <c r="AE551" s="69"/>
      <c r="AF551" s="69"/>
      <c r="AG551" s="69"/>
      <c r="AH551" s="69"/>
      <c r="AI551" s="69"/>
      <c r="AJ551" s="69"/>
      <c r="AK551" s="70"/>
      <c r="AL551" s="71"/>
      <c r="AM551" s="71"/>
      <c r="AN551" s="71"/>
      <c r="AO551" s="71"/>
      <c r="AP551" s="71"/>
      <c r="AQ551" s="71"/>
      <c r="AR551" s="71"/>
      <c r="AS551" s="71"/>
      <c r="AT551" s="71"/>
      <c r="AU551" s="72"/>
      <c r="AV551" s="73"/>
      <c r="AW551" s="73"/>
      <c r="AX551" s="74"/>
    </row>
    <row r="552" spans="1:50" ht="24" customHeight="1" hidden="1">
      <c r="A552" s="68"/>
      <c r="B552" s="68"/>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c r="AA552" s="69"/>
      <c r="AB552" s="69"/>
      <c r="AC552" s="69"/>
      <c r="AD552" s="69"/>
      <c r="AE552" s="69"/>
      <c r="AF552" s="69"/>
      <c r="AG552" s="69"/>
      <c r="AH552" s="69"/>
      <c r="AI552" s="69"/>
      <c r="AJ552" s="69"/>
      <c r="AK552" s="70"/>
      <c r="AL552" s="71"/>
      <c r="AM552" s="71"/>
      <c r="AN552" s="71"/>
      <c r="AO552" s="71"/>
      <c r="AP552" s="71"/>
      <c r="AQ552" s="71"/>
      <c r="AR552" s="71"/>
      <c r="AS552" s="71"/>
      <c r="AT552" s="71"/>
      <c r="AU552" s="72"/>
      <c r="AV552" s="73"/>
      <c r="AW552" s="73"/>
      <c r="AX552" s="74"/>
    </row>
    <row r="553" spans="1:50" ht="24" customHeight="1" hidden="1">
      <c r="A553" s="68"/>
      <c r="B553" s="68"/>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69"/>
      <c r="AK553" s="70"/>
      <c r="AL553" s="71"/>
      <c r="AM553" s="71"/>
      <c r="AN553" s="71"/>
      <c r="AO553" s="71"/>
      <c r="AP553" s="71"/>
      <c r="AQ553" s="71"/>
      <c r="AR553" s="71"/>
      <c r="AS553" s="71"/>
      <c r="AT553" s="71"/>
      <c r="AU553" s="72"/>
      <c r="AV553" s="73"/>
      <c r="AW553" s="73"/>
      <c r="AX553" s="74"/>
    </row>
    <row r="554" spans="1:50" ht="24" customHeight="1" hidden="1">
      <c r="A554" s="68"/>
      <c r="B554" s="68"/>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69"/>
      <c r="AK554" s="70"/>
      <c r="AL554" s="71"/>
      <c r="AM554" s="71"/>
      <c r="AN554" s="71"/>
      <c r="AO554" s="71"/>
      <c r="AP554" s="71"/>
      <c r="AQ554" s="71"/>
      <c r="AR554" s="71"/>
      <c r="AS554" s="71"/>
      <c r="AT554" s="71"/>
      <c r="AU554" s="72"/>
      <c r="AV554" s="73"/>
      <c r="AW554" s="73"/>
      <c r="AX554" s="74"/>
    </row>
    <row r="555" spans="1:50" ht="24" customHeight="1" hidden="1">
      <c r="A555" s="68"/>
      <c r="B555" s="68"/>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69"/>
      <c r="AK555" s="70"/>
      <c r="AL555" s="71"/>
      <c r="AM555" s="71"/>
      <c r="AN555" s="71"/>
      <c r="AO555" s="71"/>
      <c r="AP555" s="71"/>
      <c r="AQ555" s="71"/>
      <c r="AR555" s="71"/>
      <c r="AS555" s="71"/>
      <c r="AT555" s="71"/>
      <c r="AU555" s="72"/>
      <c r="AV555" s="73"/>
      <c r="AW555" s="73"/>
      <c r="AX555" s="74"/>
    </row>
    <row r="556" spans="1:50" ht="24" customHeight="1" hidden="1">
      <c r="A556" s="68"/>
      <c r="B556" s="68"/>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69"/>
      <c r="AK556" s="70"/>
      <c r="AL556" s="71"/>
      <c r="AM556" s="71"/>
      <c r="AN556" s="71"/>
      <c r="AO556" s="71"/>
      <c r="AP556" s="71"/>
      <c r="AQ556" s="71"/>
      <c r="AR556" s="71"/>
      <c r="AS556" s="71"/>
      <c r="AT556" s="71"/>
      <c r="AU556" s="72"/>
      <c r="AV556" s="73"/>
      <c r="AW556" s="73"/>
      <c r="AX556" s="74"/>
    </row>
    <row r="557" spans="1:50" ht="24" customHeight="1" hidden="1">
      <c r="A557" s="68"/>
      <c r="B557" s="68"/>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c r="AA557" s="69"/>
      <c r="AB557" s="69"/>
      <c r="AC557" s="69"/>
      <c r="AD557" s="69"/>
      <c r="AE557" s="69"/>
      <c r="AF557" s="69"/>
      <c r="AG557" s="69"/>
      <c r="AH557" s="69"/>
      <c r="AI557" s="69"/>
      <c r="AJ557" s="69"/>
      <c r="AK557" s="70"/>
      <c r="AL557" s="71"/>
      <c r="AM557" s="71"/>
      <c r="AN557" s="71"/>
      <c r="AO557" s="71"/>
      <c r="AP557" s="71"/>
      <c r="AQ557" s="71"/>
      <c r="AR557" s="71"/>
      <c r="AS557" s="71"/>
      <c r="AT557" s="71"/>
      <c r="AU557" s="72"/>
      <c r="AV557" s="73"/>
      <c r="AW557" s="73"/>
      <c r="AX557" s="74"/>
    </row>
    <row r="558" spans="1:50" ht="24" customHeight="1" hidden="1">
      <c r="A558" s="68"/>
      <c r="B558" s="68"/>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c r="AA558" s="69"/>
      <c r="AB558" s="69"/>
      <c r="AC558" s="69"/>
      <c r="AD558" s="69"/>
      <c r="AE558" s="69"/>
      <c r="AF558" s="69"/>
      <c r="AG558" s="69"/>
      <c r="AH558" s="69"/>
      <c r="AI558" s="69"/>
      <c r="AJ558" s="69"/>
      <c r="AK558" s="70"/>
      <c r="AL558" s="71"/>
      <c r="AM558" s="71"/>
      <c r="AN558" s="71"/>
      <c r="AO558" s="71"/>
      <c r="AP558" s="71"/>
      <c r="AQ558" s="71"/>
      <c r="AR558" s="71"/>
      <c r="AS558" s="71"/>
      <c r="AT558" s="71"/>
      <c r="AU558" s="72"/>
      <c r="AV558" s="73"/>
      <c r="AW558" s="73"/>
      <c r="AX558" s="74"/>
    </row>
    <row r="559" spans="1:50" ht="24" customHeight="1" hidden="1">
      <c r="A559" s="68"/>
      <c r="B559" s="68"/>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c r="AA559" s="69"/>
      <c r="AB559" s="69"/>
      <c r="AC559" s="69"/>
      <c r="AD559" s="69"/>
      <c r="AE559" s="69"/>
      <c r="AF559" s="69"/>
      <c r="AG559" s="69"/>
      <c r="AH559" s="69"/>
      <c r="AI559" s="69"/>
      <c r="AJ559" s="69"/>
      <c r="AK559" s="70"/>
      <c r="AL559" s="71"/>
      <c r="AM559" s="71"/>
      <c r="AN559" s="71"/>
      <c r="AO559" s="71"/>
      <c r="AP559" s="71"/>
      <c r="AQ559" s="71"/>
      <c r="AR559" s="71"/>
      <c r="AS559" s="71"/>
      <c r="AT559" s="71"/>
      <c r="AU559" s="72"/>
      <c r="AV559" s="73"/>
      <c r="AW559" s="73"/>
      <c r="AX559" s="74"/>
    </row>
    <row r="560" spans="1:50" ht="24" customHeight="1" hidden="1">
      <c r="A560" s="68"/>
      <c r="B560" s="68"/>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c r="AA560" s="69"/>
      <c r="AB560" s="69"/>
      <c r="AC560" s="69"/>
      <c r="AD560" s="69"/>
      <c r="AE560" s="69"/>
      <c r="AF560" s="69"/>
      <c r="AG560" s="69"/>
      <c r="AH560" s="69"/>
      <c r="AI560" s="69"/>
      <c r="AJ560" s="69"/>
      <c r="AK560" s="70"/>
      <c r="AL560" s="71"/>
      <c r="AM560" s="71"/>
      <c r="AN560" s="71"/>
      <c r="AO560" s="71"/>
      <c r="AP560" s="71"/>
      <c r="AQ560" s="71"/>
      <c r="AR560" s="71"/>
      <c r="AS560" s="71"/>
      <c r="AT560" s="71"/>
      <c r="AU560" s="72"/>
      <c r="AV560" s="73"/>
      <c r="AW560" s="73"/>
      <c r="AX560" s="74"/>
    </row>
    <row r="561" spans="1:50" ht="24" customHeight="1" hidden="1">
      <c r="A561" s="68"/>
      <c r="B561" s="68"/>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c r="AA561" s="69"/>
      <c r="AB561" s="69"/>
      <c r="AC561" s="69"/>
      <c r="AD561" s="69"/>
      <c r="AE561" s="69"/>
      <c r="AF561" s="69"/>
      <c r="AG561" s="69"/>
      <c r="AH561" s="69"/>
      <c r="AI561" s="69"/>
      <c r="AJ561" s="69"/>
      <c r="AK561" s="70"/>
      <c r="AL561" s="71"/>
      <c r="AM561" s="71"/>
      <c r="AN561" s="71"/>
      <c r="AO561" s="71"/>
      <c r="AP561" s="71"/>
      <c r="AQ561" s="71"/>
      <c r="AR561" s="71"/>
      <c r="AS561" s="71"/>
      <c r="AT561" s="71"/>
      <c r="AU561" s="72"/>
      <c r="AV561" s="73"/>
      <c r="AW561" s="73"/>
      <c r="AX561" s="74"/>
    </row>
    <row r="562" spans="1:50" ht="24" customHeight="1" hidden="1">
      <c r="A562" s="68"/>
      <c r="B562" s="68"/>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c r="AA562" s="69"/>
      <c r="AB562" s="69"/>
      <c r="AC562" s="69"/>
      <c r="AD562" s="69"/>
      <c r="AE562" s="69"/>
      <c r="AF562" s="69"/>
      <c r="AG562" s="69"/>
      <c r="AH562" s="69"/>
      <c r="AI562" s="69"/>
      <c r="AJ562" s="69"/>
      <c r="AK562" s="70"/>
      <c r="AL562" s="71"/>
      <c r="AM562" s="71"/>
      <c r="AN562" s="71"/>
      <c r="AO562" s="71"/>
      <c r="AP562" s="71"/>
      <c r="AQ562" s="71"/>
      <c r="AR562" s="71"/>
      <c r="AS562" s="71"/>
      <c r="AT562" s="71"/>
      <c r="AU562" s="72"/>
      <c r="AV562" s="73"/>
      <c r="AW562" s="73"/>
      <c r="AX562" s="74"/>
    </row>
    <row r="563" spans="1:54" s="18" customFormat="1" ht="27" customHeight="1" hidden="1">
      <c r="A563" s="62"/>
      <c r="B563" s="62"/>
      <c r="C563" s="63"/>
      <c r="D563" s="63"/>
      <c r="E563" s="63"/>
      <c r="F563" s="63"/>
      <c r="G563" s="63"/>
      <c r="H563" s="63"/>
      <c r="I563" s="63"/>
      <c r="J563" s="63"/>
      <c r="K563" s="63"/>
      <c r="L563" s="63"/>
      <c r="M563" s="64"/>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4"/>
      <c r="AL563" s="63"/>
      <c r="AM563" s="63"/>
      <c r="AN563" s="63"/>
      <c r="AO563" s="63"/>
      <c r="AP563" s="63"/>
      <c r="AQ563" s="63"/>
      <c r="AR563" s="63"/>
      <c r="AS563" s="63"/>
      <c r="AT563" s="63"/>
      <c r="AU563" s="65"/>
      <c r="AV563" s="66"/>
      <c r="AW563" s="66"/>
      <c r="AX563" s="67"/>
      <c r="AY563" s="61"/>
      <c r="AZ563" s="61"/>
      <c r="BA563" s="61"/>
      <c r="BB563" s="61"/>
    </row>
    <row r="564" spans="1:54" s="18" customFormat="1" ht="23.25" customHeight="1" hidden="1">
      <c r="A564" s="62"/>
      <c r="B564" s="62"/>
      <c r="C564" s="63"/>
      <c r="D564" s="63"/>
      <c r="E564" s="63"/>
      <c r="F564" s="63"/>
      <c r="G564" s="63"/>
      <c r="H564" s="63"/>
      <c r="I564" s="63"/>
      <c r="J564" s="63"/>
      <c r="K564" s="63"/>
      <c r="L564" s="63"/>
      <c r="M564" s="64"/>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4"/>
      <c r="AL564" s="63"/>
      <c r="AM564" s="63"/>
      <c r="AN564" s="63"/>
      <c r="AO564" s="63"/>
      <c r="AP564" s="63"/>
      <c r="AQ564" s="63"/>
      <c r="AR564" s="63"/>
      <c r="AS564" s="63"/>
      <c r="AT564" s="63"/>
      <c r="AU564" s="65"/>
      <c r="AV564" s="66"/>
      <c r="AW564" s="66"/>
      <c r="AX564" s="67"/>
      <c r="AY564" s="61"/>
      <c r="AZ564" s="61"/>
      <c r="BA564" s="61"/>
      <c r="BB564" s="61"/>
    </row>
    <row r="565" spans="1:50" ht="12" customHeight="1">
      <c r="A565" s="34"/>
      <c r="B565" s="34"/>
      <c r="C565" s="13"/>
      <c r="D565" s="12"/>
      <c r="E565" s="12"/>
      <c r="F565" s="12"/>
      <c r="G565" s="12"/>
      <c r="H565" s="12"/>
      <c r="I565" s="12"/>
      <c r="J565" s="12"/>
      <c r="K565" s="12"/>
      <c r="L565" s="12"/>
      <c r="M565" s="13"/>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87"/>
      <c r="AL565" s="87"/>
      <c r="AM565" s="87"/>
      <c r="AN565" s="87"/>
      <c r="AO565" s="87"/>
      <c r="AP565" s="87"/>
      <c r="AQ565" s="32"/>
      <c r="AR565" s="32"/>
      <c r="AS565" s="32"/>
      <c r="AT565" s="32"/>
      <c r="AU565" s="16"/>
      <c r="AV565" s="17"/>
      <c r="AW565" s="17"/>
      <c r="AX565" s="17"/>
    </row>
    <row r="566" spans="1:50" ht="13.5">
      <c r="A566" s="7"/>
      <c r="B566" s="18" t="s">
        <v>208</v>
      </c>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19"/>
      <c r="AL566" s="19"/>
      <c r="AM566" s="19"/>
      <c r="AN566" s="19"/>
      <c r="AO566" s="19"/>
      <c r="AP566" s="19"/>
      <c r="AQ566" s="19"/>
      <c r="AR566" s="19"/>
      <c r="AS566" s="19"/>
      <c r="AT566" s="19"/>
      <c r="AU566" s="19"/>
      <c r="AV566" s="19"/>
      <c r="AW566" s="19"/>
      <c r="AX566" s="19"/>
    </row>
    <row r="567" spans="1:50" ht="34.5" customHeight="1">
      <c r="A567" s="68"/>
      <c r="B567" s="68"/>
      <c r="C567" s="195" t="s">
        <v>35</v>
      </c>
      <c r="D567" s="195"/>
      <c r="E567" s="195"/>
      <c r="F567" s="195"/>
      <c r="G567" s="195"/>
      <c r="H567" s="195"/>
      <c r="I567" s="195"/>
      <c r="J567" s="195"/>
      <c r="K567" s="195"/>
      <c r="L567" s="195"/>
      <c r="M567" s="195" t="s">
        <v>36</v>
      </c>
      <c r="N567" s="195"/>
      <c r="O567" s="195"/>
      <c r="P567" s="195"/>
      <c r="Q567" s="195"/>
      <c r="R567" s="195"/>
      <c r="S567" s="195"/>
      <c r="T567" s="195"/>
      <c r="U567" s="195"/>
      <c r="V567" s="195"/>
      <c r="W567" s="195"/>
      <c r="X567" s="195"/>
      <c r="Y567" s="195"/>
      <c r="Z567" s="195"/>
      <c r="AA567" s="195"/>
      <c r="AB567" s="195"/>
      <c r="AC567" s="195"/>
      <c r="AD567" s="195"/>
      <c r="AE567" s="195"/>
      <c r="AF567" s="195"/>
      <c r="AG567" s="195"/>
      <c r="AH567" s="195"/>
      <c r="AI567" s="195"/>
      <c r="AJ567" s="195"/>
      <c r="AK567" s="196" t="s">
        <v>37</v>
      </c>
      <c r="AL567" s="197"/>
      <c r="AM567" s="197"/>
      <c r="AN567" s="197"/>
      <c r="AO567" s="197"/>
      <c r="AP567" s="197"/>
      <c r="AQ567" s="197" t="s">
        <v>26</v>
      </c>
      <c r="AR567" s="197"/>
      <c r="AS567" s="197"/>
      <c r="AT567" s="197"/>
      <c r="AU567" s="198" t="s">
        <v>27</v>
      </c>
      <c r="AV567" s="199"/>
      <c r="AW567" s="199"/>
      <c r="AX567" s="200"/>
    </row>
    <row r="568" spans="1:50" ht="34.5" customHeight="1">
      <c r="A568" s="68">
        <v>1</v>
      </c>
      <c r="B568" s="68">
        <v>1</v>
      </c>
      <c r="C568" s="192" t="s">
        <v>168</v>
      </c>
      <c r="D568" s="192"/>
      <c r="E568" s="192"/>
      <c r="F568" s="192"/>
      <c r="G568" s="192"/>
      <c r="H568" s="192"/>
      <c r="I568" s="192"/>
      <c r="J568" s="192"/>
      <c r="K568" s="192"/>
      <c r="L568" s="192"/>
      <c r="M568" s="75" t="s">
        <v>258</v>
      </c>
      <c r="N568" s="69"/>
      <c r="O568" s="69"/>
      <c r="P568" s="69"/>
      <c r="Q568" s="69"/>
      <c r="R568" s="69"/>
      <c r="S568" s="69"/>
      <c r="T568" s="69"/>
      <c r="U568" s="69"/>
      <c r="V568" s="69"/>
      <c r="W568" s="69"/>
      <c r="X568" s="69"/>
      <c r="Y568" s="69"/>
      <c r="Z568" s="69"/>
      <c r="AA568" s="69"/>
      <c r="AB568" s="69"/>
      <c r="AC568" s="69"/>
      <c r="AD568" s="69"/>
      <c r="AE568" s="69"/>
      <c r="AF568" s="69"/>
      <c r="AG568" s="69"/>
      <c r="AH568" s="69"/>
      <c r="AI568" s="69"/>
      <c r="AJ568" s="69"/>
      <c r="AK568" s="193">
        <f>17.632+5.996+2.844</f>
        <v>26.472</v>
      </c>
      <c r="AL568" s="194"/>
      <c r="AM568" s="194"/>
      <c r="AN568" s="194"/>
      <c r="AO568" s="194"/>
      <c r="AP568" s="194"/>
      <c r="AQ568" s="97" t="s">
        <v>110</v>
      </c>
      <c r="AR568" s="188"/>
      <c r="AS568" s="188"/>
      <c r="AT568" s="188"/>
      <c r="AU568" s="76" t="s">
        <v>110</v>
      </c>
      <c r="AV568" s="189"/>
      <c r="AW568" s="189"/>
      <c r="AX568" s="190"/>
    </row>
    <row r="569" spans="1:50" ht="33.75" customHeight="1">
      <c r="A569" s="68">
        <v>2</v>
      </c>
      <c r="B569" s="68">
        <v>1</v>
      </c>
      <c r="C569" s="192" t="s">
        <v>254</v>
      </c>
      <c r="D569" s="192"/>
      <c r="E569" s="192"/>
      <c r="F569" s="192"/>
      <c r="G569" s="192"/>
      <c r="H569" s="192"/>
      <c r="I569" s="192"/>
      <c r="J569" s="192"/>
      <c r="K569" s="192"/>
      <c r="L569" s="192"/>
      <c r="M569" s="75" t="s">
        <v>177</v>
      </c>
      <c r="N569" s="69"/>
      <c r="O569" s="69"/>
      <c r="P569" s="69"/>
      <c r="Q569" s="69"/>
      <c r="R569" s="69"/>
      <c r="S569" s="69"/>
      <c r="T569" s="69"/>
      <c r="U569" s="69"/>
      <c r="V569" s="69"/>
      <c r="W569" s="69"/>
      <c r="X569" s="69"/>
      <c r="Y569" s="69"/>
      <c r="Z569" s="69"/>
      <c r="AA569" s="69"/>
      <c r="AB569" s="69"/>
      <c r="AC569" s="69"/>
      <c r="AD569" s="69"/>
      <c r="AE569" s="69"/>
      <c r="AF569" s="69"/>
      <c r="AG569" s="69"/>
      <c r="AH569" s="69"/>
      <c r="AI569" s="69"/>
      <c r="AJ569" s="69"/>
      <c r="AK569" s="186">
        <v>26.18</v>
      </c>
      <c r="AL569" s="187"/>
      <c r="AM569" s="187"/>
      <c r="AN569" s="187"/>
      <c r="AO569" s="187"/>
      <c r="AP569" s="187"/>
      <c r="AQ569" s="97" t="s">
        <v>110</v>
      </c>
      <c r="AR569" s="188"/>
      <c r="AS569" s="188"/>
      <c r="AT569" s="188"/>
      <c r="AU569" s="76" t="s">
        <v>110</v>
      </c>
      <c r="AV569" s="189"/>
      <c r="AW569" s="189"/>
      <c r="AX569" s="190"/>
    </row>
    <row r="570" spans="1:50" ht="33.75" customHeight="1">
      <c r="A570" s="68">
        <v>3</v>
      </c>
      <c r="B570" s="68">
        <v>1</v>
      </c>
      <c r="C570" s="192" t="s">
        <v>255</v>
      </c>
      <c r="D570" s="192"/>
      <c r="E570" s="192"/>
      <c r="F570" s="192"/>
      <c r="G570" s="192"/>
      <c r="H570" s="192"/>
      <c r="I570" s="192"/>
      <c r="J570" s="192"/>
      <c r="K570" s="192"/>
      <c r="L570" s="192"/>
      <c r="M570" s="75" t="s">
        <v>177</v>
      </c>
      <c r="N570" s="69"/>
      <c r="O570" s="69"/>
      <c r="P570" s="69"/>
      <c r="Q570" s="69"/>
      <c r="R570" s="69"/>
      <c r="S570" s="69"/>
      <c r="T570" s="69"/>
      <c r="U570" s="69"/>
      <c r="V570" s="69"/>
      <c r="W570" s="69"/>
      <c r="X570" s="69"/>
      <c r="Y570" s="69"/>
      <c r="Z570" s="69"/>
      <c r="AA570" s="69"/>
      <c r="AB570" s="69"/>
      <c r="AC570" s="69"/>
      <c r="AD570" s="69"/>
      <c r="AE570" s="69"/>
      <c r="AF570" s="69"/>
      <c r="AG570" s="69"/>
      <c r="AH570" s="69"/>
      <c r="AI570" s="69"/>
      <c r="AJ570" s="69"/>
      <c r="AK570" s="186">
        <v>12.912</v>
      </c>
      <c r="AL570" s="187"/>
      <c r="AM570" s="187"/>
      <c r="AN570" s="187"/>
      <c r="AO570" s="187"/>
      <c r="AP570" s="187"/>
      <c r="AQ570" s="97" t="s">
        <v>110</v>
      </c>
      <c r="AR570" s="188"/>
      <c r="AS570" s="188"/>
      <c r="AT570" s="188"/>
      <c r="AU570" s="76" t="s">
        <v>110</v>
      </c>
      <c r="AV570" s="189"/>
      <c r="AW570" s="189"/>
      <c r="AX570" s="190"/>
    </row>
    <row r="571" spans="1:50" ht="33.75" customHeight="1">
      <c r="A571" s="68">
        <v>4</v>
      </c>
      <c r="B571" s="68">
        <v>1</v>
      </c>
      <c r="C571" s="192" t="s">
        <v>238</v>
      </c>
      <c r="D571" s="192"/>
      <c r="E571" s="192"/>
      <c r="F571" s="192"/>
      <c r="G571" s="192"/>
      <c r="H571" s="192"/>
      <c r="I571" s="192"/>
      <c r="J571" s="192"/>
      <c r="K571" s="192"/>
      <c r="L571" s="192"/>
      <c r="M571" s="75" t="s">
        <v>259</v>
      </c>
      <c r="N571" s="69"/>
      <c r="O571" s="69"/>
      <c r="P571" s="69"/>
      <c r="Q571" s="69"/>
      <c r="R571" s="69"/>
      <c r="S571" s="69"/>
      <c r="T571" s="69"/>
      <c r="U571" s="69"/>
      <c r="V571" s="69"/>
      <c r="W571" s="69"/>
      <c r="X571" s="69"/>
      <c r="Y571" s="69"/>
      <c r="Z571" s="69"/>
      <c r="AA571" s="69"/>
      <c r="AB571" s="69"/>
      <c r="AC571" s="69"/>
      <c r="AD571" s="69"/>
      <c r="AE571" s="69"/>
      <c r="AF571" s="69"/>
      <c r="AG571" s="69"/>
      <c r="AH571" s="69"/>
      <c r="AI571" s="69"/>
      <c r="AJ571" s="69"/>
      <c r="AK571" s="186">
        <f>4+2.04</f>
        <v>6.04</v>
      </c>
      <c r="AL571" s="187"/>
      <c r="AM571" s="187"/>
      <c r="AN571" s="187"/>
      <c r="AO571" s="187"/>
      <c r="AP571" s="187"/>
      <c r="AQ571" s="97" t="s">
        <v>110</v>
      </c>
      <c r="AR571" s="188"/>
      <c r="AS571" s="188"/>
      <c r="AT571" s="188"/>
      <c r="AU571" s="76" t="s">
        <v>110</v>
      </c>
      <c r="AV571" s="189"/>
      <c r="AW571" s="189"/>
      <c r="AX571" s="190"/>
    </row>
    <row r="572" spans="1:50" ht="33.75" customHeight="1">
      <c r="A572" s="68">
        <v>5</v>
      </c>
      <c r="B572" s="68">
        <v>1</v>
      </c>
      <c r="C572" s="94" t="s">
        <v>239</v>
      </c>
      <c r="D572" s="94"/>
      <c r="E572" s="94"/>
      <c r="F572" s="94"/>
      <c r="G572" s="94"/>
      <c r="H572" s="94"/>
      <c r="I572" s="94"/>
      <c r="J572" s="94"/>
      <c r="K572" s="94"/>
      <c r="L572" s="94"/>
      <c r="M572" s="75" t="s">
        <v>177</v>
      </c>
      <c r="N572" s="69"/>
      <c r="O572" s="69"/>
      <c r="P572" s="69"/>
      <c r="Q572" s="69"/>
      <c r="R572" s="69"/>
      <c r="S572" s="69"/>
      <c r="T572" s="69"/>
      <c r="U572" s="69"/>
      <c r="V572" s="69"/>
      <c r="W572" s="69"/>
      <c r="X572" s="69"/>
      <c r="Y572" s="69"/>
      <c r="Z572" s="69"/>
      <c r="AA572" s="69"/>
      <c r="AB572" s="69"/>
      <c r="AC572" s="69"/>
      <c r="AD572" s="69"/>
      <c r="AE572" s="69"/>
      <c r="AF572" s="69"/>
      <c r="AG572" s="69"/>
      <c r="AH572" s="69"/>
      <c r="AI572" s="69"/>
      <c r="AJ572" s="69"/>
      <c r="AK572" s="186">
        <v>5.748</v>
      </c>
      <c r="AL572" s="187"/>
      <c r="AM572" s="187"/>
      <c r="AN572" s="187"/>
      <c r="AO572" s="187"/>
      <c r="AP572" s="187"/>
      <c r="AQ572" s="97" t="s">
        <v>110</v>
      </c>
      <c r="AR572" s="188"/>
      <c r="AS572" s="188"/>
      <c r="AT572" s="188"/>
      <c r="AU572" s="76" t="s">
        <v>110</v>
      </c>
      <c r="AV572" s="189"/>
      <c r="AW572" s="189"/>
      <c r="AX572" s="190"/>
    </row>
    <row r="573" spans="1:50" ht="33.75" customHeight="1">
      <c r="A573" s="68">
        <v>6</v>
      </c>
      <c r="B573" s="68">
        <v>1</v>
      </c>
      <c r="C573" s="192" t="s">
        <v>253</v>
      </c>
      <c r="D573" s="192"/>
      <c r="E573" s="192"/>
      <c r="F573" s="192"/>
      <c r="G573" s="192"/>
      <c r="H573" s="192"/>
      <c r="I573" s="192"/>
      <c r="J573" s="192"/>
      <c r="K573" s="192"/>
      <c r="L573" s="192"/>
      <c r="M573" s="75" t="s">
        <v>278</v>
      </c>
      <c r="N573" s="69"/>
      <c r="O573" s="69"/>
      <c r="P573" s="69"/>
      <c r="Q573" s="69"/>
      <c r="R573" s="69"/>
      <c r="S573" s="69"/>
      <c r="T573" s="69"/>
      <c r="U573" s="69"/>
      <c r="V573" s="69"/>
      <c r="W573" s="69"/>
      <c r="X573" s="69"/>
      <c r="Y573" s="69"/>
      <c r="Z573" s="69"/>
      <c r="AA573" s="69"/>
      <c r="AB573" s="69"/>
      <c r="AC573" s="69"/>
      <c r="AD573" s="69"/>
      <c r="AE573" s="69"/>
      <c r="AF573" s="69"/>
      <c r="AG573" s="69"/>
      <c r="AH573" s="69"/>
      <c r="AI573" s="69"/>
      <c r="AJ573" s="69"/>
      <c r="AK573" s="186">
        <f>4+1.26</f>
        <v>5.26</v>
      </c>
      <c r="AL573" s="187"/>
      <c r="AM573" s="187"/>
      <c r="AN573" s="187"/>
      <c r="AO573" s="187"/>
      <c r="AP573" s="187"/>
      <c r="AQ573" s="97" t="s">
        <v>110</v>
      </c>
      <c r="AR573" s="188"/>
      <c r="AS573" s="188"/>
      <c r="AT573" s="188"/>
      <c r="AU573" s="76" t="s">
        <v>110</v>
      </c>
      <c r="AV573" s="189"/>
      <c r="AW573" s="189"/>
      <c r="AX573" s="190"/>
    </row>
    <row r="574" spans="1:50" ht="33.75" customHeight="1">
      <c r="A574" s="68">
        <v>7</v>
      </c>
      <c r="B574" s="68">
        <v>1</v>
      </c>
      <c r="C574" s="192" t="s">
        <v>256</v>
      </c>
      <c r="D574" s="192"/>
      <c r="E574" s="192"/>
      <c r="F574" s="192"/>
      <c r="G574" s="192"/>
      <c r="H574" s="192"/>
      <c r="I574" s="192"/>
      <c r="J574" s="192"/>
      <c r="K574" s="192"/>
      <c r="L574" s="192"/>
      <c r="M574" s="75" t="s">
        <v>177</v>
      </c>
      <c r="N574" s="69"/>
      <c r="O574" s="69"/>
      <c r="P574" s="69"/>
      <c r="Q574" s="69"/>
      <c r="R574" s="69"/>
      <c r="S574" s="69"/>
      <c r="T574" s="69"/>
      <c r="U574" s="69"/>
      <c r="V574" s="69"/>
      <c r="W574" s="69"/>
      <c r="X574" s="69"/>
      <c r="Y574" s="69"/>
      <c r="Z574" s="69"/>
      <c r="AA574" s="69"/>
      <c r="AB574" s="69"/>
      <c r="AC574" s="69"/>
      <c r="AD574" s="69"/>
      <c r="AE574" s="69"/>
      <c r="AF574" s="69"/>
      <c r="AG574" s="69"/>
      <c r="AH574" s="69"/>
      <c r="AI574" s="69"/>
      <c r="AJ574" s="69"/>
      <c r="AK574" s="193">
        <v>1.28</v>
      </c>
      <c r="AL574" s="194"/>
      <c r="AM574" s="194"/>
      <c r="AN574" s="194"/>
      <c r="AO574" s="194"/>
      <c r="AP574" s="194"/>
      <c r="AQ574" s="97" t="s">
        <v>110</v>
      </c>
      <c r="AR574" s="188"/>
      <c r="AS574" s="188"/>
      <c r="AT574" s="188"/>
      <c r="AU574" s="76" t="s">
        <v>110</v>
      </c>
      <c r="AV574" s="189"/>
      <c r="AW574" s="189"/>
      <c r="AX574" s="190"/>
    </row>
    <row r="575" spans="1:50" ht="33.75" customHeight="1">
      <c r="A575" s="68">
        <v>8</v>
      </c>
      <c r="B575" s="68">
        <v>1</v>
      </c>
      <c r="C575" s="192" t="s">
        <v>257</v>
      </c>
      <c r="D575" s="192"/>
      <c r="E575" s="192"/>
      <c r="F575" s="192"/>
      <c r="G575" s="192"/>
      <c r="H575" s="192"/>
      <c r="I575" s="192"/>
      <c r="J575" s="192"/>
      <c r="K575" s="192"/>
      <c r="L575" s="192"/>
      <c r="M575" s="75" t="s">
        <v>177</v>
      </c>
      <c r="N575" s="69"/>
      <c r="O575" s="69"/>
      <c r="P575" s="69"/>
      <c r="Q575" s="69"/>
      <c r="R575" s="69"/>
      <c r="S575" s="69"/>
      <c r="T575" s="69"/>
      <c r="U575" s="69"/>
      <c r="V575" s="69"/>
      <c r="W575" s="69"/>
      <c r="X575" s="69"/>
      <c r="Y575" s="69"/>
      <c r="Z575" s="69"/>
      <c r="AA575" s="69"/>
      <c r="AB575" s="69"/>
      <c r="AC575" s="69"/>
      <c r="AD575" s="69"/>
      <c r="AE575" s="69"/>
      <c r="AF575" s="69"/>
      <c r="AG575" s="69"/>
      <c r="AH575" s="69"/>
      <c r="AI575" s="69"/>
      <c r="AJ575" s="69"/>
      <c r="AK575" s="186">
        <v>1.28</v>
      </c>
      <c r="AL575" s="187"/>
      <c r="AM575" s="187"/>
      <c r="AN575" s="187"/>
      <c r="AO575" s="187"/>
      <c r="AP575" s="187"/>
      <c r="AQ575" s="97" t="s">
        <v>110</v>
      </c>
      <c r="AR575" s="188"/>
      <c r="AS575" s="188"/>
      <c r="AT575" s="188"/>
      <c r="AU575" s="76" t="s">
        <v>110</v>
      </c>
      <c r="AV575" s="189"/>
      <c r="AW575" s="189"/>
      <c r="AX575" s="190"/>
    </row>
    <row r="576" spans="1:50" ht="33.75" customHeight="1">
      <c r="A576" s="68">
        <v>9</v>
      </c>
      <c r="B576" s="68">
        <v>1</v>
      </c>
      <c r="C576" s="191" t="s">
        <v>276</v>
      </c>
      <c r="D576" s="192"/>
      <c r="E576" s="192"/>
      <c r="F576" s="192"/>
      <c r="G576" s="192"/>
      <c r="H576" s="192"/>
      <c r="I576" s="192"/>
      <c r="J576" s="192"/>
      <c r="K576" s="192"/>
      <c r="L576" s="192"/>
      <c r="M576" s="75" t="s">
        <v>279</v>
      </c>
      <c r="N576" s="69"/>
      <c r="O576" s="69"/>
      <c r="P576" s="69"/>
      <c r="Q576" s="69"/>
      <c r="R576" s="69"/>
      <c r="S576" s="69"/>
      <c r="T576" s="69"/>
      <c r="U576" s="69"/>
      <c r="V576" s="69"/>
      <c r="W576" s="69"/>
      <c r="X576" s="69"/>
      <c r="Y576" s="69"/>
      <c r="Z576" s="69"/>
      <c r="AA576" s="69"/>
      <c r="AB576" s="69"/>
      <c r="AC576" s="69"/>
      <c r="AD576" s="69"/>
      <c r="AE576" s="69"/>
      <c r="AF576" s="69"/>
      <c r="AG576" s="69"/>
      <c r="AH576" s="69"/>
      <c r="AI576" s="69"/>
      <c r="AJ576" s="69"/>
      <c r="AK576" s="186">
        <v>0.684</v>
      </c>
      <c r="AL576" s="187"/>
      <c r="AM576" s="187"/>
      <c r="AN576" s="187"/>
      <c r="AO576" s="187"/>
      <c r="AP576" s="187"/>
      <c r="AQ576" s="97" t="s">
        <v>110</v>
      </c>
      <c r="AR576" s="188"/>
      <c r="AS576" s="188"/>
      <c r="AT576" s="188"/>
      <c r="AU576" s="76" t="s">
        <v>110</v>
      </c>
      <c r="AV576" s="189"/>
      <c r="AW576" s="189"/>
      <c r="AX576" s="190"/>
    </row>
    <row r="577" spans="1:50" ht="33.75" customHeight="1">
      <c r="A577" s="68">
        <v>10</v>
      </c>
      <c r="B577" s="68">
        <v>1</v>
      </c>
      <c r="C577" s="94" t="s">
        <v>277</v>
      </c>
      <c r="D577" s="94"/>
      <c r="E577" s="94"/>
      <c r="F577" s="94"/>
      <c r="G577" s="94"/>
      <c r="H577" s="94"/>
      <c r="I577" s="94"/>
      <c r="J577" s="94"/>
      <c r="K577" s="94"/>
      <c r="L577" s="94"/>
      <c r="M577" s="75" t="s">
        <v>280</v>
      </c>
      <c r="N577" s="69"/>
      <c r="O577" s="69"/>
      <c r="P577" s="69"/>
      <c r="Q577" s="69"/>
      <c r="R577" s="69"/>
      <c r="S577" s="69"/>
      <c r="T577" s="69"/>
      <c r="U577" s="69"/>
      <c r="V577" s="69"/>
      <c r="W577" s="69"/>
      <c r="X577" s="69"/>
      <c r="Y577" s="69"/>
      <c r="Z577" s="69"/>
      <c r="AA577" s="69"/>
      <c r="AB577" s="69"/>
      <c r="AC577" s="69"/>
      <c r="AD577" s="69"/>
      <c r="AE577" s="69"/>
      <c r="AF577" s="69"/>
      <c r="AG577" s="69"/>
      <c r="AH577" s="69"/>
      <c r="AI577" s="69"/>
      <c r="AJ577" s="69"/>
      <c r="AK577" s="186">
        <v>0.652</v>
      </c>
      <c r="AL577" s="187"/>
      <c r="AM577" s="187"/>
      <c r="AN577" s="187"/>
      <c r="AO577" s="187"/>
      <c r="AP577" s="187"/>
      <c r="AQ577" s="97" t="s">
        <v>110</v>
      </c>
      <c r="AR577" s="188"/>
      <c r="AS577" s="188"/>
      <c r="AT577" s="188"/>
      <c r="AU577" s="76" t="s">
        <v>110</v>
      </c>
      <c r="AV577" s="189"/>
      <c r="AW577" s="189"/>
      <c r="AX577" s="190"/>
    </row>
    <row r="578" spans="1:50" ht="24" customHeight="1" hidden="1">
      <c r="A578" s="68"/>
      <c r="B578" s="68"/>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c r="AA578" s="69"/>
      <c r="AB578" s="69"/>
      <c r="AC578" s="69"/>
      <c r="AD578" s="69"/>
      <c r="AE578" s="69"/>
      <c r="AF578" s="69"/>
      <c r="AG578" s="69"/>
      <c r="AH578" s="69"/>
      <c r="AI578" s="69"/>
      <c r="AJ578" s="69"/>
      <c r="AK578" s="70"/>
      <c r="AL578" s="71"/>
      <c r="AM578" s="71"/>
      <c r="AN578" s="71"/>
      <c r="AO578" s="71"/>
      <c r="AP578" s="71"/>
      <c r="AQ578" s="71"/>
      <c r="AR578" s="71"/>
      <c r="AS578" s="71"/>
      <c r="AT578" s="71"/>
      <c r="AU578" s="72"/>
      <c r="AV578" s="73"/>
      <c r="AW578" s="73"/>
      <c r="AX578" s="74"/>
    </row>
    <row r="579" spans="1:50" ht="24" customHeight="1" hidden="1">
      <c r="A579" s="68"/>
      <c r="B579" s="68"/>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c r="AA579" s="69"/>
      <c r="AB579" s="69"/>
      <c r="AC579" s="69"/>
      <c r="AD579" s="69"/>
      <c r="AE579" s="69"/>
      <c r="AF579" s="69"/>
      <c r="AG579" s="69"/>
      <c r="AH579" s="69"/>
      <c r="AI579" s="69"/>
      <c r="AJ579" s="69"/>
      <c r="AK579" s="70"/>
      <c r="AL579" s="71"/>
      <c r="AM579" s="71"/>
      <c r="AN579" s="71"/>
      <c r="AO579" s="71"/>
      <c r="AP579" s="71"/>
      <c r="AQ579" s="71"/>
      <c r="AR579" s="71"/>
      <c r="AS579" s="71"/>
      <c r="AT579" s="71"/>
      <c r="AU579" s="72"/>
      <c r="AV579" s="73"/>
      <c r="AW579" s="73"/>
      <c r="AX579" s="74"/>
    </row>
    <row r="580" spans="1:50" ht="24" customHeight="1" hidden="1">
      <c r="A580" s="68"/>
      <c r="B580" s="68"/>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c r="AA580" s="69"/>
      <c r="AB580" s="69"/>
      <c r="AC580" s="69"/>
      <c r="AD580" s="69"/>
      <c r="AE580" s="69"/>
      <c r="AF580" s="69"/>
      <c r="AG580" s="69"/>
      <c r="AH580" s="69"/>
      <c r="AI580" s="69"/>
      <c r="AJ580" s="69"/>
      <c r="AK580" s="70"/>
      <c r="AL580" s="71"/>
      <c r="AM580" s="71"/>
      <c r="AN580" s="71"/>
      <c r="AO580" s="71"/>
      <c r="AP580" s="71"/>
      <c r="AQ580" s="71"/>
      <c r="AR580" s="71"/>
      <c r="AS580" s="71"/>
      <c r="AT580" s="71"/>
      <c r="AU580" s="72"/>
      <c r="AV580" s="73"/>
      <c r="AW580" s="73"/>
      <c r="AX580" s="74"/>
    </row>
    <row r="581" spans="1:50" ht="24" customHeight="1" hidden="1">
      <c r="A581" s="68"/>
      <c r="B581" s="68"/>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c r="AA581" s="69"/>
      <c r="AB581" s="69"/>
      <c r="AC581" s="69"/>
      <c r="AD581" s="69"/>
      <c r="AE581" s="69"/>
      <c r="AF581" s="69"/>
      <c r="AG581" s="69"/>
      <c r="AH581" s="69"/>
      <c r="AI581" s="69"/>
      <c r="AJ581" s="69"/>
      <c r="AK581" s="70"/>
      <c r="AL581" s="71"/>
      <c r="AM581" s="71"/>
      <c r="AN581" s="71"/>
      <c r="AO581" s="71"/>
      <c r="AP581" s="71"/>
      <c r="AQ581" s="71"/>
      <c r="AR581" s="71"/>
      <c r="AS581" s="71"/>
      <c r="AT581" s="71"/>
      <c r="AU581" s="72"/>
      <c r="AV581" s="73"/>
      <c r="AW581" s="73"/>
      <c r="AX581" s="74"/>
    </row>
    <row r="582" spans="1:54" s="18" customFormat="1" ht="19.5" customHeight="1" hidden="1">
      <c r="A582" s="62"/>
      <c r="B582" s="62"/>
      <c r="C582" s="63"/>
      <c r="D582" s="63"/>
      <c r="E582" s="63"/>
      <c r="F582" s="63"/>
      <c r="G582" s="63"/>
      <c r="H582" s="63"/>
      <c r="I582" s="63"/>
      <c r="J582" s="63"/>
      <c r="K582" s="63"/>
      <c r="L582" s="63"/>
      <c r="M582" s="64"/>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4"/>
      <c r="AL582" s="63"/>
      <c r="AM582" s="63"/>
      <c r="AN582" s="63"/>
      <c r="AO582" s="63"/>
      <c r="AP582" s="63"/>
      <c r="AQ582" s="63"/>
      <c r="AR582" s="63"/>
      <c r="AS582" s="63"/>
      <c r="AT582" s="63"/>
      <c r="AU582" s="65"/>
      <c r="AV582" s="66"/>
      <c r="AW582" s="66"/>
      <c r="AX582" s="67"/>
      <c r="AY582" s="61"/>
      <c r="AZ582" s="61"/>
      <c r="BA582" s="61"/>
      <c r="BB582" s="61"/>
    </row>
    <row r="583" spans="1:54" s="18" customFormat="1" ht="27" customHeight="1" hidden="1">
      <c r="A583" s="62"/>
      <c r="B583" s="62"/>
      <c r="C583" s="63"/>
      <c r="D583" s="63"/>
      <c r="E583" s="63"/>
      <c r="F583" s="63"/>
      <c r="G583" s="63"/>
      <c r="H583" s="63"/>
      <c r="I583" s="63"/>
      <c r="J583" s="63"/>
      <c r="K583" s="63"/>
      <c r="L583" s="63"/>
      <c r="M583" s="64"/>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4"/>
      <c r="AL583" s="63"/>
      <c r="AM583" s="63"/>
      <c r="AN583" s="63"/>
      <c r="AO583" s="63"/>
      <c r="AP583" s="63"/>
      <c r="AQ583" s="63"/>
      <c r="AR583" s="63"/>
      <c r="AS583" s="63"/>
      <c r="AT583" s="63"/>
      <c r="AU583" s="65"/>
      <c r="AV583" s="66"/>
      <c r="AW583" s="66"/>
      <c r="AX583" s="67"/>
      <c r="AY583" s="61"/>
      <c r="AZ583" s="61"/>
      <c r="BA583" s="61"/>
      <c r="BB583" s="61"/>
    </row>
    <row r="584" spans="1:50" ht="24" customHeight="1" hidden="1">
      <c r="A584" s="68"/>
      <c r="B584" s="68"/>
      <c r="C584" s="75"/>
      <c r="D584" s="69"/>
      <c r="E584" s="69"/>
      <c r="F584" s="69"/>
      <c r="G584" s="69"/>
      <c r="H584" s="69"/>
      <c r="I584" s="69"/>
      <c r="J584" s="69"/>
      <c r="K584" s="69"/>
      <c r="L584" s="69"/>
      <c r="M584" s="75"/>
      <c r="N584" s="69"/>
      <c r="O584" s="69"/>
      <c r="P584" s="69"/>
      <c r="Q584" s="69"/>
      <c r="R584" s="69"/>
      <c r="S584" s="69"/>
      <c r="T584" s="69"/>
      <c r="U584" s="69"/>
      <c r="V584" s="69"/>
      <c r="W584" s="69"/>
      <c r="X584" s="69"/>
      <c r="Y584" s="69"/>
      <c r="Z584" s="69"/>
      <c r="AA584" s="69"/>
      <c r="AB584" s="69"/>
      <c r="AC584" s="69"/>
      <c r="AD584" s="69"/>
      <c r="AE584" s="69"/>
      <c r="AF584" s="69"/>
      <c r="AG584" s="69"/>
      <c r="AH584" s="69"/>
      <c r="AI584" s="69"/>
      <c r="AJ584" s="69"/>
      <c r="AK584" s="70"/>
      <c r="AL584" s="71"/>
      <c r="AM584" s="71"/>
      <c r="AN584" s="71"/>
      <c r="AO584" s="71"/>
      <c r="AP584" s="71"/>
      <c r="AQ584" s="71"/>
      <c r="AR584" s="71"/>
      <c r="AS584" s="71"/>
      <c r="AT584" s="71"/>
      <c r="AU584" s="72"/>
      <c r="AV584" s="73"/>
      <c r="AW584" s="73"/>
      <c r="AX584" s="74"/>
    </row>
    <row r="585" spans="1:50" ht="24" customHeight="1" hidden="1">
      <c r="A585" s="68"/>
      <c r="B585" s="68"/>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c r="AA585" s="69"/>
      <c r="AB585" s="69"/>
      <c r="AC585" s="69"/>
      <c r="AD585" s="69"/>
      <c r="AE585" s="69"/>
      <c r="AF585" s="69"/>
      <c r="AG585" s="69"/>
      <c r="AH585" s="69"/>
      <c r="AI585" s="69"/>
      <c r="AJ585" s="69"/>
      <c r="AK585" s="70"/>
      <c r="AL585" s="71"/>
      <c r="AM585" s="71"/>
      <c r="AN585" s="71"/>
      <c r="AO585" s="71"/>
      <c r="AP585" s="71"/>
      <c r="AQ585" s="71"/>
      <c r="AR585" s="71"/>
      <c r="AS585" s="71"/>
      <c r="AT585" s="71"/>
      <c r="AU585" s="72"/>
      <c r="AV585" s="73"/>
      <c r="AW585" s="73"/>
      <c r="AX585" s="74"/>
    </row>
    <row r="586" spans="1:50" ht="24" customHeight="1" hidden="1">
      <c r="A586" s="68"/>
      <c r="B586" s="68"/>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c r="AA586" s="69"/>
      <c r="AB586" s="69"/>
      <c r="AC586" s="69"/>
      <c r="AD586" s="69"/>
      <c r="AE586" s="69"/>
      <c r="AF586" s="69"/>
      <c r="AG586" s="69"/>
      <c r="AH586" s="69"/>
      <c r="AI586" s="69"/>
      <c r="AJ586" s="69"/>
      <c r="AK586" s="70"/>
      <c r="AL586" s="71"/>
      <c r="AM586" s="71"/>
      <c r="AN586" s="71"/>
      <c r="AO586" s="71"/>
      <c r="AP586" s="71"/>
      <c r="AQ586" s="71"/>
      <c r="AR586" s="71"/>
      <c r="AS586" s="71"/>
      <c r="AT586" s="71"/>
      <c r="AU586" s="72"/>
      <c r="AV586" s="73"/>
      <c r="AW586" s="73"/>
      <c r="AX586" s="74"/>
    </row>
    <row r="587" spans="1:50" ht="24" customHeight="1" hidden="1">
      <c r="A587" s="68"/>
      <c r="B587" s="68"/>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c r="AA587" s="69"/>
      <c r="AB587" s="69"/>
      <c r="AC587" s="69"/>
      <c r="AD587" s="69"/>
      <c r="AE587" s="69"/>
      <c r="AF587" s="69"/>
      <c r="AG587" s="69"/>
      <c r="AH587" s="69"/>
      <c r="AI587" s="69"/>
      <c r="AJ587" s="69"/>
      <c r="AK587" s="70"/>
      <c r="AL587" s="71"/>
      <c r="AM587" s="71"/>
      <c r="AN587" s="71"/>
      <c r="AO587" s="71"/>
      <c r="AP587" s="71"/>
      <c r="AQ587" s="71"/>
      <c r="AR587" s="71"/>
      <c r="AS587" s="71"/>
      <c r="AT587" s="71"/>
      <c r="AU587" s="72"/>
      <c r="AV587" s="73"/>
      <c r="AW587" s="73"/>
      <c r="AX587" s="74"/>
    </row>
    <row r="588" spans="1:50" ht="24" customHeight="1" hidden="1">
      <c r="A588" s="68"/>
      <c r="B588" s="68"/>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c r="AA588" s="69"/>
      <c r="AB588" s="69"/>
      <c r="AC588" s="69"/>
      <c r="AD588" s="69"/>
      <c r="AE588" s="69"/>
      <c r="AF588" s="69"/>
      <c r="AG588" s="69"/>
      <c r="AH588" s="69"/>
      <c r="AI588" s="69"/>
      <c r="AJ588" s="69"/>
      <c r="AK588" s="70"/>
      <c r="AL588" s="71"/>
      <c r="AM588" s="71"/>
      <c r="AN588" s="71"/>
      <c r="AO588" s="71"/>
      <c r="AP588" s="71"/>
      <c r="AQ588" s="71"/>
      <c r="AR588" s="71"/>
      <c r="AS588" s="71"/>
      <c r="AT588" s="71"/>
      <c r="AU588" s="72"/>
      <c r="AV588" s="73"/>
      <c r="AW588" s="73"/>
      <c r="AX588" s="74"/>
    </row>
    <row r="589" spans="1:50" ht="24" customHeight="1" hidden="1">
      <c r="A589" s="68"/>
      <c r="B589" s="68"/>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c r="AA589" s="69"/>
      <c r="AB589" s="69"/>
      <c r="AC589" s="69"/>
      <c r="AD589" s="69"/>
      <c r="AE589" s="69"/>
      <c r="AF589" s="69"/>
      <c r="AG589" s="69"/>
      <c r="AH589" s="69"/>
      <c r="AI589" s="69"/>
      <c r="AJ589" s="69"/>
      <c r="AK589" s="70"/>
      <c r="AL589" s="71"/>
      <c r="AM589" s="71"/>
      <c r="AN589" s="71"/>
      <c r="AO589" s="71"/>
      <c r="AP589" s="71"/>
      <c r="AQ589" s="71"/>
      <c r="AR589" s="71"/>
      <c r="AS589" s="71"/>
      <c r="AT589" s="71"/>
      <c r="AU589" s="72"/>
      <c r="AV589" s="73"/>
      <c r="AW589" s="73"/>
      <c r="AX589" s="74"/>
    </row>
    <row r="590" spans="1:50" ht="24" customHeight="1" hidden="1">
      <c r="A590" s="68"/>
      <c r="B590" s="68"/>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c r="AA590" s="69"/>
      <c r="AB590" s="69"/>
      <c r="AC590" s="69"/>
      <c r="AD590" s="69"/>
      <c r="AE590" s="69"/>
      <c r="AF590" s="69"/>
      <c r="AG590" s="69"/>
      <c r="AH590" s="69"/>
      <c r="AI590" s="69"/>
      <c r="AJ590" s="69"/>
      <c r="AK590" s="70"/>
      <c r="AL590" s="71"/>
      <c r="AM590" s="71"/>
      <c r="AN590" s="71"/>
      <c r="AO590" s="71"/>
      <c r="AP590" s="71"/>
      <c r="AQ590" s="71"/>
      <c r="AR590" s="71"/>
      <c r="AS590" s="71"/>
      <c r="AT590" s="71"/>
      <c r="AU590" s="72"/>
      <c r="AV590" s="73"/>
      <c r="AW590" s="73"/>
      <c r="AX590" s="74"/>
    </row>
    <row r="591" spans="1:50" ht="24" customHeight="1" hidden="1">
      <c r="A591" s="68"/>
      <c r="B591" s="68"/>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c r="AA591" s="69"/>
      <c r="AB591" s="69"/>
      <c r="AC591" s="69"/>
      <c r="AD591" s="69"/>
      <c r="AE591" s="69"/>
      <c r="AF591" s="69"/>
      <c r="AG591" s="69"/>
      <c r="AH591" s="69"/>
      <c r="AI591" s="69"/>
      <c r="AJ591" s="69"/>
      <c r="AK591" s="70"/>
      <c r="AL591" s="71"/>
      <c r="AM591" s="71"/>
      <c r="AN591" s="71"/>
      <c r="AO591" s="71"/>
      <c r="AP591" s="71"/>
      <c r="AQ591" s="71"/>
      <c r="AR591" s="71"/>
      <c r="AS591" s="71"/>
      <c r="AT591" s="71"/>
      <c r="AU591" s="72"/>
      <c r="AV591" s="73"/>
      <c r="AW591" s="73"/>
      <c r="AX591" s="74"/>
    </row>
    <row r="592" spans="1:50" ht="24" customHeight="1" hidden="1">
      <c r="A592" s="68"/>
      <c r="B592" s="68"/>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c r="AA592" s="69"/>
      <c r="AB592" s="69"/>
      <c r="AC592" s="69"/>
      <c r="AD592" s="69"/>
      <c r="AE592" s="69"/>
      <c r="AF592" s="69"/>
      <c r="AG592" s="69"/>
      <c r="AH592" s="69"/>
      <c r="AI592" s="69"/>
      <c r="AJ592" s="69"/>
      <c r="AK592" s="70"/>
      <c r="AL592" s="71"/>
      <c r="AM592" s="71"/>
      <c r="AN592" s="71"/>
      <c r="AO592" s="71"/>
      <c r="AP592" s="71"/>
      <c r="AQ592" s="71"/>
      <c r="AR592" s="71"/>
      <c r="AS592" s="71"/>
      <c r="AT592" s="71"/>
      <c r="AU592" s="72"/>
      <c r="AV592" s="73"/>
      <c r="AW592" s="73"/>
      <c r="AX592" s="74"/>
    </row>
    <row r="593" spans="1:50" ht="24" customHeight="1" hidden="1">
      <c r="A593" s="68"/>
      <c r="B593" s="68"/>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c r="AA593" s="69"/>
      <c r="AB593" s="69"/>
      <c r="AC593" s="69"/>
      <c r="AD593" s="69"/>
      <c r="AE593" s="69"/>
      <c r="AF593" s="69"/>
      <c r="AG593" s="69"/>
      <c r="AH593" s="69"/>
      <c r="AI593" s="69"/>
      <c r="AJ593" s="69"/>
      <c r="AK593" s="70"/>
      <c r="AL593" s="71"/>
      <c r="AM593" s="71"/>
      <c r="AN593" s="71"/>
      <c r="AO593" s="71"/>
      <c r="AP593" s="71"/>
      <c r="AQ593" s="71"/>
      <c r="AR593" s="71"/>
      <c r="AS593" s="71"/>
      <c r="AT593" s="71"/>
      <c r="AU593" s="72"/>
      <c r="AV593" s="73"/>
      <c r="AW593" s="73"/>
      <c r="AX593" s="74"/>
    </row>
    <row r="594" spans="1:50" ht="24" customHeight="1" hidden="1">
      <c r="A594" s="68"/>
      <c r="B594" s="68"/>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c r="AA594" s="69"/>
      <c r="AB594" s="69"/>
      <c r="AC594" s="69"/>
      <c r="AD594" s="69"/>
      <c r="AE594" s="69"/>
      <c r="AF594" s="69"/>
      <c r="AG594" s="69"/>
      <c r="AH594" s="69"/>
      <c r="AI594" s="69"/>
      <c r="AJ594" s="69"/>
      <c r="AK594" s="70"/>
      <c r="AL594" s="71"/>
      <c r="AM594" s="71"/>
      <c r="AN594" s="71"/>
      <c r="AO594" s="71"/>
      <c r="AP594" s="71"/>
      <c r="AQ594" s="71"/>
      <c r="AR594" s="71"/>
      <c r="AS594" s="71"/>
      <c r="AT594" s="71"/>
      <c r="AU594" s="72"/>
      <c r="AV594" s="73"/>
      <c r="AW594" s="73"/>
      <c r="AX594" s="74"/>
    </row>
    <row r="595" spans="1:50" ht="24" customHeight="1" hidden="1">
      <c r="A595" s="68"/>
      <c r="B595" s="68"/>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c r="AA595" s="69"/>
      <c r="AB595" s="69"/>
      <c r="AC595" s="69"/>
      <c r="AD595" s="69"/>
      <c r="AE595" s="69"/>
      <c r="AF595" s="69"/>
      <c r="AG595" s="69"/>
      <c r="AH595" s="69"/>
      <c r="AI595" s="69"/>
      <c r="AJ595" s="69"/>
      <c r="AK595" s="70"/>
      <c r="AL595" s="71"/>
      <c r="AM595" s="71"/>
      <c r="AN595" s="71"/>
      <c r="AO595" s="71"/>
      <c r="AP595" s="71"/>
      <c r="AQ595" s="71"/>
      <c r="AR595" s="71"/>
      <c r="AS595" s="71"/>
      <c r="AT595" s="71"/>
      <c r="AU595" s="72"/>
      <c r="AV595" s="73"/>
      <c r="AW595" s="73"/>
      <c r="AX595" s="74"/>
    </row>
    <row r="596" spans="1:54" s="18" customFormat="1" ht="27" customHeight="1" hidden="1">
      <c r="A596" s="62"/>
      <c r="B596" s="62"/>
      <c r="C596" s="63"/>
      <c r="D596" s="63"/>
      <c r="E596" s="63"/>
      <c r="F596" s="63"/>
      <c r="G596" s="63"/>
      <c r="H596" s="63"/>
      <c r="I596" s="63"/>
      <c r="J596" s="63"/>
      <c r="K596" s="63"/>
      <c r="L596" s="63"/>
      <c r="M596" s="64"/>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4"/>
      <c r="AL596" s="63"/>
      <c r="AM596" s="63"/>
      <c r="AN596" s="63"/>
      <c r="AO596" s="63"/>
      <c r="AP596" s="63"/>
      <c r="AQ596" s="63"/>
      <c r="AR596" s="63"/>
      <c r="AS596" s="63"/>
      <c r="AT596" s="63"/>
      <c r="AU596" s="65"/>
      <c r="AV596" s="66"/>
      <c r="AW596" s="66"/>
      <c r="AX596" s="67"/>
      <c r="AY596" s="61"/>
      <c r="AZ596" s="61"/>
      <c r="BA596" s="61"/>
      <c r="BB596" s="61"/>
    </row>
    <row r="597" spans="1:54" s="18" customFormat="1" ht="23.25" customHeight="1" hidden="1">
      <c r="A597" s="62"/>
      <c r="B597" s="62"/>
      <c r="C597" s="63"/>
      <c r="D597" s="63"/>
      <c r="E597" s="63"/>
      <c r="F597" s="63"/>
      <c r="G597" s="63"/>
      <c r="H597" s="63"/>
      <c r="I597" s="63"/>
      <c r="J597" s="63"/>
      <c r="K597" s="63"/>
      <c r="L597" s="63"/>
      <c r="M597" s="64"/>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4"/>
      <c r="AL597" s="63"/>
      <c r="AM597" s="63"/>
      <c r="AN597" s="63"/>
      <c r="AO597" s="63"/>
      <c r="AP597" s="63"/>
      <c r="AQ597" s="63"/>
      <c r="AR597" s="63"/>
      <c r="AS597" s="63"/>
      <c r="AT597" s="63"/>
      <c r="AU597" s="65"/>
      <c r="AV597" s="66"/>
      <c r="AW597" s="66"/>
      <c r="AX597" s="67"/>
      <c r="AY597" s="61"/>
      <c r="AZ597" s="61"/>
      <c r="BA597" s="61"/>
      <c r="BB597" s="61"/>
    </row>
    <row r="598" spans="37:50" ht="13.5" customHeight="1">
      <c r="AK598" s="897"/>
      <c r="AL598" s="897"/>
      <c r="AM598" s="897"/>
      <c r="AN598" s="897"/>
      <c r="AO598" s="897"/>
      <c r="AP598" s="897"/>
      <c r="AQ598" s="20"/>
      <c r="AR598" s="20"/>
      <c r="AS598" s="20"/>
      <c r="AT598" s="20"/>
      <c r="AU598" s="20"/>
      <c r="AV598" s="20"/>
      <c r="AW598" s="20"/>
      <c r="AX598" s="20"/>
    </row>
    <row r="599" spans="1:50" ht="13.5" customHeight="1">
      <c r="A599" s="21"/>
      <c r="B599" s="21" t="s">
        <v>25</v>
      </c>
      <c r="C599" s="21"/>
      <c r="D599" s="21"/>
      <c r="E599" s="21"/>
      <c r="F599" s="21"/>
      <c r="G599" s="21"/>
      <c r="H599" s="22"/>
      <c r="I599" s="22"/>
      <c r="J599" s="22"/>
      <c r="K599" s="22"/>
      <c r="L599" s="22"/>
      <c r="M599" s="21"/>
      <c r="N599" s="21"/>
      <c r="O599" s="21"/>
      <c r="P599" s="21"/>
      <c r="Q599" s="21"/>
      <c r="R599" s="21"/>
      <c r="S599" s="21"/>
      <c r="T599" s="22"/>
      <c r="U599" s="22"/>
      <c r="V599" s="22"/>
      <c r="W599" s="22"/>
      <c r="X599" s="22"/>
      <c r="Y599" s="21"/>
      <c r="Z599" s="21"/>
      <c r="AA599" s="21"/>
      <c r="AB599" s="21"/>
      <c r="AC599" s="21"/>
      <c r="AD599" s="21"/>
      <c r="AE599" s="21"/>
      <c r="AF599" s="22"/>
      <c r="AG599" s="22"/>
      <c r="AH599" s="22"/>
      <c r="AI599" s="22"/>
      <c r="AJ599" s="22"/>
      <c r="AK599" s="23"/>
      <c r="AL599" s="24"/>
      <c r="AM599" s="24"/>
      <c r="AN599" s="24"/>
      <c r="AO599" s="24"/>
      <c r="AP599" s="24"/>
      <c r="AQ599" s="24"/>
      <c r="AR599" s="25"/>
      <c r="AS599" s="25"/>
      <c r="AT599" s="25"/>
      <c r="AU599" s="26"/>
      <c r="AV599" s="26"/>
      <c r="AW599" s="20"/>
      <c r="AX599" s="27"/>
    </row>
    <row r="600" spans="1:50" ht="34.5" customHeight="1">
      <c r="A600" s="62"/>
      <c r="B600" s="62"/>
      <c r="C600" s="167" t="s">
        <v>35</v>
      </c>
      <c r="D600" s="167"/>
      <c r="E600" s="167"/>
      <c r="F600" s="167"/>
      <c r="G600" s="167"/>
      <c r="H600" s="167"/>
      <c r="I600" s="167"/>
      <c r="J600" s="167"/>
      <c r="K600" s="167"/>
      <c r="L600" s="167"/>
      <c r="M600" s="167" t="s">
        <v>36</v>
      </c>
      <c r="N600" s="167"/>
      <c r="O600" s="167"/>
      <c r="P600" s="167"/>
      <c r="Q600" s="167"/>
      <c r="R600" s="167"/>
      <c r="S600" s="167"/>
      <c r="T600" s="167"/>
      <c r="U600" s="167"/>
      <c r="V600" s="167"/>
      <c r="W600" s="167"/>
      <c r="X600" s="167"/>
      <c r="Y600" s="167"/>
      <c r="Z600" s="167"/>
      <c r="AA600" s="167"/>
      <c r="AB600" s="167"/>
      <c r="AC600" s="167"/>
      <c r="AD600" s="167"/>
      <c r="AE600" s="167"/>
      <c r="AF600" s="167"/>
      <c r="AG600" s="167"/>
      <c r="AH600" s="167"/>
      <c r="AI600" s="167"/>
      <c r="AJ600" s="167"/>
      <c r="AK600" s="168" t="s">
        <v>37</v>
      </c>
      <c r="AL600" s="169"/>
      <c r="AM600" s="169"/>
      <c r="AN600" s="169"/>
      <c r="AO600" s="169"/>
      <c r="AP600" s="169"/>
      <c r="AQ600" s="169" t="s">
        <v>26</v>
      </c>
      <c r="AR600" s="169"/>
      <c r="AS600" s="169"/>
      <c r="AT600" s="169"/>
      <c r="AU600" s="169" t="s">
        <v>27</v>
      </c>
      <c r="AV600" s="169"/>
      <c r="AW600" s="169"/>
      <c r="AX600" s="169"/>
    </row>
    <row r="601" spans="1:50" ht="34.5" customHeight="1">
      <c r="A601" s="62">
        <v>1</v>
      </c>
      <c r="B601" s="62">
        <v>1</v>
      </c>
      <c r="C601" s="82" t="s">
        <v>178</v>
      </c>
      <c r="D601" s="83"/>
      <c r="E601" s="83"/>
      <c r="F601" s="83"/>
      <c r="G601" s="83"/>
      <c r="H601" s="83"/>
      <c r="I601" s="83"/>
      <c r="J601" s="83"/>
      <c r="K601" s="83"/>
      <c r="L601" s="84"/>
      <c r="M601" s="185" t="s">
        <v>240</v>
      </c>
      <c r="N601" s="181"/>
      <c r="O601" s="181"/>
      <c r="P601" s="181"/>
      <c r="Q601" s="181"/>
      <c r="R601" s="181"/>
      <c r="S601" s="181"/>
      <c r="T601" s="181"/>
      <c r="U601" s="181"/>
      <c r="V601" s="181"/>
      <c r="W601" s="181"/>
      <c r="X601" s="181"/>
      <c r="Y601" s="181"/>
      <c r="Z601" s="181"/>
      <c r="AA601" s="181"/>
      <c r="AB601" s="181"/>
      <c r="AC601" s="181"/>
      <c r="AD601" s="181"/>
      <c r="AE601" s="181"/>
      <c r="AF601" s="181"/>
      <c r="AG601" s="181"/>
      <c r="AH601" s="181"/>
      <c r="AI601" s="181"/>
      <c r="AJ601" s="182"/>
      <c r="AK601" s="79">
        <f>61.33+0.07</f>
        <v>61.4</v>
      </c>
      <c r="AL601" s="80"/>
      <c r="AM601" s="80">
        <f>61.33+0.07</f>
        <v>61.4</v>
      </c>
      <c r="AN601" s="80"/>
      <c r="AO601" s="80">
        <f>61.33+0.07</f>
        <v>61.4</v>
      </c>
      <c r="AP601" s="81"/>
      <c r="AQ601" s="76" t="s">
        <v>110</v>
      </c>
      <c r="AR601" s="77"/>
      <c r="AS601" s="77"/>
      <c r="AT601" s="78"/>
      <c r="AU601" s="97" t="s">
        <v>110</v>
      </c>
      <c r="AV601" s="97"/>
      <c r="AW601" s="97"/>
      <c r="AX601" s="97"/>
    </row>
    <row r="602" spans="1:50" ht="34.5" customHeight="1">
      <c r="A602" s="85">
        <v>2</v>
      </c>
      <c r="B602" s="86"/>
      <c r="C602" s="82" t="s">
        <v>264</v>
      </c>
      <c r="D602" s="83"/>
      <c r="E602" s="83"/>
      <c r="F602" s="83"/>
      <c r="G602" s="83"/>
      <c r="H602" s="83"/>
      <c r="I602" s="83"/>
      <c r="J602" s="83"/>
      <c r="K602" s="83"/>
      <c r="L602" s="84"/>
      <c r="M602" s="82" t="s">
        <v>265</v>
      </c>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4"/>
      <c r="AK602" s="79">
        <v>20.9</v>
      </c>
      <c r="AL602" s="80"/>
      <c r="AM602" s="80"/>
      <c r="AN602" s="80"/>
      <c r="AO602" s="80"/>
      <c r="AP602" s="81"/>
      <c r="AQ602" s="76" t="s">
        <v>110</v>
      </c>
      <c r="AR602" s="77"/>
      <c r="AS602" s="77"/>
      <c r="AT602" s="78"/>
      <c r="AU602" s="76" t="s">
        <v>110</v>
      </c>
      <c r="AV602" s="77"/>
      <c r="AW602" s="77"/>
      <c r="AX602" s="78"/>
    </row>
    <row r="603" spans="1:50" ht="51" customHeight="1">
      <c r="A603" s="62">
        <v>3</v>
      </c>
      <c r="B603" s="62">
        <v>1</v>
      </c>
      <c r="C603" s="82" t="s">
        <v>236</v>
      </c>
      <c r="D603" s="83"/>
      <c r="E603" s="83"/>
      <c r="F603" s="83"/>
      <c r="G603" s="83"/>
      <c r="H603" s="83"/>
      <c r="I603" s="83"/>
      <c r="J603" s="83"/>
      <c r="K603" s="83"/>
      <c r="L603" s="84"/>
      <c r="M603" s="180" t="s">
        <v>270</v>
      </c>
      <c r="N603" s="181"/>
      <c r="O603" s="181"/>
      <c r="P603" s="181"/>
      <c r="Q603" s="181"/>
      <c r="R603" s="181"/>
      <c r="S603" s="181"/>
      <c r="T603" s="181"/>
      <c r="U603" s="181"/>
      <c r="V603" s="181"/>
      <c r="W603" s="181"/>
      <c r="X603" s="181"/>
      <c r="Y603" s="181"/>
      <c r="Z603" s="181"/>
      <c r="AA603" s="181"/>
      <c r="AB603" s="181"/>
      <c r="AC603" s="181"/>
      <c r="AD603" s="181"/>
      <c r="AE603" s="181"/>
      <c r="AF603" s="181"/>
      <c r="AG603" s="181"/>
      <c r="AH603" s="181"/>
      <c r="AI603" s="181"/>
      <c r="AJ603" s="182"/>
      <c r="AK603" s="79">
        <v>17.5</v>
      </c>
      <c r="AL603" s="80">
        <v>17.5</v>
      </c>
      <c r="AM603" s="80"/>
      <c r="AN603" s="80">
        <v>17.5</v>
      </c>
      <c r="AO603" s="80"/>
      <c r="AP603" s="81">
        <v>17.5</v>
      </c>
      <c r="AQ603" s="76" t="s">
        <v>110</v>
      </c>
      <c r="AR603" s="77"/>
      <c r="AS603" s="77"/>
      <c r="AT603" s="78"/>
      <c r="AU603" s="76" t="s">
        <v>110</v>
      </c>
      <c r="AV603" s="77"/>
      <c r="AW603" s="77"/>
      <c r="AX603" s="78"/>
    </row>
    <row r="604" spans="1:50" ht="33.75" customHeight="1">
      <c r="A604" s="85">
        <v>4</v>
      </c>
      <c r="B604" s="86"/>
      <c r="C604" s="82" t="s">
        <v>179</v>
      </c>
      <c r="D604" s="83"/>
      <c r="E604" s="83"/>
      <c r="F604" s="83"/>
      <c r="G604" s="83"/>
      <c r="H604" s="83"/>
      <c r="I604" s="83"/>
      <c r="J604" s="83"/>
      <c r="K604" s="83"/>
      <c r="L604" s="84"/>
      <c r="M604" s="185" t="s">
        <v>240</v>
      </c>
      <c r="N604" s="181"/>
      <c r="O604" s="181"/>
      <c r="P604" s="181"/>
      <c r="Q604" s="181"/>
      <c r="R604" s="181"/>
      <c r="S604" s="181"/>
      <c r="T604" s="181"/>
      <c r="U604" s="181"/>
      <c r="V604" s="181"/>
      <c r="W604" s="181"/>
      <c r="X604" s="181"/>
      <c r="Y604" s="181"/>
      <c r="Z604" s="181"/>
      <c r="AA604" s="181"/>
      <c r="AB604" s="181"/>
      <c r="AC604" s="181"/>
      <c r="AD604" s="181"/>
      <c r="AE604" s="181"/>
      <c r="AF604" s="181"/>
      <c r="AG604" s="181"/>
      <c r="AH604" s="181"/>
      <c r="AI604" s="181"/>
      <c r="AJ604" s="182"/>
      <c r="AK604" s="79">
        <f>15.39+0.02</f>
        <v>15.41</v>
      </c>
      <c r="AL604" s="80"/>
      <c r="AM604" s="80">
        <f>15.39+0.02</f>
        <v>15.41</v>
      </c>
      <c r="AN604" s="80"/>
      <c r="AO604" s="80">
        <f>15.39+0.02</f>
        <v>15.41</v>
      </c>
      <c r="AP604" s="81"/>
      <c r="AQ604" s="76" t="s">
        <v>110</v>
      </c>
      <c r="AR604" s="77"/>
      <c r="AS604" s="77"/>
      <c r="AT604" s="78"/>
      <c r="AU604" s="76" t="s">
        <v>110</v>
      </c>
      <c r="AV604" s="77"/>
      <c r="AW604" s="77"/>
      <c r="AX604" s="78"/>
    </row>
    <row r="605" spans="1:50" ht="33.75" customHeight="1">
      <c r="A605" s="62">
        <v>5</v>
      </c>
      <c r="B605" s="62">
        <v>1</v>
      </c>
      <c r="C605" s="82" t="s">
        <v>237</v>
      </c>
      <c r="D605" s="83"/>
      <c r="E605" s="83"/>
      <c r="F605" s="83"/>
      <c r="G605" s="83"/>
      <c r="H605" s="83"/>
      <c r="I605" s="83"/>
      <c r="J605" s="83"/>
      <c r="K605" s="83"/>
      <c r="L605" s="84"/>
      <c r="M605" s="82" t="s">
        <v>269</v>
      </c>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4"/>
      <c r="AK605" s="79">
        <v>7.476</v>
      </c>
      <c r="AL605" s="80"/>
      <c r="AM605" s="80">
        <v>7.476</v>
      </c>
      <c r="AN605" s="80"/>
      <c r="AO605" s="80">
        <v>7.476</v>
      </c>
      <c r="AP605" s="81"/>
      <c r="AQ605" s="76" t="s">
        <v>110</v>
      </c>
      <c r="AR605" s="77"/>
      <c r="AS605" s="77"/>
      <c r="AT605" s="78"/>
      <c r="AU605" s="76" t="s">
        <v>110</v>
      </c>
      <c r="AV605" s="77"/>
      <c r="AW605" s="77"/>
      <c r="AX605" s="78"/>
    </row>
    <row r="606" spans="1:50" ht="33.75" customHeight="1">
      <c r="A606" s="85">
        <v>6</v>
      </c>
      <c r="B606" s="86"/>
      <c r="C606" s="82" t="s">
        <v>168</v>
      </c>
      <c r="D606" s="83"/>
      <c r="E606" s="83"/>
      <c r="F606" s="83"/>
      <c r="G606" s="83"/>
      <c r="H606" s="83"/>
      <c r="I606" s="83"/>
      <c r="J606" s="83"/>
      <c r="K606" s="83"/>
      <c r="L606" s="84"/>
      <c r="M606" s="82" t="s">
        <v>241</v>
      </c>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4"/>
      <c r="AK606" s="79">
        <v>7.24</v>
      </c>
      <c r="AL606" s="80"/>
      <c r="AM606" s="80">
        <v>7.24</v>
      </c>
      <c r="AN606" s="80"/>
      <c r="AO606" s="80">
        <v>7.24</v>
      </c>
      <c r="AP606" s="81"/>
      <c r="AQ606" s="76" t="s">
        <v>110</v>
      </c>
      <c r="AR606" s="77"/>
      <c r="AS606" s="77"/>
      <c r="AT606" s="78"/>
      <c r="AU606" s="76" t="s">
        <v>110</v>
      </c>
      <c r="AV606" s="77"/>
      <c r="AW606" s="77"/>
      <c r="AX606" s="78"/>
    </row>
    <row r="607" spans="1:50" ht="33.75" customHeight="1">
      <c r="A607" s="62">
        <v>7</v>
      </c>
      <c r="B607" s="62">
        <v>1</v>
      </c>
      <c r="C607" s="82" t="s">
        <v>266</v>
      </c>
      <c r="D607" s="83"/>
      <c r="E607" s="83"/>
      <c r="F607" s="83"/>
      <c r="G607" s="83"/>
      <c r="H607" s="83"/>
      <c r="I607" s="83"/>
      <c r="J607" s="83"/>
      <c r="K607" s="83"/>
      <c r="L607" s="84"/>
      <c r="M607" s="82" t="s">
        <v>267</v>
      </c>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4"/>
      <c r="AK607" s="79">
        <v>7.03</v>
      </c>
      <c r="AL607" s="80"/>
      <c r="AM607" s="80"/>
      <c r="AN607" s="80"/>
      <c r="AO607" s="80"/>
      <c r="AP607" s="81"/>
      <c r="AQ607" s="76" t="s">
        <v>110</v>
      </c>
      <c r="AR607" s="77"/>
      <c r="AS607" s="77"/>
      <c r="AT607" s="78"/>
      <c r="AU607" s="76" t="s">
        <v>110</v>
      </c>
      <c r="AV607" s="77"/>
      <c r="AW607" s="77"/>
      <c r="AX607" s="78"/>
    </row>
    <row r="608" spans="1:50" ht="33.75" customHeight="1">
      <c r="A608" s="85">
        <v>8</v>
      </c>
      <c r="B608" s="86"/>
      <c r="C608" s="82" t="s">
        <v>268</v>
      </c>
      <c r="D608" s="83"/>
      <c r="E608" s="83"/>
      <c r="F608" s="83"/>
      <c r="G608" s="83"/>
      <c r="H608" s="83"/>
      <c r="I608" s="83"/>
      <c r="J608" s="83"/>
      <c r="K608" s="83"/>
      <c r="L608" s="84"/>
      <c r="M608" s="82" t="s">
        <v>271</v>
      </c>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4"/>
      <c r="AK608" s="79">
        <v>6.21</v>
      </c>
      <c r="AL608" s="80"/>
      <c r="AM608" s="80"/>
      <c r="AN608" s="80"/>
      <c r="AO608" s="80"/>
      <c r="AP608" s="81"/>
      <c r="AQ608" s="76" t="s">
        <v>110</v>
      </c>
      <c r="AR608" s="77"/>
      <c r="AS608" s="77"/>
      <c r="AT608" s="78"/>
      <c r="AU608" s="76" t="s">
        <v>110</v>
      </c>
      <c r="AV608" s="77"/>
      <c r="AW608" s="77"/>
      <c r="AX608" s="78"/>
    </row>
    <row r="609" spans="1:50" ht="33.75" customHeight="1">
      <c r="A609" s="62">
        <v>9</v>
      </c>
      <c r="B609" s="62">
        <v>1</v>
      </c>
      <c r="C609" s="82" t="s">
        <v>272</v>
      </c>
      <c r="D609" s="83"/>
      <c r="E609" s="83"/>
      <c r="F609" s="83"/>
      <c r="G609" s="83"/>
      <c r="H609" s="83"/>
      <c r="I609" s="83"/>
      <c r="J609" s="83"/>
      <c r="K609" s="83"/>
      <c r="L609" s="84"/>
      <c r="M609" s="82" t="s">
        <v>273</v>
      </c>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4"/>
      <c r="AK609" s="79">
        <v>6</v>
      </c>
      <c r="AL609" s="80"/>
      <c r="AM609" s="80"/>
      <c r="AN609" s="80"/>
      <c r="AO609" s="80"/>
      <c r="AP609" s="81"/>
      <c r="AQ609" s="76" t="s">
        <v>110</v>
      </c>
      <c r="AR609" s="77"/>
      <c r="AS609" s="77"/>
      <c r="AT609" s="78"/>
      <c r="AU609" s="76" t="s">
        <v>110</v>
      </c>
      <c r="AV609" s="77"/>
      <c r="AW609" s="77"/>
      <c r="AX609" s="78"/>
    </row>
    <row r="610" spans="1:50" ht="33.75" customHeight="1">
      <c r="A610" s="85">
        <v>10</v>
      </c>
      <c r="B610" s="86"/>
      <c r="C610" s="82" t="s">
        <v>274</v>
      </c>
      <c r="D610" s="83"/>
      <c r="E610" s="83"/>
      <c r="F610" s="83"/>
      <c r="G610" s="83"/>
      <c r="H610" s="83"/>
      <c r="I610" s="83"/>
      <c r="J610" s="83"/>
      <c r="K610" s="83"/>
      <c r="L610" s="84"/>
      <c r="M610" s="82" t="s">
        <v>275</v>
      </c>
      <c r="N610" s="183"/>
      <c r="O610" s="183"/>
      <c r="P610" s="183"/>
      <c r="Q610" s="183"/>
      <c r="R610" s="183"/>
      <c r="S610" s="183"/>
      <c r="T610" s="183"/>
      <c r="U610" s="183"/>
      <c r="V610" s="183"/>
      <c r="W610" s="183"/>
      <c r="X610" s="183"/>
      <c r="Y610" s="183"/>
      <c r="Z610" s="183"/>
      <c r="AA610" s="183"/>
      <c r="AB610" s="183"/>
      <c r="AC610" s="183"/>
      <c r="AD610" s="183"/>
      <c r="AE610" s="183"/>
      <c r="AF610" s="183"/>
      <c r="AG610" s="183"/>
      <c r="AH610" s="183"/>
      <c r="AI610" s="183"/>
      <c r="AJ610" s="184"/>
      <c r="AK610" s="79">
        <v>5.39</v>
      </c>
      <c r="AL610" s="80"/>
      <c r="AM610" s="80">
        <v>5.26</v>
      </c>
      <c r="AN610" s="80"/>
      <c r="AO610" s="80">
        <v>5.26</v>
      </c>
      <c r="AP610" s="81"/>
      <c r="AQ610" s="76" t="s">
        <v>110</v>
      </c>
      <c r="AR610" s="77"/>
      <c r="AS610" s="77"/>
      <c r="AT610" s="78"/>
      <c r="AU610" s="97" t="s">
        <v>110</v>
      </c>
      <c r="AV610" s="97"/>
      <c r="AW610" s="97"/>
      <c r="AX610" s="97"/>
    </row>
    <row r="611" spans="1:50" ht="24" customHeight="1" hidden="1">
      <c r="A611" s="68"/>
      <c r="B611" s="68"/>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c r="AA611" s="69"/>
      <c r="AB611" s="69"/>
      <c r="AC611" s="69"/>
      <c r="AD611" s="69"/>
      <c r="AE611" s="69"/>
      <c r="AF611" s="69"/>
      <c r="AG611" s="69"/>
      <c r="AH611" s="69"/>
      <c r="AI611" s="69"/>
      <c r="AJ611" s="69"/>
      <c r="AK611" s="70"/>
      <c r="AL611" s="71"/>
      <c r="AM611" s="71"/>
      <c r="AN611" s="71"/>
      <c r="AO611" s="71"/>
      <c r="AP611" s="71"/>
      <c r="AQ611" s="71"/>
      <c r="AR611" s="71"/>
      <c r="AS611" s="71"/>
      <c r="AT611" s="71"/>
      <c r="AU611" s="72"/>
      <c r="AV611" s="73"/>
      <c r="AW611" s="73"/>
      <c r="AX611" s="74"/>
    </row>
    <row r="612" spans="1:50" ht="24" customHeight="1" hidden="1">
      <c r="A612" s="68"/>
      <c r="B612" s="68"/>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c r="AA612" s="69"/>
      <c r="AB612" s="69"/>
      <c r="AC612" s="69"/>
      <c r="AD612" s="69"/>
      <c r="AE612" s="69"/>
      <c r="AF612" s="69"/>
      <c r="AG612" s="69"/>
      <c r="AH612" s="69"/>
      <c r="AI612" s="69"/>
      <c r="AJ612" s="69"/>
      <c r="AK612" s="70"/>
      <c r="AL612" s="71"/>
      <c r="AM612" s="71"/>
      <c r="AN612" s="71"/>
      <c r="AO612" s="71"/>
      <c r="AP612" s="71"/>
      <c r="AQ612" s="71"/>
      <c r="AR612" s="71"/>
      <c r="AS612" s="71"/>
      <c r="AT612" s="71"/>
      <c r="AU612" s="72"/>
      <c r="AV612" s="73"/>
      <c r="AW612" s="73"/>
      <c r="AX612" s="74"/>
    </row>
    <row r="613" spans="1:50" ht="24" customHeight="1" hidden="1">
      <c r="A613" s="68"/>
      <c r="B613" s="68"/>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c r="AA613" s="69"/>
      <c r="AB613" s="69"/>
      <c r="AC613" s="69"/>
      <c r="AD613" s="69"/>
      <c r="AE613" s="69"/>
      <c r="AF613" s="69"/>
      <c r="AG613" s="69"/>
      <c r="AH613" s="69"/>
      <c r="AI613" s="69"/>
      <c r="AJ613" s="69"/>
      <c r="AK613" s="70"/>
      <c r="AL613" s="71"/>
      <c r="AM613" s="71"/>
      <c r="AN613" s="71"/>
      <c r="AO613" s="71"/>
      <c r="AP613" s="71"/>
      <c r="AQ613" s="71"/>
      <c r="AR613" s="71"/>
      <c r="AS613" s="71"/>
      <c r="AT613" s="71"/>
      <c r="AU613" s="72"/>
      <c r="AV613" s="73"/>
      <c r="AW613" s="73"/>
      <c r="AX613" s="74"/>
    </row>
    <row r="614" spans="1:50" ht="24" customHeight="1" hidden="1">
      <c r="A614" s="68"/>
      <c r="B614" s="68"/>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c r="AA614" s="69"/>
      <c r="AB614" s="69"/>
      <c r="AC614" s="69"/>
      <c r="AD614" s="69"/>
      <c r="AE614" s="69"/>
      <c r="AF614" s="69"/>
      <c r="AG614" s="69"/>
      <c r="AH614" s="69"/>
      <c r="AI614" s="69"/>
      <c r="AJ614" s="69"/>
      <c r="AK614" s="70"/>
      <c r="AL614" s="71"/>
      <c r="AM614" s="71"/>
      <c r="AN614" s="71"/>
      <c r="AO614" s="71"/>
      <c r="AP614" s="71"/>
      <c r="AQ614" s="71"/>
      <c r="AR614" s="71"/>
      <c r="AS614" s="71"/>
      <c r="AT614" s="71"/>
      <c r="AU614" s="72"/>
      <c r="AV614" s="73"/>
      <c r="AW614" s="73"/>
      <c r="AX614" s="74"/>
    </row>
    <row r="615" spans="1:54" s="18" customFormat="1" ht="19.5" customHeight="1" hidden="1">
      <c r="A615" s="62"/>
      <c r="B615" s="62"/>
      <c r="C615" s="63"/>
      <c r="D615" s="63"/>
      <c r="E615" s="63"/>
      <c r="F615" s="63"/>
      <c r="G615" s="63"/>
      <c r="H615" s="63"/>
      <c r="I615" s="63"/>
      <c r="J615" s="63"/>
      <c r="K615" s="63"/>
      <c r="L615" s="63"/>
      <c r="M615" s="64"/>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4"/>
      <c r="AL615" s="63"/>
      <c r="AM615" s="63"/>
      <c r="AN615" s="63"/>
      <c r="AO615" s="63"/>
      <c r="AP615" s="63"/>
      <c r="AQ615" s="63"/>
      <c r="AR615" s="63"/>
      <c r="AS615" s="63"/>
      <c r="AT615" s="63"/>
      <c r="AU615" s="65"/>
      <c r="AV615" s="66"/>
      <c r="AW615" s="66"/>
      <c r="AX615" s="67"/>
      <c r="AY615" s="61"/>
      <c r="AZ615" s="61"/>
      <c r="BA615" s="61"/>
      <c r="BB615" s="61"/>
    </row>
    <row r="616" spans="1:54" s="18" customFormat="1" ht="27" customHeight="1" hidden="1">
      <c r="A616" s="62"/>
      <c r="B616" s="62"/>
      <c r="C616" s="63"/>
      <c r="D616" s="63"/>
      <c r="E616" s="63"/>
      <c r="F616" s="63"/>
      <c r="G616" s="63"/>
      <c r="H616" s="63"/>
      <c r="I616" s="63"/>
      <c r="J616" s="63"/>
      <c r="K616" s="63"/>
      <c r="L616" s="63"/>
      <c r="M616" s="64"/>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4"/>
      <c r="AL616" s="63"/>
      <c r="AM616" s="63"/>
      <c r="AN616" s="63"/>
      <c r="AO616" s="63"/>
      <c r="AP616" s="63"/>
      <c r="AQ616" s="63"/>
      <c r="AR616" s="63"/>
      <c r="AS616" s="63"/>
      <c r="AT616" s="63"/>
      <c r="AU616" s="65"/>
      <c r="AV616" s="66"/>
      <c r="AW616" s="66"/>
      <c r="AX616" s="67"/>
      <c r="AY616" s="61"/>
      <c r="AZ616" s="61"/>
      <c r="BA616" s="61"/>
      <c r="BB616" s="61"/>
    </row>
    <row r="617" spans="1:50" ht="24" customHeight="1" hidden="1">
      <c r="A617" s="68"/>
      <c r="B617" s="68"/>
      <c r="C617" s="75"/>
      <c r="D617" s="69"/>
      <c r="E617" s="69"/>
      <c r="F617" s="69"/>
      <c r="G617" s="69"/>
      <c r="H617" s="69"/>
      <c r="I617" s="69"/>
      <c r="J617" s="69"/>
      <c r="K617" s="69"/>
      <c r="L617" s="69"/>
      <c r="M617" s="75"/>
      <c r="N617" s="69"/>
      <c r="O617" s="69"/>
      <c r="P617" s="69"/>
      <c r="Q617" s="69"/>
      <c r="R617" s="69"/>
      <c r="S617" s="69"/>
      <c r="T617" s="69"/>
      <c r="U617" s="69"/>
      <c r="V617" s="69"/>
      <c r="W617" s="69"/>
      <c r="X617" s="69"/>
      <c r="Y617" s="69"/>
      <c r="Z617" s="69"/>
      <c r="AA617" s="69"/>
      <c r="AB617" s="69"/>
      <c r="AC617" s="69"/>
      <c r="AD617" s="69"/>
      <c r="AE617" s="69"/>
      <c r="AF617" s="69"/>
      <c r="AG617" s="69"/>
      <c r="AH617" s="69"/>
      <c r="AI617" s="69"/>
      <c r="AJ617" s="69"/>
      <c r="AK617" s="70"/>
      <c r="AL617" s="71"/>
      <c r="AM617" s="71"/>
      <c r="AN617" s="71"/>
      <c r="AO617" s="71"/>
      <c r="AP617" s="71"/>
      <c r="AQ617" s="71"/>
      <c r="AR617" s="71"/>
      <c r="AS617" s="71"/>
      <c r="AT617" s="71"/>
      <c r="AU617" s="72"/>
      <c r="AV617" s="73"/>
      <c r="AW617" s="73"/>
      <c r="AX617" s="74"/>
    </row>
    <row r="618" spans="1:50" ht="24" customHeight="1" hidden="1">
      <c r="A618" s="68"/>
      <c r="B618" s="68"/>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c r="AA618" s="69"/>
      <c r="AB618" s="69"/>
      <c r="AC618" s="69"/>
      <c r="AD618" s="69"/>
      <c r="AE618" s="69"/>
      <c r="AF618" s="69"/>
      <c r="AG618" s="69"/>
      <c r="AH618" s="69"/>
      <c r="AI618" s="69"/>
      <c r="AJ618" s="69"/>
      <c r="AK618" s="70"/>
      <c r="AL618" s="71"/>
      <c r="AM618" s="71"/>
      <c r="AN618" s="71"/>
      <c r="AO618" s="71"/>
      <c r="AP618" s="71"/>
      <c r="AQ618" s="71"/>
      <c r="AR618" s="71"/>
      <c r="AS618" s="71"/>
      <c r="AT618" s="71"/>
      <c r="AU618" s="72"/>
      <c r="AV618" s="73"/>
      <c r="AW618" s="73"/>
      <c r="AX618" s="74"/>
    </row>
    <row r="619" spans="1:50" ht="24" customHeight="1" hidden="1">
      <c r="A619" s="68"/>
      <c r="B619" s="68"/>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c r="AA619" s="69"/>
      <c r="AB619" s="69"/>
      <c r="AC619" s="69"/>
      <c r="AD619" s="69"/>
      <c r="AE619" s="69"/>
      <c r="AF619" s="69"/>
      <c r="AG619" s="69"/>
      <c r="AH619" s="69"/>
      <c r="AI619" s="69"/>
      <c r="AJ619" s="69"/>
      <c r="AK619" s="70"/>
      <c r="AL619" s="71"/>
      <c r="AM619" s="71"/>
      <c r="AN619" s="71"/>
      <c r="AO619" s="71"/>
      <c r="AP619" s="71"/>
      <c r="AQ619" s="71"/>
      <c r="AR619" s="71"/>
      <c r="AS619" s="71"/>
      <c r="AT619" s="71"/>
      <c r="AU619" s="72"/>
      <c r="AV619" s="73"/>
      <c r="AW619" s="73"/>
      <c r="AX619" s="74"/>
    </row>
    <row r="620" spans="1:50" ht="24" customHeight="1" hidden="1">
      <c r="A620" s="68"/>
      <c r="B620" s="68"/>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c r="AA620" s="69"/>
      <c r="AB620" s="69"/>
      <c r="AC620" s="69"/>
      <c r="AD620" s="69"/>
      <c r="AE620" s="69"/>
      <c r="AF620" s="69"/>
      <c r="AG620" s="69"/>
      <c r="AH620" s="69"/>
      <c r="AI620" s="69"/>
      <c r="AJ620" s="69"/>
      <c r="AK620" s="70"/>
      <c r="AL620" s="71"/>
      <c r="AM620" s="71"/>
      <c r="AN620" s="71"/>
      <c r="AO620" s="71"/>
      <c r="AP620" s="71"/>
      <c r="AQ620" s="71"/>
      <c r="AR620" s="71"/>
      <c r="AS620" s="71"/>
      <c r="AT620" s="71"/>
      <c r="AU620" s="72"/>
      <c r="AV620" s="73"/>
      <c r="AW620" s="73"/>
      <c r="AX620" s="74"/>
    </row>
    <row r="621" spans="1:50" ht="24" customHeight="1" hidden="1">
      <c r="A621" s="68"/>
      <c r="B621" s="68"/>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c r="AA621" s="69"/>
      <c r="AB621" s="69"/>
      <c r="AC621" s="69"/>
      <c r="AD621" s="69"/>
      <c r="AE621" s="69"/>
      <c r="AF621" s="69"/>
      <c r="AG621" s="69"/>
      <c r="AH621" s="69"/>
      <c r="AI621" s="69"/>
      <c r="AJ621" s="69"/>
      <c r="AK621" s="70"/>
      <c r="AL621" s="71"/>
      <c r="AM621" s="71"/>
      <c r="AN621" s="71"/>
      <c r="AO621" s="71"/>
      <c r="AP621" s="71"/>
      <c r="AQ621" s="71"/>
      <c r="AR621" s="71"/>
      <c r="AS621" s="71"/>
      <c r="AT621" s="71"/>
      <c r="AU621" s="72"/>
      <c r="AV621" s="73"/>
      <c r="AW621" s="73"/>
      <c r="AX621" s="74"/>
    </row>
    <row r="622" spans="1:50" ht="24" customHeight="1" hidden="1">
      <c r="A622" s="68"/>
      <c r="B622" s="68"/>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c r="AA622" s="69"/>
      <c r="AB622" s="69"/>
      <c r="AC622" s="69"/>
      <c r="AD622" s="69"/>
      <c r="AE622" s="69"/>
      <c r="AF622" s="69"/>
      <c r="AG622" s="69"/>
      <c r="AH622" s="69"/>
      <c r="AI622" s="69"/>
      <c r="AJ622" s="69"/>
      <c r="AK622" s="70"/>
      <c r="AL622" s="71"/>
      <c r="AM622" s="71"/>
      <c r="AN622" s="71"/>
      <c r="AO622" s="71"/>
      <c r="AP622" s="71"/>
      <c r="AQ622" s="71"/>
      <c r="AR622" s="71"/>
      <c r="AS622" s="71"/>
      <c r="AT622" s="71"/>
      <c r="AU622" s="72"/>
      <c r="AV622" s="73"/>
      <c r="AW622" s="73"/>
      <c r="AX622" s="74"/>
    </row>
    <row r="623" spans="1:50" ht="24" customHeight="1" hidden="1">
      <c r="A623" s="68"/>
      <c r="B623" s="68"/>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c r="AA623" s="69"/>
      <c r="AB623" s="69"/>
      <c r="AC623" s="69"/>
      <c r="AD623" s="69"/>
      <c r="AE623" s="69"/>
      <c r="AF623" s="69"/>
      <c r="AG623" s="69"/>
      <c r="AH623" s="69"/>
      <c r="AI623" s="69"/>
      <c r="AJ623" s="69"/>
      <c r="AK623" s="70"/>
      <c r="AL623" s="71"/>
      <c r="AM623" s="71"/>
      <c r="AN623" s="71"/>
      <c r="AO623" s="71"/>
      <c r="AP623" s="71"/>
      <c r="AQ623" s="71"/>
      <c r="AR623" s="71"/>
      <c r="AS623" s="71"/>
      <c r="AT623" s="71"/>
      <c r="AU623" s="72"/>
      <c r="AV623" s="73"/>
      <c r="AW623" s="73"/>
      <c r="AX623" s="74"/>
    </row>
    <row r="624" spans="1:50" ht="24" customHeight="1" hidden="1">
      <c r="A624" s="68"/>
      <c r="B624" s="68"/>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c r="AA624" s="69"/>
      <c r="AB624" s="69"/>
      <c r="AC624" s="69"/>
      <c r="AD624" s="69"/>
      <c r="AE624" s="69"/>
      <c r="AF624" s="69"/>
      <c r="AG624" s="69"/>
      <c r="AH624" s="69"/>
      <c r="AI624" s="69"/>
      <c r="AJ624" s="69"/>
      <c r="AK624" s="70"/>
      <c r="AL624" s="71"/>
      <c r="AM624" s="71"/>
      <c r="AN624" s="71"/>
      <c r="AO624" s="71"/>
      <c r="AP624" s="71"/>
      <c r="AQ624" s="71"/>
      <c r="AR624" s="71"/>
      <c r="AS624" s="71"/>
      <c r="AT624" s="71"/>
      <c r="AU624" s="72"/>
      <c r="AV624" s="73"/>
      <c r="AW624" s="73"/>
      <c r="AX624" s="74"/>
    </row>
    <row r="625" spans="1:50" ht="24" customHeight="1" hidden="1">
      <c r="A625" s="68"/>
      <c r="B625" s="68"/>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c r="AA625" s="69"/>
      <c r="AB625" s="69"/>
      <c r="AC625" s="69"/>
      <c r="AD625" s="69"/>
      <c r="AE625" s="69"/>
      <c r="AF625" s="69"/>
      <c r="AG625" s="69"/>
      <c r="AH625" s="69"/>
      <c r="AI625" s="69"/>
      <c r="AJ625" s="69"/>
      <c r="AK625" s="70"/>
      <c r="AL625" s="71"/>
      <c r="AM625" s="71"/>
      <c r="AN625" s="71"/>
      <c r="AO625" s="71"/>
      <c r="AP625" s="71"/>
      <c r="AQ625" s="71"/>
      <c r="AR625" s="71"/>
      <c r="AS625" s="71"/>
      <c r="AT625" s="71"/>
      <c r="AU625" s="72"/>
      <c r="AV625" s="73"/>
      <c r="AW625" s="73"/>
      <c r="AX625" s="74"/>
    </row>
    <row r="626" spans="1:50" ht="24" customHeight="1" hidden="1">
      <c r="A626" s="68"/>
      <c r="B626" s="68"/>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c r="AA626" s="69"/>
      <c r="AB626" s="69"/>
      <c r="AC626" s="69"/>
      <c r="AD626" s="69"/>
      <c r="AE626" s="69"/>
      <c r="AF626" s="69"/>
      <c r="AG626" s="69"/>
      <c r="AH626" s="69"/>
      <c r="AI626" s="69"/>
      <c r="AJ626" s="69"/>
      <c r="AK626" s="70"/>
      <c r="AL626" s="71"/>
      <c r="AM626" s="71"/>
      <c r="AN626" s="71"/>
      <c r="AO626" s="71"/>
      <c r="AP626" s="71"/>
      <c r="AQ626" s="71"/>
      <c r="AR626" s="71"/>
      <c r="AS626" s="71"/>
      <c r="AT626" s="71"/>
      <c r="AU626" s="72"/>
      <c r="AV626" s="73"/>
      <c r="AW626" s="73"/>
      <c r="AX626" s="74"/>
    </row>
    <row r="627" spans="1:50" ht="24" customHeight="1" hidden="1">
      <c r="A627" s="68"/>
      <c r="B627" s="68"/>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c r="AA627" s="69"/>
      <c r="AB627" s="69"/>
      <c r="AC627" s="69"/>
      <c r="AD627" s="69"/>
      <c r="AE627" s="69"/>
      <c r="AF627" s="69"/>
      <c r="AG627" s="69"/>
      <c r="AH627" s="69"/>
      <c r="AI627" s="69"/>
      <c r="AJ627" s="69"/>
      <c r="AK627" s="70"/>
      <c r="AL627" s="71"/>
      <c r="AM627" s="71"/>
      <c r="AN627" s="71"/>
      <c r="AO627" s="71"/>
      <c r="AP627" s="71"/>
      <c r="AQ627" s="71"/>
      <c r="AR627" s="71"/>
      <c r="AS627" s="71"/>
      <c r="AT627" s="71"/>
      <c r="AU627" s="72"/>
      <c r="AV627" s="73"/>
      <c r="AW627" s="73"/>
      <c r="AX627" s="74"/>
    </row>
    <row r="628" spans="1:50" ht="24" customHeight="1" hidden="1">
      <c r="A628" s="68"/>
      <c r="B628" s="68"/>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c r="AA628" s="69"/>
      <c r="AB628" s="69"/>
      <c r="AC628" s="69"/>
      <c r="AD628" s="69"/>
      <c r="AE628" s="69"/>
      <c r="AF628" s="69"/>
      <c r="AG628" s="69"/>
      <c r="AH628" s="69"/>
      <c r="AI628" s="69"/>
      <c r="AJ628" s="69"/>
      <c r="AK628" s="70"/>
      <c r="AL628" s="71"/>
      <c r="AM628" s="71"/>
      <c r="AN628" s="71"/>
      <c r="AO628" s="71"/>
      <c r="AP628" s="71"/>
      <c r="AQ628" s="71"/>
      <c r="AR628" s="71"/>
      <c r="AS628" s="71"/>
      <c r="AT628" s="71"/>
      <c r="AU628" s="72"/>
      <c r="AV628" s="73"/>
      <c r="AW628" s="73"/>
      <c r="AX628" s="74"/>
    </row>
    <row r="629" spans="1:54" s="18" customFormat="1" ht="27" customHeight="1" hidden="1">
      <c r="A629" s="62"/>
      <c r="B629" s="62"/>
      <c r="C629" s="63"/>
      <c r="D629" s="63"/>
      <c r="E629" s="63"/>
      <c r="F629" s="63"/>
      <c r="G629" s="63"/>
      <c r="H629" s="63"/>
      <c r="I629" s="63"/>
      <c r="J629" s="63"/>
      <c r="K629" s="63"/>
      <c r="L629" s="63"/>
      <c r="M629" s="64"/>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4"/>
      <c r="AL629" s="63"/>
      <c r="AM629" s="63"/>
      <c r="AN629" s="63"/>
      <c r="AO629" s="63"/>
      <c r="AP629" s="63"/>
      <c r="AQ629" s="63"/>
      <c r="AR629" s="63"/>
      <c r="AS629" s="63"/>
      <c r="AT629" s="63"/>
      <c r="AU629" s="65"/>
      <c r="AV629" s="66"/>
      <c r="AW629" s="66"/>
      <c r="AX629" s="67"/>
      <c r="AY629" s="61"/>
      <c r="AZ629" s="61"/>
      <c r="BA629" s="61"/>
      <c r="BB629" s="61"/>
    </row>
    <row r="630" spans="1:54" s="18" customFormat="1" ht="23.25" customHeight="1" hidden="1">
      <c r="A630" s="62"/>
      <c r="B630" s="62"/>
      <c r="C630" s="63"/>
      <c r="D630" s="63"/>
      <c r="E630" s="63"/>
      <c r="F630" s="63"/>
      <c r="G630" s="63"/>
      <c r="H630" s="63"/>
      <c r="I630" s="63"/>
      <c r="J630" s="63"/>
      <c r="K630" s="63"/>
      <c r="L630" s="63"/>
      <c r="M630" s="64"/>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4"/>
      <c r="AL630" s="63"/>
      <c r="AM630" s="63"/>
      <c r="AN630" s="63"/>
      <c r="AO630" s="63"/>
      <c r="AP630" s="63"/>
      <c r="AQ630" s="63"/>
      <c r="AR630" s="63"/>
      <c r="AS630" s="63"/>
      <c r="AT630" s="63"/>
      <c r="AU630" s="65"/>
      <c r="AV630" s="66"/>
      <c r="AW630" s="66"/>
      <c r="AX630" s="67"/>
      <c r="AY630" s="61"/>
      <c r="AZ630" s="61"/>
      <c r="BA630" s="61"/>
      <c r="BB630" s="61"/>
    </row>
    <row r="631" spans="1:50" ht="13.5" customHeight="1">
      <c r="A631" s="28"/>
      <c r="B631" s="28"/>
      <c r="C631" s="14"/>
      <c r="D631" s="14"/>
      <c r="E631" s="14"/>
      <c r="F631" s="14"/>
      <c r="G631" s="14"/>
      <c r="H631" s="14"/>
      <c r="I631" s="14"/>
      <c r="J631" s="14"/>
      <c r="K631" s="14"/>
      <c r="L631" s="14"/>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29"/>
      <c r="AL631" s="30"/>
      <c r="AM631" s="30"/>
      <c r="AN631" s="30"/>
      <c r="AO631" s="30"/>
      <c r="AP631" s="30"/>
      <c r="AQ631" s="16"/>
      <c r="AR631" s="16"/>
      <c r="AS631" s="16"/>
      <c r="AT631" s="16"/>
      <c r="AU631" s="16"/>
      <c r="AV631" s="16"/>
      <c r="AW631" s="16"/>
      <c r="AX631" s="16"/>
    </row>
    <row r="632" ht="13.5" customHeight="1">
      <c r="B632" s="31" t="s">
        <v>209</v>
      </c>
    </row>
    <row r="633" spans="1:50" ht="34.5" customHeight="1">
      <c r="A633" s="62"/>
      <c r="B633" s="62"/>
      <c r="C633" s="167" t="s">
        <v>35</v>
      </c>
      <c r="D633" s="167"/>
      <c r="E633" s="167"/>
      <c r="F633" s="167"/>
      <c r="G633" s="167"/>
      <c r="H633" s="167"/>
      <c r="I633" s="167"/>
      <c r="J633" s="167"/>
      <c r="K633" s="167"/>
      <c r="L633" s="167"/>
      <c r="M633" s="167" t="s">
        <v>36</v>
      </c>
      <c r="N633" s="167"/>
      <c r="O633" s="167"/>
      <c r="P633" s="167"/>
      <c r="Q633" s="167"/>
      <c r="R633" s="167"/>
      <c r="S633" s="167"/>
      <c r="T633" s="167"/>
      <c r="U633" s="167"/>
      <c r="V633" s="167"/>
      <c r="W633" s="167"/>
      <c r="X633" s="167"/>
      <c r="Y633" s="167"/>
      <c r="Z633" s="167"/>
      <c r="AA633" s="167"/>
      <c r="AB633" s="167"/>
      <c r="AC633" s="167"/>
      <c r="AD633" s="167"/>
      <c r="AE633" s="167"/>
      <c r="AF633" s="167"/>
      <c r="AG633" s="167"/>
      <c r="AH633" s="167"/>
      <c r="AI633" s="167"/>
      <c r="AJ633" s="167"/>
      <c r="AK633" s="168" t="s">
        <v>37</v>
      </c>
      <c r="AL633" s="169"/>
      <c r="AM633" s="169"/>
      <c r="AN633" s="169"/>
      <c r="AO633" s="169"/>
      <c r="AP633" s="169"/>
      <c r="AQ633" s="169" t="s">
        <v>26</v>
      </c>
      <c r="AR633" s="169"/>
      <c r="AS633" s="169"/>
      <c r="AT633" s="169"/>
      <c r="AU633" s="169" t="s">
        <v>27</v>
      </c>
      <c r="AV633" s="169"/>
      <c r="AW633" s="169"/>
      <c r="AX633" s="169"/>
    </row>
    <row r="634" spans="1:50" ht="32.25" customHeight="1">
      <c r="A634" s="62">
        <v>1</v>
      </c>
      <c r="B634" s="62">
        <v>1</v>
      </c>
      <c r="C634" s="155" t="s">
        <v>168</v>
      </c>
      <c r="D634" s="161"/>
      <c r="E634" s="161"/>
      <c r="F634" s="161"/>
      <c r="G634" s="161"/>
      <c r="H634" s="161"/>
      <c r="I634" s="161"/>
      <c r="J634" s="161"/>
      <c r="K634" s="161"/>
      <c r="L634" s="162"/>
      <c r="M634" s="180" t="s">
        <v>230</v>
      </c>
      <c r="N634" s="181"/>
      <c r="O634" s="181"/>
      <c r="P634" s="181"/>
      <c r="Q634" s="181"/>
      <c r="R634" s="181"/>
      <c r="S634" s="181"/>
      <c r="T634" s="181"/>
      <c r="U634" s="181"/>
      <c r="V634" s="181"/>
      <c r="W634" s="181"/>
      <c r="X634" s="181"/>
      <c r="Y634" s="181"/>
      <c r="Z634" s="181"/>
      <c r="AA634" s="181"/>
      <c r="AB634" s="181"/>
      <c r="AC634" s="181"/>
      <c r="AD634" s="181"/>
      <c r="AE634" s="181"/>
      <c r="AF634" s="181"/>
      <c r="AG634" s="181"/>
      <c r="AH634" s="181"/>
      <c r="AI634" s="181"/>
      <c r="AJ634" s="182"/>
      <c r="AK634" s="158">
        <v>55</v>
      </c>
      <c r="AL634" s="159"/>
      <c r="AM634" s="159"/>
      <c r="AN634" s="159"/>
      <c r="AO634" s="159"/>
      <c r="AP634" s="160"/>
      <c r="AQ634" s="76" t="s">
        <v>110</v>
      </c>
      <c r="AR634" s="77"/>
      <c r="AS634" s="77"/>
      <c r="AT634" s="78"/>
      <c r="AU634" s="97" t="s">
        <v>110</v>
      </c>
      <c r="AV634" s="97"/>
      <c r="AW634" s="97"/>
      <c r="AX634" s="97"/>
    </row>
    <row r="635" spans="1:50" ht="33.75" customHeight="1">
      <c r="A635" s="62">
        <v>2</v>
      </c>
      <c r="B635" s="62">
        <v>1</v>
      </c>
      <c r="C635" s="155" t="s">
        <v>229</v>
      </c>
      <c r="D635" s="161"/>
      <c r="E635" s="161"/>
      <c r="F635" s="161"/>
      <c r="G635" s="161"/>
      <c r="H635" s="161"/>
      <c r="I635" s="161"/>
      <c r="J635" s="161"/>
      <c r="K635" s="161"/>
      <c r="L635" s="162"/>
      <c r="M635" s="174" t="s">
        <v>231</v>
      </c>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7"/>
      <c r="AK635" s="178">
        <v>49</v>
      </c>
      <c r="AL635" s="179"/>
      <c r="AM635" s="179"/>
      <c r="AN635" s="179"/>
      <c r="AO635" s="179"/>
      <c r="AP635" s="179"/>
      <c r="AQ635" s="76" t="s">
        <v>110</v>
      </c>
      <c r="AR635" s="77"/>
      <c r="AS635" s="77"/>
      <c r="AT635" s="78"/>
      <c r="AU635" s="97" t="s">
        <v>110</v>
      </c>
      <c r="AV635" s="97"/>
      <c r="AW635" s="97"/>
      <c r="AX635" s="97"/>
    </row>
    <row r="636" spans="1:50" ht="23.25" customHeight="1" hidden="1">
      <c r="A636" s="68"/>
      <c r="B636" s="68"/>
      <c r="C636" s="75"/>
      <c r="D636" s="69"/>
      <c r="E636" s="69"/>
      <c r="F636" s="69"/>
      <c r="G636" s="69"/>
      <c r="H636" s="69"/>
      <c r="I636" s="69"/>
      <c r="J636" s="69"/>
      <c r="K636" s="69"/>
      <c r="L636" s="69"/>
      <c r="M636" s="75"/>
      <c r="N636" s="69"/>
      <c r="O636" s="69"/>
      <c r="P636" s="69"/>
      <c r="Q636" s="69"/>
      <c r="R636" s="69"/>
      <c r="S636" s="69"/>
      <c r="T636" s="69"/>
      <c r="U636" s="69"/>
      <c r="V636" s="69"/>
      <c r="W636" s="69"/>
      <c r="X636" s="69"/>
      <c r="Y636" s="69"/>
      <c r="Z636" s="69"/>
      <c r="AA636" s="69"/>
      <c r="AB636" s="69"/>
      <c r="AC636" s="69"/>
      <c r="AD636" s="69"/>
      <c r="AE636" s="69"/>
      <c r="AF636" s="69"/>
      <c r="AG636" s="69"/>
      <c r="AH636" s="69"/>
      <c r="AI636" s="69"/>
      <c r="AJ636" s="69"/>
      <c r="AK636" s="70"/>
      <c r="AL636" s="71"/>
      <c r="AM636" s="71"/>
      <c r="AN636" s="71"/>
      <c r="AO636" s="71"/>
      <c r="AP636" s="71"/>
      <c r="AQ636" s="71"/>
      <c r="AR636" s="71"/>
      <c r="AS636" s="71"/>
      <c r="AT636" s="71"/>
      <c r="AU636" s="72"/>
      <c r="AV636" s="73"/>
      <c r="AW636" s="73"/>
      <c r="AX636" s="74"/>
    </row>
    <row r="637" spans="1:50" ht="24" customHeight="1" hidden="1">
      <c r="A637" s="68"/>
      <c r="B637" s="68"/>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c r="AA637" s="69"/>
      <c r="AB637" s="69"/>
      <c r="AC637" s="69"/>
      <c r="AD637" s="69"/>
      <c r="AE637" s="69"/>
      <c r="AF637" s="69"/>
      <c r="AG637" s="69"/>
      <c r="AH637" s="69"/>
      <c r="AI637" s="69"/>
      <c r="AJ637" s="69"/>
      <c r="AK637" s="70"/>
      <c r="AL637" s="71"/>
      <c r="AM637" s="71"/>
      <c r="AN637" s="71"/>
      <c r="AO637" s="71"/>
      <c r="AP637" s="71"/>
      <c r="AQ637" s="71"/>
      <c r="AR637" s="71"/>
      <c r="AS637" s="71"/>
      <c r="AT637" s="71"/>
      <c r="AU637" s="72"/>
      <c r="AV637" s="73"/>
      <c r="AW637" s="73"/>
      <c r="AX637" s="74"/>
    </row>
    <row r="638" spans="1:50" ht="24" customHeight="1" hidden="1">
      <c r="A638" s="68"/>
      <c r="B638" s="68"/>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c r="AA638" s="69"/>
      <c r="AB638" s="69"/>
      <c r="AC638" s="69"/>
      <c r="AD638" s="69"/>
      <c r="AE638" s="69"/>
      <c r="AF638" s="69"/>
      <c r="AG638" s="69"/>
      <c r="AH638" s="69"/>
      <c r="AI638" s="69"/>
      <c r="AJ638" s="69"/>
      <c r="AK638" s="70"/>
      <c r="AL638" s="71"/>
      <c r="AM638" s="71"/>
      <c r="AN638" s="71"/>
      <c r="AO638" s="71"/>
      <c r="AP638" s="71"/>
      <c r="AQ638" s="71"/>
      <c r="AR638" s="71"/>
      <c r="AS638" s="71"/>
      <c r="AT638" s="71"/>
      <c r="AU638" s="72"/>
      <c r="AV638" s="73"/>
      <c r="AW638" s="73"/>
      <c r="AX638" s="74"/>
    </row>
    <row r="639" spans="1:50" ht="24" customHeight="1" hidden="1">
      <c r="A639" s="68"/>
      <c r="B639" s="68"/>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c r="AA639" s="69"/>
      <c r="AB639" s="69"/>
      <c r="AC639" s="69"/>
      <c r="AD639" s="69"/>
      <c r="AE639" s="69"/>
      <c r="AF639" s="69"/>
      <c r="AG639" s="69"/>
      <c r="AH639" s="69"/>
      <c r="AI639" s="69"/>
      <c r="AJ639" s="69"/>
      <c r="AK639" s="70"/>
      <c r="AL639" s="71"/>
      <c r="AM639" s="71"/>
      <c r="AN639" s="71"/>
      <c r="AO639" s="71"/>
      <c r="AP639" s="71"/>
      <c r="AQ639" s="71"/>
      <c r="AR639" s="71"/>
      <c r="AS639" s="71"/>
      <c r="AT639" s="71"/>
      <c r="AU639" s="72"/>
      <c r="AV639" s="73"/>
      <c r="AW639" s="73"/>
      <c r="AX639" s="74"/>
    </row>
    <row r="640" spans="1:50" ht="24" customHeight="1" hidden="1">
      <c r="A640" s="68"/>
      <c r="B640" s="68"/>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c r="AA640" s="69"/>
      <c r="AB640" s="69"/>
      <c r="AC640" s="69"/>
      <c r="AD640" s="69"/>
      <c r="AE640" s="69"/>
      <c r="AF640" s="69"/>
      <c r="AG640" s="69"/>
      <c r="AH640" s="69"/>
      <c r="AI640" s="69"/>
      <c r="AJ640" s="69"/>
      <c r="AK640" s="70"/>
      <c r="AL640" s="71"/>
      <c r="AM640" s="71"/>
      <c r="AN640" s="71"/>
      <c r="AO640" s="71"/>
      <c r="AP640" s="71"/>
      <c r="AQ640" s="71"/>
      <c r="AR640" s="71"/>
      <c r="AS640" s="71"/>
      <c r="AT640" s="71"/>
      <c r="AU640" s="72"/>
      <c r="AV640" s="73"/>
      <c r="AW640" s="73"/>
      <c r="AX640" s="74"/>
    </row>
    <row r="641" spans="1:50" ht="24" customHeight="1" hidden="1">
      <c r="A641" s="68"/>
      <c r="B641" s="68"/>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c r="AA641" s="69"/>
      <c r="AB641" s="69"/>
      <c r="AC641" s="69"/>
      <c r="AD641" s="69"/>
      <c r="AE641" s="69"/>
      <c r="AF641" s="69"/>
      <c r="AG641" s="69"/>
      <c r="AH641" s="69"/>
      <c r="AI641" s="69"/>
      <c r="AJ641" s="69"/>
      <c r="AK641" s="70"/>
      <c r="AL641" s="71"/>
      <c r="AM641" s="71"/>
      <c r="AN641" s="71"/>
      <c r="AO641" s="71"/>
      <c r="AP641" s="71"/>
      <c r="AQ641" s="71"/>
      <c r="AR641" s="71"/>
      <c r="AS641" s="71"/>
      <c r="AT641" s="71"/>
      <c r="AU641" s="72"/>
      <c r="AV641" s="73"/>
      <c r="AW641" s="73"/>
      <c r="AX641" s="74"/>
    </row>
    <row r="642" spans="1:50" ht="24" customHeight="1" hidden="1">
      <c r="A642" s="68"/>
      <c r="B642" s="68"/>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c r="AA642" s="69"/>
      <c r="AB642" s="69"/>
      <c r="AC642" s="69"/>
      <c r="AD642" s="69"/>
      <c r="AE642" s="69"/>
      <c r="AF642" s="69"/>
      <c r="AG642" s="69"/>
      <c r="AH642" s="69"/>
      <c r="AI642" s="69"/>
      <c r="AJ642" s="69"/>
      <c r="AK642" s="70"/>
      <c r="AL642" s="71"/>
      <c r="AM642" s="71"/>
      <c r="AN642" s="71"/>
      <c r="AO642" s="71"/>
      <c r="AP642" s="71"/>
      <c r="AQ642" s="71"/>
      <c r="AR642" s="71"/>
      <c r="AS642" s="71"/>
      <c r="AT642" s="71"/>
      <c r="AU642" s="72"/>
      <c r="AV642" s="73"/>
      <c r="AW642" s="73"/>
      <c r="AX642" s="74"/>
    </row>
    <row r="643" spans="1:50" ht="24" customHeight="1" hidden="1">
      <c r="A643" s="68"/>
      <c r="B643" s="68"/>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c r="AA643" s="69"/>
      <c r="AB643" s="69"/>
      <c r="AC643" s="69"/>
      <c r="AD643" s="69"/>
      <c r="AE643" s="69"/>
      <c r="AF643" s="69"/>
      <c r="AG643" s="69"/>
      <c r="AH643" s="69"/>
      <c r="AI643" s="69"/>
      <c r="AJ643" s="69"/>
      <c r="AK643" s="70"/>
      <c r="AL643" s="71"/>
      <c r="AM643" s="71"/>
      <c r="AN643" s="71"/>
      <c r="AO643" s="71"/>
      <c r="AP643" s="71"/>
      <c r="AQ643" s="71"/>
      <c r="AR643" s="71"/>
      <c r="AS643" s="71"/>
      <c r="AT643" s="71"/>
      <c r="AU643" s="72"/>
      <c r="AV643" s="73"/>
      <c r="AW643" s="73"/>
      <c r="AX643" s="74"/>
    </row>
    <row r="644" spans="1:50" ht="24" customHeight="1" hidden="1">
      <c r="A644" s="68"/>
      <c r="B644" s="68"/>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c r="AA644" s="69"/>
      <c r="AB644" s="69"/>
      <c r="AC644" s="69"/>
      <c r="AD644" s="69"/>
      <c r="AE644" s="69"/>
      <c r="AF644" s="69"/>
      <c r="AG644" s="69"/>
      <c r="AH644" s="69"/>
      <c r="AI644" s="69"/>
      <c r="AJ644" s="69"/>
      <c r="AK644" s="70"/>
      <c r="AL644" s="71"/>
      <c r="AM644" s="71"/>
      <c r="AN644" s="71"/>
      <c r="AO644" s="71"/>
      <c r="AP644" s="71"/>
      <c r="AQ644" s="71"/>
      <c r="AR644" s="71"/>
      <c r="AS644" s="71"/>
      <c r="AT644" s="71"/>
      <c r="AU644" s="72"/>
      <c r="AV644" s="73"/>
      <c r="AW644" s="73"/>
      <c r="AX644" s="74"/>
    </row>
    <row r="645" spans="1:50" ht="24" customHeight="1" hidden="1">
      <c r="A645" s="68"/>
      <c r="B645" s="68"/>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c r="AA645" s="69"/>
      <c r="AB645" s="69"/>
      <c r="AC645" s="69"/>
      <c r="AD645" s="69"/>
      <c r="AE645" s="69"/>
      <c r="AF645" s="69"/>
      <c r="AG645" s="69"/>
      <c r="AH645" s="69"/>
      <c r="AI645" s="69"/>
      <c r="AJ645" s="69"/>
      <c r="AK645" s="70"/>
      <c r="AL645" s="71"/>
      <c r="AM645" s="71"/>
      <c r="AN645" s="71"/>
      <c r="AO645" s="71"/>
      <c r="AP645" s="71"/>
      <c r="AQ645" s="71"/>
      <c r="AR645" s="71"/>
      <c r="AS645" s="71"/>
      <c r="AT645" s="71"/>
      <c r="AU645" s="72"/>
      <c r="AV645" s="73"/>
      <c r="AW645" s="73"/>
      <c r="AX645" s="74"/>
    </row>
    <row r="646" spans="1:50" ht="24" customHeight="1" hidden="1">
      <c r="A646" s="68"/>
      <c r="B646" s="68"/>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c r="AA646" s="69"/>
      <c r="AB646" s="69"/>
      <c r="AC646" s="69"/>
      <c r="AD646" s="69"/>
      <c r="AE646" s="69"/>
      <c r="AF646" s="69"/>
      <c r="AG646" s="69"/>
      <c r="AH646" s="69"/>
      <c r="AI646" s="69"/>
      <c r="AJ646" s="69"/>
      <c r="AK646" s="70"/>
      <c r="AL646" s="71"/>
      <c r="AM646" s="71"/>
      <c r="AN646" s="71"/>
      <c r="AO646" s="71"/>
      <c r="AP646" s="71"/>
      <c r="AQ646" s="71"/>
      <c r="AR646" s="71"/>
      <c r="AS646" s="71"/>
      <c r="AT646" s="71"/>
      <c r="AU646" s="72"/>
      <c r="AV646" s="73"/>
      <c r="AW646" s="73"/>
      <c r="AX646" s="74"/>
    </row>
    <row r="647" spans="1:50" ht="24" customHeight="1" hidden="1">
      <c r="A647" s="68"/>
      <c r="B647" s="68"/>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c r="AA647" s="69"/>
      <c r="AB647" s="69"/>
      <c r="AC647" s="69"/>
      <c r="AD647" s="69"/>
      <c r="AE647" s="69"/>
      <c r="AF647" s="69"/>
      <c r="AG647" s="69"/>
      <c r="AH647" s="69"/>
      <c r="AI647" s="69"/>
      <c r="AJ647" s="69"/>
      <c r="AK647" s="70"/>
      <c r="AL647" s="71"/>
      <c r="AM647" s="71"/>
      <c r="AN647" s="71"/>
      <c r="AO647" s="71"/>
      <c r="AP647" s="71"/>
      <c r="AQ647" s="71"/>
      <c r="AR647" s="71"/>
      <c r="AS647" s="71"/>
      <c r="AT647" s="71"/>
      <c r="AU647" s="72"/>
      <c r="AV647" s="73"/>
      <c r="AW647" s="73"/>
      <c r="AX647" s="74"/>
    </row>
    <row r="648" spans="1:54" s="18" customFormat="1" ht="19.5" customHeight="1" hidden="1">
      <c r="A648" s="62"/>
      <c r="B648" s="62"/>
      <c r="C648" s="63"/>
      <c r="D648" s="63"/>
      <c r="E648" s="63"/>
      <c r="F648" s="63"/>
      <c r="G648" s="63"/>
      <c r="H648" s="63"/>
      <c r="I648" s="63"/>
      <c r="J648" s="63"/>
      <c r="K648" s="63"/>
      <c r="L648" s="63"/>
      <c r="M648" s="64"/>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4"/>
      <c r="AL648" s="63"/>
      <c r="AM648" s="63"/>
      <c r="AN648" s="63"/>
      <c r="AO648" s="63"/>
      <c r="AP648" s="63"/>
      <c r="AQ648" s="63"/>
      <c r="AR648" s="63"/>
      <c r="AS648" s="63"/>
      <c r="AT648" s="63"/>
      <c r="AU648" s="65"/>
      <c r="AV648" s="66"/>
      <c r="AW648" s="66"/>
      <c r="AX648" s="67"/>
      <c r="AY648" s="61"/>
      <c r="AZ648" s="61"/>
      <c r="BA648" s="61"/>
      <c r="BB648" s="61"/>
    </row>
    <row r="649" spans="1:54" s="18" customFormat="1" ht="27" customHeight="1" hidden="1">
      <c r="A649" s="62"/>
      <c r="B649" s="62"/>
      <c r="C649" s="63"/>
      <c r="D649" s="63"/>
      <c r="E649" s="63"/>
      <c r="F649" s="63"/>
      <c r="G649" s="63"/>
      <c r="H649" s="63"/>
      <c r="I649" s="63"/>
      <c r="J649" s="63"/>
      <c r="K649" s="63"/>
      <c r="L649" s="63"/>
      <c r="M649" s="64"/>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4"/>
      <c r="AL649" s="63"/>
      <c r="AM649" s="63"/>
      <c r="AN649" s="63"/>
      <c r="AO649" s="63"/>
      <c r="AP649" s="63"/>
      <c r="AQ649" s="63"/>
      <c r="AR649" s="63"/>
      <c r="AS649" s="63"/>
      <c r="AT649" s="63"/>
      <c r="AU649" s="65"/>
      <c r="AV649" s="66"/>
      <c r="AW649" s="66"/>
      <c r="AX649" s="67"/>
      <c r="AY649" s="61"/>
      <c r="AZ649" s="61"/>
      <c r="BA649" s="61"/>
      <c r="BB649" s="61"/>
    </row>
    <row r="650" spans="1:50" ht="24" customHeight="1" hidden="1">
      <c r="A650" s="68"/>
      <c r="B650" s="68"/>
      <c r="C650" s="75"/>
      <c r="D650" s="69"/>
      <c r="E650" s="69"/>
      <c r="F650" s="69"/>
      <c r="G650" s="69"/>
      <c r="H650" s="69"/>
      <c r="I650" s="69"/>
      <c r="J650" s="69"/>
      <c r="K650" s="69"/>
      <c r="L650" s="69"/>
      <c r="M650" s="75"/>
      <c r="N650" s="69"/>
      <c r="O650" s="69"/>
      <c r="P650" s="69"/>
      <c r="Q650" s="69"/>
      <c r="R650" s="69"/>
      <c r="S650" s="69"/>
      <c r="T650" s="69"/>
      <c r="U650" s="69"/>
      <c r="V650" s="69"/>
      <c r="W650" s="69"/>
      <c r="X650" s="69"/>
      <c r="Y650" s="69"/>
      <c r="Z650" s="69"/>
      <c r="AA650" s="69"/>
      <c r="AB650" s="69"/>
      <c r="AC650" s="69"/>
      <c r="AD650" s="69"/>
      <c r="AE650" s="69"/>
      <c r="AF650" s="69"/>
      <c r="AG650" s="69"/>
      <c r="AH650" s="69"/>
      <c r="AI650" s="69"/>
      <c r="AJ650" s="69"/>
      <c r="AK650" s="70"/>
      <c r="AL650" s="71"/>
      <c r="AM650" s="71"/>
      <c r="AN650" s="71"/>
      <c r="AO650" s="71"/>
      <c r="AP650" s="71"/>
      <c r="AQ650" s="71"/>
      <c r="AR650" s="71"/>
      <c r="AS650" s="71"/>
      <c r="AT650" s="71"/>
      <c r="AU650" s="72"/>
      <c r="AV650" s="73"/>
      <c r="AW650" s="73"/>
      <c r="AX650" s="74"/>
    </row>
    <row r="651" spans="1:50" ht="24" customHeight="1" hidden="1">
      <c r="A651" s="68"/>
      <c r="B651" s="68"/>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c r="AA651" s="69"/>
      <c r="AB651" s="69"/>
      <c r="AC651" s="69"/>
      <c r="AD651" s="69"/>
      <c r="AE651" s="69"/>
      <c r="AF651" s="69"/>
      <c r="AG651" s="69"/>
      <c r="AH651" s="69"/>
      <c r="AI651" s="69"/>
      <c r="AJ651" s="69"/>
      <c r="AK651" s="70"/>
      <c r="AL651" s="71"/>
      <c r="AM651" s="71"/>
      <c r="AN651" s="71"/>
      <c r="AO651" s="71"/>
      <c r="AP651" s="71"/>
      <c r="AQ651" s="71"/>
      <c r="AR651" s="71"/>
      <c r="AS651" s="71"/>
      <c r="AT651" s="71"/>
      <c r="AU651" s="72"/>
      <c r="AV651" s="73"/>
      <c r="AW651" s="73"/>
      <c r="AX651" s="74"/>
    </row>
    <row r="652" spans="1:50" ht="24" customHeight="1" hidden="1">
      <c r="A652" s="68"/>
      <c r="B652" s="68"/>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c r="AA652" s="69"/>
      <c r="AB652" s="69"/>
      <c r="AC652" s="69"/>
      <c r="AD652" s="69"/>
      <c r="AE652" s="69"/>
      <c r="AF652" s="69"/>
      <c r="AG652" s="69"/>
      <c r="AH652" s="69"/>
      <c r="AI652" s="69"/>
      <c r="AJ652" s="69"/>
      <c r="AK652" s="70"/>
      <c r="AL652" s="71"/>
      <c r="AM652" s="71"/>
      <c r="AN652" s="71"/>
      <c r="AO652" s="71"/>
      <c r="AP652" s="71"/>
      <c r="AQ652" s="71"/>
      <c r="AR652" s="71"/>
      <c r="AS652" s="71"/>
      <c r="AT652" s="71"/>
      <c r="AU652" s="72"/>
      <c r="AV652" s="73"/>
      <c r="AW652" s="73"/>
      <c r="AX652" s="74"/>
    </row>
    <row r="653" spans="1:50" ht="24" customHeight="1" hidden="1">
      <c r="A653" s="68"/>
      <c r="B653" s="68"/>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c r="AA653" s="69"/>
      <c r="AB653" s="69"/>
      <c r="AC653" s="69"/>
      <c r="AD653" s="69"/>
      <c r="AE653" s="69"/>
      <c r="AF653" s="69"/>
      <c r="AG653" s="69"/>
      <c r="AH653" s="69"/>
      <c r="AI653" s="69"/>
      <c r="AJ653" s="69"/>
      <c r="AK653" s="70"/>
      <c r="AL653" s="71"/>
      <c r="AM653" s="71"/>
      <c r="AN653" s="71"/>
      <c r="AO653" s="71"/>
      <c r="AP653" s="71"/>
      <c r="AQ653" s="71"/>
      <c r="AR653" s="71"/>
      <c r="AS653" s="71"/>
      <c r="AT653" s="71"/>
      <c r="AU653" s="72"/>
      <c r="AV653" s="73"/>
      <c r="AW653" s="73"/>
      <c r="AX653" s="74"/>
    </row>
    <row r="654" spans="1:50" ht="24" customHeight="1" hidden="1">
      <c r="A654" s="68"/>
      <c r="B654" s="68"/>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c r="AA654" s="69"/>
      <c r="AB654" s="69"/>
      <c r="AC654" s="69"/>
      <c r="AD654" s="69"/>
      <c r="AE654" s="69"/>
      <c r="AF654" s="69"/>
      <c r="AG654" s="69"/>
      <c r="AH654" s="69"/>
      <c r="AI654" s="69"/>
      <c r="AJ654" s="69"/>
      <c r="AK654" s="70"/>
      <c r="AL654" s="71"/>
      <c r="AM654" s="71"/>
      <c r="AN654" s="71"/>
      <c r="AO654" s="71"/>
      <c r="AP654" s="71"/>
      <c r="AQ654" s="71"/>
      <c r="AR654" s="71"/>
      <c r="AS654" s="71"/>
      <c r="AT654" s="71"/>
      <c r="AU654" s="72"/>
      <c r="AV654" s="73"/>
      <c r="AW654" s="73"/>
      <c r="AX654" s="74"/>
    </row>
    <row r="655" spans="1:50" ht="24" customHeight="1" hidden="1">
      <c r="A655" s="68"/>
      <c r="B655" s="68"/>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c r="AA655" s="69"/>
      <c r="AB655" s="69"/>
      <c r="AC655" s="69"/>
      <c r="AD655" s="69"/>
      <c r="AE655" s="69"/>
      <c r="AF655" s="69"/>
      <c r="AG655" s="69"/>
      <c r="AH655" s="69"/>
      <c r="AI655" s="69"/>
      <c r="AJ655" s="69"/>
      <c r="AK655" s="70"/>
      <c r="AL655" s="71"/>
      <c r="AM655" s="71"/>
      <c r="AN655" s="71"/>
      <c r="AO655" s="71"/>
      <c r="AP655" s="71"/>
      <c r="AQ655" s="71"/>
      <c r="AR655" s="71"/>
      <c r="AS655" s="71"/>
      <c r="AT655" s="71"/>
      <c r="AU655" s="72"/>
      <c r="AV655" s="73"/>
      <c r="AW655" s="73"/>
      <c r="AX655" s="74"/>
    </row>
    <row r="656" spans="1:50" ht="24" customHeight="1" hidden="1">
      <c r="A656" s="68"/>
      <c r="B656" s="68"/>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c r="AA656" s="69"/>
      <c r="AB656" s="69"/>
      <c r="AC656" s="69"/>
      <c r="AD656" s="69"/>
      <c r="AE656" s="69"/>
      <c r="AF656" s="69"/>
      <c r="AG656" s="69"/>
      <c r="AH656" s="69"/>
      <c r="AI656" s="69"/>
      <c r="AJ656" s="69"/>
      <c r="AK656" s="70"/>
      <c r="AL656" s="71"/>
      <c r="AM656" s="71"/>
      <c r="AN656" s="71"/>
      <c r="AO656" s="71"/>
      <c r="AP656" s="71"/>
      <c r="AQ656" s="71"/>
      <c r="AR656" s="71"/>
      <c r="AS656" s="71"/>
      <c r="AT656" s="71"/>
      <c r="AU656" s="72"/>
      <c r="AV656" s="73"/>
      <c r="AW656" s="73"/>
      <c r="AX656" s="74"/>
    </row>
    <row r="657" spans="1:50" ht="24" customHeight="1" hidden="1">
      <c r="A657" s="68"/>
      <c r="B657" s="68"/>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c r="AA657" s="69"/>
      <c r="AB657" s="69"/>
      <c r="AC657" s="69"/>
      <c r="AD657" s="69"/>
      <c r="AE657" s="69"/>
      <c r="AF657" s="69"/>
      <c r="AG657" s="69"/>
      <c r="AH657" s="69"/>
      <c r="AI657" s="69"/>
      <c r="AJ657" s="69"/>
      <c r="AK657" s="70"/>
      <c r="AL657" s="71"/>
      <c r="AM657" s="71"/>
      <c r="AN657" s="71"/>
      <c r="AO657" s="71"/>
      <c r="AP657" s="71"/>
      <c r="AQ657" s="71"/>
      <c r="AR657" s="71"/>
      <c r="AS657" s="71"/>
      <c r="AT657" s="71"/>
      <c r="AU657" s="72"/>
      <c r="AV657" s="73"/>
      <c r="AW657" s="73"/>
      <c r="AX657" s="74"/>
    </row>
    <row r="658" spans="1:50" ht="24" customHeight="1" hidden="1">
      <c r="A658" s="68"/>
      <c r="B658" s="68"/>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c r="AA658" s="69"/>
      <c r="AB658" s="69"/>
      <c r="AC658" s="69"/>
      <c r="AD658" s="69"/>
      <c r="AE658" s="69"/>
      <c r="AF658" s="69"/>
      <c r="AG658" s="69"/>
      <c r="AH658" s="69"/>
      <c r="AI658" s="69"/>
      <c r="AJ658" s="69"/>
      <c r="AK658" s="70"/>
      <c r="AL658" s="71"/>
      <c r="AM658" s="71"/>
      <c r="AN658" s="71"/>
      <c r="AO658" s="71"/>
      <c r="AP658" s="71"/>
      <c r="AQ658" s="71"/>
      <c r="AR658" s="71"/>
      <c r="AS658" s="71"/>
      <c r="AT658" s="71"/>
      <c r="AU658" s="72"/>
      <c r="AV658" s="73"/>
      <c r="AW658" s="73"/>
      <c r="AX658" s="74"/>
    </row>
    <row r="659" spans="1:50" ht="24" customHeight="1" hidden="1">
      <c r="A659" s="68"/>
      <c r="B659" s="68"/>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c r="AA659" s="69"/>
      <c r="AB659" s="69"/>
      <c r="AC659" s="69"/>
      <c r="AD659" s="69"/>
      <c r="AE659" s="69"/>
      <c r="AF659" s="69"/>
      <c r="AG659" s="69"/>
      <c r="AH659" s="69"/>
      <c r="AI659" s="69"/>
      <c r="AJ659" s="69"/>
      <c r="AK659" s="70"/>
      <c r="AL659" s="71"/>
      <c r="AM659" s="71"/>
      <c r="AN659" s="71"/>
      <c r="AO659" s="71"/>
      <c r="AP659" s="71"/>
      <c r="AQ659" s="71"/>
      <c r="AR659" s="71"/>
      <c r="AS659" s="71"/>
      <c r="AT659" s="71"/>
      <c r="AU659" s="72"/>
      <c r="AV659" s="73"/>
      <c r="AW659" s="73"/>
      <c r="AX659" s="74"/>
    </row>
    <row r="660" spans="1:50" ht="24" customHeight="1" hidden="1">
      <c r="A660" s="68"/>
      <c r="B660" s="68"/>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c r="AA660" s="69"/>
      <c r="AB660" s="69"/>
      <c r="AC660" s="69"/>
      <c r="AD660" s="69"/>
      <c r="AE660" s="69"/>
      <c r="AF660" s="69"/>
      <c r="AG660" s="69"/>
      <c r="AH660" s="69"/>
      <c r="AI660" s="69"/>
      <c r="AJ660" s="69"/>
      <c r="AK660" s="70"/>
      <c r="AL660" s="71"/>
      <c r="AM660" s="71"/>
      <c r="AN660" s="71"/>
      <c r="AO660" s="71"/>
      <c r="AP660" s="71"/>
      <c r="AQ660" s="71"/>
      <c r="AR660" s="71"/>
      <c r="AS660" s="71"/>
      <c r="AT660" s="71"/>
      <c r="AU660" s="72"/>
      <c r="AV660" s="73"/>
      <c r="AW660" s="73"/>
      <c r="AX660" s="74"/>
    </row>
    <row r="661" spans="1:50" ht="24" customHeight="1" hidden="1">
      <c r="A661" s="68"/>
      <c r="B661" s="68"/>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c r="AA661" s="69"/>
      <c r="AB661" s="69"/>
      <c r="AC661" s="69"/>
      <c r="AD661" s="69"/>
      <c r="AE661" s="69"/>
      <c r="AF661" s="69"/>
      <c r="AG661" s="69"/>
      <c r="AH661" s="69"/>
      <c r="AI661" s="69"/>
      <c r="AJ661" s="69"/>
      <c r="AK661" s="70"/>
      <c r="AL661" s="71"/>
      <c r="AM661" s="71"/>
      <c r="AN661" s="71"/>
      <c r="AO661" s="71"/>
      <c r="AP661" s="71"/>
      <c r="AQ661" s="71"/>
      <c r="AR661" s="71"/>
      <c r="AS661" s="71"/>
      <c r="AT661" s="71"/>
      <c r="AU661" s="72"/>
      <c r="AV661" s="73"/>
      <c r="AW661" s="73"/>
      <c r="AX661" s="74"/>
    </row>
    <row r="662" spans="1:54" s="18" customFormat="1" ht="27" customHeight="1" hidden="1">
      <c r="A662" s="62"/>
      <c r="B662" s="62"/>
      <c r="C662" s="63"/>
      <c r="D662" s="63"/>
      <c r="E662" s="63"/>
      <c r="F662" s="63"/>
      <c r="G662" s="63"/>
      <c r="H662" s="63"/>
      <c r="I662" s="63"/>
      <c r="J662" s="63"/>
      <c r="K662" s="63"/>
      <c r="L662" s="63"/>
      <c r="M662" s="64"/>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4"/>
      <c r="AL662" s="63"/>
      <c r="AM662" s="63"/>
      <c r="AN662" s="63"/>
      <c r="AO662" s="63"/>
      <c r="AP662" s="63"/>
      <c r="AQ662" s="63"/>
      <c r="AR662" s="63"/>
      <c r="AS662" s="63"/>
      <c r="AT662" s="63"/>
      <c r="AU662" s="65"/>
      <c r="AV662" s="66"/>
      <c r="AW662" s="66"/>
      <c r="AX662" s="67"/>
      <c r="AY662" s="61"/>
      <c r="AZ662" s="61"/>
      <c r="BA662" s="61"/>
      <c r="BB662" s="61"/>
    </row>
    <row r="663" spans="1:54" s="18" customFormat="1" ht="23.25" customHeight="1" hidden="1">
      <c r="A663" s="62"/>
      <c r="B663" s="62"/>
      <c r="C663" s="63"/>
      <c r="D663" s="63"/>
      <c r="E663" s="63"/>
      <c r="F663" s="63"/>
      <c r="G663" s="63"/>
      <c r="H663" s="63"/>
      <c r="I663" s="63"/>
      <c r="J663" s="63"/>
      <c r="K663" s="63"/>
      <c r="L663" s="63"/>
      <c r="M663" s="64"/>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4"/>
      <c r="AL663" s="63"/>
      <c r="AM663" s="63"/>
      <c r="AN663" s="63"/>
      <c r="AO663" s="63"/>
      <c r="AP663" s="63"/>
      <c r="AQ663" s="63"/>
      <c r="AR663" s="63"/>
      <c r="AS663" s="63"/>
      <c r="AT663" s="63"/>
      <c r="AU663" s="65"/>
      <c r="AV663" s="66"/>
      <c r="AW663" s="66"/>
      <c r="AX663" s="67"/>
      <c r="AY663" s="61"/>
      <c r="AZ663" s="61"/>
      <c r="BA663" s="61"/>
      <c r="BB663" s="61"/>
    </row>
    <row r="664" ht="13.5" customHeight="1"/>
    <row r="665" ht="13.5" customHeight="1">
      <c r="B665" t="s">
        <v>180</v>
      </c>
    </row>
    <row r="666" spans="1:50" ht="34.5" customHeight="1">
      <c r="A666" s="62"/>
      <c r="B666" s="62"/>
      <c r="C666" s="167" t="s">
        <v>35</v>
      </c>
      <c r="D666" s="167"/>
      <c r="E666" s="167"/>
      <c r="F666" s="167"/>
      <c r="G666" s="167"/>
      <c r="H666" s="167"/>
      <c r="I666" s="167"/>
      <c r="J666" s="167"/>
      <c r="K666" s="167"/>
      <c r="L666" s="167"/>
      <c r="M666" s="167" t="s">
        <v>36</v>
      </c>
      <c r="N666" s="167"/>
      <c r="O666" s="167"/>
      <c r="P666" s="167"/>
      <c r="Q666" s="167"/>
      <c r="R666" s="167"/>
      <c r="S666" s="167"/>
      <c r="T666" s="167"/>
      <c r="U666" s="167"/>
      <c r="V666" s="167"/>
      <c r="W666" s="167"/>
      <c r="X666" s="167"/>
      <c r="Y666" s="167"/>
      <c r="Z666" s="167"/>
      <c r="AA666" s="167"/>
      <c r="AB666" s="167"/>
      <c r="AC666" s="167"/>
      <c r="AD666" s="167"/>
      <c r="AE666" s="167"/>
      <c r="AF666" s="167"/>
      <c r="AG666" s="167"/>
      <c r="AH666" s="167"/>
      <c r="AI666" s="167"/>
      <c r="AJ666" s="167"/>
      <c r="AK666" s="168" t="s">
        <v>37</v>
      </c>
      <c r="AL666" s="169"/>
      <c r="AM666" s="169"/>
      <c r="AN666" s="169"/>
      <c r="AO666" s="169"/>
      <c r="AP666" s="169"/>
      <c r="AQ666" s="169" t="s">
        <v>26</v>
      </c>
      <c r="AR666" s="169"/>
      <c r="AS666" s="169"/>
      <c r="AT666" s="169"/>
      <c r="AU666" s="169" t="s">
        <v>27</v>
      </c>
      <c r="AV666" s="169"/>
      <c r="AW666" s="169"/>
      <c r="AX666" s="169"/>
    </row>
    <row r="667" spans="1:50" ht="34.5" customHeight="1">
      <c r="A667" s="62">
        <v>1</v>
      </c>
      <c r="B667" s="62">
        <v>1</v>
      </c>
      <c r="C667" s="155" t="s">
        <v>213</v>
      </c>
      <c r="D667" s="161"/>
      <c r="E667" s="161"/>
      <c r="F667" s="161"/>
      <c r="G667" s="161"/>
      <c r="H667" s="161"/>
      <c r="I667" s="161"/>
      <c r="J667" s="161"/>
      <c r="K667" s="161"/>
      <c r="L667" s="162"/>
      <c r="M667" s="174" t="s">
        <v>214</v>
      </c>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7"/>
      <c r="AK667" s="175">
        <v>27.838816</v>
      </c>
      <c r="AL667" s="176"/>
      <c r="AM667" s="176"/>
      <c r="AN667" s="176"/>
      <c r="AO667" s="176"/>
      <c r="AP667" s="177"/>
      <c r="AQ667" s="76" t="s">
        <v>110</v>
      </c>
      <c r="AR667" s="77"/>
      <c r="AS667" s="77"/>
      <c r="AT667" s="78"/>
      <c r="AU667" s="97" t="s">
        <v>110</v>
      </c>
      <c r="AV667" s="97"/>
      <c r="AW667" s="97"/>
      <c r="AX667" s="97"/>
    </row>
    <row r="668" spans="1:50" ht="33.75" customHeight="1">
      <c r="A668" s="62">
        <v>2</v>
      </c>
      <c r="B668" s="62">
        <v>1</v>
      </c>
      <c r="C668" s="155" t="s">
        <v>215</v>
      </c>
      <c r="D668" s="161"/>
      <c r="E668" s="161"/>
      <c r="F668" s="161"/>
      <c r="G668" s="161"/>
      <c r="H668" s="161"/>
      <c r="I668" s="161"/>
      <c r="J668" s="161"/>
      <c r="K668" s="161"/>
      <c r="L668" s="162"/>
      <c r="M668" s="174" t="s">
        <v>214</v>
      </c>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7"/>
      <c r="AK668" s="172">
        <v>18.93738</v>
      </c>
      <c r="AL668" s="173"/>
      <c r="AM668" s="173"/>
      <c r="AN668" s="173"/>
      <c r="AO668" s="173"/>
      <c r="AP668" s="173"/>
      <c r="AQ668" s="76" t="s">
        <v>110</v>
      </c>
      <c r="AR668" s="77"/>
      <c r="AS668" s="77"/>
      <c r="AT668" s="78"/>
      <c r="AU668" s="97" t="s">
        <v>110</v>
      </c>
      <c r="AV668" s="97"/>
      <c r="AW668" s="97"/>
      <c r="AX668" s="97"/>
    </row>
    <row r="669" spans="1:50" ht="33.75" customHeight="1">
      <c r="A669" s="62">
        <v>3</v>
      </c>
      <c r="B669" s="62">
        <v>1</v>
      </c>
      <c r="C669" s="155" t="s">
        <v>216</v>
      </c>
      <c r="D669" s="161"/>
      <c r="E669" s="161"/>
      <c r="F669" s="161"/>
      <c r="G669" s="161"/>
      <c r="H669" s="161"/>
      <c r="I669" s="161"/>
      <c r="J669" s="161"/>
      <c r="K669" s="161"/>
      <c r="L669" s="162"/>
      <c r="M669" s="174" t="s">
        <v>214</v>
      </c>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7"/>
      <c r="AK669" s="172">
        <v>9.163154</v>
      </c>
      <c r="AL669" s="173"/>
      <c r="AM669" s="173"/>
      <c r="AN669" s="173"/>
      <c r="AO669" s="173"/>
      <c r="AP669" s="173"/>
      <c r="AQ669" s="76" t="s">
        <v>110</v>
      </c>
      <c r="AR669" s="77"/>
      <c r="AS669" s="77"/>
      <c r="AT669" s="78"/>
      <c r="AU669" s="97" t="s">
        <v>110</v>
      </c>
      <c r="AV669" s="97"/>
      <c r="AW669" s="97"/>
      <c r="AX669" s="97"/>
    </row>
    <row r="670" spans="1:50" ht="33.75" customHeight="1">
      <c r="A670" s="62">
        <v>4</v>
      </c>
      <c r="B670" s="62">
        <v>1</v>
      </c>
      <c r="C670" s="155" t="s">
        <v>217</v>
      </c>
      <c r="D670" s="161"/>
      <c r="E670" s="161"/>
      <c r="F670" s="161"/>
      <c r="G670" s="161"/>
      <c r="H670" s="161"/>
      <c r="I670" s="161"/>
      <c r="J670" s="161"/>
      <c r="K670" s="161"/>
      <c r="L670" s="162"/>
      <c r="M670" s="155" t="s">
        <v>220</v>
      </c>
      <c r="N670" s="161"/>
      <c r="O670" s="161"/>
      <c r="P670" s="161"/>
      <c r="Q670" s="161"/>
      <c r="R670" s="161"/>
      <c r="S670" s="161"/>
      <c r="T670" s="161"/>
      <c r="U670" s="161"/>
      <c r="V670" s="161"/>
      <c r="W670" s="161"/>
      <c r="X670" s="161"/>
      <c r="Y670" s="161"/>
      <c r="Z670" s="161"/>
      <c r="AA670" s="161"/>
      <c r="AB670" s="161"/>
      <c r="AC670" s="161"/>
      <c r="AD670" s="161"/>
      <c r="AE670" s="161"/>
      <c r="AF670" s="161"/>
      <c r="AG670" s="161"/>
      <c r="AH670" s="161"/>
      <c r="AI670" s="161"/>
      <c r="AJ670" s="162"/>
      <c r="AK670" s="172">
        <v>5.08767</v>
      </c>
      <c r="AL670" s="173"/>
      <c r="AM670" s="173"/>
      <c r="AN670" s="173"/>
      <c r="AO670" s="173"/>
      <c r="AP670" s="173"/>
      <c r="AQ670" s="76" t="s">
        <v>110</v>
      </c>
      <c r="AR670" s="77"/>
      <c r="AS670" s="77"/>
      <c r="AT670" s="78"/>
      <c r="AU670" s="97" t="s">
        <v>110</v>
      </c>
      <c r="AV670" s="97"/>
      <c r="AW670" s="97"/>
      <c r="AX670" s="97"/>
    </row>
    <row r="671" spans="1:50" ht="33.75" customHeight="1">
      <c r="A671" s="62">
        <v>5</v>
      </c>
      <c r="B671" s="62">
        <v>1</v>
      </c>
      <c r="C671" s="155" t="s">
        <v>218</v>
      </c>
      <c r="D671" s="161"/>
      <c r="E671" s="161"/>
      <c r="F671" s="161"/>
      <c r="G671" s="161"/>
      <c r="H671" s="161"/>
      <c r="I671" s="161"/>
      <c r="J671" s="161"/>
      <c r="K671" s="161"/>
      <c r="L671" s="162"/>
      <c r="M671" s="155" t="s">
        <v>221</v>
      </c>
      <c r="N671" s="161"/>
      <c r="O671" s="161"/>
      <c r="P671" s="161"/>
      <c r="Q671" s="161"/>
      <c r="R671" s="161"/>
      <c r="S671" s="161"/>
      <c r="T671" s="161"/>
      <c r="U671" s="161"/>
      <c r="V671" s="161"/>
      <c r="W671" s="161"/>
      <c r="X671" s="161"/>
      <c r="Y671" s="161"/>
      <c r="Z671" s="161"/>
      <c r="AA671" s="161"/>
      <c r="AB671" s="161"/>
      <c r="AC671" s="161"/>
      <c r="AD671" s="161"/>
      <c r="AE671" s="161"/>
      <c r="AF671" s="161"/>
      <c r="AG671" s="161"/>
      <c r="AH671" s="161"/>
      <c r="AI671" s="161"/>
      <c r="AJ671" s="162"/>
      <c r="AK671" s="170">
        <v>0.0355</v>
      </c>
      <c r="AL671" s="171"/>
      <c r="AM671" s="171"/>
      <c r="AN671" s="171"/>
      <c r="AO671" s="171"/>
      <c r="AP671" s="171"/>
      <c r="AQ671" s="76" t="s">
        <v>110</v>
      </c>
      <c r="AR671" s="77"/>
      <c r="AS671" s="77"/>
      <c r="AT671" s="78"/>
      <c r="AU671" s="97" t="s">
        <v>110</v>
      </c>
      <c r="AV671" s="97"/>
      <c r="AW671" s="97"/>
      <c r="AX671" s="97"/>
    </row>
    <row r="672" spans="1:50" ht="54" customHeight="1">
      <c r="A672" s="62">
        <v>6</v>
      </c>
      <c r="B672" s="62">
        <v>1</v>
      </c>
      <c r="C672" s="155" t="s">
        <v>219</v>
      </c>
      <c r="D672" s="161"/>
      <c r="E672" s="161"/>
      <c r="F672" s="161"/>
      <c r="G672" s="161"/>
      <c r="H672" s="161"/>
      <c r="I672" s="161"/>
      <c r="J672" s="161"/>
      <c r="K672" s="161"/>
      <c r="L672" s="162"/>
      <c r="M672" s="155" t="s">
        <v>222</v>
      </c>
      <c r="N672" s="156"/>
      <c r="O672" s="156"/>
      <c r="P672" s="156"/>
      <c r="Q672" s="156"/>
      <c r="R672" s="156"/>
      <c r="S672" s="156"/>
      <c r="T672" s="156"/>
      <c r="U672" s="156"/>
      <c r="V672" s="156"/>
      <c r="W672" s="156"/>
      <c r="X672" s="156"/>
      <c r="Y672" s="156"/>
      <c r="Z672" s="156"/>
      <c r="AA672" s="156"/>
      <c r="AB672" s="156"/>
      <c r="AC672" s="156"/>
      <c r="AD672" s="156"/>
      <c r="AE672" s="156"/>
      <c r="AF672" s="156"/>
      <c r="AG672" s="156"/>
      <c r="AH672" s="156"/>
      <c r="AI672" s="156"/>
      <c r="AJ672" s="157"/>
      <c r="AK672" s="170">
        <v>0.03</v>
      </c>
      <c r="AL672" s="171"/>
      <c r="AM672" s="171"/>
      <c r="AN672" s="171"/>
      <c r="AO672" s="171"/>
      <c r="AP672" s="171"/>
      <c r="AQ672" s="76" t="s">
        <v>110</v>
      </c>
      <c r="AR672" s="77"/>
      <c r="AS672" s="77"/>
      <c r="AT672" s="78"/>
      <c r="AU672" s="97" t="s">
        <v>110</v>
      </c>
      <c r="AV672" s="97"/>
      <c r="AW672" s="97"/>
      <c r="AX672" s="97"/>
    </row>
    <row r="673" spans="1:50" ht="24" customHeight="1" hidden="1">
      <c r="A673" s="68"/>
      <c r="B673" s="68"/>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c r="AA673" s="69"/>
      <c r="AB673" s="69"/>
      <c r="AC673" s="69"/>
      <c r="AD673" s="69"/>
      <c r="AE673" s="69"/>
      <c r="AF673" s="69"/>
      <c r="AG673" s="69"/>
      <c r="AH673" s="69"/>
      <c r="AI673" s="69"/>
      <c r="AJ673" s="69"/>
      <c r="AK673" s="70"/>
      <c r="AL673" s="71"/>
      <c r="AM673" s="71"/>
      <c r="AN673" s="71"/>
      <c r="AO673" s="71"/>
      <c r="AP673" s="71"/>
      <c r="AQ673" s="71"/>
      <c r="AR673" s="71"/>
      <c r="AS673" s="71"/>
      <c r="AT673" s="71"/>
      <c r="AU673" s="72"/>
      <c r="AV673" s="73"/>
      <c r="AW673" s="73"/>
      <c r="AX673" s="74"/>
    </row>
    <row r="674" spans="1:50" ht="24" customHeight="1" hidden="1">
      <c r="A674" s="68"/>
      <c r="B674" s="68"/>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c r="AA674" s="69"/>
      <c r="AB674" s="69"/>
      <c r="AC674" s="69"/>
      <c r="AD674" s="69"/>
      <c r="AE674" s="69"/>
      <c r="AF674" s="69"/>
      <c r="AG674" s="69"/>
      <c r="AH674" s="69"/>
      <c r="AI674" s="69"/>
      <c r="AJ674" s="69"/>
      <c r="AK674" s="70"/>
      <c r="AL674" s="71"/>
      <c r="AM674" s="71"/>
      <c r="AN674" s="71"/>
      <c r="AO674" s="71"/>
      <c r="AP674" s="71"/>
      <c r="AQ674" s="71"/>
      <c r="AR674" s="71"/>
      <c r="AS674" s="71"/>
      <c r="AT674" s="71"/>
      <c r="AU674" s="72"/>
      <c r="AV674" s="73"/>
      <c r="AW674" s="73"/>
      <c r="AX674" s="74"/>
    </row>
    <row r="675" spans="1:50" ht="24" customHeight="1" hidden="1">
      <c r="A675" s="68"/>
      <c r="B675" s="68"/>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c r="AA675" s="69"/>
      <c r="AB675" s="69"/>
      <c r="AC675" s="69"/>
      <c r="AD675" s="69"/>
      <c r="AE675" s="69"/>
      <c r="AF675" s="69"/>
      <c r="AG675" s="69"/>
      <c r="AH675" s="69"/>
      <c r="AI675" s="69"/>
      <c r="AJ675" s="69"/>
      <c r="AK675" s="70"/>
      <c r="AL675" s="71"/>
      <c r="AM675" s="71"/>
      <c r="AN675" s="71"/>
      <c r="AO675" s="71"/>
      <c r="AP675" s="71"/>
      <c r="AQ675" s="71"/>
      <c r="AR675" s="71"/>
      <c r="AS675" s="71"/>
      <c r="AT675" s="71"/>
      <c r="AU675" s="72"/>
      <c r="AV675" s="73"/>
      <c r="AW675" s="73"/>
      <c r="AX675" s="74"/>
    </row>
    <row r="676" spans="1:50" ht="24" customHeight="1" hidden="1">
      <c r="A676" s="68"/>
      <c r="B676" s="68"/>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c r="AA676" s="69"/>
      <c r="AB676" s="69"/>
      <c r="AC676" s="69"/>
      <c r="AD676" s="69"/>
      <c r="AE676" s="69"/>
      <c r="AF676" s="69"/>
      <c r="AG676" s="69"/>
      <c r="AH676" s="69"/>
      <c r="AI676" s="69"/>
      <c r="AJ676" s="69"/>
      <c r="AK676" s="70"/>
      <c r="AL676" s="71"/>
      <c r="AM676" s="71"/>
      <c r="AN676" s="71"/>
      <c r="AO676" s="71"/>
      <c r="AP676" s="71"/>
      <c r="AQ676" s="71"/>
      <c r="AR676" s="71"/>
      <c r="AS676" s="71"/>
      <c r="AT676" s="71"/>
      <c r="AU676" s="72"/>
      <c r="AV676" s="73"/>
      <c r="AW676" s="73"/>
      <c r="AX676" s="74"/>
    </row>
    <row r="677" spans="1:50" ht="24" customHeight="1" hidden="1">
      <c r="A677" s="68"/>
      <c r="B677" s="68"/>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c r="AA677" s="69"/>
      <c r="AB677" s="69"/>
      <c r="AC677" s="69"/>
      <c r="AD677" s="69"/>
      <c r="AE677" s="69"/>
      <c r="AF677" s="69"/>
      <c r="AG677" s="69"/>
      <c r="AH677" s="69"/>
      <c r="AI677" s="69"/>
      <c r="AJ677" s="69"/>
      <c r="AK677" s="70"/>
      <c r="AL677" s="71"/>
      <c r="AM677" s="71"/>
      <c r="AN677" s="71"/>
      <c r="AO677" s="71"/>
      <c r="AP677" s="71"/>
      <c r="AQ677" s="71"/>
      <c r="AR677" s="71"/>
      <c r="AS677" s="71"/>
      <c r="AT677" s="71"/>
      <c r="AU677" s="72"/>
      <c r="AV677" s="73"/>
      <c r="AW677" s="73"/>
      <c r="AX677" s="74"/>
    </row>
    <row r="678" spans="1:50" ht="24" customHeight="1" hidden="1">
      <c r="A678" s="68"/>
      <c r="B678" s="68"/>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c r="AA678" s="69"/>
      <c r="AB678" s="69"/>
      <c r="AC678" s="69"/>
      <c r="AD678" s="69"/>
      <c r="AE678" s="69"/>
      <c r="AF678" s="69"/>
      <c r="AG678" s="69"/>
      <c r="AH678" s="69"/>
      <c r="AI678" s="69"/>
      <c r="AJ678" s="69"/>
      <c r="AK678" s="70"/>
      <c r="AL678" s="71"/>
      <c r="AM678" s="71"/>
      <c r="AN678" s="71"/>
      <c r="AO678" s="71"/>
      <c r="AP678" s="71"/>
      <c r="AQ678" s="71"/>
      <c r="AR678" s="71"/>
      <c r="AS678" s="71"/>
      <c r="AT678" s="71"/>
      <c r="AU678" s="72"/>
      <c r="AV678" s="73"/>
      <c r="AW678" s="73"/>
      <c r="AX678" s="74"/>
    </row>
    <row r="679" spans="1:50" ht="24" customHeight="1" hidden="1">
      <c r="A679" s="68"/>
      <c r="B679" s="68"/>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c r="AA679" s="69"/>
      <c r="AB679" s="69"/>
      <c r="AC679" s="69"/>
      <c r="AD679" s="69"/>
      <c r="AE679" s="69"/>
      <c r="AF679" s="69"/>
      <c r="AG679" s="69"/>
      <c r="AH679" s="69"/>
      <c r="AI679" s="69"/>
      <c r="AJ679" s="69"/>
      <c r="AK679" s="70"/>
      <c r="AL679" s="71"/>
      <c r="AM679" s="71"/>
      <c r="AN679" s="71"/>
      <c r="AO679" s="71"/>
      <c r="AP679" s="71"/>
      <c r="AQ679" s="71"/>
      <c r="AR679" s="71"/>
      <c r="AS679" s="71"/>
      <c r="AT679" s="71"/>
      <c r="AU679" s="72"/>
      <c r="AV679" s="73"/>
      <c r="AW679" s="73"/>
      <c r="AX679" s="74"/>
    </row>
    <row r="680" spans="1:50" ht="24" customHeight="1" hidden="1">
      <c r="A680" s="68"/>
      <c r="B680" s="68"/>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c r="AA680" s="69"/>
      <c r="AB680" s="69"/>
      <c r="AC680" s="69"/>
      <c r="AD680" s="69"/>
      <c r="AE680" s="69"/>
      <c r="AF680" s="69"/>
      <c r="AG680" s="69"/>
      <c r="AH680" s="69"/>
      <c r="AI680" s="69"/>
      <c r="AJ680" s="69"/>
      <c r="AK680" s="70"/>
      <c r="AL680" s="71"/>
      <c r="AM680" s="71"/>
      <c r="AN680" s="71"/>
      <c r="AO680" s="71"/>
      <c r="AP680" s="71"/>
      <c r="AQ680" s="71"/>
      <c r="AR680" s="71"/>
      <c r="AS680" s="71"/>
      <c r="AT680" s="71"/>
      <c r="AU680" s="72"/>
      <c r="AV680" s="73"/>
      <c r="AW680" s="73"/>
      <c r="AX680" s="74"/>
    </row>
    <row r="681" spans="1:54" s="18" customFormat="1" ht="19.5" customHeight="1" hidden="1">
      <c r="A681" s="62"/>
      <c r="B681" s="62"/>
      <c r="C681" s="63"/>
      <c r="D681" s="63"/>
      <c r="E681" s="63"/>
      <c r="F681" s="63"/>
      <c r="G681" s="63"/>
      <c r="H681" s="63"/>
      <c r="I681" s="63"/>
      <c r="J681" s="63"/>
      <c r="K681" s="63"/>
      <c r="L681" s="63"/>
      <c r="M681" s="64"/>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4"/>
      <c r="AL681" s="63"/>
      <c r="AM681" s="63"/>
      <c r="AN681" s="63"/>
      <c r="AO681" s="63"/>
      <c r="AP681" s="63"/>
      <c r="AQ681" s="63"/>
      <c r="AR681" s="63"/>
      <c r="AS681" s="63"/>
      <c r="AT681" s="63"/>
      <c r="AU681" s="65"/>
      <c r="AV681" s="66"/>
      <c r="AW681" s="66"/>
      <c r="AX681" s="67"/>
      <c r="AY681" s="61"/>
      <c r="AZ681" s="61"/>
      <c r="BA681" s="61"/>
      <c r="BB681" s="61"/>
    </row>
    <row r="682" spans="1:54" s="18" customFormat="1" ht="27" customHeight="1" hidden="1">
      <c r="A682" s="62"/>
      <c r="B682" s="62"/>
      <c r="C682" s="63"/>
      <c r="D682" s="63"/>
      <c r="E682" s="63"/>
      <c r="F682" s="63"/>
      <c r="G682" s="63"/>
      <c r="H682" s="63"/>
      <c r="I682" s="63"/>
      <c r="J682" s="63"/>
      <c r="K682" s="63"/>
      <c r="L682" s="63"/>
      <c r="M682" s="64"/>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4"/>
      <c r="AL682" s="63"/>
      <c r="AM682" s="63"/>
      <c r="AN682" s="63"/>
      <c r="AO682" s="63"/>
      <c r="AP682" s="63"/>
      <c r="AQ682" s="63"/>
      <c r="AR682" s="63"/>
      <c r="AS682" s="63"/>
      <c r="AT682" s="63"/>
      <c r="AU682" s="65"/>
      <c r="AV682" s="66"/>
      <c r="AW682" s="66"/>
      <c r="AX682" s="67"/>
      <c r="AY682" s="61"/>
      <c r="AZ682" s="61"/>
      <c r="BA682" s="61"/>
      <c r="BB682" s="61"/>
    </row>
    <row r="683" spans="1:50" ht="24" customHeight="1" hidden="1">
      <c r="A683" s="68"/>
      <c r="B683" s="68"/>
      <c r="C683" s="75"/>
      <c r="D683" s="69"/>
      <c r="E683" s="69"/>
      <c r="F683" s="69"/>
      <c r="G683" s="69"/>
      <c r="H683" s="69"/>
      <c r="I683" s="69"/>
      <c r="J683" s="69"/>
      <c r="K683" s="69"/>
      <c r="L683" s="69"/>
      <c r="M683" s="75"/>
      <c r="N683" s="69"/>
      <c r="O683" s="69"/>
      <c r="P683" s="69"/>
      <c r="Q683" s="69"/>
      <c r="R683" s="69"/>
      <c r="S683" s="69"/>
      <c r="T683" s="69"/>
      <c r="U683" s="69"/>
      <c r="V683" s="69"/>
      <c r="W683" s="69"/>
      <c r="X683" s="69"/>
      <c r="Y683" s="69"/>
      <c r="Z683" s="69"/>
      <c r="AA683" s="69"/>
      <c r="AB683" s="69"/>
      <c r="AC683" s="69"/>
      <c r="AD683" s="69"/>
      <c r="AE683" s="69"/>
      <c r="AF683" s="69"/>
      <c r="AG683" s="69"/>
      <c r="AH683" s="69"/>
      <c r="AI683" s="69"/>
      <c r="AJ683" s="69"/>
      <c r="AK683" s="70"/>
      <c r="AL683" s="71"/>
      <c r="AM683" s="71"/>
      <c r="AN683" s="71"/>
      <c r="AO683" s="71"/>
      <c r="AP683" s="71"/>
      <c r="AQ683" s="71"/>
      <c r="AR683" s="71"/>
      <c r="AS683" s="71"/>
      <c r="AT683" s="71"/>
      <c r="AU683" s="72"/>
      <c r="AV683" s="73"/>
      <c r="AW683" s="73"/>
      <c r="AX683" s="74"/>
    </row>
    <row r="684" spans="1:50" ht="24" customHeight="1" hidden="1">
      <c r="A684" s="68"/>
      <c r="B684" s="68"/>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c r="AA684" s="69"/>
      <c r="AB684" s="69"/>
      <c r="AC684" s="69"/>
      <c r="AD684" s="69"/>
      <c r="AE684" s="69"/>
      <c r="AF684" s="69"/>
      <c r="AG684" s="69"/>
      <c r="AH684" s="69"/>
      <c r="AI684" s="69"/>
      <c r="AJ684" s="69"/>
      <c r="AK684" s="70"/>
      <c r="AL684" s="71"/>
      <c r="AM684" s="71"/>
      <c r="AN684" s="71"/>
      <c r="AO684" s="71"/>
      <c r="AP684" s="71"/>
      <c r="AQ684" s="71"/>
      <c r="AR684" s="71"/>
      <c r="AS684" s="71"/>
      <c r="AT684" s="71"/>
      <c r="AU684" s="72"/>
      <c r="AV684" s="73"/>
      <c r="AW684" s="73"/>
      <c r="AX684" s="74"/>
    </row>
    <row r="685" spans="1:50" ht="24" customHeight="1" hidden="1">
      <c r="A685" s="68"/>
      <c r="B685" s="68"/>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c r="AA685" s="69"/>
      <c r="AB685" s="69"/>
      <c r="AC685" s="69"/>
      <c r="AD685" s="69"/>
      <c r="AE685" s="69"/>
      <c r="AF685" s="69"/>
      <c r="AG685" s="69"/>
      <c r="AH685" s="69"/>
      <c r="AI685" s="69"/>
      <c r="AJ685" s="69"/>
      <c r="AK685" s="70"/>
      <c r="AL685" s="71"/>
      <c r="AM685" s="71"/>
      <c r="AN685" s="71"/>
      <c r="AO685" s="71"/>
      <c r="AP685" s="71"/>
      <c r="AQ685" s="71"/>
      <c r="AR685" s="71"/>
      <c r="AS685" s="71"/>
      <c r="AT685" s="71"/>
      <c r="AU685" s="72"/>
      <c r="AV685" s="73"/>
      <c r="AW685" s="73"/>
      <c r="AX685" s="74"/>
    </row>
    <row r="686" spans="1:50" ht="24" customHeight="1" hidden="1">
      <c r="A686" s="68"/>
      <c r="B686" s="68"/>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c r="AA686" s="69"/>
      <c r="AB686" s="69"/>
      <c r="AC686" s="69"/>
      <c r="AD686" s="69"/>
      <c r="AE686" s="69"/>
      <c r="AF686" s="69"/>
      <c r="AG686" s="69"/>
      <c r="AH686" s="69"/>
      <c r="AI686" s="69"/>
      <c r="AJ686" s="69"/>
      <c r="AK686" s="70"/>
      <c r="AL686" s="71"/>
      <c r="AM686" s="71"/>
      <c r="AN686" s="71"/>
      <c r="AO686" s="71"/>
      <c r="AP686" s="71"/>
      <c r="AQ686" s="71"/>
      <c r="AR686" s="71"/>
      <c r="AS686" s="71"/>
      <c r="AT686" s="71"/>
      <c r="AU686" s="72"/>
      <c r="AV686" s="73"/>
      <c r="AW686" s="73"/>
      <c r="AX686" s="74"/>
    </row>
    <row r="687" spans="1:50" ht="24" customHeight="1" hidden="1">
      <c r="A687" s="68"/>
      <c r="B687" s="68"/>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c r="AA687" s="69"/>
      <c r="AB687" s="69"/>
      <c r="AC687" s="69"/>
      <c r="AD687" s="69"/>
      <c r="AE687" s="69"/>
      <c r="AF687" s="69"/>
      <c r="AG687" s="69"/>
      <c r="AH687" s="69"/>
      <c r="AI687" s="69"/>
      <c r="AJ687" s="69"/>
      <c r="AK687" s="70"/>
      <c r="AL687" s="71"/>
      <c r="AM687" s="71"/>
      <c r="AN687" s="71"/>
      <c r="AO687" s="71"/>
      <c r="AP687" s="71"/>
      <c r="AQ687" s="71"/>
      <c r="AR687" s="71"/>
      <c r="AS687" s="71"/>
      <c r="AT687" s="71"/>
      <c r="AU687" s="72"/>
      <c r="AV687" s="73"/>
      <c r="AW687" s="73"/>
      <c r="AX687" s="74"/>
    </row>
    <row r="688" spans="1:50" ht="24" customHeight="1" hidden="1">
      <c r="A688" s="68"/>
      <c r="B688" s="68"/>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c r="AA688" s="69"/>
      <c r="AB688" s="69"/>
      <c r="AC688" s="69"/>
      <c r="AD688" s="69"/>
      <c r="AE688" s="69"/>
      <c r="AF688" s="69"/>
      <c r="AG688" s="69"/>
      <c r="AH688" s="69"/>
      <c r="AI688" s="69"/>
      <c r="AJ688" s="69"/>
      <c r="AK688" s="70"/>
      <c r="AL688" s="71"/>
      <c r="AM688" s="71"/>
      <c r="AN688" s="71"/>
      <c r="AO688" s="71"/>
      <c r="AP688" s="71"/>
      <c r="AQ688" s="71"/>
      <c r="AR688" s="71"/>
      <c r="AS688" s="71"/>
      <c r="AT688" s="71"/>
      <c r="AU688" s="72"/>
      <c r="AV688" s="73"/>
      <c r="AW688" s="73"/>
      <c r="AX688" s="74"/>
    </row>
    <row r="689" spans="1:50" ht="24" customHeight="1" hidden="1">
      <c r="A689" s="68"/>
      <c r="B689" s="68"/>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c r="AA689" s="69"/>
      <c r="AB689" s="69"/>
      <c r="AC689" s="69"/>
      <c r="AD689" s="69"/>
      <c r="AE689" s="69"/>
      <c r="AF689" s="69"/>
      <c r="AG689" s="69"/>
      <c r="AH689" s="69"/>
      <c r="AI689" s="69"/>
      <c r="AJ689" s="69"/>
      <c r="AK689" s="70"/>
      <c r="AL689" s="71"/>
      <c r="AM689" s="71"/>
      <c r="AN689" s="71"/>
      <c r="AO689" s="71"/>
      <c r="AP689" s="71"/>
      <c r="AQ689" s="71"/>
      <c r="AR689" s="71"/>
      <c r="AS689" s="71"/>
      <c r="AT689" s="71"/>
      <c r="AU689" s="72"/>
      <c r="AV689" s="73"/>
      <c r="AW689" s="73"/>
      <c r="AX689" s="74"/>
    </row>
    <row r="690" spans="1:50" ht="24" customHeight="1" hidden="1">
      <c r="A690" s="68"/>
      <c r="B690" s="68"/>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c r="AA690" s="69"/>
      <c r="AB690" s="69"/>
      <c r="AC690" s="69"/>
      <c r="AD690" s="69"/>
      <c r="AE690" s="69"/>
      <c r="AF690" s="69"/>
      <c r="AG690" s="69"/>
      <c r="AH690" s="69"/>
      <c r="AI690" s="69"/>
      <c r="AJ690" s="69"/>
      <c r="AK690" s="70"/>
      <c r="AL690" s="71"/>
      <c r="AM690" s="71"/>
      <c r="AN690" s="71"/>
      <c r="AO690" s="71"/>
      <c r="AP690" s="71"/>
      <c r="AQ690" s="71"/>
      <c r="AR690" s="71"/>
      <c r="AS690" s="71"/>
      <c r="AT690" s="71"/>
      <c r="AU690" s="72"/>
      <c r="AV690" s="73"/>
      <c r="AW690" s="73"/>
      <c r="AX690" s="74"/>
    </row>
    <row r="691" spans="1:50" ht="24" customHeight="1" hidden="1">
      <c r="A691" s="68"/>
      <c r="B691" s="68"/>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c r="AA691" s="69"/>
      <c r="AB691" s="69"/>
      <c r="AC691" s="69"/>
      <c r="AD691" s="69"/>
      <c r="AE691" s="69"/>
      <c r="AF691" s="69"/>
      <c r="AG691" s="69"/>
      <c r="AH691" s="69"/>
      <c r="AI691" s="69"/>
      <c r="AJ691" s="69"/>
      <c r="AK691" s="70"/>
      <c r="AL691" s="71"/>
      <c r="AM691" s="71"/>
      <c r="AN691" s="71"/>
      <c r="AO691" s="71"/>
      <c r="AP691" s="71"/>
      <c r="AQ691" s="71"/>
      <c r="AR691" s="71"/>
      <c r="AS691" s="71"/>
      <c r="AT691" s="71"/>
      <c r="AU691" s="72"/>
      <c r="AV691" s="73"/>
      <c r="AW691" s="73"/>
      <c r="AX691" s="74"/>
    </row>
    <row r="692" spans="1:50" ht="24" customHeight="1" hidden="1">
      <c r="A692" s="68"/>
      <c r="B692" s="68"/>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c r="AA692" s="69"/>
      <c r="AB692" s="69"/>
      <c r="AC692" s="69"/>
      <c r="AD692" s="69"/>
      <c r="AE692" s="69"/>
      <c r="AF692" s="69"/>
      <c r="AG692" s="69"/>
      <c r="AH692" s="69"/>
      <c r="AI692" s="69"/>
      <c r="AJ692" s="69"/>
      <c r="AK692" s="70"/>
      <c r="AL692" s="71"/>
      <c r="AM692" s="71"/>
      <c r="AN692" s="71"/>
      <c r="AO692" s="71"/>
      <c r="AP692" s="71"/>
      <c r="AQ692" s="71"/>
      <c r="AR692" s="71"/>
      <c r="AS692" s="71"/>
      <c r="AT692" s="71"/>
      <c r="AU692" s="72"/>
      <c r="AV692" s="73"/>
      <c r="AW692" s="73"/>
      <c r="AX692" s="74"/>
    </row>
    <row r="693" spans="1:50" ht="24" customHeight="1" hidden="1">
      <c r="A693" s="68"/>
      <c r="B693" s="68"/>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c r="AA693" s="69"/>
      <c r="AB693" s="69"/>
      <c r="AC693" s="69"/>
      <c r="AD693" s="69"/>
      <c r="AE693" s="69"/>
      <c r="AF693" s="69"/>
      <c r="AG693" s="69"/>
      <c r="AH693" s="69"/>
      <c r="AI693" s="69"/>
      <c r="AJ693" s="69"/>
      <c r="AK693" s="70"/>
      <c r="AL693" s="71"/>
      <c r="AM693" s="71"/>
      <c r="AN693" s="71"/>
      <c r="AO693" s="71"/>
      <c r="AP693" s="71"/>
      <c r="AQ693" s="71"/>
      <c r="AR693" s="71"/>
      <c r="AS693" s="71"/>
      <c r="AT693" s="71"/>
      <c r="AU693" s="72"/>
      <c r="AV693" s="73"/>
      <c r="AW693" s="73"/>
      <c r="AX693" s="74"/>
    </row>
    <row r="694" spans="1:50" ht="24" customHeight="1" hidden="1">
      <c r="A694" s="68"/>
      <c r="B694" s="68"/>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c r="AA694" s="69"/>
      <c r="AB694" s="69"/>
      <c r="AC694" s="69"/>
      <c r="AD694" s="69"/>
      <c r="AE694" s="69"/>
      <c r="AF694" s="69"/>
      <c r="AG694" s="69"/>
      <c r="AH694" s="69"/>
      <c r="AI694" s="69"/>
      <c r="AJ694" s="69"/>
      <c r="AK694" s="70"/>
      <c r="AL694" s="71"/>
      <c r="AM694" s="71"/>
      <c r="AN694" s="71"/>
      <c r="AO694" s="71"/>
      <c r="AP694" s="71"/>
      <c r="AQ694" s="71"/>
      <c r="AR694" s="71"/>
      <c r="AS694" s="71"/>
      <c r="AT694" s="71"/>
      <c r="AU694" s="72"/>
      <c r="AV694" s="73"/>
      <c r="AW694" s="73"/>
      <c r="AX694" s="74"/>
    </row>
    <row r="695" spans="1:54" s="18" customFormat="1" ht="27" customHeight="1" hidden="1">
      <c r="A695" s="62"/>
      <c r="B695" s="62"/>
      <c r="C695" s="63"/>
      <c r="D695" s="63"/>
      <c r="E695" s="63"/>
      <c r="F695" s="63"/>
      <c r="G695" s="63"/>
      <c r="H695" s="63"/>
      <c r="I695" s="63"/>
      <c r="J695" s="63"/>
      <c r="K695" s="63"/>
      <c r="L695" s="63"/>
      <c r="M695" s="64"/>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4"/>
      <c r="AL695" s="63"/>
      <c r="AM695" s="63"/>
      <c r="AN695" s="63"/>
      <c r="AO695" s="63"/>
      <c r="AP695" s="63"/>
      <c r="AQ695" s="63"/>
      <c r="AR695" s="63"/>
      <c r="AS695" s="63"/>
      <c r="AT695" s="63"/>
      <c r="AU695" s="65"/>
      <c r="AV695" s="66"/>
      <c r="AW695" s="66"/>
      <c r="AX695" s="67"/>
      <c r="AY695" s="61"/>
      <c r="AZ695" s="61"/>
      <c r="BA695" s="61"/>
      <c r="BB695" s="61"/>
    </row>
    <row r="696" spans="1:54" s="18" customFormat="1" ht="23.25" customHeight="1" hidden="1">
      <c r="A696" s="62"/>
      <c r="B696" s="62"/>
      <c r="C696" s="63"/>
      <c r="D696" s="63"/>
      <c r="E696" s="63"/>
      <c r="F696" s="63"/>
      <c r="G696" s="63"/>
      <c r="H696" s="63"/>
      <c r="I696" s="63"/>
      <c r="J696" s="63"/>
      <c r="K696" s="63"/>
      <c r="L696" s="63"/>
      <c r="M696" s="64"/>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4"/>
      <c r="AL696" s="63"/>
      <c r="AM696" s="63"/>
      <c r="AN696" s="63"/>
      <c r="AO696" s="63"/>
      <c r="AP696" s="63"/>
      <c r="AQ696" s="63"/>
      <c r="AR696" s="63"/>
      <c r="AS696" s="63"/>
      <c r="AT696" s="63"/>
      <c r="AU696" s="65"/>
      <c r="AV696" s="66"/>
      <c r="AW696" s="66"/>
      <c r="AX696" s="67"/>
      <c r="AY696" s="61"/>
      <c r="AZ696" s="61"/>
      <c r="BA696" s="61"/>
      <c r="BB696" s="61"/>
    </row>
    <row r="697" spans="37:42" ht="20.25" customHeight="1">
      <c r="AK697" s="104"/>
      <c r="AL697" s="104"/>
      <c r="AM697" s="104"/>
      <c r="AN697" s="104"/>
      <c r="AO697" s="104"/>
      <c r="AP697" s="104"/>
    </row>
    <row r="698" spans="1:50" ht="13.5" customHeight="1">
      <c r="A698" s="21"/>
      <c r="B698" s="21" t="s">
        <v>183</v>
      </c>
      <c r="C698" s="21"/>
      <c r="D698" s="21"/>
      <c r="E698" s="21"/>
      <c r="F698" s="21"/>
      <c r="G698" s="21"/>
      <c r="H698" s="22"/>
      <c r="I698" s="22"/>
      <c r="J698" s="22"/>
      <c r="K698" s="22"/>
      <c r="L698" s="22"/>
      <c r="M698" s="21"/>
      <c r="N698" s="21"/>
      <c r="O698" s="21"/>
      <c r="P698" s="21"/>
      <c r="Q698" s="21"/>
      <c r="R698" s="21"/>
      <c r="S698" s="21"/>
      <c r="T698" s="22"/>
      <c r="U698" s="22"/>
      <c r="V698" s="22"/>
      <c r="W698" s="22"/>
      <c r="X698" s="22"/>
      <c r="Y698" s="21"/>
      <c r="Z698" s="21"/>
      <c r="AA698" s="21"/>
      <c r="AB698" s="21"/>
      <c r="AC698" s="21"/>
      <c r="AD698" s="21"/>
      <c r="AE698" s="21"/>
      <c r="AF698" s="22"/>
      <c r="AG698" s="22"/>
      <c r="AH698" s="22"/>
      <c r="AI698" s="22"/>
      <c r="AJ698" s="22"/>
      <c r="AK698" s="23"/>
      <c r="AL698" s="24"/>
      <c r="AM698" s="24"/>
      <c r="AN698" s="24"/>
      <c r="AO698" s="24"/>
      <c r="AP698" s="24"/>
      <c r="AQ698" s="24"/>
      <c r="AR698" s="25"/>
      <c r="AS698" s="25"/>
      <c r="AT698" s="25"/>
      <c r="AU698" s="26"/>
      <c r="AV698" s="26"/>
      <c r="AW698" s="20"/>
      <c r="AX698" s="27"/>
    </row>
    <row r="699" spans="1:50" ht="34.5" customHeight="1">
      <c r="A699" s="62"/>
      <c r="B699" s="62"/>
      <c r="C699" s="167" t="s">
        <v>35</v>
      </c>
      <c r="D699" s="167"/>
      <c r="E699" s="167"/>
      <c r="F699" s="167"/>
      <c r="G699" s="167"/>
      <c r="H699" s="167"/>
      <c r="I699" s="167"/>
      <c r="J699" s="167"/>
      <c r="K699" s="167"/>
      <c r="L699" s="167"/>
      <c r="M699" s="167" t="s">
        <v>36</v>
      </c>
      <c r="N699" s="167"/>
      <c r="O699" s="167"/>
      <c r="P699" s="167"/>
      <c r="Q699" s="167"/>
      <c r="R699" s="167"/>
      <c r="S699" s="167"/>
      <c r="T699" s="167"/>
      <c r="U699" s="167"/>
      <c r="V699" s="167"/>
      <c r="W699" s="167"/>
      <c r="X699" s="167"/>
      <c r="Y699" s="167"/>
      <c r="Z699" s="167"/>
      <c r="AA699" s="167"/>
      <c r="AB699" s="167"/>
      <c r="AC699" s="167"/>
      <c r="AD699" s="167"/>
      <c r="AE699" s="167"/>
      <c r="AF699" s="167"/>
      <c r="AG699" s="167"/>
      <c r="AH699" s="167"/>
      <c r="AI699" s="167"/>
      <c r="AJ699" s="167"/>
      <c r="AK699" s="168" t="s">
        <v>37</v>
      </c>
      <c r="AL699" s="169"/>
      <c r="AM699" s="169"/>
      <c r="AN699" s="169"/>
      <c r="AO699" s="169"/>
      <c r="AP699" s="169"/>
      <c r="AQ699" s="169" t="s">
        <v>26</v>
      </c>
      <c r="AR699" s="169"/>
      <c r="AS699" s="169"/>
      <c r="AT699" s="169"/>
      <c r="AU699" s="169" t="s">
        <v>27</v>
      </c>
      <c r="AV699" s="169"/>
      <c r="AW699" s="169"/>
      <c r="AX699" s="169"/>
    </row>
    <row r="700" spans="1:50" ht="34.5" customHeight="1">
      <c r="A700" s="62">
        <v>1</v>
      </c>
      <c r="B700" s="62">
        <v>1</v>
      </c>
      <c r="C700" s="155" t="s">
        <v>242</v>
      </c>
      <c r="D700" s="161"/>
      <c r="E700" s="161"/>
      <c r="F700" s="161"/>
      <c r="G700" s="161"/>
      <c r="H700" s="161"/>
      <c r="I700" s="161"/>
      <c r="J700" s="161"/>
      <c r="K700" s="161"/>
      <c r="L700" s="162"/>
      <c r="M700" s="155" t="s">
        <v>292</v>
      </c>
      <c r="N700" s="161"/>
      <c r="O700" s="161"/>
      <c r="P700" s="161"/>
      <c r="Q700" s="161"/>
      <c r="R700" s="161"/>
      <c r="S700" s="161"/>
      <c r="T700" s="161"/>
      <c r="U700" s="161"/>
      <c r="V700" s="161"/>
      <c r="W700" s="161"/>
      <c r="X700" s="161"/>
      <c r="Y700" s="161"/>
      <c r="Z700" s="161"/>
      <c r="AA700" s="161"/>
      <c r="AB700" s="161"/>
      <c r="AC700" s="161"/>
      <c r="AD700" s="161"/>
      <c r="AE700" s="161"/>
      <c r="AF700" s="161"/>
      <c r="AG700" s="161"/>
      <c r="AH700" s="161"/>
      <c r="AI700" s="161"/>
      <c r="AJ700" s="162"/>
      <c r="AK700" s="158">
        <v>4</v>
      </c>
      <c r="AL700" s="159"/>
      <c r="AM700" s="159">
        <v>4</v>
      </c>
      <c r="AN700" s="159"/>
      <c r="AO700" s="159">
        <v>4</v>
      </c>
      <c r="AP700" s="160"/>
      <c r="AQ700" s="76" t="s">
        <v>182</v>
      </c>
      <c r="AR700" s="77"/>
      <c r="AS700" s="77"/>
      <c r="AT700" s="78"/>
      <c r="AU700" s="97" t="s">
        <v>181</v>
      </c>
      <c r="AV700" s="97"/>
      <c r="AW700" s="97"/>
      <c r="AX700" s="97"/>
    </row>
    <row r="701" spans="1:50" ht="33.75" customHeight="1">
      <c r="A701" s="62">
        <v>2</v>
      </c>
      <c r="B701" s="62">
        <v>1</v>
      </c>
      <c r="C701" s="155" t="s">
        <v>243</v>
      </c>
      <c r="D701" s="161"/>
      <c r="E701" s="161"/>
      <c r="F701" s="161"/>
      <c r="G701" s="161"/>
      <c r="H701" s="161"/>
      <c r="I701" s="161"/>
      <c r="J701" s="161"/>
      <c r="K701" s="161"/>
      <c r="L701" s="162"/>
      <c r="M701" s="155" t="s">
        <v>292</v>
      </c>
      <c r="N701" s="161"/>
      <c r="O701" s="161"/>
      <c r="P701" s="161"/>
      <c r="Q701" s="161"/>
      <c r="R701" s="161"/>
      <c r="S701" s="161"/>
      <c r="T701" s="161"/>
      <c r="U701" s="161"/>
      <c r="V701" s="161"/>
      <c r="W701" s="161"/>
      <c r="X701" s="161"/>
      <c r="Y701" s="161"/>
      <c r="Z701" s="161"/>
      <c r="AA701" s="161"/>
      <c r="AB701" s="161"/>
      <c r="AC701" s="161"/>
      <c r="AD701" s="161"/>
      <c r="AE701" s="161"/>
      <c r="AF701" s="161"/>
      <c r="AG701" s="161"/>
      <c r="AH701" s="161"/>
      <c r="AI701" s="161"/>
      <c r="AJ701" s="162"/>
      <c r="AK701" s="158">
        <v>4</v>
      </c>
      <c r="AL701" s="159"/>
      <c r="AM701" s="159">
        <v>4</v>
      </c>
      <c r="AN701" s="159"/>
      <c r="AO701" s="159">
        <v>4</v>
      </c>
      <c r="AP701" s="160"/>
      <c r="AQ701" s="76" t="s">
        <v>182</v>
      </c>
      <c r="AR701" s="77"/>
      <c r="AS701" s="77"/>
      <c r="AT701" s="78"/>
      <c r="AU701" s="97" t="s">
        <v>181</v>
      </c>
      <c r="AV701" s="97"/>
      <c r="AW701" s="97"/>
      <c r="AX701" s="97"/>
    </row>
    <row r="702" spans="1:50" ht="33.75" customHeight="1">
      <c r="A702" s="62">
        <v>3</v>
      </c>
      <c r="B702" s="62">
        <v>1</v>
      </c>
      <c r="C702" s="155" t="s">
        <v>244</v>
      </c>
      <c r="D702" s="161"/>
      <c r="E702" s="161"/>
      <c r="F702" s="161"/>
      <c r="G702" s="161"/>
      <c r="H702" s="161"/>
      <c r="I702" s="161"/>
      <c r="J702" s="161"/>
      <c r="K702" s="161"/>
      <c r="L702" s="162"/>
      <c r="M702" s="155" t="s">
        <v>292</v>
      </c>
      <c r="N702" s="161"/>
      <c r="O702" s="161"/>
      <c r="P702" s="161"/>
      <c r="Q702" s="161"/>
      <c r="R702" s="161"/>
      <c r="S702" s="161"/>
      <c r="T702" s="161"/>
      <c r="U702" s="161"/>
      <c r="V702" s="161"/>
      <c r="W702" s="161"/>
      <c r="X702" s="161"/>
      <c r="Y702" s="161"/>
      <c r="Z702" s="161"/>
      <c r="AA702" s="161"/>
      <c r="AB702" s="161"/>
      <c r="AC702" s="161"/>
      <c r="AD702" s="161"/>
      <c r="AE702" s="161"/>
      <c r="AF702" s="161"/>
      <c r="AG702" s="161"/>
      <c r="AH702" s="161"/>
      <c r="AI702" s="161"/>
      <c r="AJ702" s="162"/>
      <c r="AK702" s="158">
        <v>4</v>
      </c>
      <c r="AL702" s="159"/>
      <c r="AM702" s="159">
        <v>4</v>
      </c>
      <c r="AN702" s="159"/>
      <c r="AO702" s="159">
        <v>4</v>
      </c>
      <c r="AP702" s="160"/>
      <c r="AQ702" s="76" t="s">
        <v>182</v>
      </c>
      <c r="AR702" s="77"/>
      <c r="AS702" s="77"/>
      <c r="AT702" s="78"/>
      <c r="AU702" s="97" t="s">
        <v>181</v>
      </c>
      <c r="AV702" s="97"/>
      <c r="AW702" s="97"/>
      <c r="AX702" s="97"/>
    </row>
    <row r="703" spans="1:50" ht="33.75" customHeight="1">
      <c r="A703" s="62">
        <v>4</v>
      </c>
      <c r="B703" s="62">
        <v>1</v>
      </c>
      <c r="C703" s="155" t="s">
        <v>245</v>
      </c>
      <c r="D703" s="161"/>
      <c r="E703" s="161"/>
      <c r="F703" s="161"/>
      <c r="G703" s="161"/>
      <c r="H703" s="161"/>
      <c r="I703" s="161"/>
      <c r="J703" s="161"/>
      <c r="K703" s="161"/>
      <c r="L703" s="162"/>
      <c r="M703" s="155" t="s">
        <v>291</v>
      </c>
      <c r="N703" s="161"/>
      <c r="O703" s="161"/>
      <c r="P703" s="161"/>
      <c r="Q703" s="161"/>
      <c r="R703" s="161"/>
      <c r="S703" s="161"/>
      <c r="T703" s="161"/>
      <c r="U703" s="161"/>
      <c r="V703" s="161"/>
      <c r="W703" s="161"/>
      <c r="X703" s="161"/>
      <c r="Y703" s="161"/>
      <c r="Z703" s="161"/>
      <c r="AA703" s="161"/>
      <c r="AB703" s="161"/>
      <c r="AC703" s="161"/>
      <c r="AD703" s="161"/>
      <c r="AE703" s="161"/>
      <c r="AF703" s="161"/>
      <c r="AG703" s="161"/>
      <c r="AH703" s="161"/>
      <c r="AI703" s="161"/>
      <c r="AJ703" s="162"/>
      <c r="AK703" s="158">
        <v>3.74</v>
      </c>
      <c r="AL703" s="159"/>
      <c r="AM703" s="159">
        <v>3.74</v>
      </c>
      <c r="AN703" s="159"/>
      <c r="AO703" s="159">
        <v>3.74</v>
      </c>
      <c r="AP703" s="160"/>
      <c r="AQ703" s="76" t="s">
        <v>182</v>
      </c>
      <c r="AR703" s="77"/>
      <c r="AS703" s="77"/>
      <c r="AT703" s="78"/>
      <c r="AU703" s="97" t="s">
        <v>181</v>
      </c>
      <c r="AV703" s="97"/>
      <c r="AW703" s="97"/>
      <c r="AX703" s="97"/>
    </row>
    <row r="704" spans="1:50" ht="33.75" customHeight="1">
      <c r="A704" s="62">
        <v>5</v>
      </c>
      <c r="B704" s="62">
        <v>1</v>
      </c>
      <c r="C704" s="164" t="s">
        <v>246</v>
      </c>
      <c r="D704" s="165"/>
      <c r="E704" s="165"/>
      <c r="F704" s="165"/>
      <c r="G704" s="165"/>
      <c r="H704" s="165"/>
      <c r="I704" s="165"/>
      <c r="J704" s="165"/>
      <c r="K704" s="165"/>
      <c r="L704" s="166"/>
      <c r="M704" s="155" t="s">
        <v>291</v>
      </c>
      <c r="N704" s="161"/>
      <c r="O704" s="161"/>
      <c r="P704" s="161"/>
      <c r="Q704" s="161"/>
      <c r="R704" s="161"/>
      <c r="S704" s="161"/>
      <c r="T704" s="161"/>
      <c r="U704" s="161"/>
      <c r="V704" s="161"/>
      <c r="W704" s="161"/>
      <c r="X704" s="161"/>
      <c r="Y704" s="161"/>
      <c r="Z704" s="161"/>
      <c r="AA704" s="161"/>
      <c r="AB704" s="161"/>
      <c r="AC704" s="161"/>
      <c r="AD704" s="161"/>
      <c r="AE704" s="161"/>
      <c r="AF704" s="161"/>
      <c r="AG704" s="161"/>
      <c r="AH704" s="161"/>
      <c r="AI704" s="161"/>
      <c r="AJ704" s="162"/>
      <c r="AK704" s="158">
        <v>3.74</v>
      </c>
      <c r="AL704" s="159"/>
      <c r="AM704" s="159">
        <v>3.74</v>
      </c>
      <c r="AN704" s="159"/>
      <c r="AO704" s="159">
        <v>3.74</v>
      </c>
      <c r="AP704" s="160"/>
      <c r="AQ704" s="76" t="s">
        <v>182</v>
      </c>
      <c r="AR704" s="77"/>
      <c r="AS704" s="77"/>
      <c r="AT704" s="78"/>
      <c r="AU704" s="97" t="s">
        <v>181</v>
      </c>
      <c r="AV704" s="97"/>
      <c r="AW704" s="97"/>
      <c r="AX704" s="97"/>
    </row>
    <row r="705" spans="1:50" ht="33.75" customHeight="1">
      <c r="A705" s="62">
        <v>6</v>
      </c>
      <c r="B705" s="62">
        <v>1</v>
      </c>
      <c r="C705" s="155" t="s">
        <v>247</v>
      </c>
      <c r="D705" s="156"/>
      <c r="E705" s="156"/>
      <c r="F705" s="156"/>
      <c r="G705" s="156"/>
      <c r="H705" s="156"/>
      <c r="I705" s="156"/>
      <c r="J705" s="156"/>
      <c r="K705" s="156"/>
      <c r="L705" s="157"/>
      <c r="M705" s="155" t="s">
        <v>291</v>
      </c>
      <c r="N705" s="161"/>
      <c r="O705" s="161"/>
      <c r="P705" s="161"/>
      <c r="Q705" s="161"/>
      <c r="R705" s="161"/>
      <c r="S705" s="161"/>
      <c r="T705" s="161"/>
      <c r="U705" s="161"/>
      <c r="V705" s="161"/>
      <c r="W705" s="161"/>
      <c r="X705" s="161"/>
      <c r="Y705" s="161"/>
      <c r="Z705" s="161"/>
      <c r="AA705" s="161"/>
      <c r="AB705" s="161"/>
      <c r="AC705" s="161"/>
      <c r="AD705" s="161"/>
      <c r="AE705" s="161"/>
      <c r="AF705" s="161"/>
      <c r="AG705" s="161"/>
      <c r="AH705" s="161"/>
      <c r="AI705" s="161"/>
      <c r="AJ705" s="162"/>
      <c r="AK705" s="158">
        <v>3.74</v>
      </c>
      <c r="AL705" s="159"/>
      <c r="AM705" s="159">
        <v>3.74</v>
      </c>
      <c r="AN705" s="159"/>
      <c r="AO705" s="159">
        <v>3.74</v>
      </c>
      <c r="AP705" s="160"/>
      <c r="AQ705" s="76" t="s">
        <v>182</v>
      </c>
      <c r="AR705" s="77"/>
      <c r="AS705" s="77"/>
      <c r="AT705" s="78"/>
      <c r="AU705" s="97" t="s">
        <v>181</v>
      </c>
      <c r="AV705" s="97"/>
      <c r="AW705" s="97"/>
      <c r="AX705" s="97"/>
    </row>
    <row r="706" spans="1:50" ht="33.75" customHeight="1">
      <c r="A706" s="62">
        <v>7</v>
      </c>
      <c r="B706" s="62">
        <v>1</v>
      </c>
      <c r="C706" s="163" t="s">
        <v>248</v>
      </c>
      <c r="D706" s="156"/>
      <c r="E706" s="156"/>
      <c r="F706" s="156"/>
      <c r="G706" s="156"/>
      <c r="H706" s="156"/>
      <c r="I706" s="156"/>
      <c r="J706" s="156"/>
      <c r="K706" s="156"/>
      <c r="L706" s="157"/>
      <c r="M706" s="155" t="s">
        <v>290</v>
      </c>
      <c r="N706" s="156"/>
      <c r="O706" s="156"/>
      <c r="P706" s="156"/>
      <c r="Q706" s="156"/>
      <c r="R706" s="156"/>
      <c r="S706" s="156"/>
      <c r="T706" s="156"/>
      <c r="U706" s="156"/>
      <c r="V706" s="156"/>
      <c r="W706" s="156"/>
      <c r="X706" s="156"/>
      <c r="Y706" s="156"/>
      <c r="Z706" s="156"/>
      <c r="AA706" s="156"/>
      <c r="AB706" s="156"/>
      <c r="AC706" s="156"/>
      <c r="AD706" s="156"/>
      <c r="AE706" s="156"/>
      <c r="AF706" s="156"/>
      <c r="AG706" s="156"/>
      <c r="AH706" s="156"/>
      <c r="AI706" s="156"/>
      <c r="AJ706" s="157"/>
      <c r="AK706" s="158">
        <v>0.64</v>
      </c>
      <c r="AL706" s="159"/>
      <c r="AM706" s="159">
        <v>0.64</v>
      </c>
      <c r="AN706" s="159"/>
      <c r="AO706" s="159">
        <v>0.64</v>
      </c>
      <c r="AP706" s="160"/>
      <c r="AQ706" s="76" t="s">
        <v>182</v>
      </c>
      <c r="AR706" s="77"/>
      <c r="AS706" s="77"/>
      <c r="AT706" s="78"/>
      <c r="AU706" s="97" t="s">
        <v>181</v>
      </c>
      <c r="AV706" s="97"/>
      <c r="AW706" s="97"/>
      <c r="AX706" s="97"/>
    </row>
    <row r="707" spans="1:50" ht="33.75" customHeight="1">
      <c r="A707" s="62">
        <v>8</v>
      </c>
      <c r="B707" s="62">
        <v>1</v>
      </c>
      <c r="C707" s="94" t="s">
        <v>249</v>
      </c>
      <c r="D707" s="94"/>
      <c r="E707" s="94"/>
      <c r="F707" s="94"/>
      <c r="G707" s="94"/>
      <c r="H707" s="94"/>
      <c r="I707" s="94"/>
      <c r="J707" s="94"/>
      <c r="K707" s="94"/>
      <c r="L707" s="94"/>
      <c r="M707" s="155" t="s">
        <v>290</v>
      </c>
      <c r="N707" s="156"/>
      <c r="O707" s="156"/>
      <c r="P707" s="156"/>
      <c r="Q707" s="156"/>
      <c r="R707" s="156"/>
      <c r="S707" s="156"/>
      <c r="T707" s="156"/>
      <c r="U707" s="156"/>
      <c r="V707" s="156"/>
      <c r="W707" s="156"/>
      <c r="X707" s="156"/>
      <c r="Y707" s="156"/>
      <c r="Z707" s="156"/>
      <c r="AA707" s="156"/>
      <c r="AB707" s="156"/>
      <c r="AC707" s="156"/>
      <c r="AD707" s="156"/>
      <c r="AE707" s="156"/>
      <c r="AF707" s="156"/>
      <c r="AG707" s="156"/>
      <c r="AH707" s="156"/>
      <c r="AI707" s="156"/>
      <c r="AJ707" s="157"/>
      <c r="AK707" s="158">
        <v>0.64</v>
      </c>
      <c r="AL707" s="159"/>
      <c r="AM707" s="159">
        <v>0.64</v>
      </c>
      <c r="AN707" s="159"/>
      <c r="AO707" s="159">
        <v>0.64</v>
      </c>
      <c r="AP707" s="160"/>
      <c r="AQ707" s="76" t="s">
        <v>182</v>
      </c>
      <c r="AR707" s="77"/>
      <c r="AS707" s="77"/>
      <c r="AT707" s="78"/>
      <c r="AU707" s="97" t="s">
        <v>181</v>
      </c>
      <c r="AV707" s="97"/>
      <c r="AW707" s="97"/>
      <c r="AX707" s="97"/>
    </row>
    <row r="708" spans="1:50" ht="33.75" customHeight="1">
      <c r="A708" s="62">
        <v>9</v>
      </c>
      <c r="B708" s="62">
        <v>1</v>
      </c>
      <c r="C708" s="155" t="s">
        <v>250</v>
      </c>
      <c r="D708" s="161"/>
      <c r="E708" s="161"/>
      <c r="F708" s="161"/>
      <c r="G708" s="161"/>
      <c r="H708" s="161"/>
      <c r="I708" s="161"/>
      <c r="J708" s="161"/>
      <c r="K708" s="161"/>
      <c r="L708" s="162"/>
      <c r="M708" s="155" t="s">
        <v>290</v>
      </c>
      <c r="N708" s="156"/>
      <c r="O708" s="156"/>
      <c r="P708" s="156"/>
      <c r="Q708" s="156"/>
      <c r="R708" s="156"/>
      <c r="S708" s="156"/>
      <c r="T708" s="156"/>
      <c r="U708" s="156"/>
      <c r="V708" s="156"/>
      <c r="W708" s="156"/>
      <c r="X708" s="156"/>
      <c r="Y708" s="156"/>
      <c r="Z708" s="156"/>
      <c r="AA708" s="156"/>
      <c r="AB708" s="156"/>
      <c r="AC708" s="156"/>
      <c r="AD708" s="156"/>
      <c r="AE708" s="156"/>
      <c r="AF708" s="156"/>
      <c r="AG708" s="156"/>
      <c r="AH708" s="156"/>
      <c r="AI708" s="156"/>
      <c r="AJ708" s="157"/>
      <c r="AK708" s="158">
        <v>0.64</v>
      </c>
      <c r="AL708" s="159"/>
      <c r="AM708" s="159">
        <v>0.64</v>
      </c>
      <c r="AN708" s="159"/>
      <c r="AO708" s="159">
        <v>0.64</v>
      </c>
      <c r="AP708" s="160"/>
      <c r="AQ708" s="76" t="s">
        <v>182</v>
      </c>
      <c r="AR708" s="77"/>
      <c r="AS708" s="77"/>
      <c r="AT708" s="78"/>
      <c r="AU708" s="97" t="s">
        <v>181</v>
      </c>
      <c r="AV708" s="97"/>
      <c r="AW708" s="97"/>
      <c r="AX708" s="97"/>
    </row>
    <row r="709" spans="1:50" ht="33.75" customHeight="1">
      <c r="A709" s="62">
        <v>10</v>
      </c>
      <c r="B709" s="62">
        <v>1</v>
      </c>
      <c r="C709" s="94" t="s">
        <v>251</v>
      </c>
      <c r="D709" s="94"/>
      <c r="E709" s="94"/>
      <c r="F709" s="94"/>
      <c r="G709" s="94"/>
      <c r="H709" s="94"/>
      <c r="I709" s="94"/>
      <c r="J709" s="94"/>
      <c r="K709" s="94"/>
      <c r="L709" s="94"/>
      <c r="M709" s="155" t="s">
        <v>290</v>
      </c>
      <c r="N709" s="156"/>
      <c r="O709" s="156"/>
      <c r="P709" s="156"/>
      <c r="Q709" s="156"/>
      <c r="R709" s="156"/>
      <c r="S709" s="156"/>
      <c r="T709" s="156"/>
      <c r="U709" s="156"/>
      <c r="V709" s="156"/>
      <c r="W709" s="156"/>
      <c r="X709" s="156"/>
      <c r="Y709" s="156"/>
      <c r="Z709" s="156"/>
      <c r="AA709" s="156"/>
      <c r="AB709" s="156"/>
      <c r="AC709" s="156"/>
      <c r="AD709" s="156"/>
      <c r="AE709" s="156"/>
      <c r="AF709" s="156"/>
      <c r="AG709" s="156"/>
      <c r="AH709" s="156"/>
      <c r="AI709" s="156"/>
      <c r="AJ709" s="157"/>
      <c r="AK709" s="158">
        <v>0.4784</v>
      </c>
      <c r="AL709" s="159"/>
      <c r="AM709" s="159">
        <v>0.4784</v>
      </c>
      <c r="AN709" s="159"/>
      <c r="AO709" s="159">
        <v>0.4784</v>
      </c>
      <c r="AP709" s="160"/>
      <c r="AQ709" s="76" t="s">
        <v>182</v>
      </c>
      <c r="AR709" s="77"/>
      <c r="AS709" s="77"/>
      <c r="AT709" s="78"/>
      <c r="AU709" s="97" t="s">
        <v>181</v>
      </c>
      <c r="AV709" s="97"/>
      <c r="AW709" s="97"/>
      <c r="AX709" s="97"/>
    </row>
    <row r="710" spans="1:50" ht="24" customHeight="1" hidden="1">
      <c r="A710" s="68"/>
      <c r="B710" s="68"/>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c r="AA710" s="69"/>
      <c r="AB710" s="69"/>
      <c r="AC710" s="69"/>
      <c r="AD710" s="69"/>
      <c r="AE710" s="69"/>
      <c r="AF710" s="69"/>
      <c r="AG710" s="69"/>
      <c r="AH710" s="69"/>
      <c r="AI710" s="69"/>
      <c r="AJ710" s="69"/>
      <c r="AK710" s="70"/>
      <c r="AL710" s="71"/>
      <c r="AM710" s="71"/>
      <c r="AN710" s="71"/>
      <c r="AO710" s="71"/>
      <c r="AP710" s="71"/>
      <c r="AQ710" s="71"/>
      <c r="AR710" s="71"/>
      <c r="AS710" s="71"/>
      <c r="AT710" s="71"/>
      <c r="AU710" s="72"/>
      <c r="AV710" s="73"/>
      <c r="AW710" s="73"/>
      <c r="AX710" s="74"/>
    </row>
    <row r="711" spans="1:50" ht="24" customHeight="1" hidden="1">
      <c r="A711" s="68"/>
      <c r="B711" s="68"/>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c r="AA711" s="69"/>
      <c r="AB711" s="69"/>
      <c r="AC711" s="69"/>
      <c r="AD711" s="69"/>
      <c r="AE711" s="69"/>
      <c r="AF711" s="69"/>
      <c r="AG711" s="69"/>
      <c r="AH711" s="69"/>
      <c r="AI711" s="69"/>
      <c r="AJ711" s="69"/>
      <c r="AK711" s="70"/>
      <c r="AL711" s="71"/>
      <c r="AM711" s="71"/>
      <c r="AN711" s="71"/>
      <c r="AO711" s="71"/>
      <c r="AP711" s="71"/>
      <c r="AQ711" s="71"/>
      <c r="AR711" s="71"/>
      <c r="AS711" s="71"/>
      <c r="AT711" s="71"/>
      <c r="AU711" s="72"/>
      <c r="AV711" s="73"/>
      <c r="AW711" s="73"/>
      <c r="AX711" s="74"/>
    </row>
    <row r="712" spans="1:50" ht="24" customHeight="1" hidden="1">
      <c r="A712" s="68"/>
      <c r="B712" s="68"/>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c r="AA712" s="69"/>
      <c r="AB712" s="69"/>
      <c r="AC712" s="69"/>
      <c r="AD712" s="69"/>
      <c r="AE712" s="69"/>
      <c r="AF712" s="69"/>
      <c r="AG712" s="69"/>
      <c r="AH712" s="69"/>
      <c r="AI712" s="69"/>
      <c r="AJ712" s="69"/>
      <c r="AK712" s="70"/>
      <c r="AL712" s="71"/>
      <c r="AM712" s="71"/>
      <c r="AN712" s="71"/>
      <c r="AO712" s="71"/>
      <c r="AP712" s="71"/>
      <c r="AQ712" s="71"/>
      <c r="AR712" s="71"/>
      <c r="AS712" s="71"/>
      <c r="AT712" s="71"/>
      <c r="AU712" s="72"/>
      <c r="AV712" s="73"/>
      <c r="AW712" s="73"/>
      <c r="AX712" s="74"/>
    </row>
    <row r="713" spans="1:50" ht="24" customHeight="1" hidden="1">
      <c r="A713" s="68"/>
      <c r="B713" s="68"/>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c r="AA713" s="69"/>
      <c r="AB713" s="69"/>
      <c r="AC713" s="69"/>
      <c r="AD713" s="69"/>
      <c r="AE713" s="69"/>
      <c r="AF713" s="69"/>
      <c r="AG713" s="69"/>
      <c r="AH713" s="69"/>
      <c r="AI713" s="69"/>
      <c r="AJ713" s="69"/>
      <c r="AK713" s="70"/>
      <c r="AL713" s="71"/>
      <c r="AM713" s="71"/>
      <c r="AN713" s="71"/>
      <c r="AO713" s="71"/>
      <c r="AP713" s="71"/>
      <c r="AQ713" s="71"/>
      <c r="AR713" s="71"/>
      <c r="AS713" s="71"/>
      <c r="AT713" s="71"/>
      <c r="AU713" s="72"/>
      <c r="AV713" s="73"/>
      <c r="AW713" s="73"/>
      <c r="AX713" s="74"/>
    </row>
    <row r="714" spans="1:54" s="18" customFormat="1" ht="19.5" customHeight="1" hidden="1">
      <c r="A714" s="62"/>
      <c r="B714" s="62"/>
      <c r="C714" s="63"/>
      <c r="D714" s="63"/>
      <c r="E714" s="63"/>
      <c r="F714" s="63"/>
      <c r="G714" s="63"/>
      <c r="H714" s="63"/>
      <c r="I714" s="63"/>
      <c r="J714" s="63"/>
      <c r="K714" s="63"/>
      <c r="L714" s="63"/>
      <c r="M714" s="64"/>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4"/>
      <c r="AL714" s="63"/>
      <c r="AM714" s="63"/>
      <c r="AN714" s="63"/>
      <c r="AO714" s="63"/>
      <c r="AP714" s="63"/>
      <c r="AQ714" s="63"/>
      <c r="AR714" s="63"/>
      <c r="AS714" s="63"/>
      <c r="AT714" s="63"/>
      <c r="AU714" s="65"/>
      <c r="AV714" s="66"/>
      <c r="AW714" s="66"/>
      <c r="AX714" s="67"/>
      <c r="AY714" s="61"/>
      <c r="AZ714" s="61"/>
      <c r="BA714" s="61"/>
      <c r="BB714" s="61"/>
    </row>
    <row r="715" spans="1:54" s="18" customFormat="1" ht="27" customHeight="1" hidden="1">
      <c r="A715" s="62"/>
      <c r="B715" s="62"/>
      <c r="C715" s="63"/>
      <c r="D715" s="63"/>
      <c r="E715" s="63"/>
      <c r="F715" s="63"/>
      <c r="G715" s="63"/>
      <c r="H715" s="63"/>
      <c r="I715" s="63"/>
      <c r="J715" s="63"/>
      <c r="K715" s="63"/>
      <c r="L715" s="63"/>
      <c r="M715" s="64"/>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4"/>
      <c r="AL715" s="63"/>
      <c r="AM715" s="63"/>
      <c r="AN715" s="63"/>
      <c r="AO715" s="63"/>
      <c r="AP715" s="63"/>
      <c r="AQ715" s="63"/>
      <c r="AR715" s="63"/>
      <c r="AS715" s="63"/>
      <c r="AT715" s="63"/>
      <c r="AU715" s="65"/>
      <c r="AV715" s="66"/>
      <c r="AW715" s="66"/>
      <c r="AX715" s="67"/>
      <c r="AY715" s="61"/>
      <c r="AZ715" s="61"/>
      <c r="BA715" s="61"/>
      <c r="BB715" s="61"/>
    </row>
    <row r="716" spans="1:50" ht="24" customHeight="1" hidden="1">
      <c r="A716" s="68"/>
      <c r="B716" s="68"/>
      <c r="C716" s="75"/>
      <c r="D716" s="69"/>
      <c r="E716" s="69"/>
      <c r="F716" s="69"/>
      <c r="G716" s="69"/>
      <c r="H716" s="69"/>
      <c r="I716" s="69"/>
      <c r="J716" s="69"/>
      <c r="K716" s="69"/>
      <c r="L716" s="69"/>
      <c r="M716" s="75"/>
      <c r="N716" s="69"/>
      <c r="O716" s="69"/>
      <c r="P716" s="69"/>
      <c r="Q716" s="69"/>
      <c r="R716" s="69"/>
      <c r="S716" s="69"/>
      <c r="T716" s="69"/>
      <c r="U716" s="69"/>
      <c r="V716" s="69"/>
      <c r="W716" s="69"/>
      <c r="X716" s="69"/>
      <c r="Y716" s="69"/>
      <c r="Z716" s="69"/>
      <c r="AA716" s="69"/>
      <c r="AB716" s="69"/>
      <c r="AC716" s="69"/>
      <c r="AD716" s="69"/>
      <c r="AE716" s="69"/>
      <c r="AF716" s="69"/>
      <c r="AG716" s="69"/>
      <c r="AH716" s="69"/>
      <c r="AI716" s="69"/>
      <c r="AJ716" s="69"/>
      <c r="AK716" s="70"/>
      <c r="AL716" s="71"/>
      <c r="AM716" s="71"/>
      <c r="AN716" s="71"/>
      <c r="AO716" s="71"/>
      <c r="AP716" s="71"/>
      <c r="AQ716" s="71"/>
      <c r="AR716" s="71"/>
      <c r="AS716" s="71"/>
      <c r="AT716" s="71"/>
      <c r="AU716" s="72"/>
      <c r="AV716" s="73"/>
      <c r="AW716" s="73"/>
      <c r="AX716" s="74"/>
    </row>
    <row r="717" spans="1:50" ht="24" customHeight="1" hidden="1">
      <c r="A717" s="68"/>
      <c r="B717" s="68"/>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c r="AA717" s="69"/>
      <c r="AB717" s="69"/>
      <c r="AC717" s="69"/>
      <c r="AD717" s="69"/>
      <c r="AE717" s="69"/>
      <c r="AF717" s="69"/>
      <c r="AG717" s="69"/>
      <c r="AH717" s="69"/>
      <c r="AI717" s="69"/>
      <c r="AJ717" s="69"/>
      <c r="AK717" s="70"/>
      <c r="AL717" s="71"/>
      <c r="AM717" s="71"/>
      <c r="AN717" s="71"/>
      <c r="AO717" s="71"/>
      <c r="AP717" s="71"/>
      <c r="AQ717" s="71"/>
      <c r="AR717" s="71"/>
      <c r="AS717" s="71"/>
      <c r="AT717" s="71"/>
      <c r="AU717" s="72"/>
      <c r="AV717" s="73"/>
      <c r="AW717" s="73"/>
      <c r="AX717" s="74"/>
    </row>
    <row r="718" spans="1:50" ht="24" customHeight="1" hidden="1">
      <c r="A718" s="68"/>
      <c r="B718" s="68"/>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c r="AA718" s="69"/>
      <c r="AB718" s="69"/>
      <c r="AC718" s="69"/>
      <c r="AD718" s="69"/>
      <c r="AE718" s="69"/>
      <c r="AF718" s="69"/>
      <c r="AG718" s="69"/>
      <c r="AH718" s="69"/>
      <c r="AI718" s="69"/>
      <c r="AJ718" s="69"/>
      <c r="AK718" s="70"/>
      <c r="AL718" s="71"/>
      <c r="AM718" s="71"/>
      <c r="AN718" s="71"/>
      <c r="AO718" s="71"/>
      <c r="AP718" s="71"/>
      <c r="AQ718" s="71"/>
      <c r="AR718" s="71"/>
      <c r="AS718" s="71"/>
      <c r="AT718" s="71"/>
      <c r="AU718" s="72"/>
      <c r="AV718" s="73"/>
      <c r="AW718" s="73"/>
      <c r="AX718" s="74"/>
    </row>
    <row r="719" spans="1:50" ht="24" customHeight="1" hidden="1">
      <c r="A719" s="68"/>
      <c r="B719" s="68"/>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c r="AA719" s="69"/>
      <c r="AB719" s="69"/>
      <c r="AC719" s="69"/>
      <c r="AD719" s="69"/>
      <c r="AE719" s="69"/>
      <c r="AF719" s="69"/>
      <c r="AG719" s="69"/>
      <c r="AH719" s="69"/>
      <c r="AI719" s="69"/>
      <c r="AJ719" s="69"/>
      <c r="AK719" s="70"/>
      <c r="AL719" s="71"/>
      <c r="AM719" s="71"/>
      <c r="AN719" s="71"/>
      <c r="AO719" s="71"/>
      <c r="AP719" s="71"/>
      <c r="AQ719" s="71"/>
      <c r="AR719" s="71"/>
      <c r="AS719" s="71"/>
      <c r="AT719" s="71"/>
      <c r="AU719" s="72"/>
      <c r="AV719" s="73"/>
      <c r="AW719" s="73"/>
      <c r="AX719" s="74"/>
    </row>
    <row r="720" spans="1:50" ht="24" customHeight="1" hidden="1">
      <c r="A720" s="68"/>
      <c r="B720" s="68"/>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c r="AA720" s="69"/>
      <c r="AB720" s="69"/>
      <c r="AC720" s="69"/>
      <c r="AD720" s="69"/>
      <c r="AE720" s="69"/>
      <c r="AF720" s="69"/>
      <c r="AG720" s="69"/>
      <c r="AH720" s="69"/>
      <c r="AI720" s="69"/>
      <c r="AJ720" s="69"/>
      <c r="AK720" s="70"/>
      <c r="AL720" s="71"/>
      <c r="AM720" s="71"/>
      <c r="AN720" s="71"/>
      <c r="AO720" s="71"/>
      <c r="AP720" s="71"/>
      <c r="AQ720" s="71"/>
      <c r="AR720" s="71"/>
      <c r="AS720" s="71"/>
      <c r="AT720" s="71"/>
      <c r="AU720" s="72"/>
      <c r="AV720" s="73"/>
      <c r="AW720" s="73"/>
      <c r="AX720" s="74"/>
    </row>
    <row r="721" spans="1:50" ht="24" customHeight="1" hidden="1">
      <c r="A721" s="68"/>
      <c r="B721" s="68"/>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c r="AA721" s="69"/>
      <c r="AB721" s="69"/>
      <c r="AC721" s="69"/>
      <c r="AD721" s="69"/>
      <c r="AE721" s="69"/>
      <c r="AF721" s="69"/>
      <c r="AG721" s="69"/>
      <c r="AH721" s="69"/>
      <c r="AI721" s="69"/>
      <c r="AJ721" s="69"/>
      <c r="AK721" s="70"/>
      <c r="AL721" s="71"/>
      <c r="AM721" s="71"/>
      <c r="AN721" s="71"/>
      <c r="AO721" s="71"/>
      <c r="AP721" s="71"/>
      <c r="AQ721" s="71"/>
      <c r="AR721" s="71"/>
      <c r="AS721" s="71"/>
      <c r="AT721" s="71"/>
      <c r="AU721" s="72"/>
      <c r="AV721" s="73"/>
      <c r="AW721" s="73"/>
      <c r="AX721" s="74"/>
    </row>
    <row r="722" spans="1:50" ht="24" customHeight="1" hidden="1">
      <c r="A722" s="68"/>
      <c r="B722" s="68"/>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c r="AA722" s="69"/>
      <c r="AB722" s="69"/>
      <c r="AC722" s="69"/>
      <c r="AD722" s="69"/>
      <c r="AE722" s="69"/>
      <c r="AF722" s="69"/>
      <c r="AG722" s="69"/>
      <c r="AH722" s="69"/>
      <c r="AI722" s="69"/>
      <c r="AJ722" s="69"/>
      <c r="AK722" s="70"/>
      <c r="AL722" s="71"/>
      <c r="AM722" s="71"/>
      <c r="AN722" s="71"/>
      <c r="AO722" s="71"/>
      <c r="AP722" s="71"/>
      <c r="AQ722" s="71"/>
      <c r="AR722" s="71"/>
      <c r="AS722" s="71"/>
      <c r="AT722" s="71"/>
      <c r="AU722" s="72"/>
      <c r="AV722" s="73"/>
      <c r="AW722" s="73"/>
      <c r="AX722" s="74"/>
    </row>
    <row r="723" spans="1:50" ht="24" customHeight="1" hidden="1">
      <c r="A723" s="68"/>
      <c r="B723" s="68"/>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c r="AA723" s="69"/>
      <c r="AB723" s="69"/>
      <c r="AC723" s="69"/>
      <c r="AD723" s="69"/>
      <c r="AE723" s="69"/>
      <c r="AF723" s="69"/>
      <c r="AG723" s="69"/>
      <c r="AH723" s="69"/>
      <c r="AI723" s="69"/>
      <c r="AJ723" s="69"/>
      <c r="AK723" s="70"/>
      <c r="AL723" s="71"/>
      <c r="AM723" s="71"/>
      <c r="AN723" s="71"/>
      <c r="AO723" s="71"/>
      <c r="AP723" s="71"/>
      <c r="AQ723" s="71"/>
      <c r="AR723" s="71"/>
      <c r="AS723" s="71"/>
      <c r="AT723" s="71"/>
      <c r="AU723" s="72"/>
      <c r="AV723" s="73"/>
      <c r="AW723" s="73"/>
      <c r="AX723" s="74"/>
    </row>
    <row r="724" spans="1:50" ht="24" customHeight="1" hidden="1">
      <c r="A724" s="68"/>
      <c r="B724" s="68"/>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c r="AA724" s="69"/>
      <c r="AB724" s="69"/>
      <c r="AC724" s="69"/>
      <c r="AD724" s="69"/>
      <c r="AE724" s="69"/>
      <c r="AF724" s="69"/>
      <c r="AG724" s="69"/>
      <c r="AH724" s="69"/>
      <c r="AI724" s="69"/>
      <c r="AJ724" s="69"/>
      <c r="AK724" s="70"/>
      <c r="AL724" s="71"/>
      <c r="AM724" s="71"/>
      <c r="AN724" s="71"/>
      <c r="AO724" s="71"/>
      <c r="AP724" s="71"/>
      <c r="AQ724" s="71"/>
      <c r="AR724" s="71"/>
      <c r="AS724" s="71"/>
      <c r="AT724" s="71"/>
      <c r="AU724" s="72"/>
      <c r="AV724" s="73"/>
      <c r="AW724" s="73"/>
      <c r="AX724" s="74"/>
    </row>
    <row r="725" spans="1:50" ht="24" customHeight="1" hidden="1">
      <c r="A725" s="68"/>
      <c r="B725" s="68"/>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c r="AA725" s="69"/>
      <c r="AB725" s="69"/>
      <c r="AC725" s="69"/>
      <c r="AD725" s="69"/>
      <c r="AE725" s="69"/>
      <c r="AF725" s="69"/>
      <c r="AG725" s="69"/>
      <c r="AH725" s="69"/>
      <c r="AI725" s="69"/>
      <c r="AJ725" s="69"/>
      <c r="AK725" s="70"/>
      <c r="AL725" s="71"/>
      <c r="AM725" s="71"/>
      <c r="AN725" s="71"/>
      <c r="AO725" s="71"/>
      <c r="AP725" s="71"/>
      <c r="AQ725" s="71"/>
      <c r="AR725" s="71"/>
      <c r="AS725" s="71"/>
      <c r="AT725" s="71"/>
      <c r="AU725" s="72"/>
      <c r="AV725" s="73"/>
      <c r="AW725" s="73"/>
      <c r="AX725" s="74"/>
    </row>
    <row r="726" spans="1:50" ht="24" customHeight="1" hidden="1">
      <c r="A726" s="68"/>
      <c r="B726" s="68"/>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c r="AA726" s="69"/>
      <c r="AB726" s="69"/>
      <c r="AC726" s="69"/>
      <c r="AD726" s="69"/>
      <c r="AE726" s="69"/>
      <c r="AF726" s="69"/>
      <c r="AG726" s="69"/>
      <c r="AH726" s="69"/>
      <c r="AI726" s="69"/>
      <c r="AJ726" s="69"/>
      <c r="AK726" s="70"/>
      <c r="AL726" s="71"/>
      <c r="AM726" s="71"/>
      <c r="AN726" s="71"/>
      <c r="AO726" s="71"/>
      <c r="AP726" s="71"/>
      <c r="AQ726" s="71"/>
      <c r="AR726" s="71"/>
      <c r="AS726" s="71"/>
      <c r="AT726" s="71"/>
      <c r="AU726" s="72"/>
      <c r="AV726" s="73"/>
      <c r="AW726" s="73"/>
      <c r="AX726" s="74"/>
    </row>
    <row r="727" spans="1:50" ht="24" customHeight="1" hidden="1">
      <c r="A727" s="68"/>
      <c r="B727" s="68"/>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c r="AA727" s="69"/>
      <c r="AB727" s="69"/>
      <c r="AC727" s="69"/>
      <c r="AD727" s="69"/>
      <c r="AE727" s="69"/>
      <c r="AF727" s="69"/>
      <c r="AG727" s="69"/>
      <c r="AH727" s="69"/>
      <c r="AI727" s="69"/>
      <c r="AJ727" s="69"/>
      <c r="AK727" s="70"/>
      <c r="AL727" s="71"/>
      <c r="AM727" s="71"/>
      <c r="AN727" s="71"/>
      <c r="AO727" s="71"/>
      <c r="AP727" s="71"/>
      <c r="AQ727" s="71"/>
      <c r="AR727" s="71"/>
      <c r="AS727" s="71"/>
      <c r="AT727" s="71"/>
      <c r="AU727" s="72"/>
      <c r="AV727" s="73"/>
      <c r="AW727" s="73"/>
      <c r="AX727" s="74"/>
    </row>
    <row r="728" spans="1:54" s="18" customFormat="1" ht="27" customHeight="1" hidden="1">
      <c r="A728" s="62"/>
      <c r="B728" s="62"/>
      <c r="C728" s="63"/>
      <c r="D728" s="63"/>
      <c r="E728" s="63"/>
      <c r="F728" s="63"/>
      <c r="G728" s="63"/>
      <c r="H728" s="63"/>
      <c r="I728" s="63"/>
      <c r="J728" s="63"/>
      <c r="K728" s="63"/>
      <c r="L728" s="63"/>
      <c r="M728" s="64"/>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4"/>
      <c r="AL728" s="63"/>
      <c r="AM728" s="63"/>
      <c r="AN728" s="63"/>
      <c r="AO728" s="63"/>
      <c r="AP728" s="63"/>
      <c r="AQ728" s="63"/>
      <c r="AR728" s="63"/>
      <c r="AS728" s="63"/>
      <c r="AT728" s="63"/>
      <c r="AU728" s="65"/>
      <c r="AV728" s="66"/>
      <c r="AW728" s="66"/>
      <c r="AX728" s="67"/>
      <c r="AY728" s="61"/>
      <c r="AZ728" s="61"/>
      <c r="BA728" s="61"/>
      <c r="BB728" s="61"/>
    </row>
    <row r="729" spans="1:54" s="18" customFormat="1" ht="23.25" customHeight="1" hidden="1">
      <c r="A729" s="62"/>
      <c r="B729" s="62"/>
      <c r="C729" s="63"/>
      <c r="D729" s="63"/>
      <c r="E729" s="63"/>
      <c r="F729" s="63"/>
      <c r="G729" s="63"/>
      <c r="H729" s="63"/>
      <c r="I729" s="63"/>
      <c r="J729" s="63"/>
      <c r="K729" s="63"/>
      <c r="L729" s="63"/>
      <c r="M729" s="64"/>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4"/>
      <c r="AL729" s="63"/>
      <c r="AM729" s="63"/>
      <c r="AN729" s="63"/>
      <c r="AO729" s="63"/>
      <c r="AP729" s="63"/>
      <c r="AQ729" s="63"/>
      <c r="AR729" s="63"/>
      <c r="AS729" s="63"/>
      <c r="AT729" s="63"/>
      <c r="AU729" s="65"/>
      <c r="AV729" s="66"/>
      <c r="AW729" s="66"/>
      <c r="AX729" s="67"/>
      <c r="AY729" s="61"/>
      <c r="AZ729" s="61"/>
      <c r="BA729" s="61"/>
      <c r="BB729" s="61"/>
    </row>
    <row r="730" spans="1:50" ht="33.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row>
    <row r="731" spans="1:50" ht="33.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row>
    <row r="732" spans="1:52" ht="13.5">
      <c r="A732" s="40"/>
      <c r="B732" s="41"/>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2"/>
      <c r="AL732" s="42"/>
      <c r="AM732" s="42"/>
      <c r="AN732" s="42"/>
      <c r="AO732" s="42"/>
      <c r="AP732" s="42"/>
      <c r="AQ732" s="42"/>
      <c r="AR732" s="42"/>
      <c r="AS732" s="42"/>
      <c r="AT732" s="42"/>
      <c r="AU732" s="42"/>
      <c r="AV732" s="42"/>
      <c r="AW732" s="42"/>
      <c r="AX732" s="42"/>
      <c r="AY732" s="43"/>
      <c r="AZ732" s="43"/>
    </row>
    <row r="733" spans="1:52" ht="13.5">
      <c r="A733" s="92"/>
      <c r="B733" s="92"/>
      <c r="C733" s="877"/>
      <c r="D733" s="877"/>
      <c r="E733" s="877"/>
      <c r="F733" s="877"/>
      <c r="G733" s="877"/>
      <c r="H733" s="877"/>
      <c r="I733" s="877"/>
      <c r="J733" s="877"/>
      <c r="K733" s="877"/>
      <c r="L733" s="877"/>
      <c r="M733" s="877"/>
      <c r="N733" s="877"/>
      <c r="O733" s="877"/>
      <c r="P733" s="877"/>
      <c r="Q733" s="877"/>
      <c r="R733" s="877"/>
      <c r="S733" s="877"/>
      <c r="T733" s="877"/>
      <c r="U733" s="877"/>
      <c r="V733" s="877"/>
      <c r="W733" s="877"/>
      <c r="X733" s="877"/>
      <c r="Y733" s="877"/>
      <c r="Z733" s="877"/>
      <c r="AA733" s="877"/>
      <c r="AB733" s="877"/>
      <c r="AC733" s="877"/>
      <c r="AD733" s="877"/>
      <c r="AE733" s="877"/>
      <c r="AF733" s="877"/>
      <c r="AG733" s="877"/>
      <c r="AH733" s="877"/>
      <c r="AI733" s="877"/>
      <c r="AJ733" s="877"/>
      <c r="AK733" s="878"/>
      <c r="AL733" s="96"/>
      <c r="AM733" s="96"/>
      <c r="AN733" s="96"/>
      <c r="AO733" s="96"/>
      <c r="AP733" s="96"/>
      <c r="AQ733" s="96"/>
      <c r="AR733" s="96"/>
      <c r="AS733" s="96"/>
      <c r="AT733" s="96"/>
      <c r="AU733" s="96"/>
      <c r="AV733" s="96"/>
      <c r="AW733" s="96"/>
      <c r="AX733" s="879"/>
      <c r="AY733" s="43"/>
      <c r="AZ733" s="43"/>
    </row>
    <row r="734" spans="1:52" ht="30" customHeight="1">
      <c r="A734" s="92"/>
      <c r="B734" s="92"/>
      <c r="C734" s="93"/>
      <c r="D734" s="93"/>
      <c r="E734" s="93"/>
      <c r="F734" s="93"/>
      <c r="G734" s="93"/>
      <c r="H734" s="93"/>
      <c r="I734" s="93"/>
      <c r="J734" s="93"/>
      <c r="K734" s="93"/>
      <c r="L734" s="93"/>
      <c r="M734" s="88"/>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90"/>
      <c r="AL734" s="91"/>
      <c r="AM734" s="91"/>
      <c r="AN734" s="91"/>
      <c r="AO734" s="91"/>
      <c r="AP734" s="91"/>
      <c r="AQ734" s="95"/>
      <c r="AR734" s="96"/>
      <c r="AS734" s="96"/>
      <c r="AT734" s="96"/>
      <c r="AU734" s="95"/>
      <c r="AV734" s="96"/>
      <c r="AW734" s="96"/>
      <c r="AX734" s="96"/>
      <c r="AY734" s="43"/>
      <c r="AZ734" s="43"/>
    </row>
    <row r="735" spans="1:52" ht="30" customHeight="1">
      <c r="A735" s="92"/>
      <c r="B735" s="92"/>
      <c r="C735" s="93"/>
      <c r="D735" s="93"/>
      <c r="E735" s="93"/>
      <c r="F735" s="93"/>
      <c r="G735" s="93"/>
      <c r="H735" s="93"/>
      <c r="I735" s="93"/>
      <c r="J735" s="93"/>
      <c r="K735" s="93"/>
      <c r="L735" s="93"/>
      <c r="M735" s="88"/>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90"/>
      <c r="AL735" s="91"/>
      <c r="AM735" s="91"/>
      <c r="AN735" s="91"/>
      <c r="AO735" s="91"/>
      <c r="AP735" s="91"/>
      <c r="AQ735" s="95"/>
      <c r="AR735" s="96"/>
      <c r="AS735" s="96"/>
      <c r="AT735" s="96"/>
      <c r="AU735" s="95"/>
      <c r="AV735" s="96"/>
      <c r="AW735" s="96"/>
      <c r="AX735" s="96"/>
      <c r="AY735" s="43"/>
      <c r="AZ735" s="43"/>
    </row>
    <row r="736" spans="1:52" ht="30" customHeight="1">
      <c r="A736" s="92"/>
      <c r="B736" s="92"/>
      <c r="C736" s="93"/>
      <c r="D736" s="93"/>
      <c r="E736" s="93"/>
      <c r="F736" s="93"/>
      <c r="G736" s="93"/>
      <c r="H736" s="93"/>
      <c r="I736" s="93"/>
      <c r="J736" s="93"/>
      <c r="K736" s="93"/>
      <c r="L736" s="93"/>
      <c r="M736" s="88"/>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90"/>
      <c r="AL736" s="91"/>
      <c r="AM736" s="91"/>
      <c r="AN736" s="91"/>
      <c r="AO736" s="91"/>
      <c r="AP736" s="91"/>
      <c r="AQ736" s="95"/>
      <c r="AR736" s="96"/>
      <c r="AS736" s="96"/>
      <c r="AT736" s="96"/>
      <c r="AU736" s="95"/>
      <c r="AV736" s="96"/>
      <c r="AW736" s="96"/>
      <c r="AX736" s="96"/>
      <c r="AY736" s="43"/>
      <c r="AZ736" s="43"/>
    </row>
    <row r="737" spans="1:52" ht="30" customHeight="1">
      <c r="A737" s="92"/>
      <c r="B737" s="92"/>
      <c r="C737" s="93"/>
      <c r="D737" s="93"/>
      <c r="E737" s="93"/>
      <c r="F737" s="93"/>
      <c r="G737" s="93"/>
      <c r="H737" s="93"/>
      <c r="I737" s="93"/>
      <c r="J737" s="93"/>
      <c r="K737" s="93"/>
      <c r="L737" s="93"/>
      <c r="M737" s="88"/>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90"/>
      <c r="AL737" s="91"/>
      <c r="AM737" s="91"/>
      <c r="AN737" s="91"/>
      <c r="AO737" s="91"/>
      <c r="AP737" s="91"/>
      <c r="AQ737" s="95"/>
      <c r="AR737" s="96"/>
      <c r="AS737" s="96"/>
      <c r="AT737" s="96"/>
      <c r="AU737" s="95"/>
      <c r="AV737" s="96"/>
      <c r="AW737" s="96"/>
      <c r="AX737" s="96"/>
      <c r="AY737" s="43"/>
      <c r="AZ737" s="43"/>
    </row>
    <row r="738" spans="1:52" ht="30" customHeight="1">
      <c r="A738" s="92"/>
      <c r="B738" s="92"/>
      <c r="C738" s="93"/>
      <c r="D738" s="93"/>
      <c r="E738" s="93"/>
      <c r="F738" s="93"/>
      <c r="G738" s="93"/>
      <c r="H738" s="93"/>
      <c r="I738" s="93"/>
      <c r="J738" s="93"/>
      <c r="K738" s="93"/>
      <c r="L738" s="93"/>
      <c r="M738" s="88"/>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90"/>
      <c r="AL738" s="91"/>
      <c r="AM738" s="91"/>
      <c r="AN738" s="91"/>
      <c r="AO738" s="91"/>
      <c r="AP738" s="91"/>
      <c r="AQ738" s="95"/>
      <c r="AR738" s="96"/>
      <c r="AS738" s="96"/>
      <c r="AT738" s="96"/>
      <c r="AU738" s="95"/>
      <c r="AV738" s="96"/>
      <c r="AW738" s="96"/>
      <c r="AX738" s="96"/>
      <c r="AY738" s="43"/>
      <c r="AZ738" s="43"/>
    </row>
    <row r="739" spans="1:52" ht="30" customHeight="1">
      <c r="A739" s="92"/>
      <c r="B739" s="92"/>
      <c r="C739" s="93"/>
      <c r="D739" s="93"/>
      <c r="E739" s="93"/>
      <c r="F739" s="93"/>
      <c r="G739" s="93"/>
      <c r="H739" s="93"/>
      <c r="I739" s="93"/>
      <c r="J739" s="93"/>
      <c r="K739" s="93"/>
      <c r="L739" s="93"/>
      <c r="M739" s="88"/>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90"/>
      <c r="AL739" s="91"/>
      <c r="AM739" s="91"/>
      <c r="AN739" s="91"/>
      <c r="AO739" s="91"/>
      <c r="AP739" s="91"/>
      <c r="AQ739" s="95"/>
      <c r="AR739" s="96"/>
      <c r="AS739" s="96"/>
      <c r="AT739" s="96"/>
      <c r="AU739" s="95"/>
      <c r="AV739" s="96"/>
      <c r="AW739" s="96"/>
      <c r="AX739" s="96"/>
      <c r="AY739" s="43"/>
      <c r="AZ739" s="43"/>
    </row>
    <row r="740" spans="1:52" ht="30" customHeight="1">
      <c r="A740" s="92"/>
      <c r="B740" s="92"/>
      <c r="C740" s="201"/>
      <c r="D740" s="201"/>
      <c r="E740" s="201"/>
      <c r="F740" s="201"/>
      <c r="G740" s="201"/>
      <c r="H740" s="201"/>
      <c r="I740" s="201"/>
      <c r="J740" s="201"/>
      <c r="K740" s="201"/>
      <c r="L740" s="201"/>
      <c r="M740" s="88"/>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90"/>
      <c r="AL740" s="91"/>
      <c r="AM740" s="91"/>
      <c r="AN740" s="91"/>
      <c r="AO740" s="91"/>
      <c r="AP740" s="91"/>
      <c r="AQ740" s="95"/>
      <c r="AR740" s="96"/>
      <c r="AS740" s="96"/>
      <c r="AT740" s="96"/>
      <c r="AU740" s="95"/>
      <c r="AV740" s="96"/>
      <c r="AW740" s="96"/>
      <c r="AX740" s="96"/>
      <c r="AY740" s="43"/>
      <c r="AZ740" s="43"/>
    </row>
    <row r="741" spans="1:52" ht="30" customHeight="1">
      <c r="A741" s="92"/>
      <c r="B741" s="92"/>
      <c r="C741" s="201"/>
      <c r="D741" s="201"/>
      <c r="E741" s="201"/>
      <c r="F741" s="201"/>
      <c r="G741" s="201"/>
      <c r="H741" s="201"/>
      <c r="I741" s="201"/>
      <c r="J741" s="201"/>
      <c r="K741" s="201"/>
      <c r="L741" s="201"/>
      <c r="M741" s="88"/>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90"/>
      <c r="AL741" s="91"/>
      <c r="AM741" s="91"/>
      <c r="AN741" s="91"/>
      <c r="AO741" s="91"/>
      <c r="AP741" s="91"/>
      <c r="AQ741" s="95"/>
      <c r="AR741" s="96"/>
      <c r="AS741" s="96"/>
      <c r="AT741" s="96"/>
      <c r="AU741" s="95"/>
      <c r="AV741" s="96"/>
      <c r="AW741" s="96"/>
      <c r="AX741" s="96"/>
      <c r="AY741" s="43"/>
      <c r="AZ741" s="43"/>
    </row>
    <row r="742" spans="1:52" ht="30" customHeight="1">
      <c r="A742" s="92"/>
      <c r="B742" s="92"/>
      <c r="C742" s="93"/>
      <c r="D742" s="93"/>
      <c r="E742" s="93"/>
      <c r="F742" s="93"/>
      <c r="G742" s="93"/>
      <c r="H742" s="93"/>
      <c r="I742" s="93"/>
      <c r="J742" s="93"/>
      <c r="K742" s="93"/>
      <c r="L742" s="93"/>
      <c r="M742" s="88"/>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90"/>
      <c r="AL742" s="91"/>
      <c r="AM742" s="91"/>
      <c r="AN742" s="91"/>
      <c r="AO742" s="91"/>
      <c r="AP742" s="91"/>
      <c r="AQ742" s="95"/>
      <c r="AR742" s="96"/>
      <c r="AS742" s="96"/>
      <c r="AT742" s="96"/>
      <c r="AU742" s="95"/>
      <c r="AV742" s="96"/>
      <c r="AW742" s="96"/>
      <c r="AX742" s="96"/>
      <c r="AY742" s="43"/>
      <c r="AZ742" s="43"/>
    </row>
    <row r="743" spans="1:52" ht="30" customHeight="1">
      <c r="A743" s="92"/>
      <c r="B743" s="92"/>
      <c r="C743" s="93"/>
      <c r="D743" s="93"/>
      <c r="E743" s="93"/>
      <c r="F743" s="93"/>
      <c r="G743" s="93"/>
      <c r="H743" s="93"/>
      <c r="I743" s="93"/>
      <c r="J743" s="93"/>
      <c r="K743" s="93"/>
      <c r="L743" s="93"/>
      <c r="M743" s="88"/>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90"/>
      <c r="AL743" s="91"/>
      <c r="AM743" s="91"/>
      <c r="AN743" s="91"/>
      <c r="AO743" s="91"/>
      <c r="AP743" s="91"/>
      <c r="AQ743" s="95"/>
      <c r="AR743" s="96"/>
      <c r="AS743" s="96"/>
      <c r="AT743" s="96"/>
      <c r="AU743" s="95"/>
      <c r="AV743" s="96"/>
      <c r="AW743" s="96"/>
      <c r="AX743" s="96"/>
      <c r="AY743" s="43"/>
      <c r="AZ743" s="43"/>
    </row>
    <row r="744" spans="1:52" ht="30" customHeight="1">
      <c r="A744" s="92"/>
      <c r="B744" s="92"/>
      <c r="C744" s="93"/>
      <c r="D744" s="93"/>
      <c r="E744" s="93"/>
      <c r="F744" s="93"/>
      <c r="G744" s="93"/>
      <c r="H744" s="93"/>
      <c r="I744" s="93"/>
      <c r="J744" s="93"/>
      <c r="K744" s="93"/>
      <c r="L744" s="93"/>
      <c r="M744" s="88"/>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90"/>
      <c r="AL744" s="91"/>
      <c r="AM744" s="91"/>
      <c r="AN744" s="91"/>
      <c r="AO744" s="91"/>
      <c r="AP744" s="91"/>
      <c r="AQ744" s="95"/>
      <c r="AR744" s="96"/>
      <c r="AS744" s="96"/>
      <c r="AT744" s="96"/>
      <c r="AU744" s="95"/>
      <c r="AV744" s="96"/>
      <c r="AW744" s="96"/>
      <c r="AX744" s="96"/>
      <c r="AY744" s="43"/>
      <c r="AZ744" s="43"/>
    </row>
    <row r="745" spans="1:52" ht="30" customHeight="1">
      <c r="A745" s="92"/>
      <c r="B745" s="92"/>
      <c r="C745" s="93"/>
      <c r="D745" s="93"/>
      <c r="E745" s="93"/>
      <c r="F745" s="93"/>
      <c r="G745" s="93"/>
      <c r="H745" s="93"/>
      <c r="I745" s="93"/>
      <c r="J745" s="93"/>
      <c r="K745" s="93"/>
      <c r="L745" s="93"/>
      <c r="M745" s="88"/>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90"/>
      <c r="AL745" s="91"/>
      <c r="AM745" s="91"/>
      <c r="AN745" s="91"/>
      <c r="AO745" s="91"/>
      <c r="AP745" s="91"/>
      <c r="AQ745" s="95"/>
      <c r="AR745" s="96"/>
      <c r="AS745" s="96"/>
      <c r="AT745" s="96"/>
      <c r="AU745" s="95"/>
      <c r="AV745" s="96"/>
      <c r="AW745" s="96"/>
      <c r="AX745" s="96"/>
      <c r="AY745" s="43"/>
      <c r="AZ745" s="43"/>
    </row>
    <row r="746" spans="1:52" ht="30" customHeight="1">
      <c r="A746" s="92"/>
      <c r="B746" s="92"/>
      <c r="C746" s="93"/>
      <c r="D746" s="93"/>
      <c r="E746" s="93"/>
      <c r="F746" s="93"/>
      <c r="G746" s="93"/>
      <c r="H746" s="93"/>
      <c r="I746" s="93"/>
      <c r="J746" s="93"/>
      <c r="K746" s="93"/>
      <c r="L746" s="93"/>
      <c r="M746" s="88"/>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880"/>
      <c r="AL746" s="881"/>
      <c r="AM746" s="881"/>
      <c r="AN746" s="881"/>
      <c r="AO746" s="881"/>
      <c r="AP746" s="881"/>
      <c r="AQ746" s="95"/>
      <c r="AR746" s="96"/>
      <c r="AS746" s="96"/>
      <c r="AT746" s="96"/>
      <c r="AU746" s="95"/>
      <c r="AV746" s="96"/>
      <c r="AW746" s="96"/>
      <c r="AX746" s="96"/>
      <c r="AY746" s="43"/>
      <c r="AZ746" s="43"/>
    </row>
    <row r="747" spans="1:52" ht="30" customHeight="1">
      <c r="A747" s="92"/>
      <c r="B747" s="92"/>
      <c r="C747" s="93"/>
      <c r="D747" s="93"/>
      <c r="E747" s="93"/>
      <c r="F747" s="93"/>
      <c r="G747" s="93"/>
      <c r="H747" s="93"/>
      <c r="I747" s="93"/>
      <c r="J747" s="93"/>
      <c r="K747" s="93"/>
      <c r="L747" s="93"/>
      <c r="M747" s="88"/>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880"/>
      <c r="AL747" s="881"/>
      <c r="AM747" s="881"/>
      <c r="AN747" s="881"/>
      <c r="AO747" s="881"/>
      <c r="AP747" s="881"/>
      <c r="AQ747" s="95"/>
      <c r="AR747" s="96"/>
      <c r="AS747" s="96"/>
      <c r="AT747" s="96"/>
      <c r="AU747" s="95"/>
      <c r="AV747" s="96"/>
      <c r="AW747" s="96"/>
      <c r="AX747" s="96"/>
      <c r="AY747" s="43"/>
      <c r="AZ747" s="43"/>
    </row>
    <row r="748" spans="1:52" ht="30" customHeight="1">
      <c r="A748" s="92"/>
      <c r="B748" s="92"/>
      <c r="C748" s="93"/>
      <c r="D748" s="93"/>
      <c r="E748" s="93"/>
      <c r="F748" s="93"/>
      <c r="G748" s="93"/>
      <c r="H748" s="93"/>
      <c r="I748" s="93"/>
      <c r="J748" s="93"/>
      <c r="K748" s="93"/>
      <c r="L748" s="93"/>
      <c r="M748" s="88"/>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880"/>
      <c r="AL748" s="881"/>
      <c r="AM748" s="881"/>
      <c r="AN748" s="881"/>
      <c r="AO748" s="881"/>
      <c r="AP748" s="881"/>
      <c r="AQ748" s="95"/>
      <c r="AR748" s="96"/>
      <c r="AS748" s="96"/>
      <c r="AT748" s="96"/>
      <c r="AU748" s="95"/>
      <c r="AV748" s="96"/>
      <c r="AW748" s="96"/>
      <c r="AX748" s="96"/>
      <c r="AY748" s="43"/>
      <c r="AZ748" s="43"/>
    </row>
    <row r="749" spans="1:52" ht="13.5" customHeight="1">
      <c r="A749" s="201"/>
      <c r="B749" s="201"/>
      <c r="C749" s="88"/>
      <c r="D749" s="88"/>
      <c r="E749" s="88"/>
      <c r="F749" s="88"/>
      <c r="G749" s="88"/>
      <c r="H749" s="88"/>
      <c r="I749" s="88"/>
      <c r="J749" s="88"/>
      <c r="K749" s="88"/>
      <c r="L749" s="88"/>
      <c r="M749" s="201"/>
      <c r="N749" s="201"/>
      <c r="O749" s="201"/>
      <c r="P749" s="201"/>
      <c r="Q749" s="201"/>
      <c r="R749" s="201"/>
      <c r="S749" s="201"/>
      <c r="T749" s="201"/>
      <c r="U749" s="201"/>
      <c r="V749" s="201"/>
      <c r="W749" s="201"/>
      <c r="X749" s="201"/>
      <c r="Y749" s="201"/>
      <c r="Z749" s="201"/>
      <c r="AA749" s="201"/>
      <c r="AB749" s="201"/>
      <c r="AC749" s="201"/>
      <c r="AD749" s="201"/>
      <c r="AE749" s="201"/>
      <c r="AF749" s="201"/>
      <c r="AG749" s="201"/>
      <c r="AH749" s="201"/>
      <c r="AI749" s="201"/>
      <c r="AJ749" s="201"/>
      <c r="AK749" s="202"/>
      <c r="AL749" s="202"/>
      <c r="AM749" s="202"/>
      <c r="AN749" s="202"/>
      <c r="AO749" s="202"/>
      <c r="AP749" s="202"/>
      <c r="AQ749" s="95"/>
      <c r="AR749" s="95"/>
      <c r="AS749" s="95"/>
      <c r="AT749" s="95"/>
      <c r="AU749" s="95"/>
      <c r="AV749" s="95"/>
      <c r="AW749" s="95"/>
      <c r="AX749" s="95"/>
      <c r="AY749" s="43"/>
      <c r="AZ749" s="43"/>
    </row>
    <row r="750" spans="1:52" ht="13.5" customHeight="1">
      <c r="A750" s="201"/>
      <c r="B750" s="201"/>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c r="AH750" s="88"/>
      <c r="AI750" s="88"/>
      <c r="AJ750" s="88"/>
      <c r="AK750" s="202"/>
      <c r="AL750" s="202"/>
      <c r="AM750" s="202"/>
      <c r="AN750" s="202"/>
      <c r="AO750" s="202"/>
      <c r="AP750" s="202"/>
      <c r="AQ750" s="95"/>
      <c r="AR750" s="95"/>
      <c r="AS750" s="95"/>
      <c r="AT750" s="95"/>
      <c r="AU750" s="95"/>
      <c r="AV750" s="95"/>
      <c r="AW750" s="95"/>
      <c r="AX750" s="95"/>
      <c r="AY750" s="43"/>
      <c r="AZ750" s="43"/>
    </row>
    <row r="751" spans="1:52" ht="13.5" customHeight="1">
      <c r="A751" s="201"/>
      <c r="B751" s="201"/>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c r="AA751" s="88"/>
      <c r="AB751" s="88"/>
      <c r="AC751" s="88"/>
      <c r="AD751" s="88"/>
      <c r="AE751" s="88"/>
      <c r="AF751" s="88"/>
      <c r="AG751" s="88"/>
      <c r="AH751" s="88"/>
      <c r="AI751" s="88"/>
      <c r="AJ751" s="88"/>
      <c r="AK751" s="202"/>
      <c r="AL751" s="202"/>
      <c r="AM751" s="202"/>
      <c r="AN751" s="202"/>
      <c r="AO751" s="202"/>
      <c r="AP751" s="202"/>
      <c r="AQ751" s="95"/>
      <c r="AR751" s="95"/>
      <c r="AS751" s="95"/>
      <c r="AT751" s="95"/>
      <c r="AU751" s="95"/>
      <c r="AV751" s="95"/>
      <c r="AW751" s="95"/>
      <c r="AX751" s="95"/>
      <c r="AY751" s="43"/>
      <c r="AZ751" s="43"/>
    </row>
    <row r="752" spans="1:52" ht="13.5">
      <c r="A752" s="201"/>
      <c r="B752" s="201"/>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c r="AH752" s="88"/>
      <c r="AI752" s="88"/>
      <c r="AJ752" s="88"/>
      <c r="AK752" s="202"/>
      <c r="AL752" s="202"/>
      <c r="AM752" s="202"/>
      <c r="AN752" s="202"/>
      <c r="AO752" s="202"/>
      <c r="AP752" s="202"/>
      <c r="AQ752" s="95"/>
      <c r="AR752" s="95"/>
      <c r="AS752" s="95"/>
      <c r="AT752" s="95"/>
      <c r="AU752" s="95"/>
      <c r="AV752" s="95"/>
      <c r="AW752" s="95"/>
      <c r="AX752" s="95"/>
      <c r="AY752" s="43"/>
      <c r="AZ752" s="43"/>
    </row>
    <row r="753" spans="1:52" ht="13.5">
      <c r="A753" s="201"/>
      <c r="B753" s="201"/>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c r="AH753" s="88"/>
      <c r="AI753" s="88"/>
      <c r="AJ753" s="88"/>
      <c r="AK753" s="202"/>
      <c r="AL753" s="202"/>
      <c r="AM753" s="202"/>
      <c r="AN753" s="202"/>
      <c r="AO753" s="202"/>
      <c r="AP753" s="202"/>
      <c r="AQ753" s="95"/>
      <c r="AR753" s="95"/>
      <c r="AS753" s="95"/>
      <c r="AT753" s="95"/>
      <c r="AU753" s="95"/>
      <c r="AV753" s="95"/>
      <c r="AW753" s="95"/>
      <c r="AX753" s="95"/>
      <c r="AY753" s="43"/>
      <c r="AZ753" s="43"/>
    </row>
    <row r="754" spans="1:52" ht="13.5">
      <c r="A754" s="201"/>
      <c r="B754" s="201"/>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c r="AH754" s="88"/>
      <c r="AI754" s="88"/>
      <c r="AJ754" s="88"/>
      <c r="AK754" s="202"/>
      <c r="AL754" s="202"/>
      <c r="AM754" s="202"/>
      <c r="AN754" s="202"/>
      <c r="AO754" s="202"/>
      <c r="AP754" s="202"/>
      <c r="AQ754" s="95"/>
      <c r="AR754" s="95"/>
      <c r="AS754" s="95"/>
      <c r="AT754" s="95"/>
      <c r="AU754" s="95"/>
      <c r="AV754" s="95"/>
      <c r="AW754" s="95"/>
      <c r="AX754" s="95"/>
      <c r="AY754" s="43"/>
      <c r="AZ754" s="43"/>
    </row>
    <row r="755" spans="1:52" ht="13.5">
      <c r="A755" s="201"/>
      <c r="B755" s="201"/>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c r="AA755" s="88"/>
      <c r="AB755" s="88"/>
      <c r="AC755" s="88"/>
      <c r="AD755" s="88"/>
      <c r="AE755" s="88"/>
      <c r="AF755" s="88"/>
      <c r="AG755" s="88"/>
      <c r="AH755" s="88"/>
      <c r="AI755" s="88"/>
      <c r="AJ755" s="88"/>
      <c r="AK755" s="202"/>
      <c r="AL755" s="202"/>
      <c r="AM755" s="202"/>
      <c r="AN755" s="202"/>
      <c r="AO755" s="202"/>
      <c r="AP755" s="202"/>
      <c r="AQ755" s="95"/>
      <c r="AR755" s="95"/>
      <c r="AS755" s="95"/>
      <c r="AT755" s="95"/>
      <c r="AU755" s="95"/>
      <c r="AV755" s="95"/>
      <c r="AW755" s="95"/>
      <c r="AX755" s="95"/>
      <c r="AY755" s="43"/>
      <c r="AZ755" s="43"/>
    </row>
    <row r="756" spans="1:52" ht="13.5">
      <c r="A756" s="201"/>
      <c r="B756" s="201"/>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202"/>
      <c r="AL756" s="202"/>
      <c r="AM756" s="202"/>
      <c r="AN756" s="202"/>
      <c r="AO756" s="202"/>
      <c r="AP756" s="202"/>
      <c r="AQ756" s="95"/>
      <c r="AR756" s="95"/>
      <c r="AS756" s="95"/>
      <c r="AT756" s="95"/>
      <c r="AU756" s="95"/>
      <c r="AV756" s="95"/>
      <c r="AW756" s="95"/>
      <c r="AX756" s="95"/>
      <c r="AY756" s="43"/>
      <c r="AZ756" s="43"/>
    </row>
    <row r="757" spans="1:52" ht="13.5" customHeight="1">
      <c r="A757" s="28"/>
      <c r="B757" s="28"/>
      <c r="C757" s="36"/>
      <c r="D757" s="36"/>
      <c r="E757" s="36"/>
      <c r="F757" s="36"/>
      <c r="G757" s="36"/>
      <c r="H757" s="36"/>
      <c r="I757" s="36"/>
      <c r="J757" s="36"/>
      <c r="K757" s="36"/>
      <c r="L757" s="36"/>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37"/>
      <c r="AL757" s="26"/>
      <c r="AM757" s="26"/>
      <c r="AN757" s="26"/>
      <c r="AO757" s="26"/>
      <c r="AP757" s="26"/>
      <c r="AQ757" s="35"/>
      <c r="AR757" s="35"/>
      <c r="AS757" s="35"/>
      <c r="AT757" s="35"/>
      <c r="AU757" s="35"/>
      <c r="AV757" s="35"/>
      <c r="AW757" s="35"/>
      <c r="AX757" s="35"/>
      <c r="AY757" s="43"/>
      <c r="AZ757" s="43"/>
    </row>
    <row r="758" spans="1:52" ht="13.5">
      <c r="A758" s="43"/>
      <c r="B758" s="44"/>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c r="AL758" s="43"/>
      <c r="AM758" s="43"/>
      <c r="AN758" s="43"/>
      <c r="AO758" s="43"/>
      <c r="AP758" s="43"/>
      <c r="AQ758" s="43"/>
      <c r="AR758" s="43"/>
      <c r="AS758" s="43"/>
      <c r="AT758" s="43"/>
      <c r="AU758" s="43"/>
      <c r="AV758" s="43"/>
      <c r="AW758" s="43"/>
      <c r="AX758" s="43"/>
      <c r="AY758" s="43"/>
      <c r="AZ758" s="43"/>
    </row>
    <row r="759" spans="1:52" ht="13.5">
      <c r="A759" s="201"/>
      <c r="B759" s="201"/>
      <c r="C759" s="204"/>
      <c r="D759" s="204"/>
      <c r="E759" s="204"/>
      <c r="F759" s="204"/>
      <c r="G759" s="204"/>
      <c r="H759" s="204"/>
      <c r="I759" s="204"/>
      <c r="J759" s="204"/>
      <c r="K759" s="204"/>
      <c r="L759" s="204"/>
      <c r="M759" s="204"/>
      <c r="N759" s="204"/>
      <c r="O759" s="204"/>
      <c r="P759" s="204"/>
      <c r="Q759" s="204"/>
      <c r="R759" s="204"/>
      <c r="S759" s="204"/>
      <c r="T759" s="204"/>
      <c r="U759" s="204"/>
      <c r="V759" s="204"/>
      <c r="W759" s="204"/>
      <c r="X759" s="204"/>
      <c r="Y759" s="204"/>
      <c r="Z759" s="204"/>
      <c r="AA759" s="204"/>
      <c r="AB759" s="204"/>
      <c r="AC759" s="204"/>
      <c r="AD759" s="204"/>
      <c r="AE759" s="204"/>
      <c r="AF759" s="204"/>
      <c r="AG759" s="204"/>
      <c r="AH759" s="204"/>
      <c r="AI759" s="204"/>
      <c r="AJ759" s="204"/>
      <c r="AK759" s="205"/>
      <c r="AL759" s="95"/>
      <c r="AM759" s="95"/>
      <c r="AN759" s="95"/>
      <c r="AO759" s="95"/>
      <c r="AP759" s="95"/>
      <c r="AQ759" s="95"/>
      <c r="AR759" s="95"/>
      <c r="AS759" s="95"/>
      <c r="AT759" s="95"/>
      <c r="AU759" s="95"/>
      <c r="AV759" s="95"/>
      <c r="AW759" s="95"/>
      <c r="AX759" s="95"/>
      <c r="AY759" s="43"/>
      <c r="AZ759" s="43"/>
    </row>
    <row r="760" spans="1:52" ht="13.5">
      <c r="A760" s="201"/>
      <c r="B760" s="201"/>
      <c r="C760" s="88"/>
      <c r="D760" s="88"/>
      <c r="E760" s="88"/>
      <c r="F760" s="88"/>
      <c r="G760" s="88"/>
      <c r="H760" s="88"/>
      <c r="I760" s="88"/>
      <c r="J760" s="88"/>
      <c r="K760" s="88"/>
      <c r="L760" s="88"/>
      <c r="M760" s="201"/>
      <c r="N760" s="201"/>
      <c r="O760" s="201"/>
      <c r="P760" s="201"/>
      <c r="Q760" s="201"/>
      <c r="R760" s="201"/>
      <c r="S760" s="201"/>
      <c r="T760" s="201"/>
      <c r="U760" s="201"/>
      <c r="V760" s="201"/>
      <c r="W760" s="201"/>
      <c r="X760" s="201"/>
      <c r="Y760" s="201"/>
      <c r="Z760" s="201"/>
      <c r="AA760" s="201"/>
      <c r="AB760" s="201"/>
      <c r="AC760" s="201"/>
      <c r="AD760" s="201"/>
      <c r="AE760" s="201"/>
      <c r="AF760" s="201"/>
      <c r="AG760" s="201"/>
      <c r="AH760" s="201"/>
      <c r="AI760" s="201"/>
      <c r="AJ760" s="201"/>
      <c r="AK760" s="202"/>
      <c r="AL760" s="202"/>
      <c r="AM760" s="202"/>
      <c r="AN760" s="202"/>
      <c r="AO760" s="202"/>
      <c r="AP760" s="202"/>
      <c r="AQ760" s="95"/>
      <c r="AR760" s="95"/>
      <c r="AS760" s="95"/>
      <c r="AT760" s="95"/>
      <c r="AU760" s="95"/>
      <c r="AV760" s="95"/>
      <c r="AW760" s="95"/>
      <c r="AX760" s="95"/>
      <c r="AY760" s="43"/>
      <c r="AZ760" s="43"/>
    </row>
    <row r="761" spans="1:52" ht="13.5">
      <c r="A761" s="201"/>
      <c r="B761" s="201"/>
      <c r="C761" s="88"/>
      <c r="D761" s="88"/>
      <c r="E761" s="88"/>
      <c r="F761" s="88"/>
      <c r="G761" s="88"/>
      <c r="H761" s="88"/>
      <c r="I761" s="88"/>
      <c r="J761" s="88"/>
      <c r="K761" s="88"/>
      <c r="L761" s="88"/>
      <c r="M761" s="201"/>
      <c r="N761" s="201"/>
      <c r="O761" s="201"/>
      <c r="P761" s="201"/>
      <c r="Q761" s="201"/>
      <c r="R761" s="201"/>
      <c r="S761" s="201"/>
      <c r="T761" s="201"/>
      <c r="U761" s="201"/>
      <c r="V761" s="201"/>
      <c r="W761" s="201"/>
      <c r="X761" s="201"/>
      <c r="Y761" s="201"/>
      <c r="Z761" s="201"/>
      <c r="AA761" s="201"/>
      <c r="AB761" s="201"/>
      <c r="AC761" s="201"/>
      <c r="AD761" s="201"/>
      <c r="AE761" s="201"/>
      <c r="AF761" s="201"/>
      <c r="AG761" s="201"/>
      <c r="AH761" s="201"/>
      <c r="AI761" s="201"/>
      <c r="AJ761" s="201"/>
      <c r="AK761" s="202"/>
      <c r="AL761" s="203"/>
      <c r="AM761" s="203"/>
      <c r="AN761" s="203"/>
      <c r="AO761" s="203"/>
      <c r="AP761" s="203"/>
      <c r="AQ761" s="95"/>
      <c r="AR761" s="95"/>
      <c r="AS761" s="95"/>
      <c r="AT761" s="95"/>
      <c r="AU761" s="95"/>
      <c r="AV761" s="95"/>
      <c r="AW761" s="95"/>
      <c r="AX761" s="95"/>
      <c r="AY761" s="43"/>
      <c r="AZ761" s="43"/>
    </row>
    <row r="762" spans="1:52" ht="13.5">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c r="AN762" s="43"/>
      <c r="AO762" s="43"/>
      <c r="AP762" s="43"/>
      <c r="AQ762" s="43"/>
      <c r="AR762" s="43"/>
      <c r="AS762" s="43"/>
      <c r="AT762" s="43"/>
      <c r="AU762" s="43"/>
      <c r="AV762" s="43"/>
      <c r="AW762" s="43"/>
      <c r="AX762" s="43"/>
      <c r="AY762" s="43"/>
      <c r="AZ762" s="43"/>
    </row>
    <row r="763" spans="1:52" ht="13.5">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c r="AL763" s="43"/>
      <c r="AM763" s="43"/>
      <c r="AN763" s="43"/>
      <c r="AO763" s="43"/>
      <c r="AP763" s="43"/>
      <c r="AQ763" s="43"/>
      <c r="AR763" s="43"/>
      <c r="AS763" s="43"/>
      <c r="AT763" s="43"/>
      <c r="AU763" s="43"/>
      <c r="AV763" s="43"/>
      <c r="AW763" s="43"/>
      <c r="AX763" s="43"/>
      <c r="AY763" s="43"/>
      <c r="AZ763" s="43"/>
    </row>
    <row r="764" spans="1:52" ht="13.5">
      <c r="A764" s="201"/>
      <c r="B764" s="201"/>
      <c r="C764" s="204"/>
      <c r="D764" s="204"/>
      <c r="E764" s="204"/>
      <c r="F764" s="204"/>
      <c r="G764" s="204"/>
      <c r="H764" s="204"/>
      <c r="I764" s="204"/>
      <c r="J764" s="204"/>
      <c r="K764" s="204"/>
      <c r="L764" s="204"/>
      <c r="M764" s="204"/>
      <c r="N764" s="204"/>
      <c r="O764" s="204"/>
      <c r="P764" s="204"/>
      <c r="Q764" s="204"/>
      <c r="R764" s="204"/>
      <c r="S764" s="204"/>
      <c r="T764" s="204"/>
      <c r="U764" s="204"/>
      <c r="V764" s="204"/>
      <c r="W764" s="204"/>
      <c r="X764" s="204"/>
      <c r="Y764" s="204"/>
      <c r="Z764" s="204"/>
      <c r="AA764" s="204"/>
      <c r="AB764" s="204"/>
      <c r="AC764" s="204"/>
      <c r="AD764" s="204"/>
      <c r="AE764" s="204"/>
      <c r="AF764" s="204"/>
      <c r="AG764" s="204"/>
      <c r="AH764" s="204"/>
      <c r="AI764" s="204"/>
      <c r="AJ764" s="204"/>
      <c r="AK764" s="205"/>
      <c r="AL764" s="95"/>
      <c r="AM764" s="95"/>
      <c r="AN764" s="95"/>
      <c r="AO764" s="95"/>
      <c r="AP764" s="95"/>
      <c r="AQ764" s="95"/>
      <c r="AR764" s="95"/>
      <c r="AS764" s="95"/>
      <c r="AT764" s="95"/>
      <c r="AU764" s="95"/>
      <c r="AV764" s="95"/>
      <c r="AW764" s="95"/>
      <c r="AX764" s="95"/>
      <c r="AY764" s="43"/>
      <c r="AZ764" s="43"/>
    </row>
    <row r="765" spans="1:52" ht="13.5">
      <c r="A765" s="201"/>
      <c r="B765" s="201"/>
      <c r="C765" s="88"/>
      <c r="D765" s="88"/>
      <c r="E765" s="88"/>
      <c r="F765" s="88"/>
      <c r="G765" s="88"/>
      <c r="H765" s="88"/>
      <c r="I765" s="88"/>
      <c r="J765" s="88"/>
      <c r="K765" s="88"/>
      <c r="L765" s="88"/>
      <c r="M765" s="201"/>
      <c r="N765" s="201"/>
      <c r="O765" s="201"/>
      <c r="P765" s="201"/>
      <c r="Q765" s="201"/>
      <c r="R765" s="201"/>
      <c r="S765" s="201"/>
      <c r="T765" s="201"/>
      <c r="U765" s="201"/>
      <c r="V765" s="201"/>
      <c r="W765" s="201"/>
      <c r="X765" s="201"/>
      <c r="Y765" s="201"/>
      <c r="Z765" s="201"/>
      <c r="AA765" s="201"/>
      <c r="AB765" s="201"/>
      <c r="AC765" s="201"/>
      <c r="AD765" s="201"/>
      <c r="AE765" s="201"/>
      <c r="AF765" s="201"/>
      <c r="AG765" s="201"/>
      <c r="AH765" s="201"/>
      <c r="AI765" s="201"/>
      <c r="AJ765" s="201"/>
      <c r="AK765" s="202"/>
      <c r="AL765" s="202"/>
      <c r="AM765" s="202"/>
      <c r="AN765" s="202"/>
      <c r="AO765" s="202"/>
      <c r="AP765" s="202"/>
      <c r="AQ765" s="95"/>
      <c r="AR765" s="95"/>
      <c r="AS765" s="95"/>
      <c r="AT765" s="95"/>
      <c r="AU765" s="95"/>
      <c r="AV765" s="95"/>
      <c r="AW765" s="95"/>
      <c r="AX765" s="95"/>
      <c r="AY765" s="43"/>
      <c r="AZ765" s="43"/>
    </row>
    <row r="766" spans="1:52" ht="13.5">
      <c r="A766" s="201"/>
      <c r="B766" s="201"/>
      <c r="C766" s="88"/>
      <c r="D766" s="88"/>
      <c r="E766" s="88"/>
      <c r="F766" s="88"/>
      <c r="G766" s="88"/>
      <c r="H766" s="88"/>
      <c r="I766" s="88"/>
      <c r="J766" s="88"/>
      <c r="K766" s="88"/>
      <c r="L766" s="88"/>
      <c r="M766" s="201"/>
      <c r="N766" s="201"/>
      <c r="O766" s="201"/>
      <c r="P766" s="201"/>
      <c r="Q766" s="201"/>
      <c r="R766" s="201"/>
      <c r="S766" s="201"/>
      <c r="T766" s="201"/>
      <c r="U766" s="201"/>
      <c r="V766" s="201"/>
      <c r="W766" s="201"/>
      <c r="X766" s="201"/>
      <c r="Y766" s="201"/>
      <c r="Z766" s="201"/>
      <c r="AA766" s="201"/>
      <c r="AB766" s="201"/>
      <c r="AC766" s="201"/>
      <c r="AD766" s="201"/>
      <c r="AE766" s="201"/>
      <c r="AF766" s="201"/>
      <c r="AG766" s="201"/>
      <c r="AH766" s="201"/>
      <c r="AI766" s="201"/>
      <c r="AJ766" s="201"/>
      <c r="AK766" s="202"/>
      <c r="AL766" s="203"/>
      <c r="AM766" s="203"/>
      <c r="AN766" s="203"/>
      <c r="AO766" s="203"/>
      <c r="AP766" s="203"/>
      <c r="AQ766" s="95"/>
      <c r="AR766" s="95"/>
      <c r="AS766" s="95"/>
      <c r="AT766" s="95"/>
      <c r="AU766" s="95"/>
      <c r="AV766" s="95"/>
      <c r="AW766" s="95"/>
      <c r="AX766" s="95"/>
      <c r="AY766" s="43"/>
      <c r="AZ766" s="43"/>
    </row>
    <row r="767" spans="1:52" ht="13.5">
      <c r="A767" s="201"/>
      <c r="B767" s="201"/>
      <c r="C767" s="88"/>
      <c r="D767" s="88"/>
      <c r="E767" s="88"/>
      <c r="F767" s="88"/>
      <c r="G767" s="88"/>
      <c r="H767" s="88"/>
      <c r="I767" s="88"/>
      <c r="J767" s="88"/>
      <c r="K767" s="88"/>
      <c r="L767" s="88"/>
      <c r="M767" s="201"/>
      <c r="N767" s="201"/>
      <c r="O767" s="201"/>
      <c r="P767" s="201"/>
      <c r="Q767" s="201"/>
      <c r="R767" s="201"/>
      <c r="S767" s="201"/>
      <c r="T767" s="201"/>
      <c r="U767" s="201"/>
      <c r="V767" s="201"/>
      <c r="W767" s="201"/>
      <c r="X767" s="201"/>
      <c r="Y767" s="201"/>
      <c r="Z767" s="201"/>
      <c r="AA767" s="201"/>
      <c r="AB767" s="201"/>
      <c r="AC767" s="201"/>
      <c r="AD767" s="201"/>
      <c r="AE767" s="201"/>
      <c r="AF767" s="201"/>
      <c r="AG767" s="201"/>
      <c r="AH767" s="201"/>
      <c r="AI767" s="201"/>
      <c r="AJ767" s="201"/>
      <c r="AK767" s="202"/>
      <c r="AL767" s="203"/>
      <c r="AM767" s="203"/>
      <c r="AN767" s="203"/>
      <c r="AO767" s="203"/>
      <c r="AP767" s="203"/>
      <c r="AQ767" s="95"/>
      <c r="AR767" s="95"/>
      <c r="AS767" s="95"/>
      <c r="AT767" s="95"/>
      <c r="AU767" s="95"/>
      <c r="AV767" s="95"/>
      <c r="AW767" s="95"/>
      <c r="AX767" s="95"/>
      <c r="AY767" s="43"/>
      <c r="AZ767" s="43"/>
    </row>
    <row r="768" spans="1:52" ht="13.5">
      <c r="A768" s="201"/>
      <c r="B768" s="201"/>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c r="AA768" s="88"/>
      <c r="AB768" s="88"/>
      <c r="AC768" s="88"/>
      <c r="AD768" s="88"/>
      <c r="AE768" s="88"/>
      <c r="AF768" s="88"/>
      <c r="AG768" s="88"/>
      <c r="AH768" s="88"/>
      <c r="AI768" s="88"/>
      <c r="AJ768" s="88"/>
      <c r="AK768" s="202"/>
      <c r="AL768" s="203"/>
      <c r="AM768" s="203"/>
      <c r="AN768" s="203"/>
      <c r="AO768" s="203"/>
      <c r="AP768" s="203"/>
      <c r="AQ768" s="95"/>
      <c r="AR768" s="95"/>
      <c r="AS768" s="95"/>
      <c r="AT768" s="95"/>
      <c r="AU768" s="95"/>
      <c r="AV768" s="95"/>
      <c r="AW768" s="95"/>
      <c r="AX768" s="95"/>
      <c r="AY768" s="43"/>
      <c r="AZ768" s="43"/>
    </row>
    <row r="769" spans="1:52" ht="13.5">
      <c r="A769" s="201"/>
      <c r="B769" s="201"/>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c r="AA769" s="88"/>
      <c r="AB769" s="88"/>
      <c r="AC769" s="88"/>
      <c r="AD769" s="88"/>
      <c r="AE769" s="88"/>
      <c r="AF769" s="88"/>
      <c r="AG769" s="88"/>
      <c r="AH769" s="88"/>
      <c r="AI769" s="88"/>
      <c r="AJ769" s="88"/>
      <c r="AK769" s="202"/>
      <c r="AL769" s="203"/>
      <c r="AM769" s="203"/>
      <c r="AN769" s="203"/>
      <c r="AO769" s="203"/>
      <c r="AP769" s="203"/>
      <c r="AQ769" s="95"/>
      <c r="AR769" s="95"/>
      <c r="AS769" s="95"/>
      <c r="AT769" s="95"/>
      <c r="AU769" s="95"/>
      <c r="AV769" s="95"/>
      <c r="AW769" s="95"/>
      <c r="AX769" s="95"/>
      <c r="AY769" s="43"/>
      <c r="AZ769" s="43"/>
    </row>
    <row r="770" spans="1:52" ht="13.5">
      <c r="A770" s="201"/>
      <c r="B770" s="201"/>
      <c r="C770" s="88"/>
      <c r="D770" s="88"/>
      <c r="E770" s="88"/>
      <c r="F770" s="88"/>
      <c r="G770" s="88"/>
      <c r="H770" s="88"/>
      <c r="I770" s="88"/>
      <c r="J770" s="88"/>
      <c r="K770" s="88"/>
      <c r="L770" s="88"/>
      <c r="M770" s="88"/>
      <c r="N770" s="201"/>
      <c r="O770" s="201"/>
      <c r="P770" s="201"/>
      <c r="Q770" s="201"/>
      <c r="R770" s="201"/>
      <c r="S770" s="201"/>
      <c r="T770" s="201"/>
      <c r="U770" s="201"/>
      <c r="V770" s="201"/>
      <c r="W770" s="201"/>
      <c r="X770" s="201"/>
      <c r="Y770" s="201"/>
      <c r="Z770" s="201"/>
      <c r="AA770" s="201"/>
      <c r="AB770" s="201"/>
      <c r="AC770" s="201"/>
      <c r="AD770" s="201"/>
      <c r="AE770" s="201"/>
      <c r="AF770" s="201"/>
      <c r="AG770" s="201"/>
      <c r="AH770" s="201"/>
      <c r="AI770" s="201"/>
      <c r="AJ770" s="201"/>
      <c r="AK770" s="202"/>
      <c r="AL770" s="203"/>
      <c r="AM770" s="203"/>
      <c r="AN770" s="203"/>
      <c r="AO770" s="203"/>
      <c r="AP770" s="203"/>
      <c r="AQ770" s="95"/>
      <c r="AR770" s="95"/>
      <c r="AS770" s="95"/>
      <c r="AT770" s="95"/>
      <c r="AU770" s="95"/>
      <c r="AV770" s="95"/>
      <c r="AW770" s="95"/>
      <c r="AX770" s="95"/>
      <c r="AY770" s="43"/>
      <c r="AZ770" s="43"/>
    </row>
    <row r="771" spans="1:52" ht="13.5">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c r="AL771" s="43"/>
      <c r="AM771" s="43"/>
      <c r="AN771" s="43"/>
      <c r="AO771" s="43"/>
      <c r="AP771" s="43"/>
      <c r="AQ771" s="43"/>
      <c r="AR771" s="43"/>
      <c r="AS771" s="43"/>
      <c r="AT771" s="43"/>
      <c r="AU771" s="43"/>
      <c r="AV771" s="43"/>
      <c r="AW771" s="43"/>
      <c r="AX771" s="43"/>
      <c r="AY771" s="43"/>
      <c r="AZ771" s="43"/>
    </row>
    <row r="772" spans="1:52" ht="13.5">
      <c r="A772" s="38"/>
      <c r="B772" s="38"/>
      <c r="C772" s="38"/>
      <c r="D772" s="38"/>
      <c r="E772" s="38"/>
      <c r="F772" s="38"/>
      <c r="G772" s="38"/>
      <c r="H772" s="28"/>
      <c r="I772" s="28"/>
      <c r="J772" s="28"/>
      <c r="K772" s="28"/>
      <c r="L772" s="28"/>
      <c r="M772" s="38"/>
      <c r="N772" s="38"/>
      <c r="O772" s="38"/>
      <c r="P772" s="38"/>
      <c r="Q772" s="38"/>
      <c r="R772" s="38"/>
      <c r="S772" s="38"/>
      <c r="T772" s="28"/>
      <c r="U772" s="28"/>
      <c r="V772" s="28"/>
      <c r="W772" s="28"/>
      <c r="X772" s="28"/>
      <c r="Y772" s="38"/>
      <c r="Z772" s="38"/>
      <c r="AA772" s="38"/>
      <c r="AB772" s="38"/>
      <c r="AC772" s="38"/>
      <c r="AD772" s="38"/>
      <c r="AE772" s="38"/>
      <c r="AF772" s="28"/>
      <c r="AG772" s="28"/>
      <c r="AH772" s="28"/>
      <c r="AI772" s="28"/>
      <c r="AJ772" s="28"/>
      <c r="AK772" s="39"/>
      <c r="AL772" s="35"/>
      <c r="AM772" s="35"/>
      <c r="AN772" s="35"/>
      <c r="AO772" s="35"/>
      <c r="AP772" s="35"/>
      <c r="AQ772" s="35"/>
      <c r="AR772" s="26"/>
      <c r="AS772" s="26"/>
      <c r="AT772" s="26"/>
      <c r="AU772" s="26"/>
      <c r="AV772" s="26"/>
      <c r="AW772" s="27"/>
      <c r="AX772" s="27"/>
      <c r="AY772" s="43"/>
      <c r="AZ772" s="43"/>
    </row>
    <row r="773" spans="1:52" ht="13.5">
      <c r="A773" s="201"/>
      <c r="B773" s="201"/>
      <c r="C773" s="204"/>
      <c r="D773" s="204"/>
      <c r="E773" s="204"/>
      <c r="F773" s="204"/>
      <c r="G773" s="204"/>
      <c r="H773" s="204"/>
      <c r="I773" s="204"/>
      <c r="J773" s="204"/>
      <c r="K773" s="204"/>
      <c r="L773" s="204"/>
      <c r="M773" s="204"/>
      <c r="N773" s="204"/>
      <c r="O773" s="204"/>
      <c r="P773" s="204"/>
      <c r="Q773" s="204"/>
      <c r="R773" s="204"/>
      <c r="S773" s="204"/>
      <c r="T773" s="204"/>
      <c r="U773" s="204"/>
      <c r="V773" s="204"/>
      <c r="W773" s="204"/>
      <c r="X773" s="204"/>
      <c r="Y773" s="204"/>
      <c r="Z773" s="204"/>
      <c r="AA773" s="204"/>
      <c r="AB773" s="204"/>
      <c r="AC773" s="204"/>
      <c r="AD773" s="204"/>
      <c r="AE773" s="204"/>
      <c r="AF773" s="204"/>
      <c r="AG773" s="204"/>
      <c r="AH773" s="204"/>
      <c r="AI773" s="204"/>
      <c r="AJ773" s="204"/>
      <c r="AK773" s="205"/>
      <c r="AL773" s="95"/>
      <c r="AM773" s="95"/>
      <c r="AN773" s="95"/>
      <c r="AO773" s="95"/>
      <c r="AP773" s="95"/>
      <c r="AQ773" s="95"/>
      <c r="AR773" s="95"/>
      <c r="AS773" s="95"/>
      <c r="AT773" s="95"/>
      <c r="AU773" s="95"/>
      <c r="AV773" s="95"/>
      <c r="AW773" s="95"/>
      <c r="AX773" s="95"/>
      <c r="AY773" s="43"/>
      <c r="AZ773" s="43"/>
    </row>
    <row r="774" spans="1:52" ht="13.5">
      <c r="A774" s="201"/>
      <c r="B774" s="201"/>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c r="AA774" s="88"/>
      <c r="AB774" s="88"/>
      <c r="AC774" s="88"/>
      <c r="AD774" s="88"/>
      <c r="AE774" s="88"/>
      <c r="AF774" s="88"/>
      <c r="AG774" s="88"/>
      <c r="AH774" s="88"/>
      <c r="AI774" s="88"/>
      <c r="AJ774" s="88"/>
      <c r="AK774" s="202"/>
      <c r="AL774" s="202"/>
      <c r="AM774" s="202"/>
      <c r="AN774" s="202"/>
      <c r="AO774" s="202"/>
      <c r="AP774" s="202"/>
      <c r="AQ774" s="95"/>
      <c r="AR774" s="95"/>
      <c r="AS774" s="95"/>
      <c r="AT774" s="95"/>
      <c r="AU774" s="95"/>
      <c r="AV774" s="95"/>
      <c r="AW774" s="95"/>
      <c r="AX774" s="95"/>
      <c r="AY774" s="43"/>
      <c r="AZ774" s="43"/>
    </row>
    <row r="775" spans="1:52" ht="13.5">
      <c r="A775" s="201"/>
      <c r="B775" s="201"/>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c r="AA775" s="88"/>
      <c r="AB775" s="88"/>
      <c r="AC775" s="88"/>
      <c r="AD775" s="88"/>
      <c r="AE775" s="88"/>
      <c r="AF775" s="88"/>
      <c r="AG775" s="88"/>
      <c r="AH775" s="88"/>
      <c r="AI775" s="88"/>
      <c r="AJ775" s="88"/>
      <c r="AK775" s="202"/>
      <c r="AL775" s="203"/>
      <c r="AM775" s="203"/>
      <c r="AN775" s="203"/>
      <c r="AO775" s="203"/>
      <c r="AP775" s="203"/>
      <c r="AQ775" s="95"/>
      <c r="AR775" s="95"/>
      <c r="AS775" s="95"/>
      <c r="AT775" s="95"/>
      <c r="AU775" s="95"/>
      <c r="AV775" s="95"/>
      <c r="AW775" s="95"/>
      <c r="AX775" s="95"/>
      <c r="AY775" s="43"/>
      <c r="AZ775" s="43"/>
    </row>
    <row r="776" spans="1:52" ht="13.5">
      <c r="A776" s="201"/>
      <c r="B776" s="201"/>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c r="AA776" s="88"/>
      <c r="AB776" s="88"/>
      <c r="AC776" s="88"/>
      <c r="AD776" s="88"/>
      <c r="AE776" s="88"/>
      <c r="AF776" s="88"/>
      <c r="AG776" s="88"/>
      <c r="AH776" s="88"/>
      <c r="AI776" s="88"/>
      <c r="AJ776" s="88"/>
      <c r="AK776" s="202"/>
      <c r="AL776" s="203"/>
      <c r="AM776" s="203"/>
      <c r="AN776" s="203"/>
      <c r="AO776" s="203"/>
      <c r="AP776" s="203"/>
      <c r="AQ776" s="95"/>
      <c r="AR776" s="95"/>
      <c r="AS776" s="95"/>
      <c r="AT776" s="95"/>
      <c r="AU776" s="95"/>
      <c r="AV776" s="95"/>
      <c r="AW776" s="95"/>
      <c r="AX776" s="95"/>
      <c r="AY776" s="43"/>
      <c r="AZ776" s="43"/>
    </row>
    <row r="777" spans="1:52" ht="13.5">
      <c r="A777" s="201"/>
      <c r="B777" s="201"/>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c r="AA777" s="88"/>
      <c r="AB777" s="88"/>
      <c r="AC777" s="88"/>
      <c r="AD777" s="88"/>
      <c r="AE777" s="88"/>
      <c r="AF777" s="88"/>
      <c r="AG777" s="88"/>
      <c r="AH777" s="88"/>
      <c r="AI777" s="88"/>
      <c r="AJ777" s="88"/>
      <c r="AK777" s="202"/>
      <c r="AL777" s="203"/>
      <c r="AM777" s="203"/>
      <c r="AN777" s="203"/>
      <c r="AO777" s="203"/>
      <c r="AP777" s="203"/>
      <c r="AQ777" s="95"/>
      <c r="AR777" s="95"/>
      <c r="AS777" s="95"/>
      <c r="AT777" s="95"/>
      <c r="AU777" s="95"/>
      <c r="AV777" s="95"/>
      <c r="AW777" s="95"/>
      <c r="AX777" s="95"/>
      <c r="AY777" s="43"/>
      <c r="AZ777" s="43"/>
    </row>
    <row r="778" spans="1:52" ht="13.5">
      <c r="A778" s="201"/>
      <c r="B778" s="201"/>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c r="AA778" s="88"/>
      <c r="AB778" s="88"/>
      <c r="AC778" s="88"/>
      <c r="AD778" s="88"/>
      <c r="AE778" s="88"/>
      <c r="AF778" s="88"/>
      <c r="AG778" s="88"/>
      <c r="AH778" s="88"/>
      <c r="AI778" s="88"/>
      <c r="AJ778" s="88"/>
      <c r="AK778" s="202"/>
      <c r="AL778" s="203"/>
      <c r="AM778" s="203"/>
      <c r="AN778" s="203"/>
      <c r="AO778" s="203"/>
      <c r="AP778" s="203"/>
      <c r="AQ778" s="95"/>
      <c r="AR778" s="95"/>
      <c r="AS778" s="95"/>
      <c r="AT778" s="95"/>
      <c r="AU778" s="95"/>
      <c r="AV778" s="95"/>
      <c r="AW778" s="95"/>
      <c r="AX778" s="95"/>
      <c r="AY778" s="43"/>
      <c r="AZ778" s="43"/>
    </row>
    <row r="779" spans="1:52" ht="13.5">
      <c r="A779" s="201"/>
      <c r="B779" s="201"/>
      <c r="C779" s="201"/>
      <c r="D779" s="201"/>
      <c r="E779" s="201"/>
      <c r="F779" s="201"/>
      <c r="G779" s="201"/>
      <c r="H779" s="201"/>
      <c r="I779" s="201"/>
      <c r="J779" s="201"/>
      <c r="K779" s="201"/>
      <c r="L779" s="201"/>
      <c r="M779" s="88"/>
      <c r="N779" s="88"/>
      <c r="O779" s="88"/>
      <c r="P779" s="88"/>
      <c r="Q779" s="88"/>
      <c r="R779" s="88"/>
      <c r="S779" s="88"/>
      <c r="T779" s="88"/>
      <c r="U779" s="88"/>
      <c r="V779" s="88"/>
      <c r="W779" s="88"/>
      <c r="X779" s="88"/>
      <c r="Y779" s="88"/>
      <c r="Z779" s="88"/>
      <c r="AA779" s="88"/>
      <c r="AB779" s="88"/>
      <c r="AC779" s="88"/>
      <c r="AD779" s="88"/>
      <c r="AE779" s="88"/>
      <c r="AF779" s="88"/>
      <c r="AG779" s="88"/>
      <c r="AH779" s="88"/>
      <c r="AI779" s="88"/>
      <c r="AJ779" s="88"/>
      <c r="AK779" s="202"/>
      <c r="AL779" s="203"/>
      <c r="AM779" s="203"/>
      <c r="AN779" s="203"/>
      <c r="AO779" s="203"/>
      <c r="AP779" s="203"/>
      <c r="AQ779" s="95"/>
      <c r="AR779" s="95"/>
      <c r="AS779" s="95"/>
      <c r="AT779" s="95"/>
      <c r="AU779" s="95"/>
      <c r="AV779" s="95"/>
      <c r="AW779" s="95"/>
      <c r="AX779" s="95"/>
      <c r="AY779" s="43"/>
      <c r="AZ779" s="43"/>
    </row>
    <row r="780" spans="1:52" ht="13.5">
      <c r="A780" s="201"/>
      <c r="B780" s="201"/>
      <c r="C780" s="201"/>
      <c r="D780" s="201"/>
      <c r="E780" s="201"/>
      <c r="F780" s="201"/>
      <c r="G780" s="201"/>
      <c r="H780" s="201"/>
      <c r="I780" s="201"/>
      <c r="J780" s="201"/>
      <c r="K780" s="201"/>
      <c r="L780" s="201"/>
      <c r="M780" s="201"/>
      <c r="N780" s="201"/>
      <c r="O780" s="201"/>
      <c r="P780" s="201"/>
      <c r="Q780" s="201"/>
      <c r="R780" s="201"/>
      <c r="S780" s="201"/>
      <c r="T780" s="201"/>
      <c r="U780" s="201"/>
      <c r="V780" s="201"/>
      <c r="W780" s="201"/>
      <c r="X780" s="201"/>
      <c r="Y780" s="201"/>
      <c r="Z780" s="201"/>
      <c r="AA780" s="201"/>
      <c r="AB780" s="201"/>
      <c r="AC780" s="201"/>
      <c r="AD780" s="201"/>
      <c r="AE780" s="201"/>
      <c r="AF780" s="201"/>
      <c r="AG780" s="201"/>
      <c r="AH780" s="201"/>
      <c r="AI780" s="201"/>
      <c r="AJ780" s="201"/>
      <c r="AK780" s="202"/>
      <c r="AL780" s="203"/>
      <c r="AM780" s="203"/>
      <c r="AN780" s="203"/>
      <c r="AO780" s="203"/>
      <c r="AP780" s="203"/>
      <c r="AQ780" s="95"/>
      <c r="AR780" s="95"/>
      <c r="AS780" s="95"/>
      <c r="AT780" s="95"/>
      <c r="AU780" s="95"/>
      <c r="AV780" s="95"/>
      <c r="AW780" s="95"/>
      <c r="AX780" s="95"/>
      <c r="AY780" s="43"/>
      <c r="AZ780" s="43"/>
    </row>
    <row r="781" spans="1:52" ht="13.5">
      <c r="A781" s="201"/>
      <c r="B781" s="201"/>
      <c r="C781" s="201"/>
      <c r="D781" s="201"/>
      <c r="E781" s="201"/>
      <c r="F781" s="201"/>
      <c r="G781" s="201"/>
      <c r="H781" s="201"/>
      <c r="I781" s="201"/>
      <c r="J781" s="201"/>
      <c r="K781" s="201"/>
      <c r="L781" s="201"/>
      <c r="M781" s="201"/>
      <c r="N781" s="201"/>
      <c r="O781" s="201"/>
      <c r="P781" s="201"/>
      <c r="Q781" s="201"/>
      <c r="R781" s="201"/>
      <c r="S781" s="201"/>
      <c r="T781" s="201"/>
      <c r="U781" s="201"/>
      <c r="V781" s="201"/>
      <c r="W781" s="201"/>
      <c r="X781" s="201"/>
      <c r="Y781" s="201"/>
      <c r="Z781" s="201"/>
      <c r="AA781" s="201"/>
      <c r="AB781" s="201"/>
      <c r="AC781" s="201"/>
      <c r="AD781" s="201"/>
      <c r="AE781" s="201"/>
      <c r="AF781" s="201"/>
      <c r="AG781" s="201"/>
      <c r="AH781" s="201"/>
      <c r="AI781" s="201"/>
      <c r="AJ781" s="201"/>
      <c r="AK781" s="202"/>
      <c r="AL781" s="203"/>
      <c r="AM781" s="203"/>
      <c r="AN781" s="203"/>
      <c r="AO781" s="203"/>
      <c r="AP781" s="203"/>
      <c r="AQ781" s="95"/>
      <c r="AR781" s="95"/>
      <c r="AS781" s="95"/>
      <c r="AT781" s="95"/>
      <c r="AU781" s="95"/>
      <c r="AV781" s="95"/>
      <c r="AW781" s="95"/>
      <c r="AX781" s="95"/>
      <c r="AY781" s="43"/>
      <c r="AZ781" s="43"/>
    </row>
    <row r="782" spans="1:52" ht="13.5">
      <c r="A782" s="201"/>
      <c r="B782" s="201"/>
      <c r="C782" s="88"/>
      <c r="D782" s="88"/>
      <c r="E782" s="88"/>
      <c r="F782" s="88"/>
      <c r="G782" s="88"/>
      <c r="H782" s="88"/>
      <c r="I782" s="88"/>
      <c r="J782" s="88"/>
      <c r="K782" s="88"/>
      <c r="L782" s="88"/>
      <c r="M782" s="201"/>
      <c r="N782" s="201"/>
      <c r="O782" s="201"/>
      <c r="P782" s="201"/>
      <c r="Q782" s="201"/>
      <c r="R782" s="201"/>
      <c r="S782" s="201"/>
      <c r="T782" s="201"/>
      <c r="U782" s="201"/>
      <c r="V782" s="201"/>
      <c r="W782" s="201"/>
      <c r="X782" s="201"/>
      <c r="Y782" s="201"/>
      <c r="Z782" s="201"/>
      <c r="AA782" s="201"/>
      <c r="AB782" s="201"/>
      <c r="AC782" s="201"/>
      <c r="AD782" s="201"/>
      <c r="AE782" s="201"/>
      <c r="AF782" s="201"/>
      <c r="AG782" s="201"/>
      <c r="AH782" s="201"/>
      <c r="AI782" s="201"/>
      <c r="AJ782" s="201"/>
      <c r="AK782" s="202"/>
      <c r="AL782" s="203"/>
      <c r="AM782" s="203"/>
      <c r="AN782" s="203"/>
      <c r="AO782" s="203"/>
      <c r="AP782" s="203"/>
      <c r="AQ782" s="95"/>
      <c r="AR782" s="95"/>
      <c r="AS782" s="95"/>
      <c r="AT782" s="95"/>
      <c r="AU782" s="95"/>
      <c r="AV782" s="95"/>
      <c r="AW782" s="95"/>
      <c r="AX782" s="95"/>
      <c r="AY782" s="43"/>
      <c r="AZ782" s="43"/>
    </row>
    <row r="783" spans="1:52" ht="13.5">
      <c r="A783" s="201"/>
      <c r="B783" s="201"/>
      <c r="C783" s="201"/>
      <c r="D783" s="201"/>
      <c r="E783" s="201"/>
      <c r="F783" s="201"/>
      <c r="G783" s="201"/>
      <c r="H783" s="201"/>
      <c r="I783" s="201"/>
      <c r="J783" s="201"/>
      <c r="K783" s="201"/>
      <c r="L783" s="201"/>
      <c r="M783" s="201"/>
      <c r="N783" s="201"/>
      <c r="O783" s="201"/>
      <c r="P783" s="201"/>
      <c r="Q783" s="201"/>
      <c r="R783" s="201"/>
      <c r="S783" s="201"/>
      <c r="T783" s="201"/>
      <c r="U783" s="201"/>
      <c r="V783" s="201"/>
      <c r="W783" s="201"/>
      <c r="X783" s="201"/>
      <c r="Y783" s="201"/>
      <c r="Z783" s="201"/>
      <c r="AA783" s="201"/>
      <c r="AB783" s="201"/>
      <c r="AC783" s="201"/>
      <c r="AD783" s="201"/>
      <c r="AE783" s="201"/>
      <c r="AF783" s="201"/>
      <c r="AG783" s="201"/>
      <c r="AH783" s="201"/>
      <c r="AI783" s="201"/>
      <c r="AJ783" s="201"/>
      <c r="AK783" s="202"/>
      <c r="AL783" s="203"/>
      <c r="AM783" s="203"/>
      <c r="AN783" s="203"/>
      <c r="AO783" s="203"/>
      <c r="AP783" s="203"/>
      <c r="AQ783" s="95"/>
      <c r="AR783" s="95"/>
      <c r="AS783" s="95"/>
      <c r="AT783" s="95"/>
      <c r="AU783" s="95"/>
      <c r="AV783" s="95"/>
      <c r="AW783" s="95"/>
      <c r="AX783" s="95"/>
      <c r="AY783" s="43"/>
      <c r="AZ783" s="43"/>
    </row>
    <row r="784" spans="1:52" ht="13.5">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c r="AL784" s="43"/>
      <c r="AM784" s="43"/>
      <c r="AN784" s="43"/>
      <c r="AO784" s="43"/>
      <c r="AP784" s="43"/>
      <c r="AQ784" s="43"/>
      <c r="AR784" s="43"/>
      <c r="AS784" s="43"/>
      <c r="AT784" s="43"/>
      <c r="AU784" s="43"/>
      <c r="AV784" s="43"/>
      <c r="AW784" s="43"/>
      <c r="AX784" s="43"/>
      <c r="AY784" s="43"/>
      <c r="AZ784" s="43"/>
    </row>
    <row r="785" spans="1:52" ht="13.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c r="AH785" s="43"/>
      <c r="AI785" s="43"/>
      <c r="AJ785" s="43"/>
      <c r="AK785" s="43"/>
      <c r="AL785" s="43"/>
      <c r="AM785" s="43"/>
      <c r="AN785" s="43"/>
      <c r="AO785" s="43"/>
      <c r="AP785" s="43"/>
      <c r="AQ785" s="43"/>
      <c r="AR785" s="43"/>
      <c r="AS785" s="43"/>
      <c r="AT785" s="43"/>
      <c r="AU785" s="43"/>
      <c r="AV785" s="43"/>
      <c r="AW785" s="43"/>
      <c r="AX785" s="43"/>
      <c r="AY785" s="43"/>
      <c r="AZ785" s="43"/>
    </row>
    <row r="786" spans="1:52" ht="13.5">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c r="AL786" s="43"/>
      <c r="AM786" s="43"/>
      <c r="AN786" s="43"/>
      <c r="AO786" s="43"/>
      <c r="AP786" s="43"/>
      <c r="AQ786" s="43"/>
      <c r="AR786" s="43"/>
      <c r="AS786" s="43"/>
      <c r="AT786" s="43"/>
      <c r="AU786" s="43"/>
      <c r="AV786" s="43"/>
      <c r="AW786" s="43"/>
      <c r="AX786" s="43"/>
      <c r="AY786" s="43"/>
      <c r="AZ786" s="43"/>
    </row>
  </sheetData>
  <sheetProtection/>
  <mergeCells count="2621">
    <mergeCell ref="G133:K133"/>
    <mergeCell ref="L133:X133"/>
    <mergeCell ref="Y133:AB133"/>
    <mergeCell ref="G134:K134"/>
    <mergeCell ref="L134:X134"/>
    <mergeCell ref="Y134:AB134"/>
    <mergeCell ref="G28:X29"/>
    <mergeCell ref="G130:K130"/>
    <mergeCell ref="L130:X130"/>
    <mergeCell ref="Y130:AB130"/>
    <mergeCell ref="G131:K131"/>
    <mergeCell ref="L131:X131"/>
    <mergeCell ref="Y131:AB131"/>
    <mergeCell ref="G128:K128"/>
    <mergeCell ref="L128:X128"/>
    <mergeCell ref="Y128:AB128"/>
    <mergeCell ref="AK468:AP468"/>
    <mergeCell ref="AC123:AG123"/>
    <mergeCell ref="AH130:AT130"/>
    <mergeCell ref="AU123:AX123"/>
    <mergeCell ref="AU439:AX439"/>
    <mergeCell ref="M439:AJ439"/>
    <mergeCell ref="AQ439:AT439"/>
    <mergeCell ref="M437:AJ437"/>
    <mergeCell ref="AU409:AX409"/>
    <mergeCell ref="AQ406:AT406"/>
    <mergeCell ref="AU535:AX535"/>
    <mergeCell ref="AQ505:AT505"/>
    <mergeCell ref="AU505:AX505"/>
    <mergeCell ref="AU438:AX438"/>
    <mergeCell ref="AU435:AX435"/>
    <mergeCell ref="AU502:AX502"/>
    <mergeCell ref="AQ469:AT469"/>
    <mergeCell ref="AU437:AX437"/>
    <mergeCell ref="AU501:AX501"/>
    <mergeCell ref="AQ435:AT435"/>
    <mergeCell ref="AU756:AX756"/>
    <mergeCell ref="AQ754:AT754"/>
    <mergeCell ref="AC133:AG133"/>
    <mergeCell ref="F65:AX65"/>
    <mergeCell ref="F67:AX67"/>
    <mergeCell ref="AU134:AX134"/>
    <mergeCell ref="AC134:AG134"/>
    <mergeCell ref="AH133:AT133"/>
    <mergeCell ref="AK598:AP598"/>
    <mergeCell ref="AC141:AG141"/>
    <mergeCell ref="AK769:AP769"/>
    <mergeCell ref="AQ769:AT769"/>
    <mergeCell ref="AU769:AX769"/>
    <mergeCell ref="AK760:AP760"/>
    <mergeCell ref="AQ760:AT760"/>
    <mergeCell ref="AU760:AX760"/>
    <mergeCell ref="AU761:AX761"/>
    <mergeCell ref="AU765:AX765"/>
    <mergeCell ref="AQ765:AT765"/>
    <mergeCell ref="A770:B770"/>
    <mergeCell ref="C770:L770"/>
    <mergeCell ref="M770:AJ770"/>
    <mergeCell ref="AK770:AP770"/>
    <mergeCell ref="AQ770:AT770"/>
    <mergeCell ref="AU770:AX770"/>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K759:AP759"/>
    <mergeCell ref="AQ759:AT759"/>
    <mergeCell ref="A761:B761"/>
    <mergeCell ref="C761:L761"/>
    <mergeCell ref="M761:AJ761"/>
    <mergeCell ref="AK761:AP761"/>
    <mergeCell ref="AQ761:AT761"/>
    <mergeCell ref="C759:L759"/>
    <mergeCell ref="M759:AJ759"/>
    <mergeCell ref="AQ756:AT756"/>
    <mergeCell ref="AK765:AP765"/>
    <mergeCell ref="A756:B756"/>
    <mergeCell ref="C756:L756"/>
    <mergeCell ref="A765:B765"/>
    <mergeCell ref="C765:L765"/>
    <mergeCell ref="M756:AJ756"/>
    <mergeCell ref="M765:AJ765"/>
    <mergeCell ref="A760:B760"/>
    <mergeCell ref="A759:B759"/>
    <mergeCell ref="AU755:AX755"/>
    <mergeCell ref="AK756:AP756"/>
    <mergeCell ref="M760:AJ760"/>
    <mergeCell ref="AK755:AP755"/>
    <mergeCell ref="A769:B769"/>
    <mergeCell ref="C769:L769"/>
    <mergeCell ref="M769:AJ769"/>
    <mergeCell ref="A764:B764"/>
    <mergeCell ref="C764:L764"/>
    <mergeCell ref="C760:L760"/>
    <mergeCell ref="AK754:AP754"/>
    <mergeCell ref="A755:B755"/>
    <mergeCell ref="C755:L755"/>
    <mergeCell ref="M755:AJ755"/>
    <mergeCell ref="AU759:AX759"/>
    <mergeCell ref="M764:AJ764"/>
    <mergeCell ref="AK764:AP764"/>
    <mergeCell ref="AQ764:AT764"/>
    <mergeCell ref="AU764:AX764"/>
    <mergeCell ref="AQ755:AT755"/>
    <mergeCell ref="AU754:AX754"/>
    <mergeCell ref="A753:B753"/>
    <mergeCell ref="C753:L753"/>
    <mergeCell ref="M753:AJ753"/>
    <mergeCell ref="AK753:AP753"/>
    <mergeCell ref="AQ753:AT753"/>
    <mergeCell ref="AU753:AX753"/>
    <mergeCell ref="A754:B754"/>
    <mergeCell ref="C754:L754"/>
    <mergeCell ref="M754:AJ754"/>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535:B535"/>
    <mergeCell ref="C535:L535"/>
    <mergeCell ref="M535:AJ535"/>
    <mergeCell ref="AK535:AP535"/>
    <mergeCell ref="AQ535:AT535"/>
    <mergeCell ref="A505:B505"/>
    <mergeCell ref="C505:L505"/>
    <mergeCell ref="M505:AJ505"/>
    <mergeCell ref="AK505:AP505"/>
    <mergeCell ref="AK532:AP532"/>
    <mergeCell ref="A534:B534"/>
    <mergeCell ref="C534:L534"/>
    <mergeCell ref="M534:AJ534"/>
    <mergeCell ref="AK534:AP534"/>
    <mergeCell ref="AQ534:AT534"/>
    <mergeCell ref="AU534:AX534"/>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Q468:AT468"/>
    <mergeCell ref="A469:B469"/>
    <mergeCell ref="C469:L469"/>
    <mergeCell ref="M469:AJ469"/>
    <mergeCell ref="A501:B501"/>
    <mergeCell ref="C501:L501"/>
    <mergeCell ref="M501:AJ501"/>
    <mergeCell ref="AQ501:AT501"/>
    <mergeCell ref="AK466:AP466"/>
    <mergeCell ref="AK499:AP499"/>
    <mergeCell ref="A468:B468"/>
    <mergeCell ref="C468:L468"/>
    <mergeCell ref="M468:AJ468"/>
    <mergeCell ref="AK469:AP469"/>
    <mergeCell ref="AK501:AP501"/>
    <mergeCell ref="M411:AJ411"/>
    <mergeCell ref="A409:B409"/>
    <mergeCell ref="AU410:AX410"/>
    <mergeCell ref="A407:B407"/>
    <mergeCell ref="C407:L407"/>
    <mergeCell ref="A411:B411"/>
    <mergeCell ref="M407:AJ407"/>
    <mergeCell ref="AK402:AP402"/>
    <mergeCell ref="AQ402:AT402"/>
    <mergeCell ref="AU406:AX406"/>
    <mergeCell ref="AQ408:AT408"/>
    <mergeCell ref="AK410:AP410"/>
    <mergeCell ref="AQ410:AT410"/>
    <mergeCell ref="AU130:AX130"/>
    <mergeCell ref="AU132:AX132"/>
    <mergeCell ref="AU408:AX408"/>
    <mergeCell ref="AU405:AX405"/>
    <mergeCell ref="AU407:AX407"/>
    <mergeCell ref="AU139:AX139"/>
    <mergeCell ref="AC124:AG124"/>
    <mergeCell ref="AU124:AX124"/>
    <mergeCell ref="AU127:AX127"/>
    <mergeCell ref="AC127:AG127"/>
    <mergeCell ref="AU402:AX402"/>
    <mergeCell ref="AK408:AP408"/>
    <mergeCell ref="AQ405:AT405"/>
    <mergeCell ref="AU128:AX128"/>
    <mergeCell ref="AU129:AX129"/>
    <mergeCell ref="AC129:AG129"/>
    <mergeCell ref="L34:Q34"/>
    <mergeCell ref="A3:AN3"/>
    <mergeCell ref="AH123:AT123"/>
    <mergeCell ref="A408:B408"/>
    <mergeCell ref="M408:AJ408"/>
    <mergeCell ref="C411:L411"/>
    <mergeCell ref="A410:B410"/>
    <mergeCell ref="AH128:AT128"/>
    <mergeCell ref="AK406:AP406"/>
    <mergeCell ref="AH141:AT141"/>
    <mergeCell ref="AH124:AT124"/>
    <mergeCell ref="AO3:AX3"/>
    <mergeCell ref="C51:AC51"/>
    <mergeCell ref="AD51:AF51"/>
    <mergeCell ref="A63:AX63"/>
    <mergeCell ref="AD43:AF43"/>
    <mergeCell ref="C43:AC43"/>
    <mergeCell ref="C37:K37"/>
    <mergeCell ref="X35:AX35"/>
    <mergeCell ref="C34:K34"/>
    <mergeCell ref="AU436:AX436"/>
    <mergeCell ref="L37:Q37"/>
    <mergeCell ref="R37:W37"/>
    <mergeCell ref="X37:AX37"/>
    <mergeCell ref="AH129:AT129"/>
    <mergeCell ref="C408:L408"/>
    <mergeCell ref="M409:AJ409"/>
    <mergeCell ref="AK407:AP407"/>
    <mergeCell ref="AQ407:AT407"/>
    <mergeCell ref="AK405:AP405"/>
    <mergeCell ref="M410:AJ410"/>
    <mergeCell ref="AQ438:AT438"/>
    <mergeCell ref="AK437:AP437"/>
    <mergeCell ref="AU469:AX469"/>
    <mergeCell ref="AU468:AX468"/>
    <mergeCell ref="AK411:AP411"/>
    <mergeCell ref="AQ411:AT411"/>
    <mergeCell ref="AU411:AX411"/>
    <mergeCell ref="AU440:AX440"/>
    <mergeCell ref="A406:B406"/>
    <mergeCell ref="C406:L406"/>
    <mergeCell ref="M406:AJ406"/>
    <mergeCell ref="AK440:AP440"/>
    <mergeCell ref="AK439:AP439"/>
    <mergeCell ref="AQ436:AT436"/>
    <mergeCell ref="C409:L409"/>
    <mergeCell ref="AK409:AP409"/>
    <mergeCell ref="AQ409:AT409"/>
    <mergeCell ref="C410:L410"/>
    <mergeCell ref="M403:AJ403"/>
    <mergeCell ref="AK403:AP403"/>
    <mergeCell ref="AQ403:AT403"/>
    <mergeCell ref="AU403:AX403"/>
    <mergeCell ref="A404:B404"/>
    <mergeCell ref="C404:L404"/>
    <mergeCell ref="M404:AJ404"/>
    <mergeCell ref="AK404:AP404"/>
    <mergeCell ref="AQ404:AT404"/>
    <mergeCell ref="AU404:AX404"/>
    <mergeCell ref="A403:B403"/>
    <mergeCell ref="C403:L403"/>
    <mergeCell ref="G141:K141"/>
    <mergeCell ref="L141:X141"/>
    <mergeCell ref="Y141:AB141"/>
    <mergeCell ref="G140:K140"/>
    <mergeCell ref="A402:B402"/>
    <mergeCell ref="C402:L402"/>
    <mergeCell ref="M402:AJ402"/>
    <mergeCell ref="A102:F142"/>
    <mergeCell ref="G142:K142"/>
    <mergeCell ref="L142:X142"/>
    <mergeCell ref="AC135:AX135"/>
    <mergeCell ref="G136:K136"/>
    <mergeCell ref="AU141:AX141"/>
    <mergeCell ref="AC139:AG139"/>
    <mergeCell ref="Y139:AB139"/>
    <mergeCell ref="L139:X139"/>
    <mergeCell ref="L140:X140"/>
    <mergeCell ref="AC136:AG136"/>
    <mergeCell ref="Y138:AB138"/>
    <mergeCell ref="AC138:AG138"/>
    <mergeCell ref="AH134:AT134"/>
    <mergeCell ref="G127:K127"/>
    <mergeCell ref="L127:X127"/>
    <mergeCell ref="Y127:AB127"/>
    <mergeCell ref="AH127:AT127"/>
    <mergeCell ref="AC130:AG130"/>
    <mergeCell ref="AC128:AG128"/>
    <mergeCell ref="G132:K132"/>
    <mergeCell ref="L132:X132"/>
    <mergeCell ref="Y132:AB132"/>
    <mergeCell ref="G125:AB125"/>
    <mergeCell ref="AC125:AX125"/>
    <mergeCell ref="AC126:AG126"/>
    <mergeCell ref="AH126:AT126"/>
    <mergeCell ref="AU126:AX126"/>
    <mergeCell ref="Y126:AB126"/>
    <mergeCell ref="L126:X126"/>
    <mergeCell ref="G126:K126"/>
    <mergeCell ref="G122:K122"/>
    <mergeCell ref="L122:X122"/>
    <mergeCell ref="Y122:AB122"/>
    <mergeCell ref="G124:K124"/>
    <mergeCell ref="L124:X124"/>
    <mergeCell ref="Y124:AB124"/>
    <mergeCell ref="G123:K123"/>
    <mergeCell ref="L123:X123"/>
    <mergeCell ref="Y123:AB123"/>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AH106:AT106"/>
    <mergeCell ref="AU106:AX106"/>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G109:K109"/>
    <mergeCell ref="L109:X109"/>
    <mergeCell ref="Y109:AB109"/>
    <mergeCell ref="AC109:AG109"/>
    <mergeCell ref="AH136:AT136"/>
    <mergeCell ref="AU136:AX136"/>
    <mergeCell ref="G135:AB135"/>
    <mergeCell ref="A405:B405"/>
    <mergeCell ref="C405:L405"/>
    <mergeCell ref="M405:AJ405"/>
    <mergeCell ref="AC140:AG140"/>
    <mergeCell ref="L137:X137"/>
    <mergeCell ref="Y137:AB137"/>
    <mergeCell ref="AU137:AX137"/>
    <mergeCell ref="AH138:AT138"/>
    <mergeCell ref="AU138:AX138"/>
    <mergeCell ref="G137:K137"/>
    <mergeCell ref="AU105:AX105"/>
    <mergeCell ref="AU142:AX142"/>
    <mergeCell ref="AH140:AT140"/>
    <mergeCell ref="AU140:AX140"/>
    <mergeCell ref="AC105:AG105"/>
    <mergeCell ref="G112:K112"/>
    <mergeCell ref="L112:X112"/>
    <mergeCell ref="Y142:AB142"/>
    <mergeCell ref="AC142:AG142"/>
    <mergeCell ref="Y103:AB103"/>
    <mergeCell ref="G105:K105"/>
    <mergeCell ref="L105:X105"/>
    <mergeCell ref="Y105:AB105"/>
    <mergeCell ref="G104:K104"/>
    <mergeCell ref="L104:X104"/>
    <mergeCell ref="Y104:AB104"/>
    <mergeCell ref="AC104:AG104"/>
    <mergeCell ref="A30:B37"/>
    <mergeCell ref="A44:B46"/>
    <mergeCell ref="A42:AX42"/>
    <mergeCell ref="C35:K35"/>
    <mergeCell ref="L35:Q35"/>
    <mergeCell ref="R35:W35"/>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O25:AS25"/>
    <mergeCell ref="AT28:AX28"/>
    <mergeCell ref="AE28:AI28"/>
    <mergeCell ref="AB27:AD27"/>
    <mergeCell ref="AE27:AI27"/>
    <mergeCell ref="Y25:AA25"/>
    <mergeCell ref="Y26:AA26"/>
    <mergeCell ref="AJ27:AN27"/>
    <mergeCell ref="AO27:AS27"/>
    <mergeCell ref="AE25:AI25"/>
    <mergeCell ref="AB29:AD29"/>
    <mergeCell ref="AO23:AS23"/>
    <mergeCell ref="AT23:AX23"/>
    <mergeCell ref="A24:F26"/>
    <mergeCell ref="G24:X24"/>
    <mergeCell ref="Y24:AA24"/>
    <mergeCell ref="AB24:AD24"/>
    <mergeCell ref="AE24:AI24"/>
    <mergeCell ref="AJ24:AN24"/>
    <mergeCell ref="AO24:AS24"/>
    <mergeCell ref="A20:F23"/>
    <mergeCell ref="AO20:AS20"/>
    <mergeCell ref="AT20:AX20"/>
    <mergeCell ref="G21:X23"/>
    <mergeCell ref="Y21:AA21"/>
    <mergeCell ref="AB21:AD21"/>
    <mergeCell ref="AE21:AI21"/>
    <mergeCell ref="AJ21:AN21"/>
    <mergeCell ref="Y23:AA23"/>
    <mergeCell ref="Y22:AA22"/>
    <mergeCell ref="AB22:AD22"/>
    <mergeCell ref="AE22:AI22"/>
    <mergeCell ref="Y20:AA20"/>
    <mergeCell ref="AE20:AI20"/>
    <mergeCell ref="AB20:AD20"/>
    <mergeCell ref="W18:AC18"/>
    <mergeCell ref="AD18:AJ18"/>
    <mergeCell ref="W19:AC19"/>
    <mergeCell ref="AJ22:AN22"/>
    <mergeCell ref="G20:X20"/>
    <mergeCell ref="G18:O18"/>
    <mergeCell ref="AJ20:AN20"/>
    <mergeCell ref="I15:O15"/>
    <mergeCell ref="P15:V15"/>
    <mergeCell ref="AK19:AQ19"/>
    <mergeCell ref="P17:V17"/>
    <mergeCell ref="W17:AC17"/>
    <mergeCell ref="G19:O19"/>
    <mergeCell ref="P19:V19"/>
    <mergeCell ref="P18:V18"/>
    <mergeCell ref="AR11:AX11"/>
    <mergeCell ref="G12:H17"/>
    <mergeCell ref="I12:O12"/>
    <mergeCell ref="P12:V12"/>
    <mergeCell ref="W12:AC12"/>
    <mergeCell ref="AD12:AJ12"/>
    <mergeCell ref="AK11:AQ11"/>
    <mergeCell ref="AD13:AJ13"/>
    <mergeCell ref="AK13:AQ13"/>
    <mergeCell ref="I17:O17"/>
    <mergeCell ref="AK12:AQ12"/>
    <mergeCell ref="AR12:AX12"/>
    <mergeCell ref="I13:O13"/>
    <mergeCell ref="AK16:AQ16"/>
    <mergeCell ref="AR13:AX13"/>
    <mergeCell ref="P13:V13"/>
    <mergeCell ref="AK15:AQ15"/>
    <mergeCell ref="AR15:AX15"/>
    <mergeCell ref="W13:AC13"/>
    <mergeCell ref="I14:O14"/>
    <mergeCell ref="A11:F19"/>
    <mergeCell ref="G11:O11"/>
    <mergeCell ref="P11:V11"/>
    <mergeCell ref="W11:AC11"/>
    <mergeCell ref="AD11:AJ11"/>
    <mergeCell ref="W15:AC15"/>
    <mergeCell ref="I16:O16"/>
    <mergeCell ref="P16:V16"/>
    <mergeCell ref="AD15:AJ15"/>
    <mergeCell ref="AD17:AJ17"/>
    <mergeCell ref="P14:V14"/>
    <mergeCell ref="W14:AC14"/>
    <mergeCell ref="AD14:AJ14"/>
    <mergeCell ref="AD16:AJ16"/>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0:AC50"/>
    <mergeCell ref="C52:AC52"/>
    <mergeCell ref="G4:X4"/>
    <mergeCell ref="Y4:AD4"/>
    <mergeCell ref="C44:AC44"/>
    <mergeCell ref="AE4:AP4"/>
    <mergeCell ref="AQ4:AX4"/>
    <mergeCell ref="A435:B435"/>
    <mergeCell ref="C435:L435"/>
    <mergeCell ref="M435:AJ435"/>
    <mergeCell ref="AK435:AP435"/>
    <mergeCell ref="L113:X113"/>
    <mergeCell ref="G102:AB102"/>
    <mergeCell ref="AC102:AX102"/>
    <mergeCell ref="AH112:AT112"/>
    <mergeCell ref="AU103:AX103"/>
    <mergeCell ref="AU104:AX104"/>
    <mergeCell ref="C45:AC45"/>
    <mergeCell ref="C46:AC46"/>
    <mergeCell ref="C47:AC47"/>
    <mergeCell ref="C48:AC48"/>
    <mergeCell ref="A436:B436"/>
    <mergeCell ref="C436:L436"/>
    <mergeCell ref="A70:AX70"/>
    <mergeCell ref="A69:AX69"/>
    <mergeCell ref="AD49:AF49"/>
    <mergeCell ref="C49:AC49"/>
    <mergeCell ref="A440:B440"/>
    <mergeCell ref="C440:L440"/>
    <mergeCell ref="A438:B438"/>
    <mergeCell ref="AQ440:AT440"/>
    <mergeCell ref="AK438:AP438"/>
    <mergeCell ref="C438:L438"/>
    <mergeCell ref="M438:AJ438"/>
    <mergeCell ref="M440:AJ440"/>
    <mergeCell ref="A439:B439"/>
    <mergeCell ref="C439:L439"/>
    <mergeCell ref="A437:B437"/>
    <mergeCell ref="C437:L437"/>
    <mergeCell ref="C56:AC56"/>
    <mergeCell ref="AD55:AF55"/>
    <mergeCell ref="AD56:AF56"/>
    <mergeCell ref="AI71:AP71"/>
    <mergeCell ref="S71:Z71"/>
    <mergeCell ref="M436:AJ436"/>
    <mergeCell ref="AK436:AP436"/>
    <mergeCell ref="G103:K103"/>
    <mergeCell ref="K71:R71"/>
    <mergeCell ref="AA71:AH71"/>
    <mergeCell ref="A71:B71"/>
    <mergeCell ref="A68:AX68"/>
    <mergeCell ref="C71:J71"/>
    <mergeCell ref="A67:E67"/>
    <mergeCell ref="AQ71:AX71"/>
    <mergeCell ref="AD53:AF53"/>
    <mergeCell ref="AD54:AF54"/>
    <mergeCell ref="AD48:AF48"/>
    <mergeCell ref="C53:AC53"/>
    <mergeCell ref="C54:AC54"/>
    <mergeCell ref="C55:AC55"/>
    <mergeCell ref="AG47:AX52"/>
    <mergeCell ref="A56:B59"/>
    <mergeCell ref="A66:AX66"/>
    <mergeCell ref="A53:B55"/>
    <mergeCell ref="AG53:AX55"/>
    <mergeCell ref="AD44:AF44"/>
    <mergeCell ref="AD45:AF45"/>
    <mergeCell ref="C58:F58"/>
    <mergeCell ref="AD50:AF50"/>
    <mergeCell ref="AD52:AF52"/>
    <mergeCell ref="AG44:AX46"/>
    <mergeCell ref="AG56:AX59"/>
    <mergeCell ref="T57:AF57"/>
    <mergeCell ref="C59:F59"/>
    <mergeCell ref="G58:S58"/>
    <mergeCell ref="AQ437:AT437"/>
    <mergeCell ref="G61:AX61"/>
    <mergeCell ref="AC103:AG103"/>
    <mergeCell ref="AH103:AT103"/>
    <mergeCell ref="G113:K113"/>
    <mergeCell ref="Y112:AB112"/>
    <mergeCell ref="AC112:AG112"/>
    <mergeCell ref="C61:F61"/>
    <mergeCell ref="L103:X103"/>
    <mergeCell ref="A64:AX64"/>
    <mergeCell ref="A65:E65"/>
    <mergeCell ref="A60:B61"/>
    <mergeCell ref="AU112:AX112"/>
    <mergeCell ref="C60:F60"/>
    <mergeCell ref="G60:AX60"/>
    <mergeCell ref="C36:K36"/>
    <mergeCell ref="A73:F101"/>
    <mergeCell ref="T58:AF58"/>
    <mergeCell ref="T59:AF59"/>
    <mergeCell ref="G59:S59"/>
    <mergeCell ref="AD46:AF46"/>
    <mergeCell ref="AD47:AF47"/>
    <mergeCell ref="A47:B52"/>
    <mergeCell ref="C57:F57"/>
    <mergeCell ref="G57:S57"/>
    <mergeCell ref="X36:AX36"/>
    <mergeCell ref="A62:AX62"/>
    <mergeCell ref="AG43:AX43"/>
    <mergeCell ref="A27:F29"/>
    <mergeCell ref="G27:X27"/>
    <mergeCell ref="G73:AX101"/>
    <mergeCell ref="R36:W36"/>
    <mergeCell ref="L36:Q36"/>
    <mergeCell ref="AE29:AI29"/>
    <mergeCell ref="AT29:AX29"/>
    <mergeCell ref="AJ29:AN29"/>
    <mergeCell ref="AO29:AS29"/>
    <mergeCell ref="AD19:AJ19"/>
    <mergeCell ref="AE26:AI26"/>
    <mergeCell ref="AT22:AX22"/>
    <mergeCell ref="AE23:AI23"/>
    <mergeCell ref="AJ23:AN23"/>
    <mergeCell ref="AB23:AD23"/>
    <mergeCell ref="AT24:AX24"/>
    <mergeCell ref="AR19:AX19"/>
    <mergeCell ref="AO22:AS22"/>
    <mergeCell ref="AO21:AS21"/>
    <mergeCell ref="AR17:AX17"/>
    <mergeCell ref="AK17:AQ17"/>
    <mergeCell ref="AK18:AQ18"/>
    <mergeCell ref="AR16:AX16"/>
    <mergeCell ref="AT21:AX21"/>
    <mergeCell ref="AR18:AX18"/>
    <mergeCell ref="Y28:AA28"/>
    <mergeCell ref="AK14:AQ14"/>
    <mergeCell ref="AR14:AX14"/>
    <mergeCell ref="AB25:AD25"/>
    <mergeCell ref="AB26:AD26"/>
    <mergeCell ref="AJ26:AN26"/>
    <mergeCell ref="AO26:AS26"/>
    <mergeCell ref="AT26:AX26"/>
    <mergeCell ref="W16:AC16"/>
    <mergeCell ref="AJ25:AN25"/>
    <mergeCell ref="Y113:AB113"/>
    <mergeCell ref="AC113:AG113"/>
    <mergeCell ref="AH113:AT113"/>
    <mergeCell ref="AU113:AX113"/>
    <mergeCell ref="AT27:AX27"/>
    <mergeCell ref="AB28:AD28"/>
    <mergeCell ref="Y29:AA29"/>
    <mergeCell ref="Y27:AA27"/>
    <mergeCell ref="AJ28:AN28"/>
    <mergeCell ref="AO28:AS28"/>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M605:AJ605"/>
    <mergeCell ref="AK605:AP605"/>
    <mergeCell ref="AQ604:AT604"/>
    <mergeCell ref="AU604:AX604"/>
    <mergeCell ref="A603:B603"/>
    <mergeCell ref="C603:L603"/>
    <mergeCell ref="M603:AJ603"/>
    <mergeCell ref="AK603:AP603"/>
    <mergeCell ref="AQ603:AT603"/>
    <mergeCell ref="AU603:AX603"/>
    <mergeCell ref="M606:AJ606"/>
    <mergeCell ref="AK606:AP606"/>
    <mergeCell ref="A606:B606"/>
    <mergeCell ref="C606:L606"/>
    <mergeCell ref="A604:B604"/>
    <mergeCell ref="C604:L604"/>
    <mergeCell ref="M604:AJ604"/>
    <mergeCell ref="AK604:AP604"/>
    <mergeCell ref="A605:B605"/>
    <mergeCell ref="C605:L605"/>
    <mergeCell ref="A610:B610"/>
    <mergeCell ref="C610:L610"/>
    <mergeCell ref="M610:AJ610"/>
    <mergeCell ref="AK610:AP610"/>
    <mergeCell ref="AQ610:AT610"/>
    <mergeCell ref="AU610:AX610"/>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K709:AP709"/>
    <mergeCell ref="A707:B707"/>
    <mergeCell ref="C707:L707"/>
    <mergeCell ref="M707:AJ707"/>
    <mergeCell ref="AK707:AP707"/>
    <mergeCell ref="A708:B708"/>
    <mergeCell ref="C708:L708"/>
    <mergeCell ref="M708:AJ708"/>
    <mergeCell ref="AK708:AP708"/>
    <mergeCell ref="AH137:AT137"/>
    <mergeCell ref="Y140:AB140"/>
    <mergeCell ref="G129:K129"/>
    <mergeCell ref="L129:X129"/>
    <mergeCell ref="Y129:AB129"/>
    <mergeCell ref="G138:K138"/>
    <mergeCell ref="L138:X138"/>
    <mergeCell ref="G139:K139"/>
    <mergeCell ref="L136:X136"/>
    <mergeCell ref="Y136:AB136"/>
    <mergeCell ref="AH104:AT105"/>
    <mergeCell ref="AK697:AP697"/>
    <mergeCell ref="AU133:AX133"/>
    <mergeCell ref="AH132:AT132"/>
    <mergeCell ref="AC132:AG132"/>
    <mergeCell ref="AU131:AX131"/>
    <mergeCell ref="AH131:AT131"/>
    <mergeCell ref="AC131:AG131"/>
    <mergeCell ref="AH142:AT142"/>
    <mergeCell ref="AC137:AG137"/>
    <mergeCell ref="A745:B745"/>
    <mergeCell ref="C745:L745"/>
    <mergeCell ref="M745:AJ745"/>
    <mergeCell ref="AK745:AP745"/>
    <mergeCell ref="AQ745:AT745"/>
    <mergeCell ref="AU745:AX745"/>
    <mergeCell ref="AQ744:AT744"/>
    <mergeCell ref="AU744:AX744"/>
    <mergeCell ref="AQ709:AT709"/>
    <mergeCell ref="AU709:AX709"/>
    <mergeCell ref="AQ707:AT707"/>
    <mergeCell ref="AU707:AX707"/>
    <mergeCell ref="AQ708:AT708"/>
    <mergeCell ref="AU708:AX708"/>
    <mergeCell ref="C602:L602"/>
    <mergeCell ref="A602:B602"/>
    <mergeCell ref="AK565:AP565"/>
    <mergeCell ref="M744:AJ744"/>
    <mergeCell ref="AK744:AP744"/>
    <mergeCell ref="A744:B744"/>
    <mergeCell ref="C744:L744"/>
    <mergeCell ref="A709:B709"/>
    <mergeCell ref="C709:L709"/>
    <mergeCell ref="M709:AJ709"/>
    <mergeCell ref="AK607:AP607"/>
    <mergeCell ref="M607:AJ607"/>
    <mergeCell ref="AQ606:AT606"/>
    <mergeCell ref="AU606:AX606"/>
    <mergeCell ref="AU602:AX602"/>
    <mergeCell ref="AQ602:AT602"/>
    <mergeCell ref="AK602:AP602"/>
    <mergeCell ref="M602:AJ602"/>
    <mergeCell ref="AQ605:AT605"/>
    <mergeCell ref="AU605:AX605"/>
    <mergeCell ref="C607:L607"/>
    <mergeCell ref="A607:B607"/>
    <mergeCell ref="AU608:AX608"/>
    <mergeCell ref="AQ608:AT608"/>
    <mergeCell ref="AK608:AP608"/>
    <mergeCell ref="M608:AJ608"/>
    <mergeCell ref="C608:L608"/>
    <mergeCell ref="A608:B608"/>
    <mergeCell ref="AU607:AX607"/>
    <mergeCell ref="AQ607:AT607"/>
    <mergeCell ref="AU609:AX609"/>
    <mergeCell ref="AQ609:AT609"/>
    <mergeCell ref="AK609:AP609"/>
    <mergeCell ref="M609:AJ609"/>
    <mergeCell ref="C609:L609"/>
    <mergeCell ref="A609:B609"/>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101" max="49" man="1"/>
    <brk id="396" max="49" man="1"/>
    <brk id="565" max="49" man="1"/>
    <brk id="69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2014-09-26T01:48:05Z</dcterms:modified>
  <cp:category/>
  <cp:version/>
  <cp:contentType/>
  <cp:contentStatus/>
</cp:coreProperties>
</file>