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51A36598-9950-462B-B8CA-D0B4900F34CF}" xr6:coauthVersionLast="47" xr6:coauthVersionMax="47" xr10:uidLastSave="{00000000-0000-0000-0000-000000000000}"/>
  <bookViews>
    <workbookView xWindow="2355" yWindow="300" windowWidth="18735" windowHeight="15150" xr2:uid="{00000000-000D-0000-FFFF-FFFF00000000}"/>
  </bookViews>
  <sheets>
    <sheet name="行政事業レビューシート" sheetId="11" r:id="rId1"/>
    <sheet name="入力規則等" sheetId="4" r:id="rId2"/>
  </sheets>
  <definedNames>
    <definedName name="_xlnm.Print_Area" localSheetId="0">行政事業レビューシート!$A$1:$AX$628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Q207" i="11"/>
  <c r="AM204" i="11" l="1"/>
  <c r="AM207" i="11"/>
  <c r="AQ204" i="11"/>
  <c r="AQ41" i="11"/>
  <c r="AM41" i="11"/>
  <c r="AL402" i="11"/>
  <c r="AL399" i="11"/>
  <c r="AM35"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7" i="11" l="1"/>
  <c r="AY399" i="11"/>
  <c r="AY397" i="11"/>
  <c r="AY340" i="11"/>
  <c r="AY336" i="11"/>
  <c r="AY338" i="11"/>
  <c r="AY341" i="11"/>
  <c r="AY323" i="11"/>
  <c r="AY325" i="11"/>
  <c r="AY327" i="11"/>
  <c r="AY329" i="11"/>
  <c r="AY331" i="11"/>
  <c r="AY333" i="11"/>
  <c r="AY322" i="11"/>
  <c r="AY324" i="11"/>
  <c r="AY326" i="11"/>
  <c r="AY328" i="11"/>
  <c r="AY330"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20" i="11" s="1"/>
  <c r="AY99" i="11"/>
  <c r="AY101" i="11" s="1"/>
  <c r="AY98" i="11"/>
  <c r="AY102" i="11"/>
  <c r="AY104" i="11" s="1"/>
  <c r="AY201" i="11" l="1"/>
  <c r="AY174" i="11"/>
  <c r="AY203" i="11"/>
  <c r="AY176" i="11"/>
  <c r="AY205" i="11"/>
  <c r="AY178" i="11"/>
  <c r="AY207" i="11"/>
  <c r="AY163" i="11"/>
  <c r="AY100" i="11"/>
  <c r="AY134" i="11"/>
  <c r="AY193" i="11"/>
  <c r="AY209" i="11"/>
  <c r="AY130" i="11"/>
  <c r="AY142" i="11"/>
  <c r="AY198" i="11"/>
  <c r="AY211" i="11"/>
  <c r="AY128" i="11"/>
  <c r="AY140" i="11"/>
  <c r="AY144" i="11"/>
  <c r="AY213" i="11"/>
  <c r="AY210" i="11"/>
  <c r="AY154" i="11"/>
  <c r="AY113" i="11"/>
  <c r="AY115" i="11"/>
  <c r="AY117" i="11"/>
  <c r="AY119" i="11"/>
  <c r="AY121" i="11"/>
  <c r="AY123" i="11"/>
  <c r="AY125" i="11"/>
  <c r="AY129" i="11"/>
  <c r="AY151" i="11"/>
  <c r="AY153" i="11"/>
  <c r="AY155" i="11"/>
  <c r="AY164" i="11"/>
  <c r="AY141" i="11"/>
  <c r="AY143" i="11"/>
  <c r="AY175" i="11"/>
  <c r="AY177" i="11"/>
  <c r="AY114" i="11"/>
  <c r="AY116" i="11"/>
  <c r="AY118" i="11"/>
  <c r="AY124" i="11"/>
  <c r="AY152" i="11"/>
  <c r="AY138" i="11"/>
  <c r="AY172"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55" i="11" l="1"/>
  <c r="AY96" i="11"/>
  <c r="AY94" i="11"/>
  <c r="AY63" i="11"/>
  <c r="AY80" i="11"/>
  <c r="AY82" i="11"/>
  <c r="AY84" i="11"/>
  <c r="AY86" i="11"/>
  <c r="AY79" i="11"/>
  <c r="AY81" i="11"/>
  <c r="AY83" i="11"/>
  <c r="AY85" i="11"/>
  <c r="AY89" i="11"/>
  <c r="AY91" i="11"/>
  <c r="AY95" i="11"/>
  <c r="AY90"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 r="AK18" i="11" l="1"/>
</calcChain>
</file>

<file path=xl/sharedStrings.xml><?xml version="1.0" encoding="utf-8"?>
<sst xmlns="http://schemas.openxmlformats.org/spreadsheetml/2006/main" count="1447" uniqueCount="706">
  <si>
    <t>事業番号</t>
    <rPh sb="0" eb="2">
      <t>ジギョウ</t>
    </rPh>
    <rPh sb="2" eb="4">
      <t>バンゴウ</t>
    </rPh>
    <phoneticPr fontId="5"/>
  </si>
  <si>
    <t>-</t>
    <phoneticPr fontId="5"/>
  </si>
  <si>
    <t>環境</t>
  </si>
  <si>
    <t>令和4年度行政事業レビューシート</t>
    <rPh sb="0" eb="2">
      <t>レイワ</t>
    </rPh>
    <rPh sb="3" eb="5">
      <t>ネンド</t>
    </rPh>
    <rPh sb="5" eb="7">
      <t>ギョウセイ</t>
    </rPh>
    <rPh sb="7" eb="9">
      <t>ジギョウ</t>
    </rPh>
    <phoneticPr fontId="5"/>
  </si>
  <si>
    <t>（</t>
    <phoneticPr fontId="5"/>
  </si>
  <si>
    <t>環境省</t>
    <phoneticPr fontId="5"/>
  </si>
  <si>
    <t>）</t>
    <phoneticPr fontId="5"/>
  </si>
  <si>
    <t>事業名</t>
    <rPh sb="0" eb="2">
      <t>ジギョウ</t>
    </rPh>
    <rPh sb="2" eb="3">
      <t>メイ</t>
    </rPh>
    <phoneticPr fontId="5"/>
  </si>
  <si>
    <t>担当部局庁</t>
    <phoneticPr fontId="5"/>
  </si>
  <si>
    <t>水・大気環境局</t>
  </si>
  <si>
    <t>作成責任者</t>
    <rPh sb="0" eb="2">
      <t>サクセイ</t>
    </rPh>
    <rPh sb="2" eb="5">
      <t>セキニンシャ</t>
    </rPh>
    <phoneticPr fontId="5"/>
  </si>
  <si>
    <t>事業開始年度</t>
    <rPh sb="4" eb="6">
      <t>ネンド</t>
    </rPh>
    <phoneticPr fontId="5"/>
  </si>
  <si>
    <t>令和2年度</t>
  </si>
  <si>
    <t>事業終了
（予定）年度</t>
    <rPh sb="0" eb="2">
      <t>ジギョウ</t>
    </rPh>
    <rPh sb="2" eb="4">
      <t>シュウリョウ</t>
    </rPh>
    <rPh sb="6" eb="8">
      <t>ヨテイ</t>
    </rPh>
    <rPh sb="9" eb="11">
      <t>ネンド</t>
    </rPh>
    <phoneticPr fontId="5"/>
  </si>
  <si>
    <t>令和4年度</t>
    <rPh sb="0" eb="2">
      <t>レイワ</t>
    </rPh>
    <rPh sb="3" eb="4">
      <t>ネン</t>
    </rPh>
    <rPh sb="4" eb="5">
      <t>ド</t>
    </rPh>
    <phoneticPr fontId="21"/>
  </si>
  <si>
    <t>担当課室</t>
    <rPh sb="0" eb="2">
      <t>タントウ</t>
    </rPh>
    <rPh sb="2" eb="3">
      <t>カ</t>
    </rPh>
    <rPh sb="3" eb="4">
      <t>シツ</t>
    </rPh>
    <phoneticPr fontId="5"/>
  </si>
  <si>
    <t>自動車環境対策課</t>
  </si>
  <si>
    <t>自動車環境対策課長
福島　健彦</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</si>
  <si>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</si>
  <si>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</si>
  <si>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特別会計に関する法律第85条第3項第1号ホ
施行令第50条第７項第10号</t>
  </si>
  <si>
    <t>関係する
計画、通知等</t>
    <phoneticPr fontId="5"/>
  </si>
  <si>
    <t>－</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</si>
  <si>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</si>
  <si>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</si>
  <si>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</si>
  <si>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</si>
  <si>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</si>
  <si>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</si>
  <si>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</si>
  <si>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</si>
  <si>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</si>
  <si>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</si>
  <si>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</si>
  <si>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</si>
  <si>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</si>
  <si>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t>
  </si>
  <si>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</si>
  <si>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</si>
  <si>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</si>
  <si>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</si>
  <si>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</si>
  <si>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</si>
  <si>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</si>
  <si>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</si>
  <si>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</si>
  <si>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</si>
  <si>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</si>
  <si>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</si>
  <si>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</si>
  <si>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</si>
  <si>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r>
      <t>再エネ電力とEV</t>
    </r>
    <r>
      <rPr>
        <sz val="11"/>
        <rFont val="ＭＳ Ｐゴシック"/>
        <family val="3"/>
        <charset val="128"/>
      </rPr>
      <t>/PHEV/FCVを同時に導入した者に対し、導入補助を実施するもの。</t>
    </r>
    <rPh sb="0" eb="1">
      <t>サイ</t>
    </rPh>
    <rPh sb="3" eb="5">
      <t>デンリョク</t>
    </rPh>
    <rPh sb="18" eb="20">
      <t>ドウジ</t>
    </rPh>
    <rPh sb="21" eb="23">
      <t>ドウニュウ</t>
    </rPh>
    <rPh sb="25" eb="26">
      <t>モノ</t>
    </rPh>
    <rPh sb="27" eb="28">
      <t>タイ</t>
    </rPh>
    <rPh sb="30" eb="32">
      <t>ドウニュウ</t>
    </rPh>
    <rPh sb="32" eb="34">
      <t>ホジョ</t>
    </rPh>
    <rPh sb="35" eb="37">
      <t>ジッシ</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</si>
  <si>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</si>
  <si>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</si>
  <si>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</si>
  <si>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</si>
  <si>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</si>
  <si>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</si>
  <si>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</si>
  <si>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電動車の導入台数</t>
    <rPh sb="0" eb="3">
      <t>デンドウシャ</t>
    </rPh>
    <rPh sb="4" eb="6">
      <t>ドウニュウ</t>
    </rPh>
    <rPh sb="6" eb="8">
      <t>ダイスウ</t>
    </rPh>
    <phoneticPr fontId="5"/>
  </si>
  <si>
    <t>補助台数</t>
  </si>
  <si>
    <t>活動実績</t>
    <rPh sb="0" eb="2">
      <t>カツドウ</t>
    </rPh>
    <rPh sb="2" eb="4">
      <t>ジッセキ</t>
    </rPh>
    <phoneticPr fontId="5"/>
  </si>
  <si>
    <t>台</t>
  </si>
  <si>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</si>
  <si>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</si>
  <si>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</si>
  <si>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</si>
  <si>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事業費／補助台数</t>
    <phoneticPr fontId="5"/>
  </si>
  <si>
    <t>百万円／台数</t>
    <rPh sb="0" eb="1">
      <t>ヒャク</t>
    </rPh>
    <rPh sb="1" eb="3">
      <t>マンエン</t>
    </rPh>
    <rPh sb="4" eb="6">
      <t>ダイスウ</t>
    </rPh>
    <phoneticPr fontId="5"/>
  </si>
  <si>
    <t>計算式</t>
    <rPh sb="0" eb="2">
      <t>ケイサン</t>
    </rPh>
    <rPh sb="2" eb="3">
      <t>シキ</t>
    </rPh>
    <phoneticPr fontId="5"/>
  </si>
  <si>
    <t>7,400百万円／8412台</t>
    <rPh sb="5" eb="6">
      <t>ヒャク</t>
    </rPh>
    <rPh sb="6" eb="8">
      <t>マンエン</t>
    </rPh>
    <rPh sb="13" eb="14">
      <t>ダイ</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</si>
  <si>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</si>
  <si>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</si>
  <si>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</si>
  <si>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</si>
  <si>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</si>
  <si>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</si>
  <si>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</si>
  <si>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ガソリン車等と比較して、CO2を100％削減する。</t>
  </si>
  <si>
    <t>再エネ100％電力導入を伴う電動車への買い換え等によるCO２の削減量</t>
  </si>
  <si>
    <t>成果実績</t>
    <rPh sb="0" eb="2">
      <t>セイカ</t>
    </rPh>
    <rPh sb="2" eb="4">
      <t>ジッセキ</t>
    </rPh>
    <phoneticPr fontId="5"/>
  </si>
  <si>
    <t>t-CO2</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</si>
  <si>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</si>
  <si>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</si>
  <si>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</si>
  <si>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</si>
  <si>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本事業による導入実績等</t>
    <rPh sb="0" eb="1">
      <t>ホン</t>
    </rPh>
    <rPh sb="1" eb="3">
      <t>ジギョウ</t>
    </rPh>
    <rPh sb="6" eb="8">
      <t>ドウニュウ</t>
    </rPh>
    <rPh sb="8" eb="10">
      <t>ジッセキ</t>
    </rPh>
    <rPh sb="10" eb="11">
      <t>トウ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</si>
  <si>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</si>
  <si>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</si>
  <si>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</si>
  <si>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</si>
  <si>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</si>
  <si>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</si>
  <si>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</si>
  <si>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</si>
  <si>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</si>
  <si>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</si>
  <si>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</si>
  <si>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</si>
  <si>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</si>
  <si>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</si>
  <si>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令和12年度までに1tあたりのCO2削減コストを89433円以下とする。
※本事業の終了年度である令和3年度までは国費ベース、令和12年度は事業費ベースの目標値。</t>
  </si>
  <si>
    <t>1t-CO2当たりの削減コスト</t>
  </si>
  <si>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</si>
  <si>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</si>
  <si>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</si>
  <si>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</si>
  <si>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乗用車が再エネ100％電力を活用する電動車に代替されることに伴うCO2排出削減量で除して算出（車両耐用年数4年として算出）</t>
  </si>
  <si>
    <t>標準車と再エネ100％電力利用の電動車のライフサイクルコスト／電動車の普及が進むことによるCO2削減量（耐用年数4年で算出）</t>
  </si>
  <si>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</si>
  <si>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</si>
  <si>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</si>
  <si>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</si>
  <si>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</si>
  <si>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</si>
  <si>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</si>
  <si>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</si>
  <si>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</si>
  <si>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1.　地球温暖化対策の推進</t>
    <phoneticPr fontId="5"/>
  </si>
  <si>
    <t>政策評価書URL</t>
    <rPh sb="0" eb="2">
      <t>セイサク</t>
    </rPh>
    <rPh sb="2" eb="4">
      <t>ヒョウカ</t>
    </rPh>
    <rPh sb="4" eb="5">
      <t>ショ</t>
    </rPh>
    <phoneticPr fontId="5"/>
  </si>
  <si>
    <t>https://www.env.go.jp/guide/seisaku/index.html</t>
    <phoneticPr fontId="5"/>
  </si>
  <si>
    <t>該当箇所</t>
    <rPh sb="0" eb="2">
      <t>ガイトウ</t>
    </rPh>
    <rPh sb="2" eb="4">
      <t>カショ</t>
    </rPh>
    <phoneticPr fontId="5"/>
  </si>
  <si>
    <t>目標1-1</t>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</si>
  <si>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</si>
  <si>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</si>
  <si>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</si>
  <si>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</si>
  <si>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</si>
  <si>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</si>
  <si>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</si>
  <si>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</si>
  <si>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</si>
  <si>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</si>
  <si>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</si>
  <si>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地球温暖化対策計画」（2021年10月）、｢エネルギー基本計画｣（2021年10月）、「グリーン成長戦略」（2021年6月）、｢成長戦略フォローアップ」（2021年6月）でも明確にされているように、気候変動対策は喫緊の課題である。また、移動の脱炭素化に向け、EV等と再エネの普及を図るための取組を実施する本事業は社会のニーズを的確に反映している。</t>
    <rPh sb="1" eb="10">
      <t>チキュウオンダンカタイサクケイカク</t>
    </rPh>
    <rPh sb="16" eb="17">
      <t>ネン</t>
    </rPh>
    <rPh sb="19" eb="20">
      <t>ガツ</t>
    </rPh>
    <rPh sb="100" eb="102">
      <t>キコウ</t>
    </rPh>
    <rPh sb="102" eb="104">
      <t>ヘンドウ</t>
    </rPh>
    <rPh sb="132" eb="133">
      <t>トウ</t>
    </rPh>
    <rPh sb="134" eb="135">
      <t>サイ</t>
    </rPh>
    <phoneticPr fontId="5"/>
  </si>
  <si>
    <t>地方自治体、民間等に委ねることができない事業なのか。</t>
    <phoneticPr fontId="5"/>
  </si>
  <si>
    <t>本事業は、EV等と再エネの同時導入により移動の脱炭素化を促進するとともに、エネルギー供給源を分散化することで、災害による大規模停電のリスクを最小化し、災害対応能力を向上させるといった、国の政策目標達成のために行うものである。消費者サイドの需要喚起は、民間に委ねるだけでなく、導入支援が必要である。</t>
    <rPh sb="7" eb="8">
      <t>トウ</t>
    </rPh>
    <rPh sb="9" eb="10">
      <t>サイ</t>
    </rPh>
    <rPh sb="13" eb="15">
      <t>ドウジ</t>
    </rPh>
    <rPh sb="15" eb="17">
      <t>ドウニュウ</t>
    </rPh>
    <rPh sb="20" eb="22">
      <t>イドウ</t>
    </rPh>
    <rPh sb="23" eb="24">
      <t>ダツ</t>
    </rPh>
    <rPh sb="24" eb="26">
      <t>タンソ</t>
    </rPh>
    <rPh sb="26" eb="27">
      <t>カ</t>
    </rPh>
    <rPh sb="112" eb="115">
      <t>ショウヒシャ</t>
    </rPh>
    <rPh sb="119" eb="121">
      <t>ジュヨウ</t>
    </rPh>
    <rPh sb="121" eb="123">
      <t>カンキ</t>
    </rPh>
    <phoneticPr fontId="5"/>
  </si>
  <si>
    <t>政策目的の達成手段として必要かつ適切な事業か。政策体系の中で優先度の高い事業か。</t>
    <phoneticPr fontId="5"/>
  </si>
  <si>
    <t>EV等と再エネの同時導入により移動の脱炭素化を図るためには、消費者サイドの需要を喚起することが必要である。目的の達成手段として、本事業によって再エネとの同時導入を要件に車両に対する負担軽減を行うことが効率的かつ合理的である。</t>
    <rPh sb="30" eb="33">
      <t>ショウヒシャ</t>
    </rPh>
    <rPh sb="40" eb="42">
      <t>カンキ</t>
    </rPh>
    <rPh sb="71" eb="72">
      <t>サイ</t>
    </rPh>
    <rPh sb="76" eb="78">
      <t>ドウジ</t>
    </rPh>
    <rPh sb="78" eb="80">
      <t>ドウニュウ</t>
    </rPh>
    <rPh sb="81" eb="83">
      <t>ヨウケン</t>
    </rPh>
    <phoneticPr fontId="5"/>
  </si>
  <si>
    <t>事業の効率性</t>
    <phoneticPr fontId="5"/>
  </si>
  <si>
    <t>競争性が確保されているなど支出先の選定は妥当か。　</t>
    <phoneticPr fontId="5"/>
  </si>
  <si>
    <t>広く公募し、第三者の審査委員会による審査で適正に選定された民間団体を通じ、間接補助事業者（車両・充電インフラ等導入者）に対し補助金は適正に交付されている。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</si>
  <si>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</si>
  <si>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</si>
  <si>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</si>
  <si>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</si>
  <si>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購入費のすべてを補助するものではなく、車両について環境性能等に応じたインセンティブ付与をした補助額とするなど、受益者との負担関係は妥当である。</t>
    <rPh sb="29" eb="30">
      <t>ナド</t>
    </rPh>
    <rPh sb="46" eb="48">
      <t>ホジョ</t>
    </rPh>
    <rPh sb="48" eb="49">
      <t>ガク</t>
    </rPh>
    <phoneticPr fontId="5"/>
  </si>
  <si>
    <t>単位当たりコスト等の水準は妥当か。</t>
    <rPh sb="8" eb="9">
      <t>トウ</t>
    </rPh>
    <phoneticPr fontId="5"/>
  </si>
  <si>
    <t>事業の実施に際しては車種毎に補助額の考え方を設定しており、単位当たりコスト等の水準は妥当である。</t>
    <phoneticPr fontId="5"/>
  </si>
  <si>
    <t>資金の流れの中間段階での支出は合理的なものとなっているか。</t>
    <phoneticPr fontId="5"/>
  </si>
  <si>
    <t>中間段階での支出は、補助金の交付等に係る必要かつ合理的な範囲に限定されている。</t>
    <phoneticPr fontId="5"/>
  </si>
  <si>
    <t>費目・使途が事業目的に即し真に必要なものに限定されているか。</t>
    <phoneticPr fontId="5"/>
  </si>
  <si>
    <t>EV等の導入等に係る必要な経費に限定されている。</t>
    <rPh sb="2" eb="3">
      <t>トウ</t>
    </rPh>
    <phoneticPr fontId="5"/>
  </si>
  <si>
    <t>不用率が大きい場合、その理由は妥当か。（理由を右に記載）</t>
    <phoneticPr fontId="5"/>
  </si>
  <si>
    <t>‐</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</si>
  <si>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</si>
  <si>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令和2年度第3次補正予算について、事業目的の達成に必要な補助を実施するため十分な事業実施期間を確保することが必要であった。確実に当該車両・充放電器等の導入を促進するために行った措置であり、妥当。</t>
    <rPh sb="0" eb="2">
      <t>レイワ</t>
    </rPh>
    <rPh sb="3" eb="4">
      <t>ネン</t>
    </rPh>
    <rPh sb="4" eb="5">
      <t>ド</t>
    </rPh>
    <rPh sb="5" eb="6">
      <t>ダイ</t>
    </rPh>
    <rPh sb="7" eb="8">
      <t>ツギ</t>
    </rPh>
    <rPh sb="8" eb="10">
      <t>ホセイ</t>
    </rPh>
    <rPh sb="10" eb="12">
      <t>ヨサン</t>
    </rPh>
    <rPh sb="17" eb="19">
      <t>ジギョウ</t>
    </rPh>
    <rPh sb="19" eb="21">
      <t>モクテキ</t>
    </rPh>
    <rPh sb="22" eb="24">
      <t>タッセイ</t>
    </rPh>
    <rPh sb="25" eb="27">
      <t>ヒツヨウ</t>
    </rPh>
    <rPh sb="28" eb="30">
      <t>ホジョ</t>
    </rPh>
    <rPh sb="31" eb="33">
      <t>ジッシ</t>
    </rPh>
    <rPh sb="37" eb="39">
      <t>ジュウブン</t>
    </rPh>
    <rPh sb="40" eb="42">
      <t>ジギョウ</t>
    </rPh>
    <rPh sb="42" eb="44">
      <t>ジッシ</t>
    </rPh>
    <rPh sb="44" eb="46">
      <t>キカン</t>
    </rPh>
    <rPh sb="47" eb="49">
      <t>カクホ</t>
    </rPh>
    <rPh sb="54" eb="56">
      <t>ヒツヨウ</t>
    </rPh>
    <rPh sb="61" eb="63">
      <t>カクジツ</t>
    </rPh>
    <rPh sb="64" eb="66">
      <t>トウガイ</t>
    </rPh>
    <rPh sb="66" eb="68">
      <t>シャリョウ</t>
    </rPh>
    <rPh sb="69" eb="72">
      <t>ジュウホウデン</t>
    </rPh>
    <rPh sb="72" eb="73">
      <t>キ</t>
    </rPh>
    <rPh sb="73" eb="74">
      <t>ナド</t>
    </rPh>
    <rPh sb="75" eb="77">
      <t>ドウニュウ</t>
    </rPh>
    <rPh sb="78" eb="80">
      <t>ソクシン</t>
    </rPh>
    <rPh sb="85" eb="86">
      <t>オコナ</t>
    </rPh>
    <rPh sb="88" eb="90">
      <t>ソチ</t>
    </rPh>
    <rPh sb="94" eb="96">
      <t>ダトウ</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</si>
  <si>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</si>
  <si>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</si>
  <si>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</si>
  <si>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想定よりも一台当たりの補助金額が増加したことや、車両とは別に補助している災害時に有効な充放電設備の導入が増加したことにより、導入実績は当初見込みを下回ったものの、導入支援という事業目標は達成されている。</t>
    <rPh sb="0" eb="2">
      <t>ソウテイ</t>
    </rPh>
    <rPh sb="5" eb="8">
      <t>イチダイア</t>
    </rPh>
    <rPh sb="11" eb="14">
      <t>ホジョキン</t>
    </rPh>
    <rPh sb="14" eb="15">
      <t>ガク</t>
    </rPh>
    <rPh sb="16" eb="18">
      <t>ゾウカ</t>
    </rPh>
    <rPh sb="24" eb="26">
      <t>シャリョウ</t>
    </rPh>
    <rPh sb="28" eb="29">
      <t>ベツ</t>
    </rPh>
    <rPh sb="30" eb="32">
      <t>ホジョ</t>
    </rPh>
    <rPh sb="36" eb="38">
      <t>サイガイ</t>
    </rPh>
    <rPh sb="38" eb="39">
      <t>ジ</t>
    </rPh>
    <rPh sb="40" eb="42">
      <t>ユウコウ</t>
    </rPh>
    <rPh sb="43" eb="46">
      <t>ジュウホウデン</t>
    </rPh>
    <rPh sb="46" eb="48">
      <t>セツビ</t>
    </rPh>
    <rPh sb="49" eb="51">
      <t>ドウニュウ</t>
    </rPh>
    <rPh sb="52" eb="54">
      <t>ゾウカ</t>
    </rPh>
    <rPh sb="81" eb="83">
      <t>ドウニュウ</t>
    </rPh>
    <rPh sb="83" eb="85">
      <t>シエン</t>
    </rPh>
    <rPh sb="88" eb="90">
      <t>ジギョウ</t>
    </rPh>
    <rPh sb="90" eb="92">
      <t>モクヒョウ</t>
    </rPh>
    <rPh sb="93" eb="95">
      <t>タッセイ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</si>
  <si>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</si>
  <si>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EV等と再エネの同時導入により移動の脱炭素化を図るためには,消費者サイドの需要を喚起することが必要である。目的の達成手段として,本事業によって再エネとの同時導入を要件に車両に対する負担軽減を行うことが効率的かつ合理的である。</t>
    <phoneticPr fontId="5"/>
  </si>
  <si>
    <t>活動実績は見込みに見合ったものであるか。</t>
    <phoneticPr fontId="5"/>
  </si>
  <si>
    <t>△</t>
  </si>
  <si>
    <t>新型コロナウイルス感染症拡大の影響等により、自動車の販売全体が落ち込んだことや、想定よりも一台当たりの補助金額が増加したこと、車両とは別に補助している災害時に有効な充放電設備の導入が増加したことにより、導入実績は当初見込みを下回った。</t>
    <rPh sb="0" eb="2">
      <t>シンガタ</t>
    </rPh>
    <rPh sb="9" eb="12">
      <t>カンセンショウ</t>
    </rPh>
    <rPh sb="12" eb="14">
      <t>カクダイ</t>
    </rPh>
    <rPh sb="15" eb="17">
      <t>エイキョウ</t>
    </rPh>
    <rPh sb="17" eb="18">
      <t>ナド</t>
    </rPh>
    <rPh sb="22" eb="25">
      <t>ジドウシャ</t>
    </rPh>
    <rPh sb="26" eb="28">
      <t>ハンバイ</t>
    </rPh>
    <rPh sb="28" eb="30">
      <t>ゼンタイ</t>
    </rPh>
    <rPh sb="31" eb="32">
      <t>オ</t>
    </rPh>
    <rPh sb="33" eb="34">
      <t>コジソウテイコウフケンスウシタマワ</t>
    </rPh>
    <phoneticPr fontId="5"/>
  </si>
  <si>
    <t>整備された施設や成果物は十分に活用されているか。</t>
    <phoneticPr fontId="5"/>
  </si>
  <si>
    <t>導入されたEV等や充放電設備等は全国で広く利用されている。</t>
    <rPh sb="0" eb="2">
      <t>ドウニュウ</t>
    </rPh>
    <rPh sb="7" eb="8">
      <t>トウ</t>
    </rPh>
    <rPh sb="9" eb="12">
      <t>ジュウホウデン</t>
    </rPh>
    <rPh sb="12" eb="14">
      <t>セツビ</t>
    </rPh>
    <rPh sb="14" eb="15">
      <t>ナド</t>
    </rPh>
    <rPh sb="16" eb="18">
      <t>ゼンコク</t>
    </rPh>
    <rPh sb="19" eb="20">
      <t>ヒロ</t>
    </rPh>
    <rPh sb="21" eb="23">
      <t>リヨウ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</si>
  <si>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</si>
  <si>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</si>
  <si>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次世代自動車の導入に向けて切れ目の無い支援を行うため、経済産業省は自家用乗用車、国土交通省は営業用トラック（中型・小型）及び営業用バス・タクシー（自家用有償を含む）、環境省は再エネと電動車の同時導入等、各省の既存事業でこれまで支援がなされていない部分を補助対象とする枠組みを構築する。</t>
    <rPh sb="87" eb="88">
      <t>サイ</t>
    </rPh>
    <rPh sb="91" eb="94">
      <t>デンドウシャ</t>
    </rPh>
    <rPh sb="95" eb="99">
      <t>ドウジドウニュウ</t>
    </rPh>
    <rPh sb="99" eb="100">
      <t>トウ</t>
    </rPh>
    <phoneticPr fontId="5"/>
  </si>
  <si>
    <t>経産</t>
  </si>
  <si>
    <t>クリーンエネルギー自動車導入促進補助金</t>
  </si>
  <si>
    <t>国交</t>
  </si>
  <si>
    <t>地域交通のグリーン化に向けた次世代自動車の普及促進事業</t>
    <phoneticPr fontId="5"/>
  </si>
  <si>
    <t>環境配慮型先進トラック・バス導入加速事業</t>
    <phoneticPr fontId="5"/>
  </si>
  <si>
    <t>点検・改善結果</t>
    <rPh sb="0" eb="2">
      <t>テンケン</t>
    </rPh>
    <rPh sb="3" eb="5">
      <t>カイゼン</t>
    </rPh>
    <rPh sb="5" eb="7">
      <t>ケッカ</t>
    </rPh>
    <phoneticPr fontId="5"/>
  </si>
  <si>
    <t>点検結果</t>
    <rPh sb="0" eb="2">
      <t>テンケン</t>
    </rPh>
    <rPh sb="2" eb="4">
      <t>ケッカ</t>
    </rPh>
    <phoneticPr fontId="5"/>
  </si>
  <si>
    <t>各車両の普及状況等を踏まえ、補助上限額及び事業スキーム等の検討を行い、より効率的な執行に努めている。</t>
    <phoneticPr fontId="5"/>
  </si>
  <si>
    <t>改善の
方向性</t>
    <rPh sb="0" eb="2">
      <t>カイゼン</t>
    </rPh>
    <rPh sb="4" eb="7">
      <t>ホウコウセイ</t>
    </rPh>
    <phoneticPr fontId="5"/>
  </si>
  <si>
    <t>引き続き、適切な事業管理・予算執行を実施していく。</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</si>
  <si>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</si>
  <si>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</si>
  <si>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終了予定</t>
  </si>
  <si>
    <t>令和４年度で終了の事業。
外部有識者の所見を踏まえ、成果目標達成に向けた分かりやすい表現や、評価・役割分担に関する記載について検討すること。</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</si>
  <si>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</si>
  <si>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</si>
  <si>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</si>
  <si>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</si>
  <si>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</si>
  <si>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</si>
  <si>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</si>
  <si>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</si>
  <si>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</si>
  <si>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</si>
  <si>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</si>
  <si>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</si>
  <si>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</si>
  <si>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</si>
  <si>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</si>
  <si>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B.さくら情報システム株式会社</t>
    <rPh sb="5" eb="7">
      <t>ジョウホウ</t>
    </rPh>
    <rPh sb="11" eb="15">
      <t>カブシキガイシャ</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</si>
  <si>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</si>
  <si>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</si>
  <si>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</si>
  <si>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事業費</t>
    <rPh sb="0" eb="3">
      <t>ジギョウヒ</t>
    </rPh>
    <phoneticPr fontId="5"/>
  </si>
  <si>
    <t>車両導入補助事業</t>
    <rPh sb="0" eb="2">
      <t>シャリョウ</t>
    </rPh>
    <rPh sb="2" eb="4">
      <t>ドウニュウ</t>
    </rPh>
    <rPh sb="4" eb="6">
      <t>ホジョ</t>
    </rPh>
    <rPh sb="6" eb="8">
      <t>ジギョウ</t>
    </rPh>
    <phoneticPr fontId="5"/>
  </si>
  <si>
    <t>申請受付センター業務の企画・運営・環境
整備</t>
    <phoneticPr fontId="5"/>
  </si>
  <si>
    <t>外注費</t>
    <rPh sb="0" eb="3">
      <t>ガイチュウヒ</t>
    </rPh>
    <phoneticPr fontId="5"/>
  </si>
  <si>
    <t>申請受付センターでのデータ入力</t>
    <phoneticPr fontId="5"/>
  </si>
  <si>
    <t>労務費</t>
    <rPh sb="0" eb="3">
      <t>ロウムヒ</t>
    </rPh>
    <phoneticPr fontId="5"/>
  </si>
  <si>
    <t>賃借料</t>
    <rPh sb="0" eb="2">
      <t>チンシャク</t>
    </rPh>
    <rPh sb="2" eb="3">
      <t>リョウ</t>
    </rPh>
    <phoneticPr fontId="5"/>
  </si>
  <si>
    <t>通信運搬費</t>
    <rPh sb="0" eb="2">
      <t>ツウシン</t>
    </rPh>
    <rPh sb="2" eb="5">
      <t>ウンパンヒ</t>
    </rPh>
    <phoneticPr fontId="5"/>
  </si>
  <si>
    <t>消耗品費</t>
    <rPh sb="0" eb="3">
      <t>ショウモウヒン</t>
    </rPh>
    <rPh sb="3" eb="4">
      <t>ヒ</t>
    </rPh>
    <phoneticPr fontId="5"/>
  </si>
  <si>
    <t>事務所維持費</t>
    <rPh sb="0" eb="3">
      <t>ジムショ</t>
    </rPh>
    <rPh sb="3" eb="6">
      <t>イジヒ</t>
    </rPh>
    <phoneticPr fontId="5"/>
  </si>
  <si>
    <t>その他</t>
    <rPh sb="2" eb="3">
      <t>ホカ</t>
    </rPh>
    <phoneticPr fontId="5"/>
  </si>
  <si>
    <t>C.株式会社二川工業製作所</t>
    <rPh sb="2" eb="6">
      <t>カブシキガイシャ</t>
    </rPh>
    <rPh sb="6" eb="8">
      <t>フタガワ</t>
    </rPh>
    <rPh sb="8" eb="10">
      <t>コウギョウ</t>
    </rPh>
    <rPh sb="10" eb="13">
      <t>セイサクショ</t>
    </rPh>
    <phoneticPr fontId="5"/>
  </si>
  <si>
    <t>D.</t>
    <phoneticPr fontId="5"/>
  </si>
  <si>
    <t>車両導入事業費</t>
    <rPh sb="0" eb="2">
      <t>シャリョウ</t>
    </rPh>
    <rPh sb="2" eb="4">
      <t>ドウニュウ</t>
    </rPh>
    <rPh sb="4" eb="7">
      <t>ジギョウヒ</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</si>
  <si>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</si>
  <si>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</si>
  <si>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</si>
  <si>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</si>
  <si>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</si>
  <si>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</si>
  <si>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</si>
  <si>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</si>
  <si>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</si>
  <si>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</si>
  <si>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</si>
  <si>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</si>
  <si>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</si>
  <si>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</si>
  <si>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</si>
  <si>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</si>
  <si>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一般社団法人次世代自動車振興センター</t>
    <rPh sb="0" eb="2">
      <t>イッパン</t>
    </rPh>
    <rPh sb="2" eb="6">
      <t>シャダンホウジン</t>
    </rPh>
    <rPh sb="6" eb="9">
      <t>ジセダイ</t>
    </rPh>
    <rPh sb="9" eb="12">
      <t>ジドウシャ</t>
    </rPh>
    <rPh sb="12" eb="14">
      <t>シンコウ</t>
    </rPh>
    <phoneticPr fontId="5"/>
  </si>
  <si>
    <t>補助金交付の手続き</t>
    <rPh sb="0" eb="3">
      <t>ホジョキン</t>
    </rPh>
    <rPh sb="3" eb="5">
      <t>コウフ</t>
    </rPh>
    <rPh sb="6" eb="8">
      <t>テツヅ</t>
    </rPh>
    <phoneticPr fontId="5"/>
  </si>
  <si>
    <t>補助金等交付</t>
  </si>
  <si>
    <t>B</t>
    <phoneticPr fontId="5"/>
  </si>
  <si>
    <t>さくら情報システム株式会社</t>
    <phoneticPr fontId="5"/>
  </si>
  <si>
    <t>申請受付センター業務</t>
  </si>
  <si>
    <t>一般競争契約
（総合評価）</t>
    <rPh sb="4" eb="6">
      <t>ケイヤク</t>
    </rPh>
    <rPh sb="8" eb="12">
      <t>ソウゴウヒョウカ</t>
    </rPh>
    <phoneticPr fontId="5"/>
  </si>
  <si>
    <t>株式会社山一情報システム</t>
    <phoneticPr fontId="5"/>
  </si>
  <si>
    <t>システム開発</t>
  </si>
  <si>
    <t>随意契約
（その他）</t>
    <rPh sb="0" eb="2">
      <t>ズイイ</t>
    </rPh>
    <rPh sb="2" eb="4">
      <t>ケイヤク</t>
    </rPh>
    <rPh sb="8" eb="9">
      <t>タ</t>
    </rPh>
    <phoneticPr fontId="5"/>
  </si>
  <si>
    <t>SCSK株式会社</t>
    <phoneticPr fontId="5"/>
  </si>
  <si>
    <t>凸版印刷株式会社</t>
    <phoneticPr fontId="5"/>
  </si>
  <si>
    <t>コールセンター業務</t>
  </si>
  <si>
    <t>一般競争契約
（最低価格）</t>
    <rPh sb="4" eb="6">
      <t>ケイヤク</t>
    </rPh>
    <rPh sb="8" eb="10">
      <t>サイテイ</t>
    </rPh>
    <rPh sb="10" eb="12">
      <t>カカク</t>
    </rPh>
    <phoneticPr fontId="5"/>
  </si>
  <si>
    <t>システム保守業務</t>
    <rPh sb="6" eb="8">
      <t>ギョウム</t>
    </rPh>
    <phoneticPr fontId="5"/>
  </si>
  <si>
    <t>C</t>
    <phoneticPr fontId="5"/>
  </si>
  <si>
    <t>株式会社二川工業製作所</t>
    <rPh sb="0" eb="4">
      <t>カブシキガイシャ</t>
    </rPh>
    <rPh sb="4" eb="6">
      <t>ニカワ</t>
    </rPh>
    <rPh sb="6" eb="8">
      <t>コウギョウ</t>
    </rPh>
    <rPh sb="8" eb="11">
      <t>セイサクショ</t>
    </rPh>
    <phoneticPr fontId="5"/>
  </si>
  <si>
    <t xml:space="preserve">車両導入（4台）								</t>
    <phoneticPr fontId="5"/>
  </si>
  <si>
    <t>車両・V2H導入（各１台）</t>
    <rPh sb="0" eb="2">
      <t>シャリョウ</t>
    </rPh>
    <rPh sb="6" eb="8">
      <t>ドウニュウ</t>
    </rPh>
    <rPh sb="9" eb="10">
      <t>カク</t>
    </rPh>
    <rPh sb="11" eb="12">
      <t>ダイ</t>
    </rPh>
    <phoneticPr fontId="5"/>
  </si>
  <si>
    <t>アースシグナル株式会社</t>
    <rPh sb="7" eb="11">
      <t>カブシキガイシャ</t>
    </rPh>
    <phoneticPr fontId="5"/>
  </si>
  <si>
    <t xml:space="preserve">車両導入（3台）								</t>
    <phoneticPr fontId="5"/>
  </si>
  <si>
    <t>個人A</t>
    <rPh sb="0" eb="2">
      <t>コジン</t>
    </rPh>
    <phoneticPr fontId="5"/>
  </si>
  <si>
    <t>車両（2台）・V2H導入（１台）</t>
    <rPh sb="0" eb="2">
      <t>シャリョウ</t>
    </rPh>
    <rPh sb="4" eb="5">
      <t>ダイ</t>
    </rPh>
    <rPh sb="10" eb="12">
      <t>ドウニュウ</t>
    </rPh>
    <rPh sb="14" eb="15">
      <t>ダイ</t>
    </rPh>
    <phoneticPr fontId="5"/>
  </si>
  <si>
    <t>個人B</t>
    <rPh sb="0" eb="2">
      <t>コジン</t>
    </rPh>
    <phoneticPr fontId="5"/>
  </si>
  <si>
    <t>車両・V2H導入（各2台）</t>
    <rPh sb="0" eb="2">
      <t>シャリョウ</t>
    </rPh>
    <rPh sb="6" eb="8">
      <t>ドウニュウ</t>
    </rPh>
    <rPh sb="9" eb="10">
      <t>カク</t>
    </rPh>
    <rPh sb="11" eb="12">
      <t>ダイ</t>
    </rPh>
    <phoneticPr fontId="5"/>
  </si>
  <si>
    <t>鈴与レンタカー株式会社</t>
    <rPh sb="0" eb="2">
      <t>スズヨ</t>
    </rPh>
    <rPh sb="7" eb="11">
      <t>カブシキカイシャ</t>
    </rPh>
    <phoneticPr fontId="5"/>
  </si>
  <si>
    <t>個人C</t>
    <rPh sb="0" eb="2">
      <t>コジン</t>
    </rPh>
    <phoneticPr fontId="5"/>
  </si>
  <si>
    <t>株式会社北斗不動産ホールディングス</t>
    <rPh sb="0" eb="4">
      <t>カブシキカイシャ</t>
    </rPh>
    <rPh sb="4" eb="6">
      <t>ホクト</t>
    </rPh>
    <rPh sb="6" eb="9">
      <t>フドウサン</t>
    </rPh>
    <phoneticPr fontId="5"/>
  </si>
  <si>
    <t>加賀市総合サービス株式会社</t>
    <rPh sb="0" eb="2">
      <t>カガ</t>
    </rPh>
    <rPh sb="2" eb="3">
      <t>シ</t>
    </rPh>
    <rPh sb="3" eb="5">
      <t>ソウゴウ</t>
    </rPh>
    <rPh sb="9" eb="10">
      <t>カブ</t>
    </rPh>
    <rPh sb="10" eb="13">
      <t>シキカイシャ</t>
    </rPh>
    <phoneticPr fontId="5"/>
  </si>
  <si>
    <t>個人D</t>
    <rPh sb="0" eb="2">
      <t>コジン</t>
    </rPh>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</si>
  <si>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</si>
  <si>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</si>
  <si>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</si>
  <si>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</si>
  <si>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</si>
  <si>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</si>
  <si>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</si>
  <si>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</si>
  <si>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</si>
  <si>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</si>
  <si>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</si>
  <si>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</si>
  <si>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</si>
  <si>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</si>
  <si>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</si>
  <si>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</si>
  <si>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</si>
  <si>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</si>
  <si>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</si>
  <si>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</si>
  <si>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</si>
  <si>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</si>
  <si>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</si>
  <si>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</si>
  <si>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</si>
  <si>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</si>
  <si>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</si>
  <si>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</si>
  <si>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</si>
  <si>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</si>
  <si>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</si>
  <si>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</si>
  <si>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</si>
  <si>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</si>
  <si>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</si>
  <si>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</si>
  <si>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</si>
  <si>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</si>
  <si>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</si>
  <si>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</si>
  <si>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</si>
  <si>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</si>
  <si>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</si>
  <si>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</si>
  <si>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</si>
  <si>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</si>
  <si>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</si>
  <si>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</si>
  <si>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</si>
  <si>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</si>
  <si>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</si>
  <si>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</si>
  <si>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</si>
  <si>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</si>
  <si>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</si>
  <si>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</si>
  <si>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</si>
  <si>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</si>
  <si>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</si>
  <si>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</si>
  <si>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</si>
  <si>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</si>
  <si>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</si>
  <si>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</si>
  <si>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</si>
  <si>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</si>
  <si>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</si>
  <si>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</si>
  <si>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</si>
  <si>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</si>
  <si>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</si>
  <si>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</si>
  <si>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</si>
  <si>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</si>
  <si>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</si>
  <si>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</si>
  <si>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</si>
  <si>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</si>
  <si>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</si>
  <si>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</si>
  <si>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</si>
  <si>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</si>
  <si>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</si>
  <si>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</si>
  <si>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</si>
  <si>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</si>
  <si>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</si>
  <si>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</si>
  <si>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</si>
  <si>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</si>
  <si>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</si>
  <si>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</si>
  <si>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</si>
  <si>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</si>
  <si>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</si>
  <si>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</si>
  <si>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</si>
  <si>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</si>
  <si>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</si>
  <si>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</si>
  <si>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</si>
  <si>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</si>
  <si>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</si>
  <si>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</si>
  <si>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</si>
  <si>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</si>
  <si>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</si>
  <si>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</si>
  <si>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</si>
  <si>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</si>
  <si>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</si>
  <si>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</si>
  <si>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</si>
  <si>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</si>
  <si>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</si>
  <si>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</si>
  <si>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</si>
  <si>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</si>
  <si>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</si>
  <si>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</si>
  <si>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</si>
  <si>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</si>
  <si>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</si>
  <si>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</si>
  <si>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</si>
  <si>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</si>
  <si>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</si>
  <si>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</si>
  <si>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</si>
  <si>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</si>
  <si>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</si>
  <si>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</si>
  <si>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</si>
  <si>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</si>
  <si>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</si>
  <si>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</si>
  <si>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</si>
  <si>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</si>
  <si>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</si>
  <si>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</si>
  <si>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</si>
  <si>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</si>
  <si>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</si>
  <si>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</si>
  <si>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</si>
  <si>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</si>
  <si>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</si>
  <si>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</si>
  <si>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</si>
  <si>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</si>
  <si>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</si>
  <si>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</si>
  <si>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</si>
  <si>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</si>
  <si>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</si>
  <si>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</si>
  <si>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</si>
  <si>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</si>
  <si>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</si>
  <si>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</si>
  <si>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</si>
  <si>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</si>
  <si>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</si>
  <si>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</si>
  <si>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</si>
  <si>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</si>
  <si>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</si>
  <si>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</si>
  <si>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</si>
  <si>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</si>
  <si>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</si>
  <si>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</si>
  <si>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</si>
  <si>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</si>
  <si>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</si>
  <si>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</si>
  <si>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</si>
  <si>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</si>
  <si>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</si>
  <si>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</si>
  <si>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</si>
  <si>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</si>
  <si>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</si>
  <si>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</si>
  <si>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</si>
  <si>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</si>
  <si>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</si>
  <si>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</si>
  <si>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</si>
  <si>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</si>
  <si>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</si>
  <si>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</si>
  <si>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</si>
  <si>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</si>
  <si>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</si>
  <si>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</si>
  <si>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</si>
  <si>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</si>
  <si>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</si>
  <si>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</si>
  <si>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</si>
  <si>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</si>
  <si>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</si>
  <si>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</si>
  <si>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</si>
  <si>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</si>
  <si>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</si>
  <si>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</si>
  <si>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</si>
  <si>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</si>
  <si>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</si>
  <si>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</si>
  <si>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</si>
  <si>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</si>
  <si>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</si>
  <si>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</si>
  <si>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</si>
  <si>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</si>
  <si>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</si>
  <si>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</si>
  <si>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</si>
  <si>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</si>
  <si>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</si>
  <si>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</si>
  <si>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</si>
  <si>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</si>
  <si>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</si>
  <si>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</si>
  <si>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</si>
  <si>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</si>
  <si>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</si>
  <si>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</si>
  <si>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</si>
  <si>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</si>
  <si>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</si>
  <si>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</si>
  <si>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</si>
  <si>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</si>
  <si>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</si>
  <si>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</si>
  <si>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</si>
  <si>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</si>
  <si>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</si>
  <si>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</si>
  <si>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</si>
  <si>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</si>
  <si>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</si>
  <si>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</si>
  <si>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</si>
  <si>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</si>
  <si>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</si>
  <si>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</si>
  <si>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</si>
  <si>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</si>
  <si>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</si>
  <si>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</si>
  <si>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</si>
  <si>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</si>
  <si>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</si>
  <si>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</si>
  <si>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</si>
  <si>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</si>
  <si>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</si>
  <si>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</si>
  <si>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</si>
  <si>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</si>
  <si>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</si>
  <si>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</si>
  <si>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</si>
  <si>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</si>
  <si>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</si>
  <si>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</si>
  <si>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</si>
  <si>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</si>
  <si>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</si>
  <si>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</si>
  <si>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</si>
  <si>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</si>
  <si>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</si>
  <si>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</si>
  <si>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</si>
  <si>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</si>
  <si>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</si>
  <si>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</si>
  <si>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</si>
  <si>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</si>
  <si>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</si>
  <si>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</si>
  <si>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</si>
  <si>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</si>
  <si>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</si>
  <si>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</si>
  <si>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</si>
  <si>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</si>
  <si>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</si>
  <si>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</si>
  <si>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</si>
  <si>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</si>
  <si>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</si>
  <si>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</si>
  <si>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</si>
  <si>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</si>
  <si>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</si>
  <si>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</si>
  <si>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</si>
  <si>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</si>
  <si>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</si>
  <si>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</si>
  <si>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</si>
  <si>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</si>
  <si>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</si>
  <si>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</si>
  <si>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</si>
  <si>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</si>
  <si>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</si>
  <si>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</si>
  <si>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</si>
  <si>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</si>
  <si>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</si>
  <si>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</si>
  <si>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</si>
  <si>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</si>
  <si>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</si>
  <si>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</si>
  <si>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</si>
  <si>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</si>
  <si>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</si>
  <si>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</si>
  <si>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</si>
  <si>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</si>
  <si>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</si>
  <si>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</si>
  <si>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</si>
  <si>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</si>
  <si>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</si>
  <si>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</si>
  <si>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</si>
  <si>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</si>
  <si>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</si>
  <si>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</si>
  <si>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</si>
  <si>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</si>
  <si>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</si>
  <si>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</si>
  <si>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</si>
  <si>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</si>
  <si>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</si>
  <si>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</si>
  <si>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</si>
  <si>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</si>
  <si>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</si>
  <si>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</si>
  <si>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</si>
  <si>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</si>
  <si>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</si>
  <si>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</si>
  <si>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</si>
  <si>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</si>
  <si>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</si>
  <si>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</si>
  <si>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</si>
  <si>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</si>
  <si>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</si>
  <si>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</si>
  <si>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</si>
  <si>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</si>
  <si>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</si>
  <si>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</si>
  <si>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</si>
  <si>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</si>
  <si>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</si>
  <si>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</si>
  <si>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</si>
  <si>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</si>
  <si>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</si>
  <si>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</si>
  <si>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</si>
  <si>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</si>
  <si>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</si>
  <si>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</si>
  <si>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</si>
  <si>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</si>
  <si>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</si>
  <si>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</si>
  <si>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</si>
  <si>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</si>
  <si>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</si>
  <si>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</si>
  <si>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</si>
  <si>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</si>
  <si>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</si>
  <si>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</si>
  <si>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</si>
  <si>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</si>
  <si>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</si>
  <si>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</si>
  <si>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</si>
  <si>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</si>
  <si>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</si>
  <si>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</si>
  <si>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</si>
  <si>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</si>
  <si>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</si>
  <si>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</si>
  <si>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</si>
  <si>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</si>
  <si>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</si>
  <si>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</si>
  <si>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</si>
  <si>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</si>
  <si>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</si>
  <si>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</si>
  <si>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</si>
  <si>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</si>
  <si>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</si>
  <si>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</si>
  <si>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</si>
  <si>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</si>
  <si>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</si>
  <si>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</si>
  <si>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</si>
  <si>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</si>
  <si>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</si>
  <si>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</si>
  <si>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</si>
  <si>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</si>
  <si>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</si>
  <si>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</si>
  <si>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</si>
  <si>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</si>
  <si>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</si>
  <si>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</si>
  <si>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グリーン社会の実現に向けて、電気自動車や燃料電池自動車、プラグインハイブリッド車を普及させることにより、移動の脱炭素化と分散型社会・レジリエンス強化等を同時に推し進め、国民の脱炭素ライフスタイルへの転換を図る。環境性能に優れており、災害時にも非常用電源として活用ができる電気自動車や燃料電池自動車、プラグインハイブリッド車の導入と、再エネ電力や充放電設備を同時に購入・利用する取組を、集中的に支援する。</t>
    <phoneticPr fontId="5"/>
  </si>
  <si>
    <t>一般社団法人日本自動車販売協会連合会</t>
    <rPh sb="0" eb="2">
      <t>イッパン</t>
    </rPh>
    <rPh sb="2" eb="4">
      <t>シャダン</t>
    </rPh>
    <rPh sb="4" eb="6">
      <t>ホウジン</t>
    </rPh>
    <rPh sb="6" eb="8">
      <t>ニホン</t>
    </rPh>
    <rPh sb="8" eb="11">
      <t>ジドウシャ</t>
    </rPh>
    <rPh sb="11" eb="13">
      <t>ハンバイ</t>
    </rPh>
    <rPh sb="13" eb="15">
      <t>キョウカイ</t>
    </rPh>
    <rPh sb="15" eb="18">
      <t>レンゴウカイ</t>
    </rPh>
    <phoneticPr fontId="5"/>
  </si>
  <si>
    <t>再エネ電力と電動車を活用したゼロカーボンライフ・ワークスタイル先行導入モデル事業（経済産業省 連携事業）</t>
    <phoneticPr fontId="5"/>
  </si>
  <si>
    <t>-</t>
    <phoneticPr fontId="5"/>
  </si>
  <si>
    <t>再エネ電力と電気自動車や燃料電池自動車等を同時に購入・利用する取組を、集中的に支援する。災害時に給電できる充放電設備の導入も支援する。
本事業の補助対象者には、電気自動車等を活用したゼロカーボンの生活・事業活動の実態調査に、モニターとして参画していただく。
また、モデル事業の調査結果の分析を行い、ゼロカーボンの実践・普及拡大に向けた課題抽出や効果的な普及啓発等の企画・立案に活用する。【補助率1/2等】</t>
    <rPh sb="194" eb="197">
      <t>ホジョリツ</t>
    </rPh>
    <rPh sb="200" eb="201">
      <t>トウ</t>
    </rPh>
    <phoneticPr fontId="5"/>
  </si>
  <si>
    <t>〇令和12年度の成果目標の達成に本モデル事業がどのように・どの程度寄与するものとなるのか、ストーリーが見えない。
〇活動目標（11,975台）に照らして活動実績(8,412台）で3,563台もの大きな乖離があるが、行政事業レビューシートでは「導入実績は当初見込みを下回ったものの導入支援という事業目標は達成されている」とか「事業開始時の想定交付件数をわずかに下回った」と記述されており、妥当な評価がなされているとは思えない。
〇他省の関連事業との役割分担については、「環境省は各省の既存事業でこれまで支援がなされていない部分を補助対象とする枠組みを構築する」とあるのみで、これでは具体的にいかなる役割分担がなされいるのか判然とせず、他省と補助対象等が重複していないことが確認できない。</t>
    <phoneticPr fontId="5"/>
  </si>
  <si>
    <t>クリーンエネルギー自動車・インフラ導入促進補助金</t>
    <phoneticPr fontId="5"/>
  </si>
  <si>
    <t>ＮＥＣプラットフォームズ株式会社</t>
    <phoneticPr fontId="5"/>
  </si>
  <si>
    <t>A.一般社団法人次世代自動車振興センター</t>
    <rPh sb="2" eb="8">
      <t>イッパンシャダンホウジン</t>
    </rPh>
    <phoneticPr fontId="5"/>
  </si>
  <si>
    <t>外部有識者の所見を踏まえ、成果目標達成に向けた分かりやすい表現や、評価・役割分担に関する記載について検討する。</t>
    <rPh sb="0" eb="5">
      <t>ガイブユウシキシャ</t>
    </rPh>
    <rPh sb="6" eb="8">
      <t>ショケン</t>
    </rPh>
    <rPh sb="9" eb="10">
      <t>フ</t>
    </rPh>
    <rPh sb="50" eb="5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</si>
</sst>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0" borderId="108"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94" xfId="0" applyFont="1" applyFill="1" applyBorder="1" applyAlignment="1" applyProtection="1">
      <alignment horizontal="center" vertical="center" wrapText="1"/>
      <protection locked="0"/>
    </xf>
    <xf numFmtId="179" fontId="22" fillId="0" borderId="108" xfId="0" applyNumberFormat="1" applyFont="1" applyFill="1" applyBorder="1" applyAlignment="1" applyProtection="1">
      <alignment horizontal="center" vertical="center" wrapText="1"/>
      <protection locked="0"/>
    </xf>
    <xf numFmtId="179" fontId="22" fillId="0" borderId="14" xfId="0" applyNumberFormat="1" applyFont="1" applyFill="1" applyBorder="1" applyAlignment="1" applyProtection="1">
      <alignment horizontal="center" vertical="center" wrapText="1"/>
      <protection locked="0"/>
    </xf>
    <xf numFmtId="179" fontId="22" fillId="0" borderId="94" xfId="0" applyNumberFormat="1" applyFont="1" applyFill="1" applyBorder="1" applyAlignment="1" applyProtection="1">
      <alignment horizontal="center" vertical="center" wrapText="1"/>
      <protection locked="0"/>
    </xf>
    <xf numFmtId="49" fontId="20" fillId="0" borderId="1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44825</xdr:colOff>
      <xdr:row>270</xdr:row>
      <xdr:rowOff>98612</xdr:rowOff>
    </xdr:from>
    <xdr:to>
      <xdr:col>36</xdr:col>
      <xdr:colOff>155296</xdr:colOff>
      <xdr:row>295</xdr:row>
      <xdr:rowOff>182881</xdr:rowOff>
    </xdr:to>
    <xdr:grpSp>
      <xdr:nvGrpSpPr>
        <xdr:cNvPr id="2" name="グループ化 18">
          <a:extLst>
            <a:ext uri="{FF2B5EF4-FFF2-40B4-BE49-F238E27FC236}">
              <a16:creationId xmlns:a16="http://schemas.microsoft.com/office/drawing/2014/main" id="{00000000-0008-0000-0000-000002000000}"/>
            </a:ext>
          </a:extLst>
        </xdr:cNvPr>
        <xdr:cNvGrpSpPr>
          <a:grpSpLocks/>
        </xdr:cNvGrpSpPr>
      </xdr:nvGrpSpPr>
      <xdr:grpSpPr bwMode="auto">
        <a:xfrm>
          <a:off x="4092950" y="51700300"/>
          <a:ext cx="3348971" cy="9799769"/>
          <a:chOff x="3643945" y="32615594"/>
          <a:chExt cx="2925130" cy="9758993"/>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930388" y="32615594"/>
            <a:ext cx="2225636" cy="11413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7,400</a:t>
            </a:r>
            <a:r>
              <a:rPr kumimoji="1" lang="ja-JP" altLang="en-US" sz="1100">
                <a:solidFill>
                  <a:schemeClr val="tx1"/>
                </a:solidFill>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3805136" y="33947135"/>
            <a:ext cx="2524314" cy="8559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sp macro="" textlink="">
        <xdr:nvSpPr>
          <xdr:cNvPr id="5" name="テキスト ボックス 60">
            <a:extLst>
              <a:ext uri="{FF2B5EF4-FFF2-40B4-BE49-F238E27FC236}">
                <a16:creationId xmlns:a16="http://schemas.microsoft.com/office/drawing/2014/main" id="{00000000-0008-0000-0000-000005000000}"/>
              </a:ext>
            </a:extLst>
          </xdr:cNvPr>
          <xdr:cNvSpPr txBox="1"/>
        </xdr:nvSpPr>
        <xdr:spPr>
          <a:xfrm>
            <a:off x="4041677" y="34043049"/>
            <a:ext cx="2110018" cy="617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000"/>
              </a:lnSpc>
            </a:pPr>
            <a:r>
              <a:rPr kumimoji="1" lang="ja-JP" altLang="en-US" sz="1100"/>
              <a:t>電気自動車等を導入する者に対する補助事業を実施する民間団体等への補助を実施</a:t>
            </a: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4980580" y="34907747"/>
            <a:ext cx="0" cy="7323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959293" y="36011024"/>
            <a:ext cx="2225636" cy="11127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100">
                <a:solidFill>
                  <a:schemeClr val="tx1"/>
                </a:solidFill>
              </a:rPr>
              <a:t>A</a:t>
            </a: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一社</a:t>
            </a:r>
            <a:r>
              <a:rPr kumimoji="1" lang="en-US" altLang="ja-JP" sz="1100">
                <a:solidFill>
                  <a:schemeClr val="tx1"/>
                </a:solidFill>
              </a:rPr>
              <a:t>)</a:t>
            </a:r>
            <a:r>
              <a:rPr kumimoji="1" lang="ja-JP" altLang="en-US" sz="1100">
                <a:solidFill>
                  <a:schemeClr val="tx1"/>
                </a:solidFill>
              </a:rPr>
              <a:t>次世代自動車振興センター</a:t>
            </a:r>
            <a:endParaRPr kumimoji="1" lang="en-US" altLang="ja-JP" sz="1100">
              <a:solidFill>
                <a:schemeClr val="tx1"/>
              </a:solidFill>
            </a:endParaRPr>
          </a:p>
          <a:p>
            <a:pPr algn="ctr"/>
            <a:r>
              <a:rPr kumimoji="1" lang="en-US" altLang="ja-JP" sz="1100">
                <a:solidFill>
                  <a:schemeClr val="tx1"/>
                </a:solidFill>
              </a:rPr>
              <a:t>7,400</a:t>
            </a:r>
            <a:r>
              <a:rPr kumimoji="1" lang="ja-JP" altLang="en-US" sz="1100">
                <a:solidFill>
                  <a:schemeClr val="tx1"/>
                </a:solidFill>
              </a:rPr>
              <a:t>百万円</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3895151" y="37314032"/>
            <a:ext cx="2524314" cy="884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sp macro="" textlink="">
        <xdr:nvSpPr>
          <xdr:cNvPr id="9" name="テキスト ボックス 64">
            <a:extLst>
              <a:ext uri="{FF2B5EF4-FFF2-40B4-BE49-F238E27FC236}">
                <a16:creationId xmlns:a16="http://schemas.microsoft.com/office/drawing/2014/main" id="{00000000-0008-0000-0000-000009000000}"/>
              </a:ext>
            </a:extLst>
          </xdr:cNvPr>
          <xdr:cNvSpPr txBox="1"/>
        </xdr:nvSpPr>
        <xdr:spPr>
          <a:xfrm>
            <a:off x="4103815" y="37532786"/>
            <a:ext cx="2081114" cy="427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補助金交付の手続等</a:t>
            </a:r>
            <a:endParaRPr kumimoji="1" lang="en-US" altLang="ja-JP" sz="1100"/>
          </a:p>
        </xdr:txBody>
      </xdr:sp>
      <xdr:sp macro="" textlink="">
        <xdr:nvSpPr>
          <xdr:cNvPr id="10" name="テキスト ボックス 65">
            <a:extLst>
              <a:ext uri="{FF2B5EF4-FFF2-40B4-BE49-F238E27FC236}">
                <a16:creationId xmlns:a16="http://schemas.microsoft.com/office/drawing/2014/main" id="{00000000-0008-0000-0000-00000A000000}"/>
              </a:ext>
            </a:extLst>
          </xdr:cNvPr>
          <xdr:cNvSpPr txBox="1"/>
        </xdr:nvSpPr>
        <xdr:spPr>
          <a:xfrm>
            <a:off x="4421763" y="35659117"/>
            <a:ext cx="1348870" cy="237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988588" y="40528755"/>
            <a:ext cx="2222332" cy="11318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100">
                <a:solidFill>
                  <a:schemeClr val="tx1"/>
                </a:solidFill>
              </a:rPr>
              <a:t>C</a:t>
            </a:r>
            <a:r>
              <a:rPr kumimoji="1" lang="ja-JP" altLang="en-US" sz="1100">
                <a:solidFill>
                  <a:schemeClr val="tx1"/>
                </a:solidFill>
              </a:rPr>
              <a:t>．</a:t>
            </a:r>
            <a:r>
              <a:rPr kumimoji="1" lang="ja-JP" altLang="en-US" sz="1100">
                <a:solidFill>
                  <a:sysClr val="windowText" lastClr="000000"/>
                </a:solidFill>
              </a:rPr>
              <a:t>民間企業、個人等　</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8,412</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6,917</a:t>
            </a:r>
            <a:r>
              <a:rPr kumimoji="1" lang="ja-JP" altLang="en-US" sz="1100">
                <a:solidFill>
                  <a:schemeClr val="tx1"/>
                </a:solidFill>
              </a:rPr>
              <a:t>百万円</a:t>
            </a:r>
          </a:p>
        </xdr:txBody>
      </xdr:sp>
      <xdr:sp macro="" textlink="">
        <xdr:nvSpPr>
          <xdr:cNvPr id="12" name="テキスト ボックス 68">
            <a:extLst>
              <a:ext uri="{FF2B5EF4-FFF2-40B4-BE49-F238E27FC236}">
                <a16:creationId xmlns:a16="http://schemas.microsoft.com/office/drawing/2014/main" id="{00000000-0008-0000-0000-00000C000000}"/>
              </a:ext>
            </a:extLst>
          </xdr:cNvPr>
          <xdr:cNvSpPr txBox="1"/>
        </xdr:nvSpPr>
        <xdr:spPr>
          <a:xfrm>
            <a:off x="3643945" y="41885089"/>
            <a:ext cx="2925130" cy="489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1300"/>
              </a:lnSpc>
            </a:pPr>
            <a:r>
              <a:rPr kumimoji="1" lang="ja-JP" altLang="en-US" sz="1100"/>
              <a:t>燃料電池自動車・電気自動車・プラグインハイブリッド自動車・</a:t>
            </a:r>
            <a:r>
              <a:rPr kumimoji="1" lang="en-US" altLang="ja-JP" sz="1100"/>
              <a:t>V2H</a:t>
            </a:r>
            <a:r>
              <a:rPr kumimoji="1" lang="ja-JP" altLang="ja-JP" sz="1100">
                <a:solidFill>
                  <a:schemeClr val="dk1"/>
                </a:solidFill>
                <a:effectLst/>
                <a:latin typeface="+mn-lt"/>
                <a:ea typeface="+mn-ea"/>
                <a:cs typeface="+mn-cs"/>
              </a:rPr>
              <a:t>充放電設備</a:t>
            </a:r>
            <a:r>
              <a:rPr kumimoji="1" lang="ja-JP" altLang="en-US" sz="1100"/>
              <a:t>等の導入</a:t>
            </a:r>
            <a:endParaRPr kumimoji="1" lang="en-US" altLang="ja-JP" sz="1100"/>
          </a:p>
        </xdr:txBody>
      </xdr:sp>
      <xdr:sp macro="" textlink="">
        <xdr:nvSpPr>
          <xdr:cNvPr id="13" name="テキスト ボックス 71">
            <a:extLst>
              <a:ext uri="{FF2B5EF4-FFF2-40B4-BE49-F238E27FC236}">
                <a16:creationId xmlns:a16="http://schemas.microsoft.com/office/drawing/2014/main" id="{00000000-0008-0000-0000-00000D000000}"/>
              </a:ext>
            </a:extLst>
          </xdr:cNvPr>
          <xdr:cNvSpPr txBox="1"/>
        </xdr:nvSpPr>
        <xdr:spPr>
          <a:xfrm>
            <a:off x="4375717" y="40215334"/>
            <a:ext cx="1319966" cy="247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xnSp macro="">
        <xdr:nvCxnSpPr>
          <xdr:cNvPr id="14" name="直線矢印コネクタ 13">
            <a:extLst>
              <a:ext uri="{FF2B5EF4-FFF2-40B4-BE49-F238E27FC236}">
                <a16:creationId xmlns:a16="http://schemas.microsoft.com/office/drawing/2014/main" id="{00000000-0008-0000-0000-00000E000000}"/>
              </a:ext>
            </a:extLst>
          </xdr:cNvPr>
          <xdr:cNvCxnSpPr>
            <a:endCxn id="13" idx="0"/>
          </xdr:cNvCxnSpPr>
        </xdr:nvCxnSpPr>
        <xdr:spPr>
          <a:xfrm flipH="1">
            <a:off x="5035700" y="38228736"/>
            <a:ext cx="8554" cy="19865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161148</xdr:colOff>
      <xdr:row>286</xdr:row>
      <xdr:rowOff>125959</xdr:rowOff>
    </xdr:from>
    <xdr:to>
      <xdr:col>40</xdr:col>
      <xdr:colOff>166570</xdr:colOff>
      <xdr:row>287</xdr:row>
      <xdr:rowOff>88587</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5719266" y="46267300"/>
          <a:ext cx="1619069" cy="6260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100">
              <a:solidFill>
                <a:schemeClr val="tx1"/>
              </a:solidFill>
            </a:rPr>
            <a:t>B</a:t>
          </a:r>
          <a:r>
            <a:rPr kumimoji="1" lang="ja-JP" altLang="en-US" sz="1100">
              <a:solidFill>
                <a:schemeClr val="tx1"/>
              </a:solidFill>
            </a:rPr>
            <a:t>．民間</a:t>
          </a:r>
          <a:r>
            <a:rPr kumimoji="1" lang="ja-JP" altLang="en-US" sz="1100">
              <a:solidFill>
                <a:sysClr val="windowText" lastClr="000000"/>
              </a:solidFill>
            </a:rPr>
            <a:t>企業（</a:t>
          </a:r>
          <a:r>
            <a:rPr kumimoji="1" lang="en-US" altLang="ja-JP" sz="1100">
              <a:solidFill>
                <a:sysClr val="windowText" lastClr="000000"/>
              </a:solidFill>
            </a:rPr>
            <a:t>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150</a:t>
          </a:r>
          <a:r>
            <a:rPr kumimoji="1" lang="ja-JP" altLang="en-US" sz="1100">
              <a:solidFill>
                <a:sysClr val="windowText" lastClr="000000"/>
              </a:solidFill>
            </a:rPr>
            <a:t>百万円</a:t>
          </a:r>
        </a:p>
      </xdr:txBody>
    </xdr:sp>
    <xdr:clientData/>
  </xdr:twoCellAnchor>
  <xdr:twoCellAnchor>
    <xdr:from>
      <xdr:col>31</xdr:col>
      <xdr:colOff>110348</xdr:colOff>
      <xdr:row>287</xdr:row>
      <xdr:rowOff>98298</xdr:rowOff>
    </xdr:from>
    <xdr:to>
      <xdr:col>41</xdr:col>
      <xdr:colOff>92504</xdr:colOff>
      <xdr:row>287</xdr:row>
      <xdr:rowOff>526767</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5668466" y="46903027"/>
          <a:ext cx="1775097" cy="428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30</xdr:col>
      <xdr:colOff>121276</xdr:colOff>
      <xdr:row>285</xdr:row>
      <xdr:rowOff>508134</xdr:rowOff>
    </xdr:from>
    <xdr:to>
      <xdr:col>42</xdr:col>
      <xdr:colOff>29324</xdr:colOff>
      <xdr:row>286</xdr:row>
      <xdr:rowOff>95116</xdr:rowOff>
    </xdr:to>
    <xdr:sp macro="" textlink="">
      <xdr:nvSpPr>
        <xdr:cNvPr id="17" name="テキスト ボックス 64">
          <a:extLst>
            <a:ext uri="{FF2B5EF4-FFF2-40B4-BE49-F238E27FC236}">
              <a16:creationId xmlns:a16="http://schemas.microsoft.com/office/drawing/2014/main" id="{00000000-0008-0000-0000-000011000000}"/>
            </a:ext>
          </a:extLst>
        </xdr:cNvPr>
        <xdr:cNvSpPr txBox="1"/>
      </xdr:nvSpPr>
      <xdr:spPr bwMode="auto">
        <a:xfrm>
          <a:off x="5500100" y="45986087"/>
          <a:ext cx="2059577" cy="250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一般競争入札（総合評価）等</a:t>
          </a:r>
          <a:r>
            <a:rPr kumimoji="1" lang="en-US" altLang="ja-JP" sz="1100"/>
            <a:t>】</a:t>
          </a:r>
        </a:p>
      </xdr:txBody>
    </xdr:sp>
    <xdr:clientData/>
  </xdr:twoCellAnchor>
  <xdr:twoCellAnchor>
    <xdr:from>
      <xdr:col>32</xdr:col>
      <xdr:colOff>50798</xdr:colOff>
      <xdr:row>287</xdr:row>
      <xdr:rowOff>167240</xdr:rowOff>
    </xdr:from>
    <xdr:to>
      <xdr:col>41</xdr:col>
      <xdr:colOff>64755</xdr:colOff>
      <xdr:row>288</xdr:row>
      <xdr:rowOff>205979</xdr:rowOff>
    </xdr:to>
    <xdr:sp macro="" textlink="">
      <xdr:nvSpPr>
        <xdr:cNvPr id="18" name="テキスト ボックス 64">
          <a:extLst>
            <a:ext uri="{FF2B5EF4-FFF2-40B4-BE49-F238E27FC236}">
              <a16:creationId xmlns:a16="http://schemas.microsoft.com/office/drawing/2014/main" id="{00000000-0008-0000-0000-000012000000}"/>
            </a:ext>
          </a:extLst>
        </xdr:cNvPr>
        <xdr:cNvSpPr txBox="1"/>
      </xdr:nvSpPr>
      <xdr:spPr bwMode="auto">
        <a:xfrm>
          <a:off x="5788210" y="46971969"/>
          <a:ext cx="1627604" cy="702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システム保守・改修業務</a:t>
          </a:r>
          <a:endParaRPr kumimoji="1" lang="en-US" altLang="ja-JP" sz="1100"/>
        </a:p>
      </xdr:txBody>
    </xdr:sp>
    <xdr:clientData/>
  </xdr:twoCellAnchor>
  <xdr:twoCellAnchor>
    <xdr:from>
      <xdr:col>34</xdr:col>
      <xdr:colOff>125506</xdr:colOff>
      <xdr:row>281</xdr:row>
      <xdr:rowOff>286870</xdr:rowOff>
    </xdr:from>
    <xdr:to>
      <xdr:col>38</xdr:col>
      <xdr:colOff>125506</xdr:colOff>
      <xdr:row>285</xdr:row>
      <xdr:rowOff>519953</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bwMode="auto">
        <a:xfrm>
          <a:off x="6221506" y="44339435"/>
          <a:ext cx="717176" cy="16584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50800</xdr:colOff>
      <xdr:row>281</xdr:row>
      <xdr:rowOff>347980</xdr:rowOff>
    </xdr:from>
    <xdr:ext cx="2425700" cy="275717"/>
    <xdr:sp macro="" textlink="">
      <xdr:nvSpPr>
        <xdr:cNvPr id="19" name="テキスト ボックス 18">
          <a:extLst>
            <a:ext uri="{FF2B5EF4-FFF2-40B4-BE49-F238E27FC236}">
              <a16:creationId xmlns:a16="http://schemas.microsoft.com/office/drawing/2014/main" id="{4AAA44DE-F556-E1DB-24CF-A540847C34C2}"/>
            </a:ext>
          </a:extLst>
        </xdr:cNvPr>
        <xdr:cNvSpPr txBox="1"/>
      </xdr:nvSpPr>
      <xdr:spPr>
        <a:xfrm>
          <a:off x="4257040" y="56675020"/>
          <a:ext cx="2425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lang="ja-JP" altLang="ja-JP" sz="1100">
              <a:solidFill>
                <a:schemeClr val="tx1"/>
              </a:solidFill>
              <a:effectLst/>
              <a:latin typeface="+mn-lt"/>
              <a:ea typeface="+mn-ea"/>
              <a:cs typeface="+mn-cs"/>
            </a:rPr>
            <a:t>うち</a:t>
          </a:r>
          <a:r>
            <a:rPr lang="en-US" altLang="ja-JP" sz="1100">
              <a:solidFill>
                <a:schemeClr val="tx1"/>
              </a:solidFill>
              <a:effectLst/>
              <a:latin typeface="+mn-lt"/>
              <a:ea typeface="+mn-ea"/>
              <a:cs typeface="+mn-cs"/>
            </a:rPr>
            <a:t>190</a:t>
          </a:r>
          <a:r>
            <a:rPr lang="ja-JP" altLang="ja-JP" sz="1100">
              <a:solidFill>
                <a:schemeClr val="tx1"/>
              </a:solidFill>
              <a:effectLst/>
              <a:latin typeface="+mn-lt"/>
              <a:ea typeface="+mn-ea"/>
              <a:cs typeface="+mn-cs"/>
            </a:rPr>
            <a:t>百万円は国庫に返納</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99" zoomScale="80" zoomScaleNormal="75" zoomScaleSheetLayoutView="80" zoomScalePageLayoutView="85" workbookViewId="0">
      <selection activeCell="AP438" sqref="AP438:AX43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2">
        <v>2022</v>
      </c>
      <c r="AE2" s="852"/>
      <c r="AF2" s="852"/>
      <c r="AG2" s="852"/>
      <c r="AH2" s="852"/>
      <c r="AI2" s="75" t="s">
        <v>1</v>
      </c>
      <c r="AJ2" s="852" t="s">
        <v>2</v>
      </c>
      <c r="AK2" s="852"/>
      <c r="AL2" s="852"/>
      <c r="AM2" s="852"/>
      <c r="AN2" s="75" t="s">
        <v>1</v>
      </c>
      <c r="AO2" s="852">
        <v>21</v>
      </c>
      <c r="AP2" s="852"/>
      <c r="AQ2" s="852"/>
      <c r="AR2" s="76" t="s">
        <v>1</v>
      </c>
      <c r="AS2" s="853">
        <v>68</v>
      </c>
      <c r="AT2" s="853"/>
      <c r="AU2" s="853"/>
      <c r="AV2" s="75" t="str">
        <f>IF(AW2="","","-")</f>
        <v/>
      </c>
      <c r="AW2" s="854"/>
      <c r="AX2" s="854"/>
    </row>
    <row r="3" spans="1:50" ht="21" customHeight="1" thickBot="1" x14ac:dyDescent="0.2">
      <c r="A3" s="855" t="s">
        <v>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4</v>
      </c>
      <c r="AJ3" s="857" t="s">
        <v>5</v>
      </c>
      <c r="AK3" s="857"/>
      <c r="AL3" s="857"/>
      <c r="AM3" s="857"/>
      <c r="AN3" s="857"/>
      <c r="AO3" s="857"/>
      <c r="AP3" s="857"/>
      <c r="AQ3" s="857"/>
      <c r="AR3" s="857"/>
      <c r="AS3" s="857"/>
      <c r="AT3" s="857"/>
      <c r="AU3" s="857"/>
      <c r="AV3" s="857"/>
      <c r="AW3" s="857"/>
      <c r="AX3" s="24" t="s">
        <v>6</v>
      </c>
    </row>
    <row r="4" spans="1:50" ht="24.75" customHeight="1" x14ac:dyDescent="0.15">
      <c r="A4" s="827" t="s">
        <v>7</v>
      </c>
      <c r="B4" s="828"/>
      <c r="C4" s="828"/>
      <c r="D4" s="828"/>
      <c r="E4" s="828"/>
      <c r="F4" s="828"/>
      <c r="G4" s="829" t="s">
        <v>698</v>
      </c>
      <c r="H4" s="830"/>
      <c r="I4" s="830"/>
      <c r="J4" s="830"/>
      <c r="K4" s="830"/>
      <c r="L4" s="830"/>
      <c r="M4" s="830"/>
      <c r="N4" s="830"/>
      <c r="O4" s="830"/>
      <c r="P4" s="830"/>
      <c r="Q4" s="830"/>
      <c r="R4" s="830"/>
      <c r="S4" s="830"/>
      <c r="T4" s="830"/>
      <c r="U4" s="830"/>
      <c r="V4" s="830"/>
      <c r="W4" s="830"/>
      <c r="X4" s="830"/>
      <c r="Y4" s="831" t="s">
        <v>8</v>
      </c>
      <c r="Z4" s="832"/>
      <c r="AA4" s="832"/>
      <c r="AB4" s="832"/>
      <c r="AC4" s="832"/>
      <c r="AD4" s="833"/>
      <c r="AE4" s="834" t="s">
        <v>9</v>
      </c>
      <c r="AF4" s="835"/>
      <c r="AG4" s="835"/>
      <c r="AH4" s="835"/>
      <c r="AI4" s="835"/>
      <c r="AJ4" s="835"/>
      <c r="AK4" s="835"/>
      <c r="AL4" s="835"/>
      <c r="AM4" s="835"/>
      <c r="AN4" s="835"/>
      <c r="AO4" s="835"/>
      <c r="AP4" s="836"/>
      <c r="AQ4" s="837" t="s">
        <v>10</v>
      </c>
      <c r="AR4" s="832"/>
      <c r="AS4" s="832"/>
      <c r="AT4" s="832"/>
      <c r="AU4" s="832"/>
      <c r="AV4" s="832"/>
      <c r="AW4" s="832"/>
      <c r="AX4" s="838"/>
    </row>
    <row r="5" spans="1:50" ht="30" customHeight="1" x14ac:dyDescent="0.15">
      <c r="A5" s="839" t="s">
        <v>11</v>
      </c>
      <c r="B5" s="840"/>
      <c r="C5" s="840"/>
      <c r="D5" s="840"/>
      <c r="E5" s="840"/>
      <c r="F5" s="841"/>
      <c r="G5" s="842" t="s">
        <v>12</v>
      </c>
      <c r="H5" s="843"/>
      <c r="I5" s="843"/>
      <c r="J5" s="843"/>
      <c r="K5" s="843"/>
      <c r="L5" s="843"/>
      <c r="M5" s="844" t="s">
        <v>13</v>
      </c>
      <c r="N5" s="845"/>
      <c r="O5" s="845"/>
      <c r="P5" s="845"/>
      <c r="Q5" s="845"/>
      <c r="R5" s="846"/>
      <c r="S5" s="847" t="s">
        <v>14</v>
      </c>
      <c r="T5" s="843"/>
      <c r="U5" s="843"/>
      <c r="V5" s="843"/>
      <c r="W5" s="843"/>
      <c r="X5" s="848"/>
      <c r="Y5" s="849" t="s">
        <v>15</v>
      </c>
      <c r="Z5" s="850"/>
      <c r="AA5" s="850"/>
      <c r="AB5" s="850"/>
      <c r="AC5" s="850"/>
      <c r="AD5" s="851"/>
      <c r="AE5" s="872" t="s">
        <v>16</v>
      </c>
      <c r="AF5" s="872"/>
      <c r="AG5" s="872"/>
      <c r="AH5" s="872"/>
      <c r="AI5" s="872"/>
      <c r="AJ5" s="872"/>
      <c r="AK5" s="872"/>
      <c r="AL5" s="872"/>
      <c r="AM5" s="872"/>
      <c r="AN5" s="872"/>
      <c r="AO5" s="872"/>
      <c r="AP5" s="873"/>
      <c r="AQ5" s="874" t="s">
        <v>17</v>
      </c>
      <c r="AR5" s="875"/>
      <c r="AS5" s="875"/>
      <c r="AT5" s="875"/>
      <c r="AU5" s="875"/>
      <c r="AV5" s="875"/>
      <c r="AW5" s="875"/>
      <c r="AX5" s="876"/>
    </row>
    <row r="6" spans="1:50" ht="39" customHeight="1" x14ac:dyDescent="0.15">
      <c r="A6" s="877" t="s">
        <v>18</v>
      </c>
      <c r="B6" s="878"/>
      <c r="C6" s="878"/>
      <c r="D6" s="878"/>
      <c r="E6" s="878"/>
      <c r="F6" s="878"/>
      <c r="G6" s="879" t="str">
        <f>入力規則等!F39</f>
        <v>エネルギー対策特別会計エネルギー需給勘定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58" t="s">
        <v>19</v>
      </c>
      <c r="B7" s="859"/>
      <c r="C7" s="859"/>
      <c r="D7" s="859"/>
      <c r="E7" s="859"/>
      <c r="F7" s="860"/>
      <c r="G7" s="882" t="s">
        <v>20</v>
      </c>
      <c r="H7" s="883"/>
      <c r="I7" s="883"/>
      <c r="J7" s="883"/>
      <c r="K7" s="883"/>
      <c r="L7" s="883"/>
      <c r="M7" s="883"/>
      <c r="N7" s="883"/>
      <c r="O7" s="883"/>
      <c r="P7" s="883"/>
      <c r="Q7" s="883"/>
      <c r="R7" s="883"/>
      <c r="S7" s="883"/>
      <c r="T7" s="883"/>
      <c r="U7" s="883"/>
      <c r="V7" s="883"/>
      <c r="W7" s="883"/>
      <c r="X7" s="884"/>
      <c r="Y7" s="885" t="s">
        <v>21</v>
      </c>
      <c r="Z7" s="704"/>
      <c r="AA7" s="704"/>
      <c r="AB7" s="704"/>
      <c r="AC7" s="704"/>
      <c r="AD7" s="886"/>
      <c r="AE7" s="814" t="s">
        <v>22</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v>
      </c>
      <c r="B8" s="859"/>
      <c r="C8" s="859"/>
      <c r="D8" s="859"/>
      <c r="E8" s="859"/>
      <c r="F8" s="860"/>
      <c r="G8" s="861" t="str">
        <f>入力規則等!A27</f>
        <v>地球温暖化対策</v>
      </c>
      <c r="H8" s="862"/>
      <c r="I8" s="862"/>
      <c r="J8" s="862"/>
      <c r="K8" s="862"/>
      <c r="L8" s="862"/>
      <c r="M8" s="862"/>
      <c r="N8" s="862"/>
      <c r="O8" s="862"/>
      <c r="P8" s="862"/>
      <c r="Q8" s="862"/>
      <c r="R8" s="862"/>
      <c r="S8" s="862"/>
      <c r="T8" s="862"/>
      <c r="U8" s="862"/>
      <c r="V8" s="862"/>
      <c r="W8" s="862"/>
      <c r="X8" s="863"/>
      <c r="Y8" s="864" t="s">
        <v>24</v>
      </c>
      <c r="Z8" s="865"/>
      <c r="AA8" s="865"/>
      <c r="AB8" s="865"/>
      <c r="AC8" s="865"/>
      <c r="AD8" s="866"/>
      <c r="AE8" s="867" t="str">
        <f>入力規則等!K13</f>
        <v>エネルギー対策</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25</v>
      </c>
      <c r="B9" s="788"/>
      <c r="C9" s="788"/>
      <c r="D9" s="788"/>
      <c r="E9" s="788"/>
      <c r="F9" s="788"/>
      <c r="G9" s="869" t="s">
        <v>696</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26</v>
      </c>
      <c r="B10" s="776"/>
      <c r="C10" s="776"/>
      <c r="D10" s="776"/>
      <c r="E10" s="776"/>
      <c r="F10" s="776"/>
      <c r="G10" s="777" t="s">
        <v>700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27</v>
      </c>
      <c r="B11" s="776"/>
      <c r="C11" s="776"/>
      <c r="D11" s="776"/>
      <c r="E11" s="776"/>
      <c r="F11" s="780"/>
      <c r="G11" s="781" t="str">
        <f>入力規則等!P10</f>
        <v>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28</v>
      </c>
      <c r="B12" s="785"/>
      <c r="C12" s="785"/>
      <c r="D12" s="785"/>
      <c r="E12" s="785"/>
      <c r="F12" s="786"/>
      <c r="G12" s="790"/>
      <c r="H12" s="791"/>
      <c r="I12" s="791"/>
      <c r="J12" s="791"/>
      <c r="K12" s="791"/>
      <c r="L12" s="791"/>
      <c r="M12" s="791"/>
      <c r="N12" s="791"/>
      <c r="O12" s="791"/>
      <c r="P12" s="175" t="s">
        <v>29</v>
      </c>
      <c r="Q12" s="176"/>
      <c r="R12" s="176"/>
      <c r="S12" s="176"/>
      <c r="T12" s="176"/>
      <c r="U12" s="176"/>
      <c r="V12" s="177"/>
      <c r="W12" s="175" t="s">
        <v>30</v>
      </c>
      <c r="X12" s="176"/>
      <c r="Y12" s="176"/>
      <c r="Z12" s="176"/>
      <c r="AA12" s="176"/>
      <c r="AB12" s="176"/>
      <c r="AC12" s="177"/>
      <c r="AD12" s="175" t="s">
        <v>31</v>
      </c>
      <c r="AE12" s="176"/>
      <c r="AF12" s="176"/>
      <c r="AG12" s="176"/>
      <c r="AH12" s="176"/>
      <c r="AI12" s="176"/>
      <c r="AJ12" s="177"/>
      <c r="AK12" s="175" t="s">
        <v>32</v>
      </c>
      <c r="AL12" s="176"/>
      <c r="AM12" s="176"/>
      <c r="AN12" s="176"/>
      <c r="AO12" s="176"/>
      <c r="AP12" s="176"/>
      <c r="AQ12" s="177"/>
      <c r="AR12" s="175" t="s">
        <v>33</v>
      </c>
      <c r="AS12" s="176"/>
      <c r="AT12" s="176"/>
      <c r="AU12" s="176"/>
      <c r="AV12" s="176"/>
      <c r="AW12" s="176"/>
      <c r="AX12" s="820"/>
    </row>
    <row r="13" spans="1:50" ht="21" customHeight="1" x14ac:dyDescent="0.15">
      <c r="A13" s="312"/>
      <c r="B13" s="313"/>
      <c r="C13" s="313"/>
      <c r="D13" s="313"/>
      <c r="E13" s="313"/>
      <c r="F13" s="314"/>
      <c r="G13" s="804" t="s">
        <v>34</v>
      </c>
      <c r="H13" s="805"/>
      <c r="I13" s="821" t="s">
        <v>35</v>
      </c>
      <c r="J13" s="822"/>
      <c r="K13" s="822"/>
      <c r="L13" s="822"/>
      <c r="M13" s="822"/>
      <c r="N13" s="822"/>
      <c r="O13" s="823"/>
      <c r="P13" s="718" t="s">
        <v>36</v>
      </c>
      <c r="Q13" s="719"/>
      <c r="R13" s="719"/>
      <c r="S13" s="719"/>
      <c r="T13" s="719"/>
      <c r="U13" s="719"/>
      <c r="V13" s="720"/>
      <c r="W13" s="718" t="s">
        <v>36</v>
      </c>
      <c r="X13" s="719"/>
      <c r="Y13" s="719"/>
      <c r="Z13" s="719"/>
      <c r="AA13" s="719"/>
      <c r="AB13" s="719"/>
      <c r="AC13" s="720"/>
      <c r="AD13" s="718" t="s">
        <v>36</v>
      </c>
      <c r="AE13" s="719"/>
      <c r="AF13" s="719"/>
      <c r="AG13" s="719"/>
      <c r="AH13" s="719"/>
      <c r="AI13" s="719"/>
      <c r="AJ13" s="720"/>
      <c r="AK13" s="718" t="s">
        <v>1</v>
      </c>
      <c r="AL13" s="719"/>
      <c r="AM13" s="719"/>
      <c r="AN13" s="719"/>
      <c r="AO13" s="719"/>
      <c r="AP13" s="719"/>
      <c r="AQ13" s="720"/>
      <c r="AR13" s="752" t="s">
        <v>1</v>
      </c>
      <c r="AS13" s="753"/>
      <c r="AT13" s="753"/>
      <c r="AU13" s="753"/>
      <c r="AV13" s="753"/>
      <c r="AW13" s="753"/>
      <c r="AX13" s="824"/>
    </row>
    <row r="14" spans="1:50" ht="21" customHeight="1" x14ac:dyDescent="0.15">
      <c r="A14" s="312"/>
      <c r="B14" s="313"/>
      <c r="C14" s="313"/>
      <c r="D14" s="313"/>
      <c r="E14" s="313"/>
      <c r="F14" s="314"/>
      <c r="G14" s="806"/>
      <c r="H14" s="807"/>
      <c r="I14" s="799" t="s">
        <v>37</v>
      </c>
      <c r="J14" s="800"/>
      <c r="K14" s="800"/>
      <c r="L14" s="800"/>
      <c r="M14" s="800"/>
      <c r="N14" s="800"/>
      <c r="O14" s="801"/>
      <c r="P14" s="718" t="s">
        <v>36</v>
      </c>
      <c r="Q14" s="719"/>
      <c r="R14" s="719"/>
      <c r="S14" s="719"/>
      <c r="T14" s="719"/>
      <c r="U14" s="719"/>
      <c r="V14" s="720"/>
      <c r="W14" s="718">
        <v>8000</v>
      </c>
      <c r="X14" s="719"/>
      <c r="Y14" s="719"/>
      <c r="Z14" s="719"/>
      <c r="AA14" s="719"/>
      <c r="AB14" s="719"/>
      <c r="AC14" s="720"/>
      <c r="AD14" s="718" t="s">
        <v>36</v>
      </c>
      <c r="AE14" s="719"/>
      <c r="AF14" s="719"/>
      <c r="AG14" s="719"/>
      <c r="AH14" s="719"/>
      <c r="AI14" s="719"/>
      <c r="AJ14" s="720"/>
      <c r="AK14" s="718" t="s">
        <v>1</v>
      </c>
      <c r="AL14" s="719"/>
      <c r="AM14" s="719"/>
      <c r="AN14" s="719"/>
      <c r="AO14" s="719"/>
      <c r="AP14" s="719"/>
      <c r="AQ14" s="720"/>
      <c r="AR14" s="810"/>
      <c r="AS14" s="810"/>
      <c r="AT14" s="810"/>
      <c r="AU14" s="810"/>
      <c r="AV14" s="810"/>
      <c r="AW14" s="810"/>
      <c r="AX14" s="811"/>
    </row>
    <row r="15" spans="1:50" ht="21" customHeight="1" x14ac:dyDescent="0.15">
      <c r="A15" s="312"/>
      <c r="B15" s="313"/>
      <c r="C15" s="313"/>
      <c r="D15" s="313"/>
      <c r="E15" s="313"/>
      <c r="F15" s="314"/>
      <c r="G15" s="806"/>
      <c r="H15" s="807"/>
      <c r="I15" s="799" t="s">
        <v>38</v>
      </c>
      <c r="J15" s="812"/>
      <c r="K15" s="812"/>
      <c r="L15" s="812"/>
      <c r="M15" s="812"/>
      <c r="N15" s="812"/>
      <c r="O15" s="813"/>
      <c r="P15" s="718" t="s">
        <v>36</v>
      </c>
      <c r="Q15" s="719"/>
      <c r="R15" s="719"/>
      <c r="S15" s="719"/>
      <c r="T15" s="719"/>
      <c r="U15" s="719"/>
      <c r="V15" s="720"/>
      <c r="W15" s="718" t="s">
        <v>36</v>
      </c>
      <c r="X15" s="719"/>
      <c r="Y15" s="719"/>
      <c r="Z15" s="719"/>
      <c r="AA15" s="719"/>
      <c r="AB15" s="719"/>
      <c r="AC15" s="720"/>
      <c r="AD15" s="718">
        <v>8000</v>
      </c>
      <c r="AE15" s="719"/>
      <c r="AF15" s="719"/>
      <c r="AG15" s="719"/>
      <c r="AH15" s="719"/>
      <c r="AI15" s="719"/>
      <c r="AJ15" s="720"/>
      <c r="AK15" s="718">
        <v>99</v>
      </c>
      <c r="AL15" s="719"/>
      <c r="AM15" s="719"/>
      <c r="AN15" s="719"/>
      <c r="AO15" s="719"/>
      <c r="AP15" s="719"/>
      <c r="AQ15" s="720"/>
      <c r="AR15" s="718" t="s">
        <v>699</v>
      </c>
      <c r="AS15" s="719"/>
      <c r="AT15" s="719"/>
      <c r="AU15" s="719"/>
      <c r="AV15" s="719"/>
      <c r="AW15" s="719"/>
      <c r="AX15" s="825"/>
    </row>
    <row r="16" spans="1:50" ht="21" customHeight="1" x14ac:dyDescent="0.15">
      <c r="A16" s="312"/>
      <c r="B16" s="313"/>
      <c r="C16" s="313"/>
      <c r="D16" s="313"/>
      <c r="E16" s="313"/>
      <c r="F16" s="314"/>
      <c r="G16" s="806"/>
      <c r="H16" s="807"/>
      <c r="I16" s="799" t="s">
        <v>39</v>
      </c>
      <c r="J16" s="812"/>
      <c r="K16" s="812"/>
      <c r="L16" s="812"/>
      <c r="M16" s="812"/>
      <c r="N16" s="812"/>
      <c r="O16" s="813"/>
      <c r="P16" s="718" t="s">
        <v>36</v>
      </c>
      <c r="Q16" s="719"/>
      <c r="R16" s="719"/>
      <c r="S16" s="719"/>
      <c r="T16" s="719"/>
      <c r="U16" s="719"/>
      <c r="V16" s="720"/>
      <c r="W16" s="718">
        <v>-8000</v>
      </c>
      <c r="X16" s="719"/>
      <c r="Y16" s="719"/>
      <c r="Z16" s="719"/>
      <c r="AA16" s="719"/>
      <c r="AB16" s="719"/>
      <c r="AC16" s="720"/>
      <c r="AD16" s="718">
        <v>-99</v>
      </c>
      <c r="AE16" s="719"/>
      <c r="AF16" s="719"/>
      <c r="AG16" s="719"/>
      <c r="AH16" s="719"/>
      <c r="AI16" s="719"/>
      <c r="AJ16" s="720"/>
      <c r="AK16" s="718"/>
      <c r="AL16" s="719"/>
      <c r="AM16" s="719"/>
      <c r="AN16" s="719"/>
      <c r="AO16" s="719"/>
      <c r="AP16" s="719"/>
      <c r="AQ16" s="720"/>
      <c r="AR16" s="817"/>
      <c r="AS16" s="818"/>
      <c r="AT16" s="818"/>
      <c r="AU16" s="818"/>
      <c r="AV16" s="818"/>
      <c r="AW16" s="818"/>
      <c r="AX16" s="819"/>
    </row>
    <row r="17" spans="1:50" ht="24.75" customHeight="1" x14ac:dyDescent="0.15">
      <c r="A17" s="312"/>
      <c r="B17" s="313"/>
      <c r="C17" s="313"/>
      <c r="D17" s="313"/>
      <c r="E17" s="313"/>
      <c r="F17" s="314"/>
      <c r="G17" s="806"/>
      <c r="H17" s="807"/>
      <c r="I17" s="799" t="s">
        <v>40</v>
      </c>
      <c r="J17" s="800"/>
      <c r="K17" s="800"/>
      <c r="L17" s="800"/>
      <c r="M17" s="800"/>
      <c r="N17" s="800"/>
      <c r="O17" s="801"/>
      <c r="P17" s="718" t="s">
        <v>36</v>
      </c>
      <c r="Q17" s="719"/>
      <c r="R17" s="719"/>
      <c r="S17" s="719"/>
      <c r="T17" s="719"/>
      <c r="U17" s="719"/>
      <c r="V17" s="720"/>
      <c r="W17" s="718" t="s">
        <v>36</v>
      </c>
      <c r="X17" s="719"/>
      <c r="Y17" s="719"/>
      <c r="Z17" s="719"/>
      <c r="AA17" s="719"/>
      <c r="AB17" s="719"/>
      <c r="AC17" s="720"/>
      <c r="AD17" s="718" t="s">
        <v>36</v>
      </c>
      <c r="AE17" s="719"/>
      <c r="AF17" s="719"/>
      <c r="AG17" s="719"/>
      <c r="AH17" s="719"/>
      <c r="AI17" s="719"/>
      <c r="AJ17" s="720"/>
      <c r="AK17" s="718" t="s">
        <v>1</v>
      </c>
      <c r="AL17" s="719"/>
      <c r="AM17" s="719"/>
      <c r="AN17" s="719"/>
      <c r="AO17" s="719"/>
      <c r="AP17" s="719"/>
      <c r="AQ17" s="720"/>
      <c r="AR17" s="802"/>
      <c r="AS17" s="802"/>
      <c r="AT17" s="802"/>
      <c r="AU17" s="802"/>
      <c r="AV17" s="802"/>
      <c r="AW17" s="802"/>
      <c r="AX17" s="803"/>
    </row>
    <row r="18" spans="1:50" ht="24.75" customHeight="1" x14ac:dyDescent="0.15">
      <c r="A18" s="312"/>
      <c r="B18" s="313"/>
      <c r="C18" s="313"/>
      <c r="D18" s="313"/>
      <c r="E18" s="313"/>
      <c r="F18" s="314"/>
      <c r="G18" s="808"/>
      <c r="H18" s="809"/>
      <c r="I18" s="792" t="s">
        <v>41</v>
      </c>
      <c r="J18" s="793"/>
      <c r="K18" s="793"/>
      <c r="L18" s="793"/>
      <c r="M18" s="793"/>
      <c r="N18" s="793"/>
      <c r="O18" s="794"/>
      <c r="P18" s="795">
        <f>SUM(P13:V17)</f>
        <v>0</v>
      </c>
      <c r="Q18" s="796"/>
      <c r="R18" s="796"/>
      <c r="S18" s="796"/>
      <c r="T18" s="796"/>
      <c r="U18" s="796"/>
      <c r="V18" s="797"/>
      <c r="W18" s="795">
        <f>SUM(W13:AC17)</f>
        <v>0</v>
      </c>
      <c r="X18" s="796"/>
      <c r="Y18" s="796"/>
      <c r="Z18" s="796"/>
      <c r="AA18" s="796"/>
      <c r="AB18" s="796"/>
      <c r="AC18" s="797"/>
      <c r="AD18" s="795">
        <f>SUM(AD13:AJ17)</f>
        <v>7901</v>
      </c>
      <c r="AE18" s="796"/>
      <c r="AF18" s="796"/>
      <c r="AG18" s="796"/>
      <c r="AH18" s="796"/>
      <c r="AI18" s="796"/>
      <c r="AJ18" s="797"/>
      <c r="AK18" s="795">
        <f>SUM(AK13:AQ17)</f>
        <v>99</v>
      </c>
      <c r="AL18" s="796"/>
      <c r="AM18" s="796"/>
      <c r="AN18" s="796"/>
      <c r="AO18" s="796"/>
      <c r="AP18" s="796"/>
      <c r="AQ18" s="797"/>
      <c r="AR18" s="795">
        <f>SUM(AR13:AX17)</f>
        <v>0</v>
      </c>
      <c r="AS18" s="796"/>
      <c r="AT18" s="796"/>
      <c r="AU18" s="796"/>
      <c r="AV18" s="796"/>
      <c r="AW18" s="796"/>
      <c r="AX18" s="798"/>
    </row>
    <row r="19" spans="1:50" ht="24.75" customHeight="1" x14ac:dyDescent="0.15">
      <c r="A19" s="312"/>
      <c r="B19" s="313"/>
      <c r="C19" s="313"/>
      <c r="D19" s="313"/>
      <c r="E19" s="313"/>
      <c r="F19" s="314"/>
      <c r="G19" s="767" t="s">
        <v>42</v>
      </c>
      <c r="H19" s="768"/>
      <c r="I19" s="768"/>
      <c r="J19" s="768"/>
      <c r="K19" s="768"/>
      <c r="L19" s="768"/>
      <c r="M19" s="768"/>
      <c r="N19" s="768"/>
      <c r="O19" s="768"/>
      <c r="P19" s="718">
        <v>0</v>
      </c>
      <c r="Q19" s="719"/>
      <c r="R19" s="719"/>
      <c r="S19" s="719"/>
      <c r="T19" s="719"/>
      <c r="U19" s="719"/>
      <c r="V19" s="720"/>
      <c r="W19" s="718">
        <v>0</v>
      </c>
      <c r="X19" s="719"/>
      <c r="Y19" s="719"/>
      <c r="Z19" s="719"/>
      <c r="AA19" s="719"/>
      <c r="AB19" s="719"/>
      <c r="AC19" s="720"/>
      <c r="AD19" s="718">
        <v>7400</v>
      </c>
      <c r="AE19" s="719"/>
      <c r="AF19" s="719"/>
      <c r="AG19" s="719"/>
      <c r="AH19" s="719"/>
      <c r="AI19" s="719"/>
      <c r="AJ19" s="720"/>
      <c r="AK19" s="764"/>
      <c r="AL19" s="764"/>
      <c r="AM19" s="764"/>
      <c r="AN19" s="764"/>
      <c r="AO19" s="764"/>
      <c r="AP19" s="764"/>
      <c r="AQ19" s="764"/>
      <c r="AR19" s="764"/>
      <c r="AS19" s="764"/>
      <c r="AT19" s="764"/>
      <c r="AU19" s="764"/>
      <c r="AV19" s="764"/>
      <c r="AW19" s="764"/>
      <c r="AX19" s="766"/>
    </row>
    <row r="20" spans="1:50" ht="24.75" customHeight="1" x14ac:dyDescent="0.15">
      <c r="A20" s="312"/>
      <c r="B20" s="313"/>
      <c r="C20" s="313"/>
      <c r="D20" s="313"/>
      <c r="E20" s="313"/>
      <c r="F20" s="314"/>
      <c r="G20" s="767" t="s">
        <v>43</v>
      </c>
      <c r="H20" s="768"/>
      <c r="I20" s="768"/>
      <c r="J20" s="768"/>
      <c r="K20" s="768"/>
      <c r="L20" s="768"/>
      <c r="M20" s="768"/>
      <c r="N20" s="768"/>
      <c r="O20" s="768"/>
      <c r="P20" s="763" t="str">
        <f>IF(P18=0, "-", SUM(P19)/P18)</f>
        <v>-</v>
      </c>
      <c r="Q20" s="763"/>
      <c r="R20" s="763"/>
      <c r="S20" s="763"/>
      <c r="T20" s="763"/>
      <c r="U20" s="763"/>
      <c r="V20" s="763"/>
      <c r="W20" s="763" t="str">
        <f>IF(W18=0, "-", SUM(W19)/W18)</f>
        <v>-</v>
      </c>
      <c r="X20" s="763"/>
      <c r="Y20" s="763"/>
      <c r="Z20" s="763"/>
      <c r="AA20" s="763"/>
      <c r="AB20" s="763"/>
      <c r="AC20" s="763"/>
      <c r="AD20" s="763">
        <f>IF(AD18=0, "-", SUM(AD19)/AD18)</f>
        <v>0.93659030502468044</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44</v>
      </c>
      <c r="H21" s="762"/>
      <c r="I21" s="762"/>
      <c r="J21" s="762"/>
      <c r="K21" s="762"/>
      <c r="L21" s="762"/>
      <c r="M21" s="762"/>
      <c r="N21" s="762"/>
      <c r="O21" s="762"/>
      <c r="P21" s="763" t="str">
        <f>IF(P19=0, "-", SUM(P19)/SUM(P13,P14))</f>
        <v>-</v>
      </c>
      <c r="Q21" s="763"/>
      <c r="R21" s="763"/>
      <c r="S21" s="763"/>
      <c r="T21" s="763"/>
      <c r="U21" s="763"/>
      <c r="V21" s="763"/>
      <c r="W21" s="763" t="str">
        <f>IF(W19=0, "-", SUM(W19)/SUM(W13,W14))</f>
        <v>-</v>
      </c>
      <c r="X21" s="763"/>
      <c r="Y21" s="763"/>
      <c r="Z21" s="763"/>
      <c r="AA21" s="763"/>
      <c r="AB21" s="763"/>
      <c r="AC21" s="763"/>
      <c r="AD21" s="763" t="e">
        <f>IF(AD19=0, "-", SUM(AD19)/SUM(AD13,AD14))</f>
        <v>#DIV/0!</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4" t="s">
        <v>45</v>
      </c>
      <c r="B22" s="725"/>
      <c r="C22" s="725"/>
      <c r="D22" s="725"/>
      <c r="E22" s="725"/>
      <c r="F22" s="726"/>
      <c r="G22" s="730" t="s">
        <v>46</v>
      </c>
      <c r="H22" s="568"/>
      <c r="I22" s="568"/>
      <c r="J22" s="568"/>
      <c r="K22" s="568"/>
      <c r="L22" s="568"/>
      <c r="M22" s="568"/>
      <c r="N22" s="568"/>
      <c r="O22" s="569"/>
      <c r="P22" s="731" t="s">
        <v>47</v>
      </c>
      <c r="Q22" s="568"/>
      <c r="R22" s="568"/>
      <c r="S22" s="568"/>
      <c r="T22" s="568"/>
      <c r="U22" s="568"/>
      <c r="V22" s="569"/>
      <c r="W22" s="731" t="s">
        <v>48</v>
      </c>
      <c r="X22" s="568"/>
      <c r="Y22" s="568"/>
      <c r="Z22" s="568"/>
      <c r="AA22" s="568"/>
      <c r="AB22" s="568"/>
      <c r="AC22" s="569"/>
      <c r="AD22" s="731" t="s">
        <v>49</v>
      </c>
      <c r="AE22" s="568"/>
      <c r="AF22" s="568"/>
      <c r="AG22" s="568"/>
      <c r="AH22" s="568"/>
      <c r="AI22" s="568"/>
      <c r="AJ22" s="568"/>
      <c r="AK22" s="568"/>
      <c r="AL22" s="568"/>
      <c r="AM22" s="568"/>
      <c r="AN22" s="568"/>
      <c r="AO22" s="568"/>
      <c r="AP22" s="568"/>
      <c r="AQ22" s="568"/>
      <c r="AR22" s="568"/>
      <c r="AS22" s="568"/>
      <c r="AT22" s="568"/>
      <c r="AU22" s="568"/>
      <c r="AV22" s="568"/>
      <c r="AW22" s="568"/>
      <c r="AX22" s="748"/>
    </row>
    <row r="23" spans="1:50" ht="25.5" customHeight="1" x14ac:dyDescent="0.15">
      <c r="A23" s="727"/>
      <c r="B23" s="728"/>
      <c r="C23" s="728"/>
      <c r="D23" s="728"/>
      <c r="E23" s="728"/>
      <c r="F23" s="729"/>
      <c r="G23" s="749" t="s">
        <v>1</v>
      </c>
      <c r="H23" s="750"/>
      <c r="I23" s="750"/>
      <c r="J23" s="750"/>
      <c r="K23" s="750"/>
      <c r="L23" s="750"/>
      <c r="M23" s="750"/>
      <c r="N23" s="750"/>
      <c r="O23" s="751"/>
      <c r="P23" s="752" t="s">
        <v>36</v>
      </c>
      <c r="Q23" s="753"/>
      <c r="R23" s="753"/>
      <c r="S23" s="753"/>
      <c r="T23" s="753"/>
      <c r="U23" s="753"/>
      <c r="V23" s="754"/>
      <c r="W23" s="752" t="s">
        <v>36</v>
      </c>
      <c r="X23" s="753"/>
      <c r="Y23" s="753"/>
      <c r="Z23" s="753"/>
      <c r="AA23" s="753"/>
      <c r="AB23" s="753"/>
      <c r="AC23" s="754"/>
      <c r="AD23" s="755" t="s">
        <v>699</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7"/>
      <c r="B28" s="728"/>
      <c r="C28" s="728"/>
      <c r="D28" s="728"/>
      <c r="E28" s="728"/>
      <c r="F28" s="729"/>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7"/>
      <c r="B29" s="728"/>
      <c r="C29" s="728"/>
      <c r="D29" s="728"/>
      <c r="E29" s="728"/>
      <c r="F29" s="729"/>
      <c r="G29" s="302" t="s">
        <v>41</v>
      </c>
      <c r="H29" s="738"/>
      <c r="I29" s="738"/>
      <c r="J29" s="738"/>
      <c r="K29" s="738"/>
      <c r="L29" s="738"/>
      <c r="M29" s="738"/>
      <c r="N29" s="738"/>
      <c r="O29" s="739"/>
      <c r="P29" s="740" t="str">
        <f>AK13</f>
        <v>-</v>
      </c>
      <c r="Q29" s="741"/>
      <c r="R29" s="741"/>
      <c r="S29" s="741"/>
      <c r="T29" s="741"/>
      <c r="U29" s="741"/>
      <c r="V29" s="742"/>
      <c r="W29" s="740" t="str">
        <f>AR13</f>
        <v>-</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50</v>
      </c>
      <c r="B30" s="744"/>
      <c r="C30" s="744"/>
      <c r="D30" s="744"/>
      <c r="E30" s="744"/>
      <c r="F30" s="745"/>
      <c r="G30" s="746" t="s">
        <v>51</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5" t="s">
        <v>52</v>
      </c>
      <c r="B31" s="153"/>
      <c r="C31" s="153"/>
      <c r="D31" s="153"/>
      <c r="E31" s="153"/>
      <c r="F31" s="154"/>
      <c r="G31" s="706" t="s">
        <v>53</v>
      </c>
      <c r="H31" s="707"/>
      <c r="I31" s="707"/>
      <c r="J31" s="707"/>
      <c r="K31" s="707"/>
      <c r="L31" s="707"/>
      <c r="M31" s="707"/>
      <c r="N31" s="707"/>
      <c r="O31" s="707"/>
      <c r="P31" s="708" t="s">
        <v>54</v>
      </c>
      <c r="Q31" s="707"/>
      <c r="R31" s="707"/>
      <c r="S31" s="707"/>
      <c r="T31" s="707"/>
      <c r="U31" s="707"/>
      <c r="V31" s="707"/>
      <c r="W31" s="707"/>
      <c r="X31" s="709"/>
      <c r="Y31" s="710"/>
      <c r="Z31" s="711"/>
      <c r="AA31" s="712"/>
      <c r="AB31" s="643" t="s">
        <v>55</v>
      </c>
      <c r="AC31" s="643"/>
      <c r="AD31" s="643"/>
      <c r="AE31" s="116" t="s">
        <v>29</v>
      </c>
      <c r="AF31" s="713"/>
      <c r="AG31" s="713"/>
      <c r="AH31" s="714"/>
      <c r="AI31" s="116" t="s">
        <v>30</v>
      </c>
      <c r="AJ31" s="713"/>
      <c r="AK31" s="713"/>
      <c r="AL31" s="714"/>
      <c r="AM31" s="116" t="s">
        <v>56</v>
      </c>
      <c r="AN31" s="713"/>
      <c r="AO31" s="713"/>
      <c r="AP31" s="714"/>
      <c r="AQ31" s="640" t="s">
        <v>57</v>
      </c>
      <c r="AR31" s="641"/>
      <c r="AS31" s="641"/>
      <c r="AT31" s="642"/>
      <c r="AU31" s="640" t="s">
        <v>58</v>
      </c>
      <c r="AV31" s="641"/>
      <c r="AW31" s="641"/>
      <c r="AX31" s="650"/>
    </row>
    <row r="32" spans="1:50" ht="23.25" customHeight="1" x14ac:dyDescent="0.15">
      <c r="A32" s="665"/>
      <c r="B32" s="153"/>
      <c r="C32" s="153"/>
      <c r="D32" s="153"/>
      <c r="E32" s="153"/>
      <c r="F32" s="154"/>
      <c r="G32" s="747" t="s">
        <v>59</v>
      </c>
      <c r="H32" s="652"/>
      <c r="I32" s="652"/>
      <c r="J32" s="652"/>
      <c r="K32" s="652"/>
      <c r="L32" s="652"/>
      <c r="M32" s="652"/>
      <c r="N32" s="652"/>
      <c r="O32" s="652"/>
      <c r="P32" s="655" t="s">
        <v>60</v>
      </c>
      <c r="Q32" s="656"/>
      <c r="R32" s="656"/>
      <c r="S32" s="656"/>
      <c r="T32" s="656"/>
      <c r="U32" s="656"/>
      <c r="V32" s="656"/>
      <c r="W32" s="656"/>
      <c r="X32" s="657"/>
      <c r="Y32" s="661" t="s">
        <v>61</v>
      </c>
      <c r="Z32" s="662"/>
      <c r="AA32" s="663"/>
      <c r="AB32" s="664" t="s">
        <v>62</v>
      </c>
      <c r="AC32" s="664"/>
      <c r="AD32" s="664"/>
      <c r="AE32" s="633" t="s">
        <v>36</v>
      </c>
      <c r="AF32" s="633"/>
      <c r="AG32" s="633"/>
      <c r="AH32" s="633"/>
      <c r="AI32" s="633" t="s">
        <v>36</v>
      </c>
      <c r="AJ32" s="633"/>
      <c r="AK32" s="633"/>
      <c r="AL32" s="633"/>
      <c r="AM32" s="633">
        <v>8412</v>
      </c>
      <c r="AN32" s="633"/>
      <c r="AO32" s="633"/>
      <c r="AP32" s="633"/>
      <c r="AQ32" s="633" t="s">
        <v>36</v>
      </c>
      <c r="AR32" s="633"/>
      <c r="AS32" s="633"/>
      <c r="AT32" s="633"/>
      <c r="AU32" s="633" t="s">
        <v>36</v>
      </c>
      <c r="AV32" s="633"/>
      <c r="AW32" s="633"/>
      <c r="AX32" s="633"/>
    </row>
    <row r="33" spans="1:51" ht="23.25" customHeight="1" x14ac:dyDescent="0.15">
      <c r="A33" s="188"/>
      <c r="B33" s="158"/>
      <c r="C33" s="158"/>
      <c r="D33" s="158"/>
      <c r="E33" s="158"/>
      <c r="F33" s="159"/>
      <c r="G33" s="653"/>
      <c r="H33" s="654"/>
      <c r="I33" s="654"/>
      <c r="J33" s="654"/>
      <c r="K33" s="654"/>
      <c r="L33" s="654"/>
      <c r="M33" s="654"/>
      <c r="N33" s="654"/>
      <c r="O33" s="654"/>
      <c r="P33" s="658"/>
      <c r="Q33" s="659"/>
      <c r="R33" s="659"/>
      <c r="S33" s="659"/>
      <c r="T33" s="659"/>
      <c r="U33" s="659"/>
      <c r="V33" s="659"/>
      <c r="W33" s="659"/>
      <c r="X33" s="660"/>
      <c r="Y33" s="637" t="s">
        <v>63</v>
      </c>
      <c r="Z33" s="638"/>
      <c r="AA33" s="639"/>
      <c r="AB33" s="664" t="s">
        <v>62</v>
      </c>
      <c r="AC33" s="664"/>
      <c r="AD33" s="664"/>
      <c r="AE33" s="633" t="s">
        <v>36</v>
      </c>
      <c r="AF33" s="633"/>
      <c r="AG33" s="633"/>
      <c r="AH33" s="633"/>
      <c r="AI33" s="633" t="s">
        <v>36</v>
      </c>
      <c r="AJ33" s="633"/>
      <c r="AK33" s="633"/>
      <c r="AL33" s="633"/>
      <c r="AM33" s="633">
        <v>11975</v>
      </c>
      <c r="AN33" s="633"/>
      <c r="AO33" s="633"/>
      <c r="AP33" s="633"/>
      <c r="AQ33" s="633" t="s">
        <v>36</v>
      </c>
      <c r="AR33" s="633"/>
      <c r="AS33" s="633"/>
      <c r="AT33" s="633"/>
      <c r="AU33" s="633" t="s">
        <v>36</v>
      </c>
      <c r="AV33" s="633"/>
      <c r="AW33" s="633"/>
      <c r="AX33" s="633"/>
    </row>
    <row r="34" spans="1:51" ht="23.25" customHeight="1" x14ac:dyDescent="0.15">
      <c r="A34" s="697" t="s">
        <v>64</v>
      </c>
      <c r="B34" s="698"/>
      <c r="C34" s="698"/>
      <c r="D34" s="698"/>
      <c r="E34" s="698"/>
      <c r="F34" s="699"/>
      <c r="G34" s="176" t="s">
        <v>65</v>
      </c>
      <c r="H34" s="176"/>
      <c r="I34" s="176"/>
      <c r="J34" s="176"/>
      <c r="K34" s="176"/>
      <c r="L34" s="176"/>
      <c r="M34" s="176"/>
      <c r="N34" s="176"/>
      <c r="O34" s="176"/>
      <c r="P34" s="176"/>
      <c r="Q34" s="176"/>
      <c r="R34" s="176"/>
      <c r="S34" s="176"/>
      <c r="T34" s="176"/>
      <c r="U34" s="176"/>
      <c r="V34" s="176"/>
      <c r="W34" s="176"/>
      <c r="X34" s="177"/>
      <c r="Y34" s="647"/>
      <c r="Z34" s="648"/>
      <c r="AA34" s="649"/>
      <c r="AB34" s="175" t="s">
        <v>55</v>
      </c>
      <c r="AC34" s="176"/>
      <c r="AD34" s="177"/>
      <c r="AE34" s="175" t="s">
        <v>29</v>
      </c>
      <c r="AF34" s="176"/>
      <c r="AG34" s="176"/>
      <c r="AH34" s="177"/>
      <c r="AI34" s="175" t="s">
        <v>30</v>
      </c>
      <c r="AJ34" s="176"/>
      <c r="AK34" s="176"/>
      <c r="AL34" s="177"/>
      <c r="AM34" s="175" t="s">
        <v>56</v>
      </c>
      <c r="AN34" s="176"/>
      <c r="AO34" s="176"/>
      <c r="AP34" s="177"/>
      <c r="AQ34" s="644" t="s">
        <v>66</v>
      </c>
      <c r="AR34" s="645"/>
      <c r="AS34" s="645"/>
      <c r="AT34" s="645"/>
      <c r="AU34" s="645"/>
      <c r="AV34" s="645"/>
      <c r="AW34" s="645"/>
      <c r="AX34" s="646"/>
    </row>
    <row r="35" spans="1:51" ht="23.25" customHeight="1" x14ac:dyDescent="0.15">
      <c r="A35" s="700"/>
      <c r="B35" s="701"/>
      <c r="C35" s="701"/>
      <c r="D35" s="701"/>
      <c r="E35" s="701"/>
      <c r="F35" s="702"/>
      <c r="G35" s="669" t="s">
        <v>67</v>
      </c>
      <c r="H35" s="670"/>
      <c r="I35" s="670"/>
      <c r="J35" s="670"/>
      <c r="K35" s="670"/>
      <c r="L35" s="670"/>
      <c r="M35" s="670"/>
      <c r="N35" s="670"/>
      <c r="O35" s="670"/>
      <c r="P35" s="670"/>
      <c r="Q35" s="670"/>
      <c r="R35" s="670"/>
      <c r="S35" s="670"/>
      <c r="T35" s="670"/>
      <c r="U35" s="670"/>
      <c r="V35" s="670"/>
      <c r="W35" s="670"/>
      <c r="X35" s="670"/>
      <c r="Y35" s="673" t="s">
        <v>64</v>
      </c>
      <c r="Z35" s="674"/>
      <c r="AA35" s="675"/>
      <c r="AB35" s="676" t="s">
        <v>68</v>
      </c>
      <c r="AC35" s="677"/>
      <c r="AD35" s="678"/>
      <c r="AE35" s="679" t="s">
        <v>36</v>
      </c>
      <c r="AF35" s="679"/>
      <c r="AG35" s="679"/>
      <c r="AH35" s="679"/>
      <c r="AI35" s="679" t="s">
        <v>36</v>
      </c>
      <c r="AJ35" s="679"/>
      <c r="AK35" s="679"/>
      <c r="AL35" s="679"/>
      <c r="AM35" s="679">
        <f>7209/8397</f>
        <v>0.85852090032154338</v>
      </c>
      <c r="AN35" s="679"/>
      <c r="AO35" s="679"/>
      <c r="AP35" s="679"/>
      <c r="AQ35" s="93" t="s">
        <v>1</v>
      </c>
      <c r="AR35" s="87"/>
      <c r="AS35" s="87"/>
      <c r="AT35" s="87"/>
      <c r="AU35" s="87"/>
      <c r="AV35" s="87"/>
      <c r="AW35" s="87"/>
      <c r="AX35" s="88"/>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19" t="s">
        <v>69</v>
      </c>
      <c r="Z36" s="666"/>
      <c r="AA36" s="667"/>
      <c r="AB36" s="676" t="s">
        <v>68</v>
      </c>
      <c r="AC36" s="677"/>
      <c r="AD36" s="678"/>
      <c r="AE36" s="632" t="s">
        <v>36</v>
      </c>
      <c r="AF36" s="632"/>
      <c r="AG36" s="632"/>
      <c r="AH36" s="632"/>
      <c r="AI36" s="632" t="s">
        <v>36</v>
      </c>
      <c r="AJ36" s="632"/>
      <c r="AK36" s="632"/>
      <c r="AL36" s="632"/>
      <c r="AM36" s="632" t="s">
        <v>70</v>
      </c>
      <c r="AN36" s="632"/>
      <c r="AO36" s="632"/>
      <c r="AP36" s="632"/>
      <c r="AQ36" s="715" t="s">
        <v>1</v>
      </c>
      <c r="AR36" s="716"/>
      <c r="AS36" s="716"/>
      <c r="AT36" s="716"/>
      <c r="AU36" s="716"/>
      <c r="AV36" s="716"/>
      <c r="AW36" s="716"/>
      <c r="AX36" s="717"/>
    </row>
    <row r="37" spans="1:51" ht="18.75" customHeight="1" x14ac:dyDescent="0.15">
      <c r="A37" s="685" t="s">
        <v>71</v>
      </c>
      <c r="B37" s="686"/>
      <c r="C37" s="686"/>
      <c r="D37" s="686"/>
      <c r="E37" s="686"/>
      <c r="F37" s="687"/>
      <c r="G37" s="619" t="s">
        <v>72</v>
      </c>
      <c r="H37" s="197"/>
      <c r="I37" s="197"/>
      <c r="J37" s="197"/>
      <c r="K37" s="197"/>
      <c r="L37" s="197"/>
      <c r="M37" s="197"/>
      <c r="N37" s="197"/>
      <c r="O37" s="198"/>
      <c r="P37" s="199" t="s">
        <v>73</v>
      </c>
      <c r="Q37" s="197"/>
      <c r="R37" s="197"/>
      <c r="S37" s="197"/>
      <c r="T37" s="197"/>
      <c r="U37" s="197"/>
      <c r="V37" s="197"/>
      <c r="W37" s="197"/>
      <c r="X37" s="198"/>
      <c r="Y37" s="620"/>
      <c r="Z37" s="621"/>
      <c r="AA37" s="622"/>
      <c r="AB37" s="626" t="s">
        <v>55</v>
      </c>
      <c r="AC37" s="627"/>
      <c r="AD37" s="628"/>
      <c r="AE37" s="626" t="s">
        <v>29</v>
      </c>
      <c r="AF37" s="627"/>
      <c r="AG37" s="627"/>
      <c r="AH37" s="628"/>
      <c r="AI37" s="695" t="s">
        <v>30</v>
      </c>
      <c r="AJ37" s="695"/>
      <c r="AK37" s="695"/>
      <c r="AL37" s="626"/>
      <c r="AM37" s="695" t="s">
        <v>56</v>
      </c>
      <c r="AN37" s="695"/>
      <c r="AO37" s="695"/>
      <c r="AP37" s="626"/>
      <c r="AQ37" s="216" t="s">
        <v>74</v>
      </c>
      <c r="AR37" s="217"/>
      <c r="AS37" s="217"/>
      <c r="AT37" s="218"/>
      <c r="AU37" s="197" t="s">
        <v>75</v>
      </c>
      <c r="AV37" s="197"/>
      <c r="AW37" s="197"/>
      <c r="AX37" s="200"/>
    </row>
    <row r="38" spans="1:51" ht="18.75" customHeight="1" x14ac:dyDescent="0.15">
      <c r="A38" s="688"/>
      <c r="B38" s="689"/>
      <c r="C38" s="689"/>
      <c r="D38" s="689"/>
      <c r="E38" s="689"/>
      <c r="F38" s="690"/>
      <c r="G38" s="156"/>
      <c r="H38" s="108"/>
      <c r="I38" s="108"/>
      <c r="J38" s="108"/>
      <c r="K38" s="108"/>
      <c r="L38" s="108"/>
      <c r="M38" s="108"/>
      <c r="N38" s="108"/>
      <c r="O38" s="109"/>
      <c r="P38" s="107"/>
      <c r="Q38" s="108"/>
      <c r="R38" s="108"/>
      <c r="S38" s="108"/>
      <c r="T38" s="108"/>
      <c r="U38" s="108"/>
      <c r="V38" s="108"/>
      <c r="W38" s="108"/>
      <c r="X38" s="109"/>
      <c r="Y38" s="623"/>
      <c r="Z38" s="624"/>
      <c r="AA38" s="625"/>
      <c r="AB38" s="116"/>
      <c r="AC38" s="117"/>
      <c r="AD38" s="118"/>
      <c r="AE38" s="116"/>
      <c r="AF38" s="117"/>
      <c r="AG38" s="117"/>
      <c r="AH38" s="118"/>
      <c r="AI38" s="696"/>
      <c r="AJ38" s="696"/>
      <c r="AK38" s="696"/>
      <c r="AL38" s="116"/>
      <c r="AM38" s="696"/>
      <c r="AN38" s="696"/>
      <c r="AO38" s="696"/>
      <c r="AP38" s="116"/>
      <c r="AQ38" s="525">
        <v>3</v>
      </c>
      <c r="AR38" s="526"/>
      <c r="AS38" s="127" t="s">
        <v>76</v>
      </c>
      <c r="AT38" s="128"/>
      <c r="AU38" s="126">
        <v>12</v>
      </c>
      <c r="AV38" s="126"/>
      <c r="AW38" s="108" t="s">
        <v>77</v>
      </c>
      <c r="AX38" s="129"/>
    </row>
    <row r="39" spans="1:51" ht="23.25" customHeight="1" x14ac:dyDescent="0.15">
      <c r="A39" s="691"/>
      <c r="B39" s="689"/>
      <c r="C39" s="689"/>
      <c r="D39" s="689"/>
      <c r="E39" s="689"/>
      <c r="F39" s="690"/>
      <c r="G39" s="178" t="s">
        <v>78</v>
      </c>
      <c r="H39" s="179"/>
      <c r="I39" s="179"/>
      <c r="J39" s="179"/>
      <c r="K39" s="179"/>
      <c r="L39" s="179"/>
      <c r="M39" s="179"/>
      <c r="N39" s="179"/>
      <c r="O39" s="180"/>
      <c r="P39" s="131" t="s">
        <v>79</v>
      </c>
      <c r="Q39" s="131"/>
      <c r="R39" s="131"/>
      <c r="S39" s="131"/>
      <c r="T39" s="131"/>
      <c r="U39" s="131"/>
      <c r="V39" s="131"/>
      <c r="W39" s="131"/>
      <c r="X39" s="132"/>
      <c r="Y39" s="219" t="s">
        <v>80</v>
      </c>
      <c r="Z39" s="220"/>
      <c r="AA39" s="221"/>
      <c r="AB39" s="148" t="s">
        <v>81</v>
      </c>
      <c r="AC39" s="148"/>
      <c r="AD39" s="148"/>
      <c r="AE39" s="93" t="s">
        <v>36</v>
      </c>
      <c r="AF39" s="87"/>
      <c r="AG39" s="87"/>
      <c r="AH39" s="87"/>
      <c r="AI39" s="93" t="s">
        <v>36</v>
      </c>
      <c r="AJ39" s="87"/>
      <c r="AK39" s="87"/>
      <c r="AL39" s="87"/>
      <c r="AM39" s="93">
        <v>57377</v>
      </c>
      <c r="AN39" s="87"/>
      <c r="AO39" s="87"/>
      <c r="AP39" s="87"/>
      <c r="AQ39" s="94">
        <v>57377</v>
      </c>
      <c r="AR39" s="95"/>
      <c r="AS39" s="95"/>
      <c r="AT39" s="96"/>
      <c r="AU39" s="87" t="s">
        <v>36</v>
      </c>
      <c r="AV39" s="87"/>
      <c r="AW39" s="87"/>
      <c r="AX39" s="88"/>
    </row>
    <row r="40" spans="1:51" ht="23.25" customHeight="1" x14ac:dyDescent="0.15">
      <c r="A40" s="692"/>
      <c r="B40" s="693"/>
      <c r="C40" s="693"/>
      <c r="D40" s="693"/>
      <c r="E40" s="693"/>
      <c r="F40" s="694"/>
      <c r="G40" s="181"/>
      <c r="H40" s="182"/>
      <c r="I40" s="182"/>
      <c r="J40" s="182"/>
      <c r="K40" s="182"/>
      <c r="L40" s="182"/>
      <c r="M40" s="182"/>
      <c r="N40" s="182"/>
      <c r="O40" s="183"/>
      <c r="P40" s="134"/>
      <c r="Q40" s="134"/>
      <c r="R40" s="134"/>
      <c r="S40" s="134"/>
      <c r="T40" s="134"/>
      <c r="U40" s="134"/>
      <c r="V40" s="134"/>
      <c r="W40" s="134"/>
      <c r="X40" s="135"/>
      <c r="Y40" s="175" t="s">
        <v>82</v>
      </c>
      <c r="Z40" s="176"/>
      <c r="AA40" s="177"/>
      <c r="AB40" s="92" t="s">
        <v>81</v>
      </c>
      <c r="AC40" s="92"/>
      <c r="AD40" s="92"/>
      <c r="AE40" s="93" t="s">
        <v>36</v>
      </c>
      <c r="AF40" s="87"/>
      <c r="AG40" s="87"/>
      <c r="AH40" s="87"/>
      <c r="AI40" s="93" t="s">
        <v>36</v>
      </c>
      <c r="AJ40" s="87"/>
      <c r="AK40" s="87"/>
      <c r="AL40" s="87"/>
      <c r="AM40" s="93">
        <v>81679</v>
      </c>
      <c r="AN40" s="87"/>
      <c r="AO40" s="87"/>
      <c r="AP40" s="87"/>
      <c r="AQ40" s="94">
        <v>81679</v>
      </c>
      <c r="AR40" s="95"/>
      <c r="AS40" s="95"/>
      <c r="AT40" s="96"/>
      <c r="AU40" s="87">
        <v>8027523</v>
      </c>
      <c r="AV40" s="87"/>
      <c r="AW40" s="87"/>
      <c r="AX40" s="88"/>
    </row>
    <row r="41" spans="1:51" ht="23.25" customHeight="1" x14ac:dyDescent="0.15">
      <c r="A41" s="691"/>
      <c r="B41" s="689"/>
      <c r="C41" s="689"/>
      <c r="D41" s="689"/>
      <c r="E41" s="689"/>
      <c r="F41" s="690"/>
      <c r="G41" s="184"/>
      <c r="H41" s="185"/>
      <c r="I41" s="185"/>
      <c r="J41" s="185"/>
      <c r="K41" s="185"/>
      <c r="L41" s="185"/>
      <c r="M41" s="185"/>
      <c r="N41" s="185"/>
      <c r="O41" s="186"/>
      <c r="P41" s="137"/>
      <c r="Q41" s="137"/>
      <c r="R41" s="137"/>
      <c r="S41" s="137"/>
      <c r="T41" s="137"/>
      <c r="U41" s="137"/>
      <c r="V41" s="137"/>
      <c r="W41" s="137"/>
      <c r="X41" s="138"/>
      <c r="Y41" s="175" t="s">
        <v>83</v>
      </c>
      <c r="Z41" s="176"/>
      <c r="AA41" s="177"/>
      <c r="AB41" s="609" t="s">
        <v>84</v>
      </c>
      <c r="AC41" s="609"/>
      <c r="AD41" s="609"/>
      <c r="AE41" s="93" t="s">
        <v>36</v>
      </c>
      <c r="AF41" s="87"/>
      <c r="AG41" s="87"/>
      <c r="AH41" s="87"/>
      <c r="AI41" s="93" t="s">
        <v>36</v>
      </c>
      <c r="AJ41" s="87"/>
      <c r="AK41" s="87"/>
      <c r="AL41" s="87"/>
      <c r="AM41" s="93">
        <f>AM39/AM40*100</f>
        <v>70.246942298510021</v>
      </c>
      <c r="AN41" s="87"/>
      <c r="AO41" s="87"/>
      <c r="AP41" s="87"/>
      <c r="AQ41" s="94">
        <f>AQ39/AQ40*100</f>
        <v>70.246942298510021</v>
      </c>
      <c r="AR41" s="95"/>
      <c r="AS41" s="95"/>
      <c r="AT41" s="96"/>
      <c r="AU41" s="87" t="s">
        <v>36</v>
      </c>
      <c r="AV41" s="87"/>
      <c r="AW41" s="87"/>
      <c r="AX41" s="88"/>
    </row>
    <row r="42" spans="1:51" ht="23.25" customHeight="1" x14ac:dyDescent="0.15">
      <c r="A42" s="187" t="s">
        <v>85</v>
      </c>
      <c r="B42" s="150"/>
      <c r="C42" s="150"/>
      <c r="D42" s="150"/>
      <c r="E42" s="150"/>
      <c r="F42" s="151"/>
      <c r="G42" s="189" t="s">
        <v>86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87</v>
      </c>
      <c r="B44" s="152" t="s">
        <v>88</v>
      </c>
      <c r="C44" s="153"/>
      <c r="D44" s="153"/>
      <c r="E44" s="153"/>
      <c r="F44" s="154"/>
      <c r="G44" s="197" t="s">
        <v>89</v>
      </c>
      <c r="H44" s="197"/>
      <c r="I44" s="197"/>
      <c r="J44" s="197"/>
      <c r="K44" s="197"/>
      <c r="L44" s="197"/>
      <c r="M44" s="197"/>
      <c r="N44" s="197"/>
      <c r="O44" s="197"/>
      <c r="P44" s="197"/>
      <c r="Q44" s="197"/>
      <c r="R44" s="197"/>
      <c r="S44" s="197"/>
      <c r="T44" s="197"/>
      <c r="U44" s="197"/>
      <c r="V44" s="197"/>
      <c r="W44" s="197"/>
      <c r="X44" s="197"/>
      <c r="Y44" s="197"/>
      <c r="Z44" s="197"/>
      <c r="AA44" s="198"/>
      <c r="AB44" s="199" t="s">
        <v>90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91</v>
      </c>
      <c r="C49" s="150"/>
      <c r="D49" s="150"/>
      <c r="E49" s="150"/>
      <c r="F49" s="151"/>
      <c r="G49" s="155" t="s">
        <v>92</v>
      </c>
      <c r="H49" s="105"/>
      <c r="I49" s="105"/>
      <c r="J49" s="105"/>
      <c r="K49" s="105"/>
      <c r="L49" s="105"/>
      <c r="M49" s="105"/>
      <c r="N49" s="105"/>
      <c r="O49" s="106"/>
      <c r="P49" s="104" t="s">
        <v>93</v>
      </c>
      <c r="Q49" s="105"/>
      <c r="R49" s="105"/>
      <c r="S49" s="105"/>
      <c r="T49" s="105"/>
      <c r="U49" s="105"/>
      <c r="V49" s="105"/>
      <c r="W49" s="105"/>
      <c r="X49" s="106"/>
      <c r="Y49" s="110"/>
      <c r="Z49" s="111"/>
      <c r="AA49" s="112"/>
      <c r="AB49" s="113" t="s">
        <v>55</v>
      </c>
      <c r="AC49" s="114"/>
      <c r="AD49" s="115"/>
      <c r="AE49" s="119" t="s">
        <v>29</v>
      </c>
      <c r="AF49" s="119"/>
      <c r="AG49" s="119"/>
      <c r="AH49" s="119"/>
      <c r="AI49" s="119" t="s">
        <v>30</v>
      </c>
      <c r="AJ49" s="119"/>
      <c r="AK49" s="119"/>
      <c r="AL49" s="119"/>
      <c r="AM49" s="119" t="s">
        <v>56</v>
      </c>
      <c r="AN49" s="119"/>
      <c r="AO49" s="119"/>
      <c r="AP49" s="119"/>
      <c r="AQ49" s="120" t="s">
        <v>74</v>
      </c>
      <c r="AR49" s="121"/>
      <c r="AS49" s="121"/>
      <c r="AT49" s="122"/>
      <c r="AU49" s="123" t="s">
        <v>75</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76</v>
      </c>
      <c r="AT50" s="128"/>
      <c r="AU50" s="126"/>
      <c r="AV50" s="126"/>
      <c r="AW50" s="108" t="s">
        <v>77</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94</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82</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83</v>
      </c>
      <c r="Z53" s="90"/>
      <c r="AA53" s="91"/>
      <c r="AB53" s="97" t="s">
        <v>84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91</v>
      </c>
      <c r="C54" s="150"/>
      <c r="D54" s="150"/>
      <c r="E54" s="150"/>
      <c r="F54" s="151"/>
      <c r="G54" s="155" t="s">
        <v>92</v>
      </c>
      <c r="H54" s="105"/>
      <c r="I54" s="105"/>
      <c r="J54" s="105"/>
      <c r="K54" s="105"/>
      <c r="L54" s="105"/>
      <c r="M54" s="105"/>
      <c r="N54" s="105"/>
      <c r="O54" s="106"/>
      <c r="P54" s="104" t="s">
        <v>93</v>
      </c>
      <c r="Q54" s="105"/>
      <c r="R54" s="105"/>
      <c r="S54" s="105"/>
      <c r="T54" s="105"/>
      <c r="U54" s="105"/>
      <c r="V54" s="105"/>
      <c r="W54" s="105"/>
      <c r="X54" s="106"/>
      <c r="Y54" s="110"/>
      <c r="Z54" s="111"/>
      <c r="AA54" s="112"/>
      <c r="AB54" s="113" t="s">
        <v>55</v>
      </c>
      <c r="AC54" s="114"/>
      <c r="AD54" s="115"/>
      <c r="AE54" s="119" t="s">
        <v>29</v>
      </c>
      <c r="AF54" s="119"/>
      <c r="AG54" s="119"/>
      <c r="AH54" s="119"/>
      <c r="AI54" s="119" t="s">
        <v>30</v>
      </c>
      <c r="AJ54" s="119"/>
      <c r="AK54" s="119"/>
      <c r="AL54" s="119"/>
      <c r="AM54" s="119" t="s">
        <v>56</v>
      </c>
      <c r="AN54" s="119"/>
      <c r="AO54" s="119"/>
      <c r="AP54" s="119"/>
      <c r="AQ54" s="120" t="s">
        <v>74</v>
      </c>
      <c r="AR54" s="121"/>
      <c r="AS54" s="121"/>
      <c r="AT54" s="122"/>
      <c r="AU54" s="123" t="s">
        <v>75</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76</v>
      </c>
      <c r="AT55" s="128"/>
      <c r="AU55" s="126"/>
      <c r="AV55" s="126"/>
      <c r="AW55" s="108" t="s">
        <v>77</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94</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82</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83</v>
      </c>
      <c r="Z58" s="90"/>
      <c r="AA58" s="91"/>
      <c r="AB58" s="97" t="s">
        <v>84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91</v>
      </c>
      <c r="C59" s="150"/>
      <c r="D59" s="150"/>
      <c r="E59" s="150"/>
      <c r="F59" s="151"/>
      <c r="G59" s="155" t="s">
        <v>92</v>
      </c>
      <c r="H59" s="105"/>
      <c r="I59" s="105"/>
      <c r="J59" s="105"/>
      <c r="K59" s="105"/>
      <c r="L59" s="105"/>
      <c r="M59" s="105"/>
      <c r="N59" s="105"/>
      <c r="O59" s="106"/>
      <c r="P59" s="104" t="s">
        <v>93</v>
      </c>
      <c r="Q59" s="105"/>
      <c r="R59" s="105"/>
      <c r="S59" s="105"/>
      <c r="T59" s="105"/>
      <c r="U59" s="105"/>
      <c r="V59" s="105"/>
      <c r="W59" s="105"/>
      <c r="X59" s="106"/>
      <c r="Y59" s="110"/>
      <c r="Z59" s="111"/>
      <c r="AA59" s="112"/>
      <c r="AB59" s="113" t="s">
        <v>55</v>
      </c>
      <c r="AC59" s="114"/>
      <c r="AD59" s="115"/>
      <c r="AE59" s="119" t="s">
        <v>29</v>
      </c>
      <c r="AF59" s="119"/>
      <c r="AG59" s="119"/>
      <c r="AH59" s="119"/>
      <c r="AI59" s="119" t="s">
        <v>30</v>
      </c>
      <c r="AJ59" s="119"/>
      <c r="AK59" s="119"/>
      <c r="AL59" s="119"/>
      <c r="AM59" s="119" t="s">
        <v>56</v>
      </c>
      <c r="AN59" s="119"/>
      <c r="AO59" s="119"/>
      <c r="AP59" s="119"/>
      <c r="AQ59" s="120" t="s">
        <v>74</v>
      </c>
      <c r="AR59" s="121"/>
      <c r="AS59" s="121"/>
      <c r="AT59" s="122"/>
      <c r="AU59" s="123" t="s">
        <v>75</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76</v>
      </c>
      <c r="AT60" s="128"/>
      <c r="AU60" s="126"/>
      <c r="AV60" s="126"/>
      <c r="AW60" s="108" t="s">
        <v>77</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94</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82</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83</v>
      </c>
      <c r="Z63" s="90"/>
      <c r="AA63" s="91"/>
      <c r="AB63" s="97" t="s">
        <v>84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thickBot="1" x14ac:dyDescent="0.2">
      <c r="A64" s="743" t="s">
        <v>50</v>
      </c>
      <c r="B64" s="744"/>
      <c r="C64" s="744"/>
      <c r="D64" s="744"/>
      <c r="E64" s="744"/>
      <c r="F64" s="745"/>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5" t="s">
        <v>52</v>
      </c>
      <c r="B65" s="153"/>
      <c r="C65" s="153"/>
      <c r="D65" s="153"/>
      <c r="E65" s="153"/>
      <c r="F65" s="154"/>
      <c r="G65" s="706" t="s">
        <v>53</v>
      </c>
      <c r="H65" s="707"/>
      <c r="I65" s="707"/>
      <c r="J65" s="707"/>
      <c r="K65" s="707"/>
      <c r="L65" s="707"/>
      <c r="M65" s="707"/>
      <c r="N65" s="707"/>
      <c r="O65" s="707"/>
      <c r="P65" s="708" t="s">
        <v>54</v>
      </c>
      <c r="Q65" s="707"/>
      <c r="R65" s="707"/>
      <c r="S65" s="707"/>
      <c r="T65" s="707"/>
      <c r="U65" s="707"/>
      <c r="V65" s="707"/>
      <c r="W65" s="707"/>
      <c r="X65" s="709"/>
      <c r="Y65" s="710"/>
      <c r="Z65" s="711"/>
      <c r="AA65" s="712"/>
      <c r="AB65" s="643" t="s">
        <v>55</v>
      </c>
      <c r="AC65" s="643"/>
      <c r="AD65" s="643"/>
      <c r="AE65" s="116" t="s">
        <v>29</v>
      </c>
      <c r="AF65" s="713"/>
      <c r="AG65" s="713"/>
      <c r="AH65" s="714"/>
      <c r="AI65" s="116" t="s">
        <v>30</v>
      </c>
      <c r="AJ65" s="713"/>
      <c r="AK65" s="713"/>
      <c r="AL65" s="714"/>
      <c r="AM65" s="116" t="s">
        <v>56</v>
      </c>
      <c r="AN65" s="713"/>
      <c r="AO65" s="713"/>
      <c r="AP65" s="714"/>
      <c r="AQ65" s="640" t="s">
        <v>57</v>
      </c>
      <c r="AR65" s="641"/>
      <c r="AS65" s="641"/>
      <c r="AT65" s="642"/>
      <c r="AU65" s="640" t="s">
        <v>58</v>
      </c>
      <c r="AV65" s="641"/>
      <c r="AW65" s="641"/>
      <c r="AX65" s="650"/>
      <c r="AY65">
        <f>COUNTA($G$66)</f>
        <v>0</v>
      </c>
    </row>
    <row r="66" spans="1:51" ht="23.25" hidden="1" customHeight="1" x14ac:dyDescent="0.15">
      <c r="A66" s="665"/>
      <c r="B66" s="153"/>
      <c r="C66" s="153"/>
      <c r="D66" s="153"/>
      <c r="E66" s="153"/>
      <c r="F66" s="154"/>
      <c r="G66" s="651"/>
      <c r="H66" s="652"/>
      <c r="I66" s="652"/>
      <c r="J66" s="652"/>
      <c r="K66" s="652"/>
      <c r="L66" s="652"/>
      <c r="M66" s="652"/>
      <c r="N66" s="652"/>
      <c r="O66" s="652"/>
      <c r="P66" s="655"/>
      <c r="Q66" s="656"/>
      <c r="R66" s="656"/>
      <c r="S66" s="656"/>
      <c r="T66" s="656"/>
      <c r="U66" s="656"/>
      <c r="V66" s="656"/>
      <c r="W66" s="656"/>
      <c r="X66" s="657"/>
      <c r="Y66" s="661" t="s">
        <v>61</v>
      </c>
      <c r="Z66" s="662"/>
      <c r="AA66" s="663"/>
      <c r="AB66" s="664"/>
      <c r="AC66" s="664"/>
      <c r="AD66" s="664"/>
      <c r="AE66" s="633"/>
      <c r="AF66" s="633"/>
      <c r="AG66" s="633"/>
      <c r="AH66" s="633"/>
      <c r="AI66" s="633"/>
      <c r="AJ66" s="633"/>
      <c r="AK66" s="633"/>
      <c r="AL66" s="633"/>
      <c r="AM66" s="633"/>
      <c r="AN66" s="633"/>
      <c r="AO66" s="633"/>
      <c r="AP66" s="633"/>
      <c r="AQ66" s="633"/>
      <c r="AR66" s="633"/>
      <c r="AS66" s="633"/>
      <c r="AT66" s="633"/>
      <c r="AU66" s="634"/>
      <c r="AV66" s="635"/>
      <c r="AW66" s="635"/>
      <c r="AX66" s="636"/>
      <c r="AY66">
        <f>$AY$65</f>
        <v>0</v>
      </c>
    </row>
    <row r="67" spans="1:51" ht="23.25" hidden="1" customHeight="1" x14ac:dyDescent="0.15">
      <c r="A67" s="188"/>
      <c r="B67" s="158"/>
      <c r="C67" s="158"/>
      <c r="D67" s="158"/>
      <c r="E67" s="158"/>
      <c r="F67" s="159"/>
      <c r="G67" s="653"/>
      <c r="H67" s="654"/>
      <c r="I67" s="654"/>
      <c r="J67" s="654"/>
      <c r="K67" s="654"/>
      <c r="L67" s="654"/>
      <c r="M67" s="654"/>
      <c r="N67" s="654"/>
      <c r="O67" s="654"/>
      <c r="P67" s="658"/>
      <c r="Q67" s="659"/>
      <c r="R67" s="659"/>
      <c r="S67" s="659"/>
      <c r="T67" s="659"/>
      <c r="U67" s="659"/>
      <c r="V67" s="659"/>
      <c r="W67" s="659"/>
      <c r="X67" s="660"/>
      <c r="Y67" s="637" t="s">
        <v>63</v>
      </c>
      <c r="Z67" s="638"/>
      <c r="AA67" s="639"/>
      <c r="AB67" s="664"/>
      <c r="AC67" s="664"/>
      <c r="AD67" s="664"/>
      <c r="AE67" s="633"/>
      <c r="AF67" s="633"/>
      <c r="AG67" s="633"/>
      <c r="AH67" s="633"/>
      <c r="AI67" s="633"/>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15">
      <c r="A68" s="697" t="s">
        <v>64</v>
      </c>
      <c r="B68" s="698"/>
      <c r="C68" s="698"/>
      <c r="D68" s="698"/>
      <c r="E68" s="698"/>
      <c r="F68" s="699"/>
      <c r="G68" s="176" t="s">
        <v>65</v>
      </c>
      <c r="H68" s="176"/>
      <c r="I68" s="176"/>
      <c r="J68" s="176"/>
      <c r="K68" s="176"/>
      <c r="L68" s="176"/>
      <c r="M68" s="176"/>
      <c r="N68" s="176"/>
      <c r="O68" s="176"/>
      <c r="P68" s="176"/>
      <c r="Q68" s="176"/>
      <c r="R68" s="176"/>
      <c r="S68" s="176"/>
      <c r="T68" s="176"/>
      <c r="U68" s="176"/>
      <c r="V68" s="176"/>
      <c r="W68" s="176"/>
      <c r="X68" s="177"/>
      <c r="Y68" s="647"/>
      <c r="Z68" s="648"/>
      <c r="AA68" s="649"/>
      <c r="AB68" s="175" t="s">
        <v>55</v>
      </c>
      <c r="AC68" s="176"/>
      <c r="AD68" s="177"/>
      <c r="AE68" s="119" t="s">
        <v>29</v>
      </c>
      <c r="AF68" s="119"/>
      <c r="AG68" s="119"/>
      <c r="AH68" s="119"/>
      <c r="AI68" s="119" t="s">
        <v>30</v>
      </c>
      <c r="AJ68" s="119"/>
      <c r="AK68" s="119"/>
      <c r="AL68" s="119"/>
      <c r="AM68" s="119" t="s">
        <v>56</v>
      </c>
      <c r="AN68" s="119"/>
      <c r="AO68" s="119"/>
      <c r="AP68" s="119"/>
      <c r="AQ68" s="644" t="s">
        <v>66</v>
      </c>
      <c r="AR68" s="645"/>
      <c r="AS68" s="645"/>
      <c r="AT68" s="645"/>
      <c r="AU68" s="645"/>
      <c r="AV68" s="645"/>
      <c r="AW68" s="645"/>
      <c r="AX68" s="646"/>
      <c r="AY68">
        <f>IF(SUBSTITUTE(SUBSTITUTE($G$69,"／",""),"　","")="",0,1)</f>
        <v>0</v>
      </c>
    </row>
    <row r="69" spans="1:51" ht="23.25" hidden="1" customHeight="1" x14ac:dyDescent="0.15">
      <c r="A69" s="700"/>
      <c r="B69" s="701"/>
      <c r="C69" s="701"/>
      <c r="D69" s="701"/>
      <c r="E69" s="701"/>
      <c r="F69" s="702"/>
      <c r="G69" s="669" t="s">
        <v>95</v>
      </c>
      <c r="H69" s="670"/>
      <c r="I69" s="670"/>
      <c r="J69" s="670"/>
      <c r="K69" s="670"/>
      <c r="L69" s="670"/>
      <c r="M69" s="670"/>
      <c r="N69" s="670"/>
      <c r="O69" s="670"/>
      <c r="P69" s="670"/>
      <c r="Q69" s="670"/>
      <c r="R69" s="670"/>
      <c r="S69" s="670"/>
      <c r="T69" s="670"/>
      <c r="U69" s="670"/>
      <c r="V69" s="670"/>
      <c r="W69" s="670"/>
      <c r="X69" s="670"/>
      <c r="Y69" s="673" t="s">
        <v>64</v>
      </c>
      <c r="Z69" s="674"/>
      <c r="AA69" s="675"/>
      <c r="AB69" s="676"/>
      <c r="AC69" s="677"/>
      <c r="AD69" s="678"/>
      <c r="AE69" s="679"/>
      <c r="AF69" s="679"/>
      <c r="AG69" s="679"/>
      <c r="AH69" s="679"/>
      <c r="AI69" s="679"/>
      <c r="AJ69" s="679"/>
      <c r="AK69" s="679"/>
      <c r="AL69" s="679"/>
      <c r="AM69" s="679"/>
      <c r="AN69" s="679"/>
      <c r="AO69" s="679"/>
      <c r="AP69" s="679"/>
      <c r="AQ69" s="93"/>
      <c r="AR69" s="87"/>
      <c r="AS69" s="87"/>
      <c r="AT69" s="87"/>
      <c r="AU69" s="87"/>
      <c r="AV69" s="87"/>
      <c r="AW69" s="87"/>
      <c r="AX69" s="88"/>
      <c r="AY69">
        <f>$AY$68</f>
        <v>0</v>
      </c>
    </row>
    <row r="70" spans="1:51" ht="46.5" hidden="1"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19" t="s">
        <v>69</v>
      </c>
      <c r="Z70" s="666"/>
      <c r="AA70" s="667"/>
      <c r="AB70" s="629" t="s">
        <v>96</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15">
      <c r="A71" s="432" t="s">
        <v>71</v>
      </c>
      <c r="B71" s="610"/>
      <c r="C71" s="610"/>
      <c r="D71" s="610"/>
      <c r="E71" s="610"/>
      <c r="F71" s="611"/>
      <c r="G71" s="619" t="s">
        <v>72</v>
      </c>
      <c r="H71" s="197"/>
      <c r="I71" s="197"/>
      <c r="J71" s="197"/>
      <c r="K71" s="197"/>
      <c r="L71" s="197"/>
      <c r="M71" s="197"/>
      <c r="N71" s="197"/>
      <c r="O71" s="198"/>
      <c r="P71" s="199" t="s">
        <v>73</v>
      </c>
      <c r="Q71" s="197"/>
      <c r="R71" s="197"/>
      <c r="S71" s="197"/>
      <c r="T71" s="197"/>
      <c r="U71" s="197"/>
      <c r="V71" s="197"/>
      <c r="W71" s="197"/>
      <c r="X71" s="198"/>
      <c r="Y71" s="620"/>
      <c r="Z71" s="621"/>
      <c r="AA71" s="622"/>
      <c r="AB71" s="626" t="s">
        <v>55</v>
      </c>
      <c r="AC71" s="627"/>
      <c r="AD71" s="628"/>
      <c r="AE71" s="119" t="s">
        <v>29</v>
      </c>
      <c r="AF71" s="119"/>
      <c r="AG71" s="119"/>
      <c r="AH71" s="119"/>
      <c r="AI71" s="119" t="s">
        <v>30</v>
      </c>
      <c r="AJ71" s="119"/>
      <c r="AK71" s="119"/>
      <c r="AL71" s="119"/>
      <c r="AM71" s="119" t="s">
        <v>56</v>
      </c>
      <c r="AN71" s="119"/>
      <c r="AO71" s="119"/>
      <c r="AP71" s="119"/>
      <c r="AQ71" s="216" t="s">
        <v>74</v>
      </c>
      <c r="AR71" s="217"/>
      <c r="AS71" s="217"/>
      <c r="AT71" s="218"/>
      <c r="AU71" s="197" t="s">
        <v>75</v>
      </c>
      <c r="AV71" s="197"/>
      <c r="AW71" s="197"/>
      <c r="AX71" s="200"/>
      <c r="AY71">
        <f>COUNTA($G$73)</f>
        <v>0</v>
      </c>
    </row>
    <row r="72" spans="1:51" ht="18.75" hidden="1" customHeight="1" x14ac:dyDescent="0.15">
      <c r="A72" s="612"/>
      <c r="B72" s="613"/>
      <c r="C72" s="613"/>
      <c r="D72" s="613"/>
      <c r="E72" s="613"/>
      <c r="F72" s="614"/>
      <c r="G72" s="156"/>
      <c r="H72" s="108"/>
      <c r="I72" s="108"/>
      <c r="J72" s="108"/>
      <c r="K72" s="108"/>
      <c r="L72" s="108"/>
      <c r="M72" s="108"/>
      <c r="N72" s="108"/>
      <c r="O72" s="109"/>
      <c r="P72" s="107"/>
      <c r="Q72" s="108"/>
      <c r="R72" s="108"/>
      <c r="S72" s="108"/>
      <c r="T72" s="108"/>
      <c r="U72" s="108"/>
      <c r="V72" s="108"/>
      <c r="W72" s="108"/>
      <c r="X72" s="109"/>
      <c r="Y72" s="623"/>
      <c r="Z72" s="624"/>
      <c r="AA72" s="625"/>
      <c r="AB72" s="116"/>
      <c r="AC72" s="117"/>
      <c r="AD72" s="118"/>
      <c r="AE72" s="119"/>
      <c r="AF72" s="119"/>
      <c r="AG72" s="119"/>
      <c r="AH72" s="119"/>
      <c r="AI72" s="119"/>
      <c r="AJ72" s="119"/>
      <c r="AK72" s="119"/>
      <c r="AL72" s="119"/>
      <c r="AM72" s="119"/>
      <c r="AN72" s="119"/>
      <c r="AO72" s="119"/>
      <c r="AP72" s="119"/>
      <c r="AQ72" s="525"/>
      <c r="AR72" s="526"/>
      <c r="AS72" s="127" t="s">
        <v>76</v>
      </c>
      <c r="AT72" s="128"/>
      <c r="AU72" s="126"/>
      <c r="AV72" s="126"/>
      <c r="AW72" s="108" t="s">
        <v>77</v>
      </c>
      <c r="AX72" s="129"/>
      <c r="AY72">
        <f t="shared" ref="AY72:AY77" si="1">$AY$71</f>
        <v>0</v>
      </c>
    </row>
    <row r="73" spans="1:51" ht="23.25" hidden="1" customHeight="1" x14ac:dyDescent="0.15">
      <c r="A73" s="615"/>
      <c r="B73" s="613"/>
      <c r="C73" s="613"/>
      <c r="D73" s="613"/>
      <c r="E73" s="613"/>
      <c r="F73" s="614"/>
      <c r="G73" s="178"/>
      <c r="H73" s="179"/>
      <c r="I73" s="179"/>
      <c r="J73" s="179"/>
      <c r="K73" s="179"/>
      <c r="L73" s="179"/>
      <c r="M73" s="179"/>
      <c r="N73" s="179"/>
      <c r="O73" s="180"/>
      <c r="P73" s="131"/>
      <c r="Q73" s="131"/>
      <c r="R73" s="131"/>
      <c r="S73" s="131"/>
      <c r="T73" s="131"/>
      <c r="U73" s="131"/>
      <c r="V73" s="131"/>
      <c r="W73" s="131"/>
      <c r="X73" s="132"/>
      <c r="Y73" s="219" t="s">
        <v>80</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6"/>
      <c r="B74" s="617"/>
      <c r="C74" s="617"/>
      <c r="D74" s="617"/>
      <c r="E74" s="617"/>
      <c r="F74" s="618"/>
      <c r="G74" s="181"/>
      <c r="H74" s="182"/>
      <c r="I74" s="182"/>
      <c r="J74" s="182"/>
      <c r="K74" s="182"/>
      <c r="L74" s="182"/>
      <c r="M74" s="182"/>
      <c r="N74" s="182"/>
      <c r="O74" s="183"/>
      <c r="P74" s="134"/>
      <c r="Q74" s="134"/>
      <c r="R74" s="134"/>
      <c r="S74" s="134"/>
      <c r="T74" s="134"/>
      <c r="U74" s="134"/>
      <c r="V74" s="134"/>
      <c r="W74" s="134"/>
      <c r="X74" s="135"/>
      <c r="Y74" s="175" t="s">
        <v>82</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5"/>
      <c r="B75" s="613"/>
      <c r="C75" s="613"/>
      <c r="D75" s="613"/>
      <c r="E75" s="613"/>
      <c r="F75" s="614"/>
      <c r="G75" s="184"/>
      <c r="H75" s="185"/>
      <c r="I75" s="185"/>
      <c r="J75" s="185"/>
      <c r="K75" s="185"/>
      <c r="L75" s="185"/>
      <c r="M75" s="185"/>
      <c r="N75" s="185"/>
      <c r="O75" s="186"/>
      <c r="P75" s="137"/>
      <c r="Q75" s="137"/>
      <c r="R75" s="137"/>
      <c r="S75" s="137"/>
      <c r="T75" s="137"/>
      <c r="U75" s="137"/>
      <c r="V75" s="137"/>
      <c r="W75" s="137"/>
      <c r="X75" s="138"/>
      <c r="Y75" s="175" t="s">
        <v>83</v>
      </c>
      <c r="Z75" s="176"/>
      <c r="AA75" s="177"/>
      <c r="AB75" s="609" t="s">
        <v>84</v>
      </c>
      <c r="AC75" s="609"/>
      <c r="AD75" s="60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85</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87</v>
      </c>
      <c r="B78" s="152" t="s">
        <v>88</v>
      </c>
      <c r="C78" s="153"/>
      <c r="D78" s="153"/>
      <c r="E78" s="153"/>
      <c r="F78" s="154"/>
      <c r="G78" s="197" t="s">
        <v>89</v>
      </c>
      <c r="H78" s="197"/>
      <c r="I78" s="197"/>
      <c r="J78" s="197"/>
      <c r="K78" s="197"/>
      <c r="L78" s="197"/>
      <c r="M78" s="197"/>
      <c r="N78" s="197"/>
      <c r="O78" s="197"/>
      <c r="P78" s="197"/>
      <c r="Q78" s="197"/>
      <c r="R78" s="197"/>
      <c r="S78" s="197"/>
      <c r="T78" s="197"/>
      <c r="U78" s="197"/>
      <c r="V78" s="197"/>
      <c r="W78" s="197"/>
      <c r="X78" s="197"/>
      <c r="Y78" s="197"/>
      <c r="Z78" s="197"/>
      <c r="AA78" s="198"/>
      <c r="AB78" s="199" t="s">
        <v>90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91</v>
      </c>
      <c r="C83" s="150"/>
      <c r="D83" s="150"/>
      <c r="E83" s="150"/>
      <c r="F83" s="151"/>
      <c r="G83" s="155" t="s">
        <v>92</v>
      </c>
      <c r="H83" s="105"/>
      <c r="I83" s="105"/>
      <c r="J83" s="105"/>
      <c r="K83" s="105"/>
      <c r="L83" s="105"/>
      <c r="M83" s="105"/>
      <c r="N83" s="105"/>
      <c r="O83" s="106"/>
      <c r="P83" s="104" t="s">
        <v>93</v>
      </c>
      <c r="Q83" s="105"/>
      <c r="R83" s="105"/>
      <c r="S83" s="105"/>
      <c r="T83" s="105"/>
      <c r="U83" s="105"/>
      <c r="V83" s="105"/>
      <c r="W83" s="105"/>
      <c r="X83" s="106"/>
      <c r="Y83" s="110"/>
      <c r="Z83" s="111"/>
      <c r="AA83" s="112"/>
      <c r="AB83" s="113" t="s">
        <v>55</v>
      </c>
      <c r="AC83" s="114"/>
      <c r="AD83" s="115"/>
      <c r="AE83" s="119" t="s">
        <v>29</v>
      </c>
      <c r="AF83" s="119"/>
      <c r="AG83" s="119"/>
      <c r="AH83" s="119"/>
      <c r="AI83" s="119" t="s">
        <v>30</v>
      </c>
      <c r="AJ83" s="119"/>
      <c r="AK83" s="119"/>
      <c r="AL83" s="119"/>
      <c r="AM83" s="119" t="s">
        <v>56</v>
      </c>
      <c r="AN83" s="119"/>
      <c r="AO83" s="119"/>
      <c r="AP83" s="119"/>
      <c r="AQ83" s="120" t="s">
        <v>74</v>
      </c>
      <c r="AR83" s="121"/>
      <c r="AS83" s="121"/>
      <c r="AT83" s="122"/>
      <c r="AU83" s="123" t="s">
        <v>75</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76</v>
      </c>
      <c r="AT84" s="128"/>
      <c r="AU84" s="126"/>
      <c r="AV84" s="126"/>
      <c r="AW84" s="108" t="s">
        <v>77</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94</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82</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83</v>
      </c>
      <c r="Z87" s="90"/>
      <c r="AA87" s="91"/>
      <c r="AB87" s="97" t="s">
        <v>84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91</v>
      </c>
      <c r="C88" s="150"/>
      <c r="D88" s="150"/>
      <c r="E88" s="150"/>
      <c r="F88" s="151"/>
      <c r="G88" s="155" t="s">
        <v>92</v>
      </c>
      <c r="H88" s="105"/>
      <c r="I88" s="105"/>
      <c r="J88" s="105"/>
      <c r="K88" s="105"/>
      <c r="L88" s="105"/>
      <c r="M88" s="105"/>
      <c r="N88" s="105"/>
      <c r="O88" s="106"/>
      <c r="P88" s="104" t="s">
        <v>93</v>
      </c>
      <c r="Q88" s="105"/>
      <c r="R88" s="105"/>
      <c r="S88" s="105"/>
      <c r="T88" s="105"/>
      <c r="U88" s="105"/>
      <c r="V88" s="105"/>
      <c r="W88" s="105"/>
      <c r="X88" s="106"/>
      <c r="Y88" s="110"/>
      <c r="Z88" s="111"/>
      <c r="AA88" s="112"/>
      <c r="AB88" s="113" t="s">
        <v>55</v>
      </c>
      <c r="AC88" s="114"/>
      <c r="AD88" s="115"/>
      <c r="AE88" s="119" t="s">
        <v>29</v>
      </c>
      <c r="AF88" s="119"/>
      <c r="AG88" s="119"/>
      <c r="AH88" s="119"/>
      <c r="AI88" s="119" t="s">
        <v>30</v>
      </c>
      <c r="AJ88" s="119"/>
      <c r="AK88" s="119"/>
      <c r="AL88" s="119"/>
      <c r="AM88" s="119" t="s">
        <v>56</v>
      </c>
      <c r="AN88" s="119"/>
      <c r="AO88" s="119"/>
      <c r="AP88" s="119"/>
      <c r="AQ88" s="120" t="s">
        <v>74</v>
      </c>
      <c r="AR88" s="121"/>
      <c r="AS88" s="121"/>
      <c r="AT88" s="122"/>
      <c r="AU88" s="123" t="s">
        <v>75</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76</v>
      </c>
      <c r="AT89" s="128"/>
      <c r="AU89" s="126"/>
      <c r="AV89" s="126"/>
      <c r="AW89" s="108" t="s">
        <v>77</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94</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82</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83</v>
      </c>
      <c r="Z92" s="90"/>
      <c r="AA92" s="91"/>
      <c r="AB92" s="97" t="s">
        <v>84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91</v>
      </c>
      <c r="C93" s="153"/>
      <c r="D93" s="153"/>
      <c r="E93" s="153"/>
      <c r="F93" s="154"/>
      <c r="G93" s="155" t="s">
        <v>92</v>
      </c>
      <c r="H93" s="105"/>
      <c r="I93" s="105"/>
      <c r="J93" s="105"/>
      <c r="K93" s="105"/>
      <c r="L93" s="105"/>
      <c r="M93" s="105"/>
      <c r="N93" s="105"/>
      <c r="O93" s="106"/>
      <c r="P93" s="104" t="s">
        <v>93</v>
      </c>
      <c r="Q93" s="105"/>
      <c r="R93" s="105"/>
      <c r="S93" s="105"/>
      <c r="T93" s="105"/>
      <c r="U93" s="105"/>
      <c r="V93" s="105"/>
      <c r="W93" s="105"/>
      <c r="X93" s="106"/>
      <c r="Y93" s="110"/>
      <c r="Z93" s="111"/>
      <c r="AA93" s="112"/>
      <c r="AB93" s="113" t="s">
        <v>55</v>
      </c>
      <c r="AC93" s="114"/>
      <c r="AD93" s="115"/>
      <c r="AE93" s="119" t="s">
        <v>29</v>
      </c>
      <c r="AF93" s="119"/>
      <c r="AG93" s="119"/>
      <c r="AH93" s="119"/>
      <c r="AI93" s="119" t="s">
        <v>30</v>
      </c>
      <c r="AJ93" s="119"/>
      <c r="AK93" s="119"/>
      <c r="AL93" s="119"/>
      <c r="AM93" s="119" t="s">
        <v>56</v>
      </c>
      <c r="AN93" s="119"/>
      <c r="AO93" s="119"/>
      <c r="AP93" s="119"/>
      <c r="AQ93" s="120" t="s">
        <v>74</v>
      </c>
      <c r="AR93" s="121"/>
      <c r="AS93" s="121"/>
      <c r="AT93" s="122"/>
      <c r="AU93" s="123" t="s">
        <v>75</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76</v>
      </c>
      <c r="AT94" s="128"/>
      <c r="AU94" s="126"/>
      <c r="AV94" s="126"/>
      <c r="AW94" s="108" t="s">
        <v>77</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94</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82</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83</v>
      </c>
      <c r="Z97" s="90"/>
      <c r="AA97" s="91"/>
      <c r="AB97" s="97" t="s">
        <v>84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32" t="s">
        <v>50</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5" t="s">
        <v>52</v>
      </c>
      <c r="B99" s="153"/>
      <c r="C99" s="153"/>
      <c r="D99" s="153"/>
      <c r="E99" s="153"/>
      <c r="F99" s="154"/>
      <c r="G99" s="706" t="s">
        <v>53</v>
      </c>
      <c r="H99" s="707"/>
      <c r="I99" s="707"/>
      <c r="J99" s="707"/>
      <c r="K99" s="707"/>
      <c r="L99" s="707"/>
      <c r="M99" s="707"/>
      <c r="N99" s="707"/>
      <c r="O99" s="707"/>
      <c r="P99" s="708" t="s">
        <v>54</v>
      </c>
      <c r="Q99" s="707"/>
      <c r="R99" s="707"/>
      <c r="S99" s="707"/>
      <c r="T99" s="707"/>
      <c r="U99" s="707"/>
      <c r="V99" s="707"/>
      <c r="W99" s="707"/>
      <c r="X99" s="709"/>
      <c r="Y99" s="710"/>
      <c r="Z99" s="711"/>
      <c r="AA99" s="712"/>
      <c r="AB99" s="643" t="s">
        <v>55</v>
      </c>
      <c r="AC99" s="643"/>
      <c r="AD99" s="643"/>
      <c r="AE99" s="119" t="s">
        <v>29</v>
      </c>
      <c r="AF99" s="119"/>
      <c r="AG99" s="119"/>
      <c r="AH99" s="119"/>
      <c r="AI99" s="119" t="s">
        <v>30</v>
      </c>
      <c r="AJ99" s="119"/>
      <c r="AK99" s="119"/>
      <c r="AL99" s="119"/>
      <c r="AM99" s="119" t="s">
        <v>56</v>
      </c>
      <c r="AN99" s="119"/>
      <c r="AO99" s="119"/>
      <c r="AP99" s="119"/>
      <c r="AQ99" s="640" t="s">
        <v>57</v>
      </c>
      <c r="AR99" s="641"/>
      <c r="AS99" s="641"/>
      <c r="AT99" s="642"/>
      <c r="AU99" s="640" t="s">
        <v>58</v>
      </c>
      <c r="AV99" s="641"/>
      <c r="AW99" s="641"/>
      <c r="AX99" s="650"/>
      <c r="AY99">
        <f>COUNTA($G$100)</f>
        <v>0</v>
      </c>
    </row>
    <row r="100" spans="1:60" ht="23.25" hidden="1" customHeight="1" x14ac:dyDescent="0.15">
      <c r="A100" s="665"/>
      <c r="B100" s="153"/>
      <c r="C100" s="153"/>
      <c r="D100" s="153"/>
      <c r="E100" s="153"/>
      <c r="F100" s="154"/>
      <c r="G100" s="651"/>
      <c r="H100" s="652"/>
      <c r="I100" s="652"/>
      <c r="J100" s="652"/>
      <c r="K100" s="652"/>
      <c r="L100" s="652"/>
      <c r="M100" s="652"/>
      <c r="N100" s="652"/>
      <c r="O100" s="652"/>
      <c r="P100" s="655"/>
      <c r="Q100" s="656"/>
      <c r="R100" s="656"/>
      <c r="S100" s="656"/>
      <c r="T100" s="656"/>
      <c r="U100" s="656"/>
      <c r="V100" s="656"/>
      <c r="W100" s="656"/>
      <c r="X100" s="657"/>
      <c r="Y100" s="661" t="s">
        <v>61</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188"/>
      <c r="B101" s="158"/>
      <c r="C101" s="158"/>
      <c r="D101" s="158"/>
      <c r="E101" s="158"/>
      <c r="F101" s="159"/>
      <c r="G101" s="653"/>
      <c r="H101" s="654"/>
      <c r="I101" s="654"/>
      <c r="J101" s="654"/>
      <c r="K101" s="654"/>
      <c r="L101" s="654"/>
      <c r="M101" s="654"/>
      <c r="N101" s="654"/>
      <c r="O101" s="654"/>
      <c r="P101" s="658"/>
      <c r="Q101" s="659"/>
      <c r="R101" s="659"/>
      <c r="S101" s="659"/>
      <c r="T101" s="659"/>
      <c r="U101" s="659"/>
      <c r="V101" s="659"/>
      <c r="W101" s="659"/>
      <c r="X101" s="660"/>
      <c r="Y101" s="637" t="s">
        <v>63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187" t="s">
        <v>64</v>
      </c>
      <c r="B102" s="105"/>
      <c r="C102" s="105"/>
      <c r="D102" s="105"/>
      <c r="E102" s="105"/>
      <c r="F102" s="680"/>
      <c r="G102" s="176" t="s">
        <v>65</v>
      </c>
      <c r="H102" s="176"/>
      <c r="I102" s="176"/>
      <c r="J102" s="176"/>
      <c r="K102" s="176"/>
      <c r="L102" s="176"/>
      <c r="M102" s="176"/>
      <c r="N102" s="176"/>
      <c r="O102" s="176"/>
      <c r="P102" s="176"/>
      <c r="Q102" s="176"/>
      <c r="R102" s="176"/>
      <c r="S102" s="176"/>
      <c r="T102" s="176"/>
      <c r="U102" s="176"/>
      <c r="V102" s="176"/>
      <c r="W102" s="176"/>
      <c r="X102" s="177"/>
      <c r="Y102" s="647"/>
      <c r="Z102" s="648"/>
      <c r="AA102" s="649"/>
      <c r="AB102" s="175" t="s">
        <v>55</v>
      </c>
      <c r="AC102" s="176"/>
      <c r="AD102" s="177"/>
      <c r="AE102" s="119" t="s">
        <v>29</v>
      </c>
      <c r="AF102" s="119"/>
      <c r="AG102" s="119"/>
      <c r="AH102" s="119"/>
      <c r="AI102" s="119" t="s">
        <v>30</v>
      </c>
      <c r="AJ102" s="119"/>
      <c r="AK102" s="119"/>
      <c r="AL102" s="119"/>
      <c r="AM102" s="119" t="s">
        <v>56</v>
      </c>
      <c r="AN102" s="119"/>
      <c r="AO102" s="119"/>
      <c r="AP102" s="119"/>
      <c r="AQ102" s="644" t="s">
        <v>66</v>
      </c>
      <c r="AR102" s="645"/>
      <c r="AS102" s="645"/>
      <c r="AT102" s="645"/>
      <c r="AU102" s="645"/>
      <c r="AV102" s="645"/>
      <c r="AW102" s="645"/>
      <c r="AX102" s="646"/>
      <c r="AY102">
        <f>IF(SUBSTITUTE(SUBSTITUTE($G$103,"／",""),"　","")="",0,1)</f>
        <v>0</v>
      </c>
    </row>
    <row r="103" spans="1:60" ht="23.25" hidden="1" customHeight="1" x14ac:dyDescent="0.15">
      <c r="A103" s="681"/>
      <c r="B103" s="197"/>
      <c r="C103" s="197"/>
      <c r="D103" s="197"/>
      <c r="E103" s="197"/>
      <c r="F103" s="682"/>
      <c r="G103" s="669" t="s">
        <v>97</v>
      </c>
      <c r="H103" s="670"/>
      <c r="I103" s="670"/>
      <c r="J103" s="670"/>
      <c r="K103" s="670"/>
      <c r="L103" s="670"/>
      <c r="M103" s="670"/>
      <c r="N103" s="670"/>
      <c r="O103" s="670"/>
      <c r="P103" s="670"/>
      <c r="Q103" s="670"/>
      <c r="R103" s="670"/>
      <c r="S103" s="670"/>
      <c r="T103" s="670"/>
      <c r="U103" s="670"/>
      <c r="V103" s="670"/>
      <c r="W103" s="670"/>
      <c r="X103" s="670"/>
      <c r="Y103" s="673" t="s">
        <v>64</v>
      </c>
      <c r="Z103" s="674"/>
      <c r="AA103" s="675"/>
      <c r="AB103" s="676"/>
      <c r="AC103" s="677"/>
      <c r="AD103" s="678"/>
      <c r="AE103" s="679"/>
      <c r="AF103" s="679"/>
      <c r="AG103" s="679"/>
      <c r="AH103" s="679"/>
      <c r="AI103" s="679"/>
      <c r="AJ103" s="679"/>
      <c r="AK103" s="679"/>
      <c r="AL103" s="679"/>
      <c r="AM103" s="679"/>
      <c r="AN103" s="679"/>
      <c r="AO103" s="679"/>
      <c r="AP103" s="679"/>
      <c r="AQ103" s="93"/>
      <c r="AR103" s="87"/>
      <c r="AS103" s="87"/>
      <c r="AT103" s="87"/>
      <c r="AU103" s="87"/>
      <c r="AV103" s="87"/>
      <c r="AW103" s="87"/>
      <c r="AX103" s="88"/>
      <c r="AY103">
        <f>$AY$102</f>
        <v>0</v>
      </c>
    </row>
    <row r="104" spans="1:60" ht="46.5" hidden="1" customHeight="1" x14ac:dyDescent="0.15">
      <c r="A104" s="683"/>
      <c r="B104" s="108"/>
      <c r="C104" s="108"/>
      <c r="D104" s="108"/>
      <c r="E104" s="108"/>
      <c r="F104" s="684"/>
      <c r="G104" s="671"/>
      <c r="H104" s="672"/>
      <c r="I104" s="672"/>
      <c r="J104" s="672"/>
      <c r="K104" s="672"/>
      <c r="L104" s="672"/>
      <c r="M104" s="672"/>
      <c r="N104" s="672"/>
      <c r="O104" s="672"/>
      <c r="P104" s="672"/>
      <c r="Q104" s="672"/>
      <c r="R104" s="672"/>
      <c r="S104" s="672"/>
      <c r="T104" s="672"/>
      <c r="U104" s="672"/>
      <c r="V104" s="672"/>
      <c r="W104" s="672"/>
      <c r="X104" s="672"/>
      <c r="Y104" s="219" t="s">
        <v>69</v>
      </c>
      <c r="Z104" s="666"/>
      <c r="AA104" s="667"/>
      <c r="AB104" s="629" t="s">
        <v>96</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2" t="s">
        <v>71</v>
      </c>
      <c r="B105" s="610"/>
      <c r="C105" s="610"/>
      <c r="D105" s="610"/>
      <c r="E105" s="610"/>
      <c r="F105" s="611"/>
      <c r="G105" s="619" t="s">
        <v>72</v>
      </c>
      <c r="H105" s="197"/>
      <c r="I105" s="197"/>
      <c r="J105" s="197"/>
      <c r="K105" s="197"/>
      <c r="L105" s="197"/>
      <c r="M105" s="197"/>
      <c r="N105" s="197"/>
      <c r="O105" s="198"/>
      <c r="P105" s="199" t="s">
        <v>73</v>
      </c>
      <c r="Q105" s="197"/>
      <c r="R105" s="197"/>
      <c r="S105" s="197"/>
      <c r="T105" s="197"/>
      <c r="U105" s="197"/>
      <c r="V105" s="197"/>
      <c r="W105" s="197"/>
      <c r="X105" s="198"/>
      <c r="Y105" s="620"/>
      <c r="Z105" s="621"/>
      <c r="AA105" s="622"/>
      <c r="AB105" s="626" t="s">
        <v>55</v>
      </c>
      <c r="AC105" s="627"/>
      <c r="AD105" s="628"/>
      <c r="AE105" s="119" t="s">
        <v>29</v>
      </c>
      <c r="AF105" s="119"/>
      <c r="AG105" s="119"/>
      <c r="AH105" s="119"/>
      <c r="AI105" s="119" t="s">
        <v>30</v>
      </c>
      <c r="AJ105" s="119"/>
      <c r="AK105" s="119"/>
      <c r="AL105" s="119"/>
      <c r="AM105" s="119" t="s">
        <v>56</v>
      </c>
      <c r="AN105" s="119"/>
      <c r="AO105" s="119"/>
      <c r="AP105" s="119"/>
      <c r="AQ105" s="216" t="s">
        <v>74</v>
      </c>
      <c r="AR105" s="217"/>
      <c r="AS105" s="217"/>
      <c r="AT105" s="218"/>
      <c r="AU105" s="197" t="s">
        <v>75</v>
      </c>
      <c r="AV105" s="197"/>
      <c r="AW105" s="197"/>
      <c r="AX105" s="200"/>
      <c r="AY105">
        <f>COUNTA($G$107)</f>
        <v>0</v>
      </c>
    </row>
    <row r="106" spans="1:60" ht="18.75" hidden="1" customHeight="1" x14ac:dyDescent="0.15">
      <c r="A106" s="612"/>
      <c r="B106" s="613"/>
      <c r="C106" s="613"/>
      <c r="D106" s="613"/>
      <c r="E106" s="613"/>
      <c r="F106" s="614"/>
      <c r="G106" s="156"/>
      <c r="H106" s="108"/>
      <c r="I106" s="108"/>
      <c r="J106" s="108"/>
      <c r="K106" s="108"/>
      <c r="L106" s="108"/>
      <c r="M106" s="108"/>
      <c r="N106" s="108"/>
      <c r="O106" s="109"/>
      <c r="P106" s="107"/>
      <c r="Q106" s="108"/>
      <c r="R106" s="108"/>
      <c r="S106" s="108"/>
      <c r="T106" s="108"/>
      <c r="U106" s="108"/>
      <c r="V106" s="108"/>
      <c r="W106" s="108"/>
      <c r="X106" s="109"/>
      <c r="Y106" s="623"/>
      <c r="Z106" s="624"/>
      <c r="AA106" s="625"/>
      <c r="AB106" s="116"/>
      <c r="AC106" s="117"/>
      <c r="AD106" s="118"/>
      <c r="AE106" s="119"/>
      <c r="AF106" s="119"/>
      <c r="AG106" s="119"/>
      <c r="AH106" s="119"/>
      <c r="AI106" s="119"/>
      <c r="AJ106" s="119"/>
      <c r="AK106" s="119"/>
      <c r="AL106" s="119"/>
      <c r="AM106" s="119"/>
      <c r="AN106" s="119"/>
      <c r="AO106" s="119"/>
      <c r="AP106" s="119"/>
      <c r="AQ106" s="525"/>
      <c r="AR106" s="526"/>
      <c r="AS106" s="127" t="s">
        <v>76</v>
      </c>
      <c r="AT106" s="128"/>
      <c r="AU106" s="126"/>
      <c r="AV106" s="126"/>
      <c r="AW106" s="108" t="s">
        <v>77</v>
      </c>
      <c r="AX106" s="129"/>
      <c r="AY106">
        <f t="shared" ref="AY106:AY111" si="3">$AY$105</f>
        <v>0</v>
      </c>
    </row>
    <row r="107" spans="1:60" ht="23.25" hidden="1" customHeight="1" x14ac:dyDescent="0.15">
      <c r="A107" s="615"/>
      <c r="B107" s="613"/>
      <c r="C107" s="613"/>
      <c r="D107" s="613"/>
      <c r="E107" s="613"/>
      <c r="F107" s="614"/>
      <c r="G107" s="178"/>
      <c r="H107" s="179"/>
      <c r="I107" s="179"/>
      <c r="J107" s="179"/>
      <c r="K107" s="179"/>
      <c r="L107" s="179"/>
      <c r="M107" s="179"/>
      <c r="N107" s="179"/>
      <c r="O107" s="180"/>
      <c r="P107" s="131"/>
      <c r="Q107" s="131"/>
      <c r="R107" s="131"/>
      <c r="S107" s="131"/>
      <c r="T107" s="131"/>
      <c r="U107" s="131"/>
      <c r="V107" s="131"/>
      <c r="W107" s="131"/>
      <c r="X107" s="132"/>
      <c r="Y107" s="219" t="s">
        <v>80</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6"/>
      <c r="B108" s="617"/>
      <c r="C108" s="617"/>
      <c r="D108" s="617"/>
      <c r="E108" s="617"/>
      <c r="F108" s="618"/>
      <c r="G108" s="181"/>
      <c r="H108" s="182"/>
      <c r="I108" s="182"/>
      <c r="J108" s="182"/>
      <c r="K108" s="182"/>
      <c r="L108" s="182"/>
      <c r="M108" s="182"/>
      <c r="N108" s="182"/>
      <c r="O108" s="183"/>
      <c r="P108" s="134"/>
      <c r="Q108" s="134"/>
      <c r="R108" s="134"/>
      <c r="S108" s="134"/>
      <c r="T108" s="134"/>
      <c r="U108" s="134"/>
      <c r="V108" s="134"/>
      <c r="W108" s="134"/>
      <c r="X108" s="135"/>
      <c r="Y108" s="175" t="s">
        <v>82</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5"/>
      <c r="B109" s="613"/>
      <c r="C109" s="613"/>
      <c r="D109" s="613"/>
      <c r="E109" s="613"/>
      <c r="F109" s="614"/>
      <c r="G109" s="184"/>
      <c r="H109" s="185"/>
      <c r="I109" s="185"/>
      <c r="J109" s="185"/>
      <c r="K109" s="185"/>
      <c r="L109" s="185"/>
      <c r="M109" s="185"/>
      <c r="N109" s="185"/>
      <c r="O109" s="186"/>
      <c r="P109" s="137"/>
      <c r="Q109" s="137"/>
      <c r="R109" s="137"/>
      <c r="S109" s="137"/>
      <c r="T109" s="137"/>
      <c r="U109" s="137"/>
      <c r="V109" s="137"/>
      <c r="W109" s="137"/>
      <c r="X109" s="138"/>
      <c r="Y109" s="175" t="s">
        <v>83</v>
      </c>
      <c r="Z109" s="176"/>
      <c r="AA109" s="177"/>
      <c r="AB109" s="609" t="s">
        <v>84</v>
      </c>
      <c r="AC109" s="609"/>
      <c r="AD109" s="60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85</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87</v>
      </c>
      <c r="B112" s="152" t="s">
        <v>88</v>
      </c>
      <c r="C112" s="153"/>
      <c r="D112" s="153"/>
      <c r="E112" s="153"/>
      <c r="F112" s="154"/>
      <c r="G112" s="197" t="s">
        <v>89</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90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91</v>
      </c>
      <c r="C117" s="150"/>
      <c r="D117" s="150"/>
      <c r="E117" s="150"/>
      <c r="F117" s="151"/>
      <c r="G117" s="155" t="s">
        <v>92</v>
      </c>
      <c r="H117" s="105"/>
      <c r="I117" s="105"/>
      <c r="J117" s="105"/>
      <c r="K117" s="105"/>
      <c r="L117" s="105"/>
      <c r="M117" s="105"/>
      <c r="N117" s="105"/>
      <c r="O117" s="106"/>
      <c r="P117" s="104" t="s">
        <v>93</v>
      </c>
      <c r="Q117" s="105"/>
      <c r="R117" s="105"/>
      <c r="S117" s="105"/>
      <c r="T117" s="105"/>
      <c r="U117" s="105"/>
      <c r="V117" s="105"/>
      <c r="W117" s="105"/>
      <c r="X117" s="106"/>
      <c r="Y117" s="110"/>
      <c r="Z117" s="111"/>
      <c r="AA117" s="112"/>
      <c r="AB117" s="113" t="s">
        <v>55</v>
      </c>
      <c r="AC117" s="114"/>
      <c r="AD117" s="115"/>
      <c r="AE117" s="119" t="s">
        <v>29</v>
      </c>
      <c r="AF117" s="119"/>
      <c r="AG117" s="119"/>
      <c r="AH117" s="119"/>
      <c r="AI117" s="119" t="s">
        <v>30</v>
      </c>
      <c r="AJ117" s="119"/>
      <c r="AK117" s="119"/>
      <c r="AL117" s="119"/>
      <c r="AM117" s="119" t="s">
        <v>56</v>
      </c>
      <c r="AN117" s="119"/>
      <c r="AO117" s="119"/>
      <c r="AP117" s="119"/>
      <c r="AQ117" s="120" t="s">
        <v>74</v>
      </c>
      <c r="AR117" s="121"/>
      <c r="AS117" s="121"/>
      <c r="AT117" s="122"/>
      <c r="AU117" s="123" t="s">
        <v>75</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76</v>
      </c>
      <c r="AT118" s="128"/>
      <c r="AU118" s="126"/>
      <c r="AV118" s="126"/>
      <c r="AW118" s="108" t="s">
        <v>77</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94</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82</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83</v>
      </c>
      <c r="Z121" s="90"/>
      <c r="AA121" s="91"/>
      <c r="AB121" s="97" t="s">
        <v>84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91</v>
      </c>
      <c r="C122" s="150"/>
      <c r="D122" s="150"/>
      <c r="E122" s="150"/>
      <c r="F122" s="151"/>
      <c r="G122" s="155" t="s">
        <v>92</v>
      </c>
      <c r="H122" s="105"/>
      <c r="I122" s="105"/>
      <c r="J122" s="105"/>
      <c r="K122" s="105"/>
      <c r="L122" s="105"/>
      <c r="M122" s="105"/>
      <c r="N122" s="105"/>
      <c r="O122" s="106"/>
      <c r="P122" s="104" t="s">
        <v>93</v>
      </c>
      <c r="Q122" s="105"/>
      <c r="R122" s="105"/>
      <c r="S122" s="105"/>
      <c r="T122" s="105"/>
      <c r="U122" s="105"/>
      <c r="V122" s="105"/>
      <c r="W122" s="105"/>
      <c r="X122" s="106"/>
      <c r="Y122" s="110"/>
      <c r="Z122" s="111"/>
      <c r="AA122" s="112"/>
      <c r="AB122" s="113" t="s">
        <v>55</v>
      </c>
      <c r="AC122" s="114"/>
      <c r="AD122" s="115"/>
      <c r="AE122" s="119" t="s">
        <v>29</v>
      </c>
      <c r="AF122" s="119"/>
      <c r="AG122" s="119"/>
      <c r="AH122" s="119"/>
      <c r="AI122" s="119" t="s">
        <v>30</v>
      </c>
      <c r="AJ122" s="119"/>
      <c r="AK122" s="119"/>
      <c r="AL122" s="119"/>
      <c r="AM122" s="119" t="s">
        <v>56</v>
      </c>
      <c r="AN122" s="119"/>
      <c r="AO122" s="119"/>
      <c r="AP122" s="119"/>
      <c r="AQ122" s="120" t="s">
        <v>74</v>
      </c>
      <c r="AR122" s="121"/>
      <c r="AS122" s="121"/>
      <c r="AT122" s="122"/>
      <c r="AU122" s="123" t="s">
        <v>75</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76</v>
      </c>
      <c r="AT123" s="128"/>
      <c r="AU123" s="126"/>
      <c r="AV123" s="126"/>
      <c r="AW123" s="108" t="s">
        <v>77</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94</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82</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83</v>
      </c>
      <c r="Z126" s="90"/>
      <c r="AA126" s="91"/>
      <c r="AB126" s="97" t="s">
        <v>84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91</v>
      </c>
      <c r="C127" s="150"/>
      <c r="D127" s="150"/>
      <c r="E127" s="150"/>
      <c r="F127" s="151"/>
      <c r="G127" s="155" t="s">
        <v>92</v>
      </c>
      <c r="H127" s="105"/>
      <c r="I127" s="105"/>
      <c r="J127" s="105"/>
      <c r="K127" s="105"/>
      <c r="L127" s="105"/>
      <c r="M127" s="105"/>
      <c r="N127" s="105"/>
      <c r="O127" s="106"/>
      <c r="P127" s="104" t="s">
        <v>93</v>
      </c>
      <c r="Q127" s="105"/>
      <c r="R127" s="105"/>
      <c r="S127" s="105"/>
      <c r="T127" s="105"/>
      <c r="U127" s="105"/>
      <c r="V127" s="105"/>
      <c r="W127" s="105"/>
      <c r="X127" s="106"/>
      <c r="Y127" s="110"/>
      <c r="Z127" s="111"/>
      <c r="AA127" s="112"/>
      <c r="AB127" s="113" t="s">
        <v>55</v>
      </c>
      <c r="AC127" s="114"/>
      <c r="AD127" s="115"/>
      <c r="AE127" s="119" t="s">
        <v>29</v>
      </c>
      <c r="AF127" s="119"/>
      <c r="AG127" s="119"/>
      <c r="AH127" s="119"/>
      <c r="AI127" s="119" t="s">
        <v>30</v>
      </c>
      <c r="AJ127" s="119"/>
      <c r="AK127" s="119"/>
      <c r="AL127" s="119"/>
      <c r="AM127" s="119" t="s">
        <v>56</v>
      </c>
      <c r="AN127" s="119"/>
      <c r="AO127" s="119"/>
      <c r="AP127" s="119"/>
      <c r="AQ127" s="120" t="s">
        <v>74</v>
      </c>
      <c r="AR127" s="121"/>
      <c r="AS127" s="121"/>
      <c r="AT127" s="122"/>
      <c r="AU127" s="123" t="s">
        <v>75</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76</v>
      </c>
      <c r="AT128" s="128"/>
      <c r="AU128" s="126"/>
      <c r="AV128" s="126"/>
      <c r="AW128" s="108" t="s">
        <v>77</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94</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82</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83</v>
      </c>
      <c r="Z131" s="90"/>
      <c r="AA131" s="91"/>
      <c r="AB131" s="97" t="s">
        <v>84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32" t="s">
        <v>50</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5" t="s">
        <v>52</v>
      </c>
      <c r="B133" s="153"/>
      <c r="C133" s="153"/>
      <c r="D133" s="153"/>
      <c r="E133" s="153"/>
      <c r="F133" s="154"/>
      <c r="G133" s="706" t="s">
        <v>53</v>
      </c>
      <c r="H133" s="707"/>
      <c r="I133" s="707"/>
      <c r="J133" s="707"/>
      <c r="K133" s="707"/>
      <c r="L133" s="707"/>
      <c r="M133" s="707"/>
      <c r="N133" s="707"/>
      <c r="O133" s="707"/>
      <c r="P133" s="708" t="s">
        <v>54</v>
      </c>
      <c r="Q133" s="707"/>
      <c r="R133" s="707"/>
      <c r="S133" s="707"/>
      <c r="T133" s="707"/>
      <c r="U133" s="707"/>
      <c r="V133" s="707"/>
      <c r="W133" s="707"/>
      <c r="X133" s="709"/>
      <c r="Y133" s="710"/>
      <c r="Z133" s="711"/>
      <c r="AA133" s="712"/>
      <c r="AB133" s="643" t="s">
        <v>55</v>
      </c>
      <c r="AC133" s="643"/>
      <c r="AD133" s="643"/>
      <c r="AE133" s="119" t="s">
        <v>29</v>
      </c>
      <c r="AF133" s="119"/>
      <c r="AG133" s="119"/>
      <c r="AH133" s="119"/>
      <c r="AI133" s="119" t="s">
        <v>30</v>
      </c>
      <c r="AJ133" s="119"/>
      <c r="AK133" s="119"/>
      <c r="AL133" s="119"/>
      <c r="AM133" s="119" t="s">
        <v>56</v>
      </c>
      <c r="AN133" s="119"/>
      <c r="AO133" s="119"/>
      <c r="AP133" s="119"/>
      <c r="AQ133" s="640" t="s">
        <v>57</v>
      </c>
      <c r="AR133" s="641"/>
      <c r="AS133" s="641"/>
      <c r="AT133" s="642"/>
      <c r="AU133" s="640" t="s">
        <v>58</v>
      </c>
      <c r="AV133" s="641"/>
      <c r="AW133" s="641"/>
      <c r="AX133" s="650"/>
      <c r="AY133">
        <f>COUNTA($G$134)</f>
        <v>0</v>
      </c>
    </row>
    <row r="134" spans="1:60" ht="23.25" hidden="1" customHeight="1" x14ac:dyDescent="0.15">
      <c r="A134" s="665"/>
      <c r="B134" s="153"/>
      <c r="C134" s="153"/>
      <c r="D134" s="153"/>
      <c r="E134" s="153"/>
      <c r="F134" s="154"/>
      <c r="G134" s="651"/>
      <c r="H134" s="652"/>
      <c r="I134" s="652"/>
      <c r="J134" s="652"/>
      <c r="K134" s="652"/>
      <c r="L134" s="652"/>
      <c r="M134" s="652"/>
      <c r="N134" s="652"/>
      <c r="O134" s="652"/>
      <c r="P134" s="655"/>
      <c r="Q134" s="656"/>
      <c r="R134" s="656"/>
      <c r="S134" s="656"/>
      <c r="T134" s="656"/>
      <c r="U134" s="656"/>
      <c r="V134" s="656"/>
      <c r="W134" s="656"/>
      <c r="X134" s="657"/>
      <c r="Y134" s="661" t="s">
        <v>61</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188"/>
      <c r="B135" s="158"/>
      <c r="C135" s="158"/>
      <c r="D135" s="158"/>
      <c r="E135" s="158"/>
      <c r="F135" s="159"/>
      <c r="G135" s="653"/>
      <c r="H135" s="654"/>
      <c r="I135" s="654"/>
      <c r="J135" s="654"/>
      <c r="K135" s="654"/>
      <c r="L135" s="654"/>
      <c r="M135" s="654"/>
      <c r="N135" s="654"/>
      <c r="O135" s="654"/>
      <c r="P135" s="658"/>
      <c r="Q135" s="659"/>
      <c r="R135" s="659"/>
      <c r="S135" s="659"/>
      <c r="T135" s="659"/>
      <c r="U135" s="659"/>
      <c r="V135" s="659"/>
      <c r="W135" s="659"/>
      <c r="X135" s="660"/>
      <c r="Y135" s="637" t="s">
        <v>63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187" t="s">
        <v>64</v>
      </c>
      <c r="B136" s="105"/>
      <c r="C136" s="105"/>
      <c r="D136" s="105"/>
      <c r="E136" s="105"/>
      <c r="F136" s="680"/>
      <c r="G136" s="176" t="s">
        <v>65</v>
      </c>
      <c r="H136" s="176"/>
      <c r="I136" s="176"/>
      <c r="J136" s="176"/>
      <c r="K136" s="176"/>
      <c r="L136" s="176"/>
      <c r="M136" s="176"/>
      <c r="N136" s="176"/>
      <c r="O136" s="176"/>
      <c r="P136" s="176"/>
      <c r="Q136" s="176"/>
      <c r="R136" s="176"/>
      <c r="S136" s="176"/>
      <c r="T136" s="176"/>
      <c r="U136" s="176"/>
      <c r="V136" s="176"/>
      <c r="W136" s="176"/>
      <c r="X136" s="177"/>
      <c r="Y136" s="647"/>
      <c r="Z136" s="648"/>
      <c r="AA136" s="649"/>
      <c r="AB136" s="175" t="s">
        <v>55</v>
      </c>
      <c r="AC136" s="176"/>
      <c r="AD136" s="177"/>
      <c r="AE136" s="119" t="s">
        <v>29</v>
      </c>
      <c r="AF136" s="119"/>
      <c r="AG136" s="119"/>
      <c r="AH136" s="119"/>
      <c r="AI136" s="119" t="s">
        <v>30</v>
      </c>
      <c r="AJ136" s="119"/>
      <c r="AK136" s="119"/>
      <c r="AL136" s="119"/>
      <c r="AM136" s="119" t="s">
        <v>56</v>
      </c>
      <c r="AN136" s="119"/>
      <c r="AO136" s="119"/>
      <c r="AP136" s="119"/>
      <c r="AQ136" s="644" t="s">
        <v>66</v>
      </c>
      <c r="AR136" s="645"/>
      <c r="AS136" s="645"/>
      <c r="AT136" s="645"/>
      <c r="AU136" s="645"/>
      <c r="AV136" s="645"/>
      <c r="AW136" s="645"/>
      <c r="AX136" s="646"/>
      <c r="AY136">
        <f>IF(SUBSTITUTE(SUBSTITUTE($G$137,"／",""),"　","")="",0,1)</f>
        <v>0</v>
      </c>
    </row>
    <row r="137" spans="1:60" ht="23.25" hidden="1" customHeight="1" x14ac:dyDescent="0.15">
      <c r="A137" s="681"/>
      <c r="B137" s="197"/>
      <c r="C137" s="197"/>
      <c r="D137" s="197"/>
      <c r="E137" s="197"/>
      <c r="F137" s="682"/>
      <c r="G137" s="669" t="s">
        <v>97</v>
      </c>
      <c r="H137" s="670"/>
      <c r="I137" s="670"/>
      <c r="J137" s="670"/>
      <c r="K137" s="670"/>
      <c r="L137" s="670"/>
      <c r="M137" s="670"/>
      <c r="N137" s="670"/>
      <c r="O137" s="670"/>
      <c r="P137" s="670"/>
      <c r="Q137" s="670"/>
      <c r="R137" s="670"/>
      <c r="S137" s="670"/>
      <c r="T137" s="670"/>
      <c r="U137" s="670"/>
      <c r="V137" s="670"/>
      <c r="W137" s="670"/>
      <c r="X137" s="670"/>
      <c r="Y137" s="673" t="s">
        <v>64</v>
      </c>
      <c r="Z137" s="674"/>
      <c r="AA137" s="675"/>
      <c r="AB137" s="676"/>
      <c r="AC137" s="677"/>
      <c r="AD137" s="678"/>
      <c r="AE137" s="679"/>
      <c r="AF137" s="679"/>
      <c r="AG137" s="679"/>
      <c r="AH137" s="679"/>
      <c r="AI137" s="679"/>
      <c r="AJ137" s="679"/>
      <c r="AK137" s="679"/>
      <c r="AL137" s="679"/>
      <c r="AM137" s="679"/>
      <c r="AN137" s="679"/>
      <c r="AO137" s="679"/>
      <c r="AP137" s="679"/>
      <c r="AQ137" s="93"/>
      <c r="AR137" s="87"/>
      <c r="AS137" s="87"/>
      <c r="AT137" s="87"/>
      <c r="AU137" s="87"/>
      <c r="AV137" s="87"/>
      <c r="AW137" s="87"/>
      <c r="AX137" s="88"/>
      <c r="AY137">
        <f>$AY$136</f>
        <v>0</v>
      </c>
    </row>
    <row r="138" spans="1:60" ht="46.5" hidden="1" customHeight="1" x14ac:dyDescent="0.15">
      <c r="A138" s="683"/>
      <c r="B138" s="108"/>
      <c r="C138" s="108"/>
      <c r="D138" s="108"/>
      <c r="E138" s="108"/>
      <c r="F138" s="684"/>
      <c r="G138" s="671"/>
      <c r="H138" s="672"/>
      <c r="I138" s="672"/>
      <c r="J138" s="672"/>
      <c r="K138" s="672"/>
      <c r="L138" s="672"/>
      <c r="M138" s="672"/>
      <c r="N138" s="672"/>
      <c r="O138" s="672"/>
      <c r="P138" s="672"/>
      <c r="Q138" s="672"/>
      <c r="R138" s="672"/>
      <c r="S138" s="672"/>
      <c r="T138" s="672"/>
      <c r="U138" s="672"/>
      <c r="V138" s="672"/>
      <c r="W138" s="672"/>
      <c r="X138" s="672"/>
      <c r="Y138" s="219" t="s">
        <v>69</v>
      </c>
      <c r="Z138" s="666"/>
      <c r="AA138" s="667"/>
      <c r="AB138" s="629" t="s">
        <v>96</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2" t="s">
        <v>71</v>
      </c>
      <c r="B139" s="610"/>
      <c r="C139" s="610"/>
      <c r="D139" s="610"/>
      <c r="E139" s="610"/>
      <c r="F139" s="611"/>
      <c r="G139" s="619" t="s">
        <v>72</v>
      </c>
      <c r="H139" s="197"/>
      <c r="I139" s="197"/>
      <c r="J139" s="197"/>
      <c r="K139" s="197"/>
      <c r="L139" s="197"/>
      <c r="M139" s="197"/>
      <c r="N139" s="197"/>
      <c r="O139" s="198"/>
      <c r="P139" s="199" t="s">
        <v>73</v>
      </c>
      <c r="Q139" s="197"/>
      <c r="R139" s="197"/>
      <c r="S139" s="197"/>
      <c r="T139" s="197"/>
      <c r="U139" s="197"/>
      <c r="V139" s="197"/>
      <c r="W139" s="197"/>
      <c r="X139" s="198"/>
      <c r="Y139" s="620"/>
      <c r="Z139" s="621"/>
      <c r="AA139" s="622"/>
      <c r="AB139" s="626" t="s">
        <v>55</v>
      </c>
      <c r="AC139" s="627"/>
      <c r="AD139" s="628"/>
      <c r="AE139" s="119" t="s">
        <v>29</v>
      </c>
      <c r="AF139" s="119"/>
      <c r="AG139" s="119"/>
      <c r="AH139" s="119"/>
      <c r="AI139" s="119" t="s">
        <v>30</v>
      </c>
      <c r="AJ139" s="119"/>
      <c r="AK139" s="119"/>
      <c r="AL139" s="119"/>
      <c r="AM139" s="119" t="s">
        <v>56</v>
      </c>
      <c r="AN139" s="119"/>
      <c r="AO139" s="119"/>
      <c r="AP139" s="119"/>
      <c r="AQ139" s="216" t="s">
        <v>74</v>
      </c>
      <c r="AR139" s="217"/>
      <c r="AS139" s="217"/>
      <c r="AT139" s="218"/>
      <c r="AU139" s="197" t="s">
        <v>75</v>
      </c>
      <c r="AV139" s="197"/>
      <c r="AW139" s="197"/>
      <c r="AX139" s="200"/>
      <c r="AY139">
        <f>COUNTA($G$141)</f>
        <v>0</v>
      </c>
    </row>
    <row r="140" spans="1:60" ht="18.75" hidden="1" customHeight="1" x14ac:dyDescent="0.15">
      <c r="A140" s="612"/>
      <c r="B140" s="613"/>
      <c r="C140" s="613"/>
      <c r="D140" s="613"/>
      <c r="E140" s="613"/>
      <c r="F140" s="614"/>
      <c r="G140" s="156"/>
      <c r="H140" s="108"/>
      <c r="I140" s="108"/>
      <c r="J140" s="108"/>
      <c r="K140" s="108"/>
      <c r="L140" s="108"/>
      <c r="M140" s="108"/>
      <c r="N140" s="108"/>
      <c r="O140" s="109"/>
      <c r="P140" s="107"/>
      <c r="Q140" s="108"/>
      <c r="R140" s="108"/>
      <c r="S140" s="108"/>
      <c r="T140" s="108"/>
      <c r="U140" s="108"/>
      <c r="V140" s="108"/>
      <c r="W140" s="108"/>
      <c r="X140" s="109"/>
      <c r="Y140" s="623"/>
      <c r="Z140" s="624"/>
      <c r="AA140" s="625"/>
      <c r="AB140" s="116"/>
      <c r="AC140" s="117"/>
      <c r="AD140" s="118"/>
      <c r="AE140" s="119"/>
      <c r="AF140" s="119"/>
      <c r="AG140" s="119"/>
      <c r="AH140" s="119"/>
      <c r="AI140" s="119"/>
      <c r="AJ140" s="119"/>
      <c r="AK140" s="119"/>
      <c r="AL140" s="119"/>
      <c r="AM140" s="119"/>
      <c r="AN140" s="119"/>
      <c r="AO140" s="119"/>
      <c r="AP140" s="119"/>
      <c r="AQ140" s="525"/>
      <c r="AR140" s="526"/>
      <c r="AS140" s="127" t="s">
        <v>76</v>
      </c>
      <c r="AT140" s="128"/>
      <c r="AU140" s="126"/>
      <c r="AV140" s="126"/>
      <c r="AW140" s="108" t="s">
        <v>77</v>
      </c>
      <c r="AX140" s="129"/>
      <c r="AY140">
        <f t="shared" ref="AY140:AY145" si="5">$AY$139</f>
        <v>0</v>
      </c>
    </row>
    <row r="141" spans="1:60" ht="23.25" hidden="1" customHeight="1" x14ac:dyDescent="0.15">
      <c r="A141" s="615"/>
      <c r="B141" s="613"/>
      <c r="C141" s="613"/>
      <c r="D141" s="613"/>
      <c r="E141" s="613"/>
      <c r="F141" s="614"/>
      <c r="G141" s="178"/>
      <c r="H141" s="179"/>
      <c r="I141" s="179"/>
      <c r="J141" s="179"/>
      <c r="K141" s="179"/>
      <c r="L141" s="179"/>
      <c r="M141" s="179"/>
      <c r="N141" s="179"/>
      <c r="O141" s="180"/>
      <c r="P141" s="131"/>
      <c r="Q141" s="131"/>
      <c r="R141" s="131"/>
      <c r="S141" s="131"/>
      <c r="T141" s="131"/>
      <c r="U141" s="131"/>
      <c r="V141" s="131"/>
      <c r="W141" s="131"/>
      <c r="X141" s="132"/>
      <c r="Y141" s="219" t="s">
        <v>80</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6"/>
      <c r="B142" s="617"/>
      <c r="C142" s="617"/>
      <c r="D142" s="617"/>
      <c r="E142" s="617"/>
      <c r="F142" s="618"/>
      <c r="G142" s="181"/>
      <c r="H142" s="182"/>
      <c r="I142" s="182"/>
      <c r="J142" s="182"/>
      <c r="K142" s="182"/>
      <c r="L142" s="182"/>
      <c r="M142" s="182"/>
      <c r="N142" s="182"/>
      <c r="O142" s="183"/>
      <c r="P142" s="134"/>
      <c r="Q142" s="134"/>
      <c r="R142" s="134"/>
      <c r="S142" s="134"/>
      <c r="T142" s="134"/>
      <c r="U142" s="134"/>
      <c r="V142" s="134"/>
      <c r="W142" s="134"/>
      <c r="X142" s="135"/>
      <c r="Y142" s="175" t="s">
        <v>82</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5"/>
      <c r="B143" s="613"/>
      <c r="C143" s="613"/>
      <c r="D143" s="613"/>
      <c r="E143" s="613"/>
      <c r="F143" s="614"/>
      <c r="G143" s="184"/>
      <c r="H143" s="185"/>
      <c r="I143" s="185"/>
      <c r="J143" s="185"/>
      <c r="K143" s="185"/>
      <c r="L143" s="185"/>
      <c r="M143" s="185"/>
      <c r="N143" s="185"/>
      <c r="O143" s="186"/>
      <c r="P143" s="137"/>
      <c r="Q143" s="137"/>
      <c r="R143" s="137"/>
      <c r="S143" s="137"/>
      <c r="T143" s="137"/>
      <c r="U143" s="137"/>
      <c r="V143" s="137"/>
      <c r="W143" s="137"/>
      <c r="X143" s="138"/>
      <c r="Y143" s="175" t="s">
        <v>83</v>
      </c>
      <c r="Z143" s="176"/>
      <c r="AA143" s="177"/>
      <c r="AB143" s="609" t="s">
        <v>84</v>
      </c>
      <c r="AC143" s="609"/>
      <c r="AD143" s="60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85</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87</v>
      </c>
      <c r="B146" s="152" t="s">
        <v>88</v>
      </c>
      <c r="C146" s="153"/>
      <c r="D146" s="153"/>
      <c r="E146" s="153"/>
      <c r="F146" s="154"/>
      <c r="G146" s="197" t="s">
        <v>89</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90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91</v>
      </c>
      <c r="C151" s="150"/>
      <c r="D151" s="150"/>
      <c r="E151" s="150"/>
      <c r="F151" s="151"/>
      <c r="G151" s="155" t="s">
        <v>92</v>
      </c>
      <c r="H151" s="105"/>
      <c r="I151" s="105"/>
      <c r="J151" s="105"/>
      <c r="K151" s="105"/>
      <c r="L151" s="105"/>
      <c r="M151" s="105"/>
      <c r="N151" s="105"/>
      <c r="O151" s="106"/>
      <c r="P151" s="104" t="s">
        <v>93</v>
      </c>
      <c r="Q151" s="105"/>
      <c r="R151" s="105"/>
      <c r="S151" s="105"/>
      <c r="T151" s="105"/>
      <c r="U151" s="105"/>
      <c r="V151" s="105"/>
      <c r="W151" s="105"/>
      <c r="X151" s="106"/>
      <c r="Y151" s="110"/>
      <c r="Z151" s="111"/>
      <c r="AA151" s="112"/>
      <c r="AB151" s="113" t="s">
        <v>55</v>
      </c>
      <c r="AC151" s="114"/>
      <c r="AD151" s="115"/>
      <c r="AE151" s="119" t="s">
        <v>29</v>
      </c>
      <c r="AF151" s="119"/>
      <c r="AG151" s="119"/>
      <c r="AH151" s="119"/>
      <c r="AI151" s="119" t="s">
        <v>30</v>
      </c>
      <c r="AJ151" s="119"/>
      <c r="AK151" s="119"/>
      <c r="AL151" s="119"/>
      <c r="AM151" s="119" t="s">
        <v>56</v>
      </c>
      <c r="AN151" s="119"/>
      <c r="AO151" s="119"/>
      <c r="AP151" s="119"/>
      <c r="AQ151" s="120" t="s">
        <v>74</v>
      </c>
      <c r="AR151" s="121"/>
      <c r="AS151" s="121"/>
      <c r="AT151" s="122"/>
      <c r="AU151" s="123" t="s">
        <v>75</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76</v>
      </c>
      <c r="AT152" s="128"/>
      <c r="AU152" s="126"/>
      <c r="AV152" s="126"/>
      <c r="AW152" s="108" t="s">
        <v>77</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94</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82</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83</v>
      </c>
      <c r="Z155" s="90"/>
      <c r="AA155" s="91"/>
      <c r="AB155" s="97" t="s">
        <v>84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91</v>
      </c>
      <c r="C156" s="150"/>
      <c r="D156" s="150"/>
      <c r="E156" s="150"/>
      <c r="F156" s="151"/>
      <c r="G156" s="155" t="s">
        <v>92</v>
      </c>
      <c r="H156" s="105"/>
      <c r="I156" s="105"/>
      <c r="J156" s="105"/>
      <c r="K156" s="105"/>
      <c r="L156" s="105"/>
      <c r="M156" s="105"/>
      <c r="N156" s="105"/>
      <c r="O156" s="106"/>
      <c r="P156" s="104" t="s">
        <v>93</v>
      </c>
      <c r="Q156" s="105"/>
      <c r="R156" s="105"/>
      <c r="S156" s="105"/>
      <c r="T156" s="105"/>
      <c r="U156" s="105"/>
      <c r="V156" s="105"/>
      <c r="W156" s="105"/>
      <c r="X156" s="106"/>
      <c r="Y156" s="110"/>
      <c r="Z156" s="111"/>
      <c r="AA156" s="112"/>
      <c r="AB156" s="113" t="s">
        <v>55</v>
      </c>
      <c r="AC156" s="114"/>
      <c r="AD156" s="115"/>
      <c r="AE156" s="119" t="s">
        <v>29</v>
      </c>
      <c r="AF156" s="119"/>
      <c r="AG156" s="119"/>
      <c r="AH156" s="119"/>
      <c r="AI156" s="119" t="s">
        <v>30</v>
      </c>
      <c r="AJ156" s="119"/>
      <c r="AK156" s="119"/>
      <c r="AL156" s="119"/>
      <c r="AM156" s="119" t="s">
        <v>56</v>
      </c>
      <c r="AN156" s="119"/>
      <c r="AO156" s="119"/>
      <c r="AP156" s="119"/>
      <c r="AQ156" s="120" t="s">
        <v>74</v>
      </c>
      <c r="AR156" s="121"/>
      <c r="AS156" s="121"/>
      <c r="AT156" s="122"/>
      <c r="AU156" s="123" t="s">
        <v>75</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76</v>
      </c>
      <c r="AT157" s="128"/>
      <c r="AU157" s="126"/>
      <c r="AV157" s="126"/>
      <c r="AW157" s="108" t="s">
        <v>77</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94</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82</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83</v>
      </c>
      <c r="Z160" s="90"/>
      <c r="AA160" s="91"/>
      <c r="AB160" s="97" t="s">
        <v>84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91</v>
      </c>
      <c r="C161" s="150"/>
      <c r="D161" s="150"/>
      <c r="E161" s="150"/>
      <c r="F161" s="151"/>
      <c r="G161" s="155" t="s">
        <v>92</v>
      </c>
      <c r="H161" s="105"/>
      <c r="I161" s="105"/>
      <c r="J161" s="105"/>
      <c r="K161" s="105"/>
      <c r="L161" s="105"/>
      <c r="M161" s="105"/>
      <c r="N161" s="105"/>
      <c r="O161" s="106"/>
      <c r="P161" s="104" t="s">
        <v>93</v>
      </c>
      <c r="Q161" s="105"/>
      <c r="R161" s="105"/>
      <c r="S161" s="105"/>
      <c r="T161" s="105"/>
      <c r="U161" s="105"/>
      <c r="V161" s="105"/>
      <c r="W161" s="105"/>
      <c r="X161" s="106"/>
      <c r="Y161" s="110"/>
      <c r="Z161" s="111"/>
      <c r="AA161" s="112"/>
      <c r="AB161" s="113" t="s">
        <v>55</v>
      </c>
      <c r="AC161" s="114"/>
      <c r="AD161" s="115"/>
      <c r="AE161" s="119" t="s">
        <v>29</v>
      </c>
      <c r="AF161" s="119"/>
      <c r="AG161" s="119"/>
      <c r="AH161" s="119"/>
      <c r="AI161" s="119" t="s">
        <v>30</v>
      </c>
      <c r="AJ161" s="119"/>
      <c r="AK161" s="119"/>
      <c r="AL161" s="119"/>
      <c r="AM161" s="119" t="s">
        <v>56</v>
      </c>
      <c r="AN161" s="119"/>
      <c r="AO161" s="119"/>
      <c r="AP161" s="119"/>
      <c r="AQ161" s="120" t="s">
        <v>74</v>
      </c>
      <c r="AR161" s="121"/>
      <c r="AS161" s="121"/>
      <c r="AT161" s="122"/>
      <c r="AU161" s="123" t="s">
        <v>75</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76</v>
      </c>
      <c r="AT162" s="128"/>
      <c r="AU162" s="126"/>
      <c r="AV162" s="126"/>
      <c r="AW162" s="108" t="s">
        <v>77</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94</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82</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83</v>
      </c>
      <c r="Z165" s="161"/>
      <c r="AA165" s="162"/>
      <c r="AB165" s="163" t="s">
        <v>84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32" t="s">
        <v>50</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5" t="s">
        <v>52</v>
      </c>
      <c r="B167" s="153"/>
      <c r="C167" s="153"/>
      <c r="D167" s="153"/>
      <c r="E167" s="153"/>
      <c r="F167" s="154"/>
      <c r="G167" s="706" t="s">
        <v>53</v>
      </c>
      <c r="H167" s="707"/>
      <c r="I167" s="707"/>
      <c r="J167" s="707"/>
      <c r="K167" s="707"/>
      <c r="L167" s="707"/>
      <c r="M167" s="707"/>
      <c r="N167" s="707"/>
      <c r="O167" s="707"/>
      <c r="P167" s="708" t="s">
        <v>54</v>
      </c>
      <c r="Q167" s="707"/>
      <c r="R167" s="707"/>
      <c r="S167" s="707"/>
      <c r="T167" s="707"/>
      <c r="U167" s="707"/>
      <c r="V167" s="707"/>
      <c r="W167" s="707"/>
      <c r="X167" s="709"/>
      <c r="Y167" s="710"/>
      <c r="Z167" s="711"/>
      <c r="AA167" s="712"/>
      <c r="AB167" s="643" t="s">
        <v>55</v>
      </c>
      <c r="AC167" s="643"/>
      <c r="AD167" s="643"/>
      <c r="AE167" s="119" t="s">
        <v>29</v>
      </c>
      <c r="AF167" s="119"/>
      <c r="AG167" s="119"/>
      <c r="AH167" s="119"/>
      <c r="AI167" s="119" t="s">
        <v>30</v>
      </c>
      <c r="AJ167" s="119"/>
      <c r="AK167" s="119"/>
      <c r="AL167" s="119"/>
      <c r="AM167" s="119" t="s">
        <v>56</v>
      </c>
      <c r="AN167" s="119"/>
      <c r="AO167" s="119"/>
      <c r="AP167" s="119"/>
      <c r="AQ167" s="640" t="s">
        <v>57</v>
      </c>
      <c r="AR167" s="641"/>
      <c r="AS167" s="641"/>
      <c r="AT167" s="642"/>
      <c r="AU167" s="640" t="s">
        <v>58</v>
      </c>
      <c r="AV167" s="641"/>
      <c r="AW167" s="641"/>
      <c r="AX167" s="650"/>
      <c r="AY167">
        <f>COUNTA($G$168)</f>
        <v>0</v>
      </c>
    </row>
    <row r="168" spans="1:60" ht="23.25" hidden="1" customHeight="1" x14ac:dyDescent="0.15">
      <c r="A168" s="665"/>
      <c r="B168" s="153"/>
      <c r="C168" s="153"/>
      <c r="D168" s="153"/>
      <c r="E168" s="153"/>
      <c r="F168" s="154"/>
      <c r="G168" s="651"/>
      <c r="H168" s="652"/>
      <c r="I168" s="652"/>
      <c r="J168" s="652"/>
      <c r="K168" s="652"/>
      <c r="L168" s="652"/>
      <c r="M168" s="652"/>
      <c r="N168" s="652"/>
      <c r="O168" s="652"/>
      <c r="P168" s="655"/>
      <c r="Q168" s="656"/>
      <c r="R168" s="656"/>
      <c r="S168" s="656"/>
      <c r="T168" s="656"/>
      <c r="U168" s="656"/>
      <c r="V168" s="656"/>
      <c r="W168" s="656"/>
      <c r="X168" s="657"/>
      <c r="Y168" s="661" t="s">
        <v>61</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188"/>
      <c r="B169" s="158"/>
      <c r="C169" s="158"/>
      <c r="D169" s="158"/>
      <c r="E169" s="158"/>
      <c r="F169" s="159"/>
      <c r="G169" s="653"/>
      <c r="H169" s="654"/>
      <c r="I169" s="654"/>
      <c r="J169" s="654"/>
      <c r="K169" s="654"/>
      <c r="L169" s="654"/>
      <c r="M169" s="654"/>
      <c r="N169" s="654"/>
      <c r="O169" s="654"/>
      <c r="P169" s="658"/>
      <c r="Q169" s="659"/>
      <c r="R169" s="659"/>
      <c r="S169" s="659"/>
      <c r="T169" s="659"/>
      <c r="U169" s="659"/>
      <c r="V169" s="659"/>
      <c r="W169" s="659"/>
      <c r="X169" s="660"/>
      <c r="Y169" s="637" t="s">
        <v>63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187" t="s">
        <v>64</v>
      </c>
      <c r="B170" s="105"/>
      <c r="C170" s="105"/>
      <c r="D170" s="105"/>
      <c r="E170" s="105"/>
      <c r="F170" s="680"/>
      <c r="G170" s="176" t="s">
        <v>65</v>
      </c>
      <c r="H170" s="176"/>
      <c r="I170" s="176"/>
      <c r="J170" s="176"/>
      <c r="K170" s="176"/>
      <c r="L170" s="176"/>
      <c r="M170" s="176"/>
      <c r="N170" s="176"/>
      <c r="O170" s="176"/>
      <c r="P170" s="176"/>
      <c r="Q170" s="176"/>
      <c r="R170" s="176"/>
      <c r="S170" s="176"/>
      <c r="T170" s="176"/>
      <c r="U170" s="176"/>
      <c r="V170" s="176"/>
      <c r="W170" s="176"/>
      <c r="X170" s="177"/>
      <c r="Y170" s="647"/>
      <c r="Z170" s="648"/>
      <c r="AA170" s="649"/>
      <c r="AB170" s="175" t="s">
        <v>55</v>
      </c>
      <c r="AC170" s="176"/>
      <c r="AD170" s="177"/>
      <c r="AE170" s="119" t="s">
        <v>29</v>
      </c>
      <c r="AF170" s="119"/>
      <c r="AG170" s="119"/>
      <c r="AH170" s="119"/>
      <c r="AI170" s="119" t="s">
        <v>30</v>
      </c>
      <c r="AJ170" s="119"/>
      <c r="AK170" s="119"/>
      <c r="AL170" s="119"/>
      <c r="AM170" s="119" t="s">
        <v>56</v>
      </c>
      <c r="AN170" s="119"/>
      <c r="AO170" s="119"/>
      <c r="AP170" s="119"/>
      <c r="AQ170" s="644" t="s">
        <v>66</v>
      </c>
      <c r="AR170" s="645"/>
      <c r="AS170" s="645"/>
      <c r="AT170" s="645"/>
      <c r="AU170" s="645"/>
      <c r="AV170" s="645"/>
      <c r="AW170" s="645"/>
      <c r="AX170" s="646"/>
      <c r="AY170">
        <f>IF(SUBSTITUTE(SUBSTITUTE($G$171,"／",""),"　","")="",0,1)</f>
        <v>0</v>
      </c>
    </row>
    <row r="171" spans="1:60" ht="23.25" hidden="1" customHeight="1" x14ac:dyDescent="0.15">
      <c r="A171" s="681"/>
      <c r="B171" s="197"/>
      <c r="C171" s="197"/>
      <c r="D171" s="197"/>
      <c r="E171" s="197"/>
      <c r="F171" s="682"/>
      <c r="G171" s="669" t="s">
        <v>97</v>
      </c>
      <c r="H171" s="670"/>
      <c r="I171" s="670"/>
      <c r="J171" s="670"/>
      <c r="K171" s="670"/>
      <c r="L171" s="670"/>
      <c r="M171" s="670"/>
      <c r="N171" s="670"/>
      <c r="O171" s="670"/>
      <c r="P171" s="670"/>
      <c r="Q171" s="670"/>
      <c r="R171" s="670"/>
      <c r="S171" s="670"/>
      <c r="T171" s="670"/>
      <c r="U171" s="670"/>
      <c r="V171" s="670"/>
      <c r="W171" s="670"/>
      <c r="X171" s="670"/>
      <c r="Y171" s="673" t="s">
        <v>64</v>
      </c>
      <c r="Z171" s="674"/>
      <c r="AA171" s="675"/>
      <c r="AB171" s="676"/>
      <c r="AC171" s="677"/>
      <c r="AD171" s="678"/>
      <c r="AE171" s="679"/>
      <c r="AF171" s="679"/>
      <c r="AG171" s="679"/>
      <c r="AH171" s="679"/>
      <c r="AI171" s="679"/>
      <c r="AJ171" s="679"/>
      <c r="AK171" s="679"/>
      <c r="AL171" s="679"/>
      <c r="AM171" s="679"/>
      <c r="AN171" s="679"/>
      <c r="AO171" s="679"/>
      <c r="AP171" s="679"/>
      <c r="AQ171" s="93"/>
      <c r="AR171" s="87"/>
      <c r="AS171" s="87"/>
      <c r="AT171" s="87"/>
      <c r="AU171" s="87"/>
      <c r="AV171" s="87"/>
      <c r="AW171" s="87"/>
      <c r="AX171" s="88"/>
      <c r="AY171">
        <f>$AY$170</f>
        <v>0</v>
      </c>
    </row>
    <row r="172" spans="1:60" ht="46.5" hidden="1" customHeight="1" x14ac:dyDescent="0.15">
      <c r="A172" s="683"/>
      <c r="B172" s="108"/>
      <c r="C172" s="108"/>
      <c r="D172" s="108"/>
      <c r="E172" s="108"/>
      <c r="F172" s="684"/>
      <c r="G172" s="671"/>
      <c r="H172" s="672"/>
      <c r="I172" s="672"/>
      <c r="J172" s="672"/>
      <c r="K172" s="672"/>
      <c r="L172" s="672"/>
      <c r="M172" s="672"/>
      <c r="N172" s="672"/>
      <c r="O172" s="672"/>
      <c r="P172" s="672"/>
      <c r="Q172" s="672"/>
      <c r="R172" s="672"/>
      <c r="S172" s="672"/>
      <c r="T172" s="672"/>
      <c r="U172" s="672"/>
      <c r="V172" s="672"/>
      <c r="W172" s="672"/>
      <c r="X172" s="672"/>
      <c r="Y172" s="219" t="s">
        <v>69</v>
      </c>
      <c r="Z172" s="666"/>
      <c r="AA172" s="667"/>
      <c r="AB172" s="629" t="s">
        <v>96</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2" t="s">
        <v>71</v>
      </c>
      <c r="B173" s="610"/>
      <c r="C173" s="610"/>
      <c r="D173" s="610"/>
      <c r="E173" s="610"/>
      <c r="F173" s="611"/>
      <c r="G173" s="619" t="s">
        <v>72</v>
      </c>
      <c r="H173" s="197"/>
      <c r="I173" s="197"/>
      <c r="J173" s="197"/>
      <c r="K173" s="197"/>
      <c r="L173" s="197"/>
      <c r="M173" s="197"/>
      <c r="N173" s="197"/>
      <c r="O173" s="198"/>
      <c r="P173" s="199" t="s">
        <v>73</v>
      </c>
      <c r="Q173" s="197"/>
      <c r="R173" s="197"/>
      <c r="S173" s="197"/>
      <c r="T173" s="197"/>
      <c r="U173" s="197"/>
      <c r="V173" s="197"/>
      <c r="W173" s="197"/>
      <c r="X173" s="198"/>
      <c r="Y173" s="620"/>
      <c r="Z173" s="621"/>
      <c r="AA173" s="622"/>
      <c r="AB173" s="626" t="s">
        <v>55</v>
      </c>
      <c r="AC173" s="627"/>
      <c r="AD173" s="628"/>
      <c r="AE173" s="119" t="s">
        <v>29</v>
      </c>
      <c r="AF173" s="119"/>
      <c r="AG173" s="119"/>
      <c r="AH173" s="119"/>
      <c r="AI173" s="119" t="s">
        <v>30</v>
      </c>
      <c r="AJ173" s="119"/>
      <c r="AK173" s="119"/>
      <c r="AL173" s="119"/>
      <c r="AM173" s="119" t="s">
        <v>56</v>
      </c>
      <c r="AN173" s="119"/>
      <c r="AO173" s="119"/>
      <c r="AP173" s="119"/>
      <c r="AQ173" s="216" t="s">
        <v>74</v>
      </c>
      <c r="AR173" s="217"/>
      <c r="AS173" s="217"/>
      <c r="AT173" s="218"/>
      <c r="AU173" s="197" t="s">
        <v>75</v>
      </c>
      <c r="AV173" s="197"/>
      <c r="AW173" s="197"/>
      <c r="AX173" s="200"/>
      <c r="AY173">
        <f>COUNTA($G$175)</f>
        <v>0</v>
      </c>
    </row>
    <row r="174" spans="1:60" ht="18.75" hidden="1" customHeight="1" x14ac:dyDescent="0.15">
      <c r="A174" s="612"/>
      <c r="B174" s="613"/>
      <c r="C174" s="613"/>
      <c r="D174" s="613"/>
      <c r="E174" s="613"/>
      <c r="F174" s="614"/>
      <c r="G174" s="156"/>
      <c r="H174" s="108"/>
      <c r="I174" s="108"/>
      <c r="J174" s="108"/>
      <c r="K174" s="108"/>
      <c r="L174" s="108"/>
      <c r="M174" s="108"/>
      <c r="N174" s="108"/>
      <c r="O174" s="109"/>
      <c r="P174" s="107"/>
      <c r="Q174" s="108"/>
      <c r="R174" s="108"/>
      <c r="S174" s="108"/>
      <c r="T174" s="108"/>
      <c r="U174" s="108"/>
      <c r="V174" s="108"/>
      <c r="W174" s="108"/>
      <c r="X174" s="109"/>
      <c r="Y174" s="623"/>
      <c r="Z174" s="624"/>
      <c r="AA174" s="625"/>
      <c r="AB174" s="116"/>
      <c r="AC174" s="117"/>
      <c r="AD174" s="118"/>
      <c r="AE174" s="119"/>
      <c r="AF174" s="119"/>
      <c r="AG174" s="119"/>
      <c r="AH174" s="119"/>
      <c r="AI174" s="119"/>
      <c r="AJ174" s="119"/>
      <c r="AK174" s="119"/>
      <c r="AL174" s="119"/>
      <c r="AM174" s="119"/>
      <c r="AN174" s="119"/>
      <c r="AO174" s="119"/>
      <c r="AP174" s="119"/>
      <c r="AQ174" s="525"/>
      <c r="AR174" s="526"/>
      <c r="AS174" s="127" t="s">
        <v>76</v>
      </c>
      <c r="AT174" s="128"/>
      <c r="AU174" s="126"/>
      <c r="AV174" s="126"/>
      <c r="AW174" s="108" t="s">
        <v>77</v>
      </c>
      <c r="AX174" s="129"/>
      <c r="AY174">
        <f t="shared" ref="AY174:AY179" si="7">$AY$173</f>
        <v>0</v>
      </c>
    </row>
    <row r="175" spans="1:60" ht="23.25" hidden="1" customHeight="1" x14ac:dyDescent="0.15">
      <c r="A175" s="615"/>
      <c r="B175" s="613"/>
      <c r="C175" s="613"/>
      <c r="D175" s="613"/>
      <c r="E175" s="613"/>
      <c r="F175" s="614"/>
      <c r="G175" s="178"/>
      <c r="H175" s="179"/>
      <c r="I175" s="179"/>
      <c r="J175" s="179"/>
      <c r="K175" s="179"/>
      <c r="L175" s="179"/>
      <c r="M175" s="179"/>
      <c r="N175" s="179"/>
      <c r="O175" s="180"/>
      <c r="P175" s="131"/>
      <c r="Q175" s="131"/>
      <c r="R175" s="131"/>
      <c r="S175" s="131"/>
      <c r="T175" s="131"/>
      <c r="U175" s="131"/>
      <c r="V175" s="131"/>
      <c r="W175" s="131"/>
      <c r="X175" s="132"/>
      <c r="Y175" s="219" t="s">
        <v>80</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6"/>
      <c r="B176" s="617"/>
      <c r="C176" s="617"/>
      <c r="D176" s="617"/>
      <c r="E176" s="617"/>
      <c r="F176" s="618"/>
      <c r="G176" s="181"/>
      <c r="H176" s="182"/>
      <c r="I176" s="182"/>
      <c r="J176" s="182"/>
      <c r="K176" s="182"/>
      <c r="L176" s="182"/>
      <c r="M176" s="182"/>
      <c r="N176" s="182"/>
      <c r="O176" s="183"/>
      <c r="P176" s="134"/>
      <c r="Q176" s="134"/>
      <c r="R176" s="134"/>
      <c r="S176" s="134"/>
      <c r="T176" s="134"/>
      <c r="U176" s="134"/>
      <c r="V176" s="134"/>
      <c r="W176" s="134"/>
      <c r="X176" s="135"/>
      <c r="Y176" s="175" t="s">
        <v>82</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5"/>
      <c r="B177" s="613"/>
      <c r="C177" s="613"/>
      <c r="D177" s="613"/>
      <c r="E177" s="613"/>
      <c r="F177" s="614"/>
      <c r="G177" s="184"/>
      <c r="H177" s="185"/>
      <c r="I177" s="185"/>
      <c r="J177" s="185"/>
      <c r="K177" s="185"/>
      <c r="L177" s="185"/>
      <c r="M177" s="185"/>
      <c r="N177" s="185"/>
      <c r="O177" s="186"/>
      <c r="P177" s="137"/>
      <c r="Q177" s="137"/>
      <c r="R177" s="137"/>
      <c r="S177" s="137"/>
      <c r="T177" s="137"/>
      <c r="U177" s="137"/>
      <c r="V177" s="137"/>
      <c r="W177" s="137"/>
      <c r="X177" s="138"/>
      <c r="Y177" s="175" t="s">
        <v>83</v>
      </c>
      <c r="Z177" s="176"/>
      <c r="AA177" s="177"/>
      <c r="AB177" s="609" t="s">
        <v>84</v>
      </c>
      <c r="AC177" s="609"/>
      <c r="AD177" s="60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85</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87</v>
      </c>
      <c r="B180" s="152" t="s">
        <v>88</v>
      </c>
      <c r="C180" s="153"/>
      <c r="D180" s="153"/>
      <c r="E180" s="153"/>
      <c r="F180" s="154"/>
      <c r="G180" s="197" t="s">
        <v>89</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90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91</v>
      </c>
      <c r="C185" s="150"/>
      <c r="D185" s="150"/>
      <c r="E185" s="150"/>
      <c r="F185" s="151"/>
      <c r="G185" s="155" t="s">
        <v>92</v>
      </c>
      <c r="H185" s="105"/>
      <c r="I185" s="105"/>
      <c r="J185" s="105"/>
      <c r="K185" s="105"/>
      <c r="L185" s="105"/>
      <c r="M185" s="105"/>
      <c r="N185" s="105"/>
      <c r="O185" s="106"/>
      <c r="P185" s="104" t="s">
        <v>93</v>
      </c>
      <c r="Q185" s="105"/>
      <c r="R185" s="105"/>
      <c r="S185" s="105"/>
      <c r="T185" s="105"/>
      <c r="U185" s="105"/>
      <c r="V185" s="105"/>
      <c r="W185" s="105"/>
      <c r="X185" s="106"/>
      <c r="Y185" s="110"/>
      <c r="Z185" s="111"/>
      <c r="AA185" s="112"/>
      <c r="AB185" s="113" t="s">
        <v>55</v>
      </c>
      <c r="AC185" s="114"/>
      <c r="AD185" s="115"/>
      <c r="AE185" s="119" t="s">
        <v>29</v>
      </c>
      <c r="AF185" s="119"/>
      <c r="AG185" s="119"/>
      <c r="AH185" s="119"/>
      <c r="AI185" s="119" t="s">
        <v>30</v>
      </c>
      <c r="AJ185" s="119"/>
      <c r="AK185" s="119"/>
      <c r="AL185" s="119"/>
      <c r="AM185" s="119" t="s">
        <v>56</v>
      </c>
      <c r="AN185" s="119"/>
      <c r="AO185" s="119"/>
      <c r="AP185" s="119"/>
      <c r="AQ185" s="120" t="s">
        <v>74</v>
      </c>
      <c r="AR185" s="121"/>
      <c r="AS185" s="121"/>
      <c r="AT185" s="122"/>
      <c r="AU185" s="123" t="s">
        <v>75</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76</v>
      </c>
      <c r="AT186" s="128"/>
      <c r="AU186" s="126"/>
      <c r="AV186" s="126"/>
      <c r="AW186" s="108" t="s">
        <v>77</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94</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82</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83</v>
      </c>
      <c r="Z189" s="90"/>
      <c r="AA189" s="91"/>
      <c r="AB189" s="97" t="s">
        <v>84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91</v>
      </c>
      <c r="C190" s="150"/>
      <c r="D190" s="150"/>
      <c r="E190" s="150"/>
      <c r="F190" s="151"/>
      <c r="G190" s="155" t="s">
        <v>92</v>
      </c>
      <c r="H190" s="105"/>
      <c r="I190" s="105"/>
      <c r="J190" s="105"/>
      <c r="K190" s="105"/>
      <c r="L190" s="105"/>
      <c r="M190" s="105"/>
      <c r="N190" s="105"/>
      <c r="O190" s="106"/>
      <c r="P190" s="104" t="s">
        <v>93</v>
      </c>
      <c r="Q190" s="105"/>
      <c r="R190" s="105"/>
      <c r="S190" s="105"/>
      <c r="T190" s="105"/>
      <c r="U190" s="105"/>
      <c r="V190" s="105"/>
      <c r="W190" s="105"/>
      <c r="X190" s="106"/>
      <c r="Y190" s="110"/>
      <c r="Z190" s="111"/>
      <c r="AA190" s="112"/>
      <c r="AB190" s="113" t="s">
        <v>55</v>
      </c>
      <c r="AC190" s="114"/>
      <c r="AD190" s="115"/>
      <c r="AE190" s="119" t="s">
        <v>29</v>
      </c>
      <c r="AF190" s="119"/>
      <c r="AG190" s="119"/>
      <c r="AH190" s="119"/>
      <c r="AI190" s="119" t="s">
        <v>30</v>
      </c>
      <c r="AJ190" s="119"/>
      <c r="AK190" s="119"/>
      <c r="AL190" s="119"/>
      <c r="AM190" s="119" t="s">
        <v>56</v>
      </c>
      <c r="AN190" s="119"/>
      <c r="AO190" s="119"/>
      <c r="AP190" s="119"/>
      <c r="AQ190" s="120" t="s">
        <v>74</v>
      </c>
      <c r="AR190" s="121"/>
      <c r="AS190" s="121"/>
      <c r="AT190" s="122"/>
      <c r="AU190" s="123" t="s">
        <v>75</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76</v>
      </c>
      <c r="AT191" s="128"/>
      <c r="AU191" s="126"/>
      <c r="AV191" s="126"/>
      <c r="AW191" s="108" t="s">
        <v>77</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94</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82</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83</v>
      </c>
      <c r="Z194" s="90"/>
      <c r="AA194" s="91"/>
      <c r="AB194" s="97" t="s">
        <v>84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91</v>
      </c>
      <c r="C195" s="150"/>
      <c r="D195" s="150"/>
      <c r="E195" s="150"/>
      <c r="F195" s="151"/>
      <c r="G195" s="155" t="s">
        <v>92</v>
      </c>
      <c r="H195" s="105"/>
      <c r="I195" s="105"/>
      <c r="J195" s="105"/>
      <c r="K195" s="105"/>
      <c r="L195" s="105"/>
      <c r="M195" s="105"/>
      <c r="N195" s="105"/>
      <c r="O195" s="106"/>
      <c r="P195" s="104" t="s">
        <v>93</v>
      </c>
      <c r="Q195" s="105"/>
      <c r="R195" s="105"/>
      <c r="S195" s="105"/>
      <c r="T195" s="105"/>
      <c r="U195" s="105"/>
      <c r="V195" s="105"/>
      <c r="W195" s="105"/>
      <c r="X195" s="106"/>
      <c r="Y195" s="110"/>
      <c r="Z195" s="111"/>
      <c r="AA195" s="112"/>
      <c r="AB195" s="113" t="s">
        <v>55</v>
      </c>
      <c r="AC195" s="114"/>
      <c r="AD195" s="115"/>
      <c r="AE195" s="119" t="s">
        <v>29</v>
      </c>
      <c r="AF195" s="119"/>
      <c r="AG195" s="119"/>
      <c r="AH195" s="119"/>
      <c r="AI195" s="119" t="s">
        <v>30</v>
      </c>
      <c r="AJ195" s="119"/>
      <c r="AK195" s="119"/>
      <c r="AL195" s="119"/>
      <c r="AM195" s="119" t="s">
        <v>56</v>
      </c>
      <c r="AN195" s="119"/>
      <c r="AO195" s="119"/>
      <c r="AP195" s="119"/>
      <c r="AQ195" s="120" t="s">
        <v>74</v>
      </c>
      <c r="AR195" s="121"/>
      <c r="AS195" s="121"/>
      <c r="AT195" s="122"/>
      <c r="AU195" s="123" t="s">
        <v>75</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76</v>
      </c>
      <c r="AT196" s="128"/>
      <c r="AU196" s="126"/>
      <c r="AV196" s="126"/>
      <c r="AW196" s="108" t="s">
        <v>77</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94</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82</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83</v>
      </c>
      <c r="Z199" s="161"/>
      <c r="AA199" s="162"/>
      <c r="AB199" s="163" t="s">
        <v>84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customHeight="1" x14ac:dyDescent="0.15">
      <c r="A200" s="570" t="s">
        <v>98</v>
      </c>
      <c r="B200" s="571"/>
      <c r="C200" s="571"/>
      <c r="D200" s="571"/>
      <c r="E200" s="571"/>
      <c r="F200" s="572"/>
      <c r="G200" s="594"/>
      <c r="H200" s="596" t="s">
        <v>72</v>
      </c>
      <c r="I200" s="596"/>
      <c r="J200" s="596"/>
      <c r="K200" s="596"/>
      <c r="L200" s="596"/>
      <c r="M200" s="596"/>
      <c r="N200" s="596"/>
      <c r="O200" s="597"/>
      <c r="P200" s="599" t="s">
        <v>73</v>
      </c>
      <c r="Q200" s="596"/>
      <c r="R200" s="596"/>
      <c r="S200" s="596"/>
      <c r="T200" s="596"/>
      <c r="U200" s="596"/>
      <c r="V200" s="597"/>
      <c r="W200" s="601" t="s">
        <v>99</v>
      </c>
      <c r="X200" s="602"/>
      <c r="Y200" s="605"/>
      <c r="Z200" s="605"/>
      <c r="AA200" s="606"/>
      <c r="AB200" s="599" t="s">
        <v>55</v>
      </c>
      <c r="AC200" s="596"/>
      <c r="AD200" s="597"/>
      <c r="AE200" s="119" t="s">
        <v>29</v>
      </c>
      <c r="AF200" s="119"/>
      <c r="AG200" s="119"/>
      <c r="AH200" s="119"/>
      <c r="AI200" s="119" t="s">
        <v>30</v>
      </c>
      <c r="AJ200" s="119"/>
      <c r="AK200" s="119"/>
      <c r="AL200" s="119"/>
      <c r="AM200" s="119" t="s">
        <v>56</v>
      </c>
      <c r="AN200" s="119"/>
      <c r="AO200" s="119"/>
      <c r="AP200" s="119"/>
      <c r="AQ200" s="120" t="s">
        <v>74</v>
      </c>
      <c r="AR200" s="121"/>
      <c r="AS200" s="121"/>
      <c r="AT200" s="122"/>
      <c r="AU200" s="590" t="s">
        <v>75</v>
      </c>
      <c r="AV200" s="590"/>
      <c r="AW200" s="590"/>
      <c r="AX200" s="591"/>
      <c r="AY200">
        <f>COUNTA($H$202)</f>
        <v>1</v>
      </c>
    </row>
    <row r="201" spans="1:60" ht="18.75" customHeight="1" x14ac:dyDescent="0.15">
      <c r="A201" s="531"/>
      <c r="B201" s="532"/>
      <c r="C201" s="532"/>
      <c r="D201" s="532"/>
      <c r="E201" s="532"/>
      <c r="F201" s="533"/>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19"/>
      <c r="AF201" s="119"/>
      <c r="AG201" s="119"/>
      <c r="AH201" s="119"/>
      <c r="AI201" s="119"/>
      <c r="AJ201" s="119"/>
      <c r="AK201" s="119"/>
      <c r="AL201" s="119"/>
      <c r="AM201" s="119"/>
      <c r="AN201" s="119"/>
      <c r="AO201" s="119"/>
      <c r="AP201" s="119"/>
      <c r="AQ201" s="525">
        <v>3</v>
      </c>
      <c r="AR201" s="526"/>
      <c r="AS201" s="127" t="s">
        <v>76</v>
      </c>
      <c r="AT201" s="128"/>
      <c r="AU201" s="126">
        <v>12</v>
      </c>
      <c r="AV201" s="126"/>
      <c r="AW201" s="592" t="s">
        <v>77</v>
      </c>
      <c r="AX201" s="593"/>
      <c r="AY201">
        <f t="shared" ref="AY201:AY207" si="10">$AY$200</f>
        <v>1</v>
      </c>
    </row>
    <row r="202" spans="1:60" ht="51" customHeight="1" x14ac:dyDescent="0.15">
      <c r="A202" s="531"/>
      <c r="B202" s="532"/>
      <c r="C202" s="532"/>
      <c r="D202" s="532"/>
      <c r="E202" s="532"/>
      <c r="F202" s="533"/>
      <c r="G202" s="576" t="s">
        <v>100</v>
      </c>
      <c r="H202" s="578" t="s">
        <v>101</v>
      </c>
      <c r="I202" s="579"/>
      <c r="J202" s="579"/>
      <c r="K202" s="579"/>
      <c r="L202" s="579"/>
      <c r="M202" s="579"/>
      <c r="N202" s="579"/>
      <c r="O202" s="580"/>
      <c r="P202" s="578" t="s">
        <v>102</v>
      </c>
      <c r="Q202" s="579"/>
      <c r="R202" s="579"/>
      <c r="S202" s="579"/>
      <c r="T202" s="579"/>
      <c r="U202" s="579"/>
      <c r="V202" s="580"/>
      <c r="W202" s="584"/>
      <c r="X202" s="585"/>
      <c r="Y202" s="566" t="s">
        <v>80</v>
      </c>
      <c r="Z202" s="566"/>
      <c r="AA202" s="567"/>
      <c r="AB202" s="575" t="s">
        <v>103</v>
      </c>
      <c r="AC202" s="575"/>
      <c r="AD202" s="575"/>
      <c r="AE202" s="93" t="s">
        <v>36</v>
      </c>
      <c r="AF202" s="87"/>
      <c r="AG202" s="87"/>
      <c r="AH202" s="87"/>
      <c r="AI202" s="93" t="s">
        <v>36</v>
      </c>
      <c r="AJ202" s="87"/>
      <c r="AK202" s="87"/>
      <c r="AL202" s="87"/>
      <c r="AM202" s="93">
        <v>128973</v>
      </c>
      <c r="AN202" s="87"/>
      <c r="AO202" s="87"/>
      <c r="AP202" s="87"/>
      <c r="AQ202" s="93">
        <v>128973</v>
      </c>
      <c r="AR202" s="87"/>
      <c r="AS202" s="87"/>
      <c r="AT202" s="521"/>
      <c r="AU202" s="87" t="s">
        <v>36</v>
      </c>
      <c r="AV202" s="87"/>
      <c r="AW202" s="87"/>
      <c r="AX202" s="88"/>
      <c r="AY202">
        <f t="shared" si="10"/>
        <v>1</v>
      </c>
    </row>
    <row r="203" spans="1:60" ht="51" customHeight="1" x14ac:dyDescent="0.15">
      <c r="A203" s="531"/>
      <c r="B203" s="532"/>
      <c r="C203" s="532"/>
      <c r="D203" s="532"/>
      <c r="E203" s="532"/>
      <c r="F203" s="533"/>
      <c r="G203" s="556"/>
      <c r="H203" s="581"/>
      <c r="I203" s="582"/>
      <c r="J203" s="582"/>
      <c r="K203" s="582"/>
      <c r="L203" s="582"/>
      <c r="M203" s="582"/>
      <c r="N203" s="582"/>
      <c r="O203" s="583"/>
      <c r="P203" s="581"/>
      <c r="Q203" s="582"/>
      <c r="R203" s="582"/>
      <c r="S203" s="582"/>
      <c r="T203" s="582"/>
      <c r="U203" s="582"/>
      <c r="V203" s="583"/>
      <c r="W203" s="586"/>
      <c r="X203" s="587"/>
      <c r="Y203" s="568" t="s">
        <v>82</v>
      </c>
      <c r="Z203" s="568"/>
      <c r="AA203" s="569"/>
      <c r="AB203" s="574" t="s">
        <v>103</v>
      </c>
      <c r="AC203" s="574"/>
      <c r="AD203" s="574"/>
      <c r="AE203" s="93" t="s">
        <v>36</v>
      </c>
      <c r="AF203" s="87"/>
      <c r="AG203" s="87"/>
      <c r="AH203" s="87"/>
      <c r="AI203" s="93" t="s">
        <v>36</v>
      </c>
      <c r="AJ203" s="87"/>
      <c r="AK203" s="87"/>
      <c r="AL203" s="87"/>
      <c r="AM203" s="93">
        <v>97944</v>
      </c>
      <c r="AN203" s="87"/>
      <c r="AO203" s="87"/>
      <c r="AP203" s="521"/>
      <c r="AQ203" s="93">
        <v>97944</v>
      </c>
      <c r="AR203" s="87"/>
      <c r="AS203" s="87"/>
      <c r="AT203" s="521"/>
      <c r="AU203" s="87">
        <v>89433</v>
      </c>
      <c r="AV203" s="87"/>
      <c r="AW203" s="87"/>
      <c r="AX203" s="88"/>
      <c r="AY203">
        <f t="shared" si="10"/>
        <v>1</v>
      </c>
    </row>
    <row r="204" spans="1:60" ht="51" customHeight="1" x14ac:dyDescent="0.15">
      <c r="A204" s="531"/>
      <c r="B204" s="532"/>
      <c r="C204" s="532"/>
      <c r="D204" s="532"/>
      <c r="E204" s="532"/>
      <c r="F204" s="533"/>
      <c r="G204" s="577"/>
      <c r="H204" s="581"/>
      <c r="I204" s="582"/>
      <c r="J204" s="582"/>
      <c r="K204" s="582"/>
      <c r="L204" s="582"/>
      <c r="M204" s="582"/>
      <c r="N204" s="582"/>
      <c r="O204" s="583"/>
      <c r="P204" s="581"/>
      <c r="Q204" s="582"/>
      <c r="R204" s="582"/>
      <c r="S204" s="582"/>
      <c r="T204" s="582"/>
      <c r="U204" s="582"/>
      <c r="V204" s="583"/>
      <c r="W204" s="588"/>
      <c r="X204" s="589"/>
      <c r="Y204" s="568" t="s">
        <v>83</v>
      </c>
      <c r="Z204" s="568"/>
      <c r="AA204" s="569"/>
      <c r="AB204" s="573" t="s">
        <v>104</v>
      </c>
      <c r="AC204" s="573"/>
      <c r="AD204" s="573"/>
      <c r="AE204" s="98" t="s">
        <v>36</v>
      </c>
      <c r="AF204" s="99"/>
      <c r="AG204" s="99"/>
      <c r="AH204" s="99"/>
      <c r="AI204" s="98" t="s">
        <v>36</v>
      </c>
      <c r="AJ204" s="99"/>
      <c r="AK204" s="99"/>
      <c r="AL204" s="99"/>
      <c r="AM204" s="93">
        <f>100-((AM202-AM203)/AM203*100)</f>
        <v>68.319652046067148</v>
      </c>
      <c r="AN204" s="87"/>
      <c r="AO204" s="87"/>
      <c r="AP204" s="521"/>
      <c r="AQ204" s="93">
        <f>100-((AQ202-AQ203)/AQ203*100)</f>
        <v>68.319652046067148</v>
      </c>
      <c r="AR204" s="87"/>
      <c r="AS204" s="87"/>
      <c r="AT204" s="521"/>
      <c r="AU204" s="87" t="s">
        <v>36</v>
      </c>
      <c r="AV204" s="87"/>
      <c r="AW204" s="87"/>
      <c r="AX204" s="88"/>
      <c r="AY204">
        <f t="shared" si="10"/>
        <v>1</v>
      </c>
    </row>
    <row r="205" spans="1:60" ht="163.5" customHeight="1" x14ac:dyDescent="0.15">
      <c r="A205" s="531" t="s">
        <v>105</v>
      </c>
      <c r="B205" s="532"/>
      <c r="C205" s="532"/>
      <c r="D205" s="532"/>
      <c r="E205" s="532"/>
      <c r="F205" s="533"/>
      <c r="G205" s="556" t="s">
        <v>106</v>
      </c>
      <c r="H205" s="557" t="s">
        <v>107</v>
      </c>
      <c r="I205" s="557"/>
      <c r="J205" s="557"/>
      <c r="K205" s="557"/>
      <c r="L205" s="557"/>
      <c r="M205" s="557"/>
      <c r="N205" s="557"/>
      <c r="O205" s="557"/>
      <c r="P205" s="557" t="s">
        <v>108</v>
      </c>
      <c r="Q205" s="557"/>
      <c r="R205" s="557"/>
      <c r="S205" s="557"/>
      <c r="T205" s="557"/>
      <c r="U205" s="557"/>
      <c r="V205" s="557"/>
      <c r="W205" s="560" t="s">
        <v>109</v>
      </c>
      <c r="X205" s="561"/>
      <c r="Y205" s="566" t="s">
        <v>80</v>
      </c>
      <c r="Z205" s="566"/>
      <c r="AA205" s="567"/>
      <c r="AB205" s="575" t="s">
        <v>103</v>
      </c>
      <c r="AC205" s="575"/>
      <c r="AD205" s="575"/>
      <c r="AE205" s="93" t="s">
        <v>36</v>
      </c>
      <c r="AF205" s="87"/>
      <c r="AG205" s="87"/>
      <c r="AH205" s="87"/>
      <c r="AI205" s="93" t="s">
        <v>36</v>
      </c>
      <c r="AJ205" s="87"/>
      <c r="AK205" s="87"/>
      <c r="AL205" s="87"/>
      <c r="AM205" s="93">
        <v>128973</v>
      </c>
      <c r="AN205" s="87"/>
      <c r="AO205" s="87"/>
      <c r="AP205" s="87"/>
      <c r="AQ205" s="93">
        <v>128973</v>
      </c>
      <c r="AR205" s="87"/>
      <c r="AS205" s="87"/>
      <c r="AT205" s="521"/>
      <c r="AU205" s="87" t="s">
        <v>1</v>
      </c>
      <c r="AV205" s="87"/>
      <c r="AW205" s="87"/>
      <c r="AX205" s="88"/>
      <c r="AY205">
        <f t="shared" si="10"/>
        <v>1</v>
      </c>
    </row>
    <row r="206" spans="1:60" ht="170.85"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82</v>
      </c>
      <c r="Z206" s="568"/>
      <c r="AA206" s="569"/>
      <c r="AB206" s="574" t="s">
        <v>103</v>
      </c>
      <c r="AC206" s="574"/>
      <c r="AD206" s="574"/>
      <c r="AE206" s="93" t="s">
        <v>36</v>
      </c>
      <c r="AF206" s="87"/>
      <c r="AG206" s="87"/>
      <c r="AH206" s="87"/>
      <c r="AI206" s="93" t="s">
        <v>36</v>
      </c>
      <c r="AJ206" s="87"/>
      <c r="AK206" s="87"/>
      <c r="AL206" s="87"/>
      <c r="AM206" s="93">
        <v>97944</v>
      </c>
      <c r="AN206" s="87"/>
      <c r="AO206" s="87"/>
      <c r="AP206" s="521"/>
      <c r="AQ206" s="93">
        <v>97944</v>
      </c>
      <c r="AR206" s="87"/>
      <c r="AS206" s="87"/>
      <c r="AT206" s="521"/>
      <c r="AU206" s="87" t="s">
        <v>1</v>
      </c>
      <c r="AV206" s="87"/>
      <c r="AW206" s="87"/>
      <c r="AX206" s="88"/>
      <c r="AY206">
        <f t="shared" si="10"/>
        <v>1</v>
      </c>
    </row>
    <row r="207" spans="1:60" ht="80.099999999999994" customHeight="1" thickBot="1" x14ac:dyDescent="0.2">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83</v>
      </c>
      <c r="Z207" s="568"/>
      <c r="AA207" s="569"/>
      <c r="AB207" s="573" t="s">
        <v>104</v>
      </c>
      <c r="AC207" s="573"/>
      <c r="AD207" s="573"/>
      <c r="AE207" s="98" t="s">
        <v>36</v>
      </c>
      <c r="AF207" s="99"/>
      <c r="AG207" s="99"/>
      <c r="AH207" s="99"/>
      <c r="AI207" s="98" t="s">
        <v>36</v>
      </c>
      <c r="AJ207" s="99"/>
      <c r="AK207" s="99"/>
      <c r="AL207" s="99"/>
      <c r="AM207" s="93">
        <f>100-((AM205-AM206)/AM206*100)</f>
        <v>68.319652046067148</v>
      </c>
      <c r="AN207" s="87"/>
      <c r="AO207" s="87"/>
      <c r="AP207" s="87"/>
      <c r="AQ207" s="93">
        <f>100-((AQ205-AQ206)/AQ206*100)</f>
        <v>68.319652046067148</v>
      </c>
      <c r="AR207" s="87"/>
      <c r="AS207" s="87"/>
      <c r="AT207" s="521"/>
      <c r="AU207" s="87" t="s">
        <v>1</v>
      </c>
      <c r="AV207" s="87"/>
      <c r="AW207" s="87"/>
      <c r="AX207" s="88"/>
      <c r="AY207">
        <f t="shared" si="10"/>
        <v>1</v>
      </c>
    </row>
    <row r="208" spans="1:60" ht="18.75" hidden="1" customHeight="1" x14ac:dyDescent="0.15">
      <c r="A208" s="528" t="s">
        <v>98</v>
      </c>
      <c r="B208" s="529"/>
      <c r="C208" s="529"/>
      <c r="D208" s="529"/>
      <c r="E208" s="529"/>
      <c r="F208" s="530"/>
      <c r="G208" s="534"/>
      <c r="H208" s="121" t="s">
        <v>72</v>
      </c>
      <c r="I208" s="121"/>
      <c r="J208" s="121"/>
      <c r="K208" s="121"/>
      <c r="L208" s="121"/>
      <c r="M208" s="121"/>
      <c r="N208" s="121"/>
      <c r="O208" s="122"/>
      <c r="P208" s="120" t="s">
        <v>73</v>
      </c>
      <c r="Q208" s="121"/>
      <c r="R208" s="121"/>
      <c r="S208" s="121"/>
      <c r="T208" s="121"/>
      <c r="U208" s="121"/>
      <c r="V208" s="121"/>
      <c r="W208" s="121"/>
      <c r="X208" s="122"/>
      <c r="Y208" s="537"/>
      <c r="Z208" s="538"/>
      <c r="AA208" s="539"/>
      <c r="AB208" s="104" t="s">
        <v>55</v>
      </c>
      <c r="AC208" s="105"/>
      <c r="AD208" s="106"/>
      <c r="AE208" s="256" t="s">
        <v>29</v>
      </c>
      <c r="AF208" s="256"/>
      <c r="AG208" s="256"/>
      <c r="AH208" s="256"/>
      <c r="AI208" s="119" t="s">
        <v>30</v>
      </c>
      <c r="AJ208" s="119"/>
      <c r="AK208" s="119"/>
      <c r="AL208" s="119"/>
      <c r="AM208" s="119" t="s">
        <v>56</v>
      </c>
      <c r="AN208" s="119"/>
      <c r="AO208" s="119"/>
      <c r="AP208" s="119"/>
      <c r="AQ208" s="120" t="s">
        <v>74</v>
      </c>
      <c r="AR208" s="121"/>
      <c r="AS208" s="121"/>
      <c r="AT208" s="122"/>
      <c r="AU208" s="522" t="s">
        <v>75</v>
      </c>
      <c r="AV208" s="523"/>
      <c r="AW208" s="523"/>
      <c r="AX208" s="524"/>
      <c r="AY208">
        <f>COUNTA($H$210)</f>
        <v>0</v>
      </c>
    </row>
    <row r="209" spans="1:51" ht="18.75" hidden="1" customHeight="1" x14ac:dyDescent="0.15">
      <c r="A209" s="531"/>
      <c r="B209" s="532"/>
      <c r="C209" s="532"/>
      <c r="D209" s="532"/>
      <c r="E209" s="532"/>
      <c r="F209" s="533"/>
      <c r="G209" s="535"/>
      <c r="H209" s="127"/>
      <c r="I209" s="127"/>
      <c r="J209" s="127"/>
      <c r="K209" s="127"/>
      <c r="L209" s="127"/>
      <c r="M209" s="127"/>
      <c r="N209" s="127"/>
      <c r="O209" s="128"/>
      <c r="P209" s="536"/>
      <c r="Q209" s="127"/>
      <c r="R209" s="127"/>
      <c r="S209" s="127"/>
      <c r="T209" s="127"/>
      <c r="U209" s="127"/>
      <c r="V209" s="127"/>
      <c r="W209" s="127"/>
      <c r="X209" s="128"/>
      <c r="Y209" s="540"/>
      <c r="Z209" s="541"/>
      <c r="AA209" s="542"/>
      <c r="AB209" s="107"/>
      <c r="AC209" s="108"/>
      <c r="AD209" s="109"/>
      <c r="AE209" s="256"/>
      <c r="AF209" s="256"/>
      <c r="AG209" s="256"/>
      <c r="AH209" s="256"/>
      <c r="AI209" s="119"/>
      <c r="AJ209" s="119"/>
      <c r="AK209" s="119"/>
      <c r="AL209" s="119"/>
      <c r="AM209" s="119"/>
      <c r="AN209" s="119"/>
      <c r="AO209" s="119"/>
      <c r="AP209" s="119"/>
      <c r="AQ209" s="525"/>
      <c r="AR209" s="526"/>
      <c r="AS209" s="127" t="s">
        <v>76</v>
      </c>
      <c r="AT209" s="128"/>
      <c r="AU209" s="525"/>
      <c r="AV209" s="526"/>
      <c r="AW209" s="127" t="s">
        <v>77</v>
      </c>
      <c r="AX209" s="527"/>
      <c r="AY209">
        <f>$AY$208</f>
        <v>0</v>
      </c>
    </row>
    <row r="210" spans="1:51" ht="23.25" hidden="1" customHeight="1" x14ac:dyDescent="0.15">
      <c r="A210" s="531"/>
      <c r="B210" s="532"/>
      <c r="C210" s="532"/>
      <c r="D210" s="532"/>
      <c r="E210" s="532"/>
      <c r="F210" s="533"/>
      <c r="G210" s="543" t="s">
        <v>100</v>
      </c>
      <c r="H210" s="131"/>
      <c r="I210" s="131"/>
      <c r="J210" s="131"/>
      <c r="K210" s="131"/>
      <c r="L210" s="131"/>
      <c r="M210" s="131"/>
      <c r="N210" s="131"/>
      <c r="O210" s="132"/>
      <c r="P210" s="131"/>
      <c r="Q210" s="131"/>
      <c r="R210" s="131"/>
      <c r="S210" s="131"/>
      <c r="T210" s="131"/>
      <c r="U210" s="131"/>
      <c r="V210" s="131"/>
      <c r="W210" s="131"/>
      <c r="X210" s="132"/>
      <c r="Y210" s="546" t="s">
        <v>80</v>
      </c>
      <c r="Z210" s="547"/>
      <c r="AA210" s="548"/>
      <c r="AB210" s="486"/>
      <c r="AC210" s="486"/>
      <c r="AD210" s="48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31"/>
      <c r="B211" s="532"/>
      <c r="C211" s="532"/>
      <c r="D211" s="532"/>
      <c r="E211" s="532"/>
      <c r="F211" s="533"/>
      <c r="G211" s="544"/>
      <c r="H211" s="134"/>
      <c r="I211" s="134"/>
      <c r="J211" s="134"/>
      <c r="K211" s="134"/>
      <c r="L211" s="134"/>
      <c r="M211" s="134"/>
      <c r="N211" s="134"/>
      <c r="O211" s="135"/>
      <c r="P211" s="134"/>
      <c r="Q211" s="134"/>
      <c r="R211" s="134"/>
      <c r="S211" s="134"/>
      <c r="T211" s="134"/>
      <c r="U211" s="134"/>
      <c r="V211" s="134"/>
      <c r="W211" s="134"/>
      <c r="X211" s="135"/>
      <c r="Y211" s="552" t="s">
        <v>82</v>
      </c>
      <c r="Z211" s="553"/>
      <c r="AA211" s="554"/>
      <c r="AB211" s="485"/>
      <c r="AC211" s="485"/>
      <c r="AD211" s="48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31"/>
      <c r="B212" s="532"/>
      <c r="C212" s="532"/>
      <c r="D212" s="532"/>
      <c r="E212" s="532"/>
      <c r="F212" s="533"/>
      <c r="G212" s="545"/>
      <c r="H212" s="137"/>
      <c r="I212" s="137"/>
      <c r="J212" s="137"/>
      <c r="K212" s="137"/>
      <c r="L212" s="137"/>
      <c r="M212" s="137"/>
      <c r="N212" s="137"/>
      <c r="O212" s="138"/>
      <c r="P212" s="134"/>
      <c r="Q212" s="134"/>
      <c r="R212" s="134"/>
      <c r="S212" s="134"/>
      <c r="T212" s="134"/>
      <c r="U212" s="134"/>
      <c r="V212" s="134"/>
      <c r="W212" s="134"/>
      <c r="X212" s="135"/>
      <c r="Y212" s="120" t="s">
        <v>83</v>
      </c>
      <c r="Z212" s="121"/>
      <c r="AA212" s="122"/>
      <c r="AB212" s="549" t="s">
        <v>84</v>
      </c>
      <c r="AC212" s="549"/>
      <c r="AD212" s="549"/>
      <c r="AE212" s="550"/>
      <c r="AF212" s="551"/>
      <c r="AG212" s="551"/>
      <c r="AH212" s="551"/>
      <c r="AI212" s="550"/>
      <c r="AJ212" s="551"/>
      <c r="AK212" s="551"/>
      <c r="AL212" s="551"/>
      <c r="AM212" s="550"/>
      <c r="AN212" s="551"/>
      <c r="AO212" s="551"/>
      <c r="AP212" s="551"/>
      <c r="AQ212" s="94"/>
      <c r="AR212" s="95"/>
      <c r="AS212" s="95"/>
      <c r="AT212" s="96"/>
      <c r="AU212" s="87"/>
      <c r="AV212" s="87"/>
      <c r="AW212" s="87"/>
      <c r="AX212" s="88"/>
      <c r="AY212">
        <f>$AY$208</f>
        <v>0</v>
      </c>
    </row>
    <row r="213" spans="1:51" ht="69.75" hidden="1" customHeight="1" x14ac:dyDescent="0.15">
      <c r="A213" s="514" t="s">
        <v>110</v>
      </c>
      <c r="B213" s="515"/>
      <c r="C213" s="515"/>
      <c r="D213" s="515"/>
      <c r="E213" s="516" t="s">
        <v>111</v>
      </c>
      <c r="F213" s="517"/>
      <c r="G213" s="82" t="s">
        <v>106</v>
      </c>
      <c r="H213" s="487"/>
      <c r="I213" s="488"/>
      <c r="J213" s="488"/>
      <c r="K213" s="488"/>
      <c r="L213" s="488"/>
      <c r="M213" s="488"/>
      <c r="N213" s="488"/>
      <c r="O213" s="518"/>
      <c r="P213" s="240"/>
      <c r="Q213" s="240"/>
      <c r="R213" s="240"/>
      <c r="S213" s="240"/>
      <c r="T213" s="240"/>
      <c r="U213" s="240"/>
      <c r="V213" s="240"/>
      <c r="W213" s="240"/>
      <c r="X213" s="240"/>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2" t="s">
        <v>112</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113</v>
      </c>
      <c r="AP214" s="435"/>
      <c r="AQ214" s="435"/>
      <c r="AR214" s="81"/>
      <c r="AS214" s="434"/>
      <c r="AT214" s="435"/>
      <c r="AU214" s="435"/>
      <c r="AV214" s="435"/>
      <c r="AW214" s="435"/>
      <c r="AX214" s="436"/>
      <c r="AY214">
        <f>COUNTIF($AR$214,"☑")</f>
        <v>0</v>
      </c>
    </row>
    <row r="215" spans="1:51" ht="45" customHeight="1" x14ac:dyDescent="0.15">
      <c r="A215" s="421" t="s">
        <v>114</v>
      </c>
      <c r="B215" s="422"/>
      <c r="C215" s="425" t="s">
        <v>115</v>
      </c>
      <c r="D215" s="422"/>
      <c r="E215" s="427" t="s">
        <v>116</v>
      </c>
      <c r="F215" s="428"/>
      <c r="G215" s="429" t="s">
        <v>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49" t="s">
        <v>117</v>
      </c>
      <c r="F216" s="151"/>
      <c r="G216" s="130" t="s">
        <v>118</v>
      </c>
      <c r="H216" s="131"/>
      <c r="I216" s="131"/>
      <c r="J216" s="131"/>
      <c r="K216" s="131"/>
      <c r="L216" s="131"/>
      <c r="M216" s="131"/>
      <c r="N216" s="131"/>
      <c r="O216" s="131"/>
      <c r="P216" s="131"/>
      <c r="Q216" s="131"/>
      <c r="R216" s="131"/>
      <c r="S216" s="131"/>
      <c r="T216" s="131"/>
      <c r="U216" s="131"/>
      <c r="V216" s="132"/>
      <c r="W216" s="500" t="s">
        <v>119</v>
      </c>
      <c r="X216" s="501"/>
      <c r="Y216" s="501"/>
      <c r="Z216" s="501"/>
      <c r="AA216" s="502"/>
      <c r="AB216" s="503" t="s">
        <v>120</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3"/>
      <c r="B217" s="424"/>
      <c r="C217" s="426"/>
      <c r="D217" s="424"/>
      <c r="E217" s="157"/>
      <c r="F217" s="159"/>
      <c r="G217" s="136"/>
      <c r="H217" s="137"/>
      <c r="I217" s="137"/>
      <c r="J217" s="137"/>
      <c r="K217" s="137"/>
      <c r="L217" s="137"/>
      <c r="M217" s="137"/>
      <c r="N217" s="137"/>
      <c r="O217" s="137"/>
      <c r="P217" s="137"/>
      <c r="Q217" s="137"/>
      <c r="R217" s="137"/>
      <c r="S217" s="137"/>
      <c r="T217" s="137"/>
      <c r="U217" s="137"/>
      <c r="V217" s="138"/>
      <c r="W217" s="506" t="s">
        <v>121</v>
      </c>
      <c r="X217" s="507"/>
      <c r="Y217" s="507"/>
      <c r="Z217" s="507"/>
      <c r="AA217" s="508"/>
      <c r="AB217" s="503" t="s">
        <v>122</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3"/>
      <c r="B218" s="424"/>
      <c r="C218" s="509" t="s">
        <v>123</v>
      </c>
      <c r="D218" s="510"/>
      <c r="E218" s="149" t="s">
        <v>124</v>
      </c>
      <c r="F218" s="151"/>
      <c r="G218" s="490" t="s">
        <v>125</v>
      </c>
      <c r="H218" s="491"/>
      <c r="I218" s="491"/>
      <c r="J218" s="511" t="s">
        <v>36</v>
      </c>
      <c r="K218" s="512"/>
      <c r="L218" s="512"/>
      <c r="M218" s="512"/>
      <c r="N218" s="512"/>
      <c r="O218" s="512"/>
      <c r="P218" s="512"/>
      <c r="Q218" s="512"/>
      <c r="R218" s="512"/>
      <c r="S218" s="512"/>
      <c r="T218" s="513"/>
      <c r="U218" s="488" t="s">
        <v>1</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70"/>
    </row>
    <row r="219" spans="1:51" ht="34.5" customHeight="1" x14ac:dyDescent="0.15">
      <c r="A219" s="423"/>
      <c r="B219" s="424"/>
      <c r="C219" s="426"/>
      <c r="D219" s="424"/>
      <c r="E219" s="152"/>
      <c r="F219" s="154"/>
      <c r="G219" s="490" t="s">
        <v>126</v>
      </c>
      <c r="H219" s="491"/>
      <c r="I219" s="491"/>
      <c r="J219" s="491"/>
      <c r="K219" s="491"/>
      <c r="L219" s="491"/>
      <c r="M219" s="491"/>
      <c r="N219" s="491"/>
      <c r="O219" s="491"/>
      <c r="P219" s="491"/>
      <c r="Q219" s="491"/>
      <c r="R219" s="491"/>
      <c r="S219" s="491"/>
      <c r="T219" s="491"/>
      <c r="U219" s="487" t="s">
        <v>1</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70"/>
    </row>
    <row r="220" spans="1:51" ht="34.5" customHeight="1" thickBot="1" x14ac:dyDescent="0.2">
      <c r="A220" s="423"/>
      <c r="B220" s="424"/>
      <c r="C220" s="426"/>
      <c r="D220" s="424"/>
      <c r="E220" s="157"/>
      <c r="F220" s="159"/>
      <c r="G220" s="490" t="s">
        <v>121</v>
      </c>
      <c r="H220" s="491"/>
      <c r="I220" s="491"/>
      <c r="J220" s="491"/>
      <c r="K220" s="491"/>
      <c r="L220" s="491"/>
      <c r="M220" s="491"/>
      <c r="N220" s="491"/>
      <c r="O220" s="491"/>
      <c r="P220" s="491"/>
      <c r="Q220" s="491"/>
      <c r="R220" s="491"/>
      <c r="S220" s="491"/>
      <c r="T220" s="491"/>
      <c r="U220" s="826" t="s">
        <v>1</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92" t="s">
        <v>127</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128</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129</v>
      </c>
      <c r="AE222" s="496"/>
      <c r="AF222" s="496"/>
      <c r="AG222" s="498" t="s">
        <v>130</v>
      </c>
      <c r="AH222" s="496"/>
      <c r="AI222" s="496"/>
      <c r="AJ222" s="496"/>
      <c r="AK222" s="496"/>
      <c r="AL222" s="496"/>
      <c r="AM222" s="496"/>
      <c r="AN222" s="496"/>
      <c r="AO222" s="496"/>
      <c r="AP222" s="496"/>
      <c r="AQ222" s="496"/>
      <c r="AR222" s="496"/>
      <c r="AS222" s="496"/>
      <c r="AT222" s="496"/>
      <c r="AU222" s="496"/>
      <c r="AV222" s="496"/>
      <c r="AW222" s="496"/>
      <c r="AX222" s="499"/>
    </row>
    <row r="223" spans="1:51" ht="99.6" customHeight="1" x14ac:dyDescent="0.15">
      <c r="A223" s="457" t="s">
        <v>131</v>
      </c>
      <c r="B223" s="458"/>
      <c r="C223" s="463" t="s">
        <v>132</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133</v>
      </c>
      <c r="AE223" s="467"/>
      <c r="AF223" s="467"/>
      <c r="AG223" s="468" t="s">
        <v>134</v>
      </c>
      <c r="AH223" s="469"/>
      <c r="AI223" s="469"/>
      <c r="AJ223" s="469"/>
      <c r="AK223" s="469"/>
      <c r="AL223" s="469"/>
      <c r="AM223" s="469"/>
      <c r="AN223" s="469"/>
      <c r="AO223" s="469"/>
      <c r="AP223" s="469"/>
      <c r="AQ223" s="469"/>
      <c r="AR223" s="469"/>
      <c r="AS223" s="469"/>
      <c r="AT223" s="469"/>
      <c r="AU223" s="469"/>
      <c r="AV223" s="469"/>
      <c r="AW223" s="469"/>
      <c r="AX223" s="470"/>
    </row>
    <row r="224" spans="1:51" ht="109.5" customHeight="1" x14ac:dyDescent="0.15">
      <c r="A224" s="459"/>
      <c r="B224" s="460"/>
      <c r="C224" s="471" t="s">
        <v>135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68"/>
      <c r="AD224" s="369" t="s">
        <v>133</v>
      </c>
      <c r="AE224" s="370"/>
      <c r="AF224" s="370"/>
      <c r="AG224" s="473" t="s">
        <v>136</v>
      </c>
      <c r="AH224" s="474"/>
      <c r="AI224" s="474"/>
      <c r="AJ224" s="474"/>
      <c r="AK224" s="474"/>
      <c r="AL224" s="474"/>
      <c r="AM224" s="474"/>
      <c r="AN224" s="474"/>
      <c r="AO224" s="474"/>
      <c r="AP224" s="474"/>
      <c r="AQ224" s="474"/>
      <c r="AR224" s="474"/>
      <c r="AS224" s="474"/>
      <c r="AT224" s="474"/>
      <c r="AU224" s="474"/>
      <c r="AV224" s="474"/>
      <c r="AW224" s="474"/>
      <c r="AX224" s="475"/>
    </row>
    <row r="225" spans="1:50" ht="84" customHeight="1" x14ac:dyDescent="0.15">
      <c r="A225" s="461"/>
      <c r="B225" s="462"/>
      <c r="C225" s="476" t="s">
        <v>137</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6" t="s">
        <v>133</v>
      </c>
      <c r="AE225" s="417"/>
      <c r="AF225" s="417"/>
      <c r="AG225" s="395" t="s">
        <v>138</v>
      </c>
      <c r="AH225" s="134"/>
      <c r="AI225" s="134"/>
      <c r="AJ225" s="134"/>
      <c r="AK225" s="134"/>
      <c r="AL225" s="134"/>
      <c r="AM225" s="134"/>
      <c r="AN225" s="134"/>
      <c r="AO225" s="134"/>
      <c r="AP225" s="134"/>
      <c r="AQ225" s="134"/>
      <c r="AR225" s="134"/>
      <c r="AS225" s="134"/>
      <c r="AT225" s="134"/>
      <c r="AU225" s="134"/>
      <c r="AV225" s="134"/>
      <c r="AW225" s="134"/>
      <c r="AX225" s="396"/>
    </row>
    <row r="226" spans="1:50" ht="27" customHeight="1" x14ac:dyDescent="0.15">
      <c r="A226" s="344" t="s">
        <v>139</v>
      </c>
      <c r="B226" s="437"/>
      <c r="C226" s="439" t="s">
        <v>140</v>
      </c>
      <c r="D226" s="389"/>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0" t="s">
        <v>133</v>
      </c>
      <c r="AE226" s="391"/>
      <c r="AF226" s="391"/>
      <c r="AG226" s="393" t="s">
        <v>141</v>
      </c>
      <c r="AH226" s="131"/>
      <c r="AI226" s="131"/>
      <c r="AJ226" s="131"/>
      <c r="AK226" s="131"/>
      <c r="AL226" s="131"/>
      <c r="AM226" s="131"/>
      <c r="AN226" s="131"/>
      <c r="AO226" s="131"/>
      <c r="AP226" s="131"/>
      <c r="AQ226" s="131"/>
      <c r="AR226" s="131"/>
      <c r="AS226" s="131"/>
      <c r="AT226" s="131"/>
      <c r="AU226" s="131"/>
      <c r="AV226" s="131"/>
      <c r="AW226" s="131"/>
      <c r="AX226" s="394"/>
    </row>
    <row r="227" spans="1:50" ht="35.25" customHeight="1" x14ac:dyDescent="0.15">
      <c r="A227" s="346"/>
      <c r="B227" s="438"/>
      <c r="C227" s="442"/>
      <c r="D227" s="443"/>
      <c r="E227" s="446" t="s">
        <v>142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69" t="s">
        <v>143</v>
      </c>
      <c r="AE227" s="370"/>
      <c r="AF227" s="449"/>
      <c r="AG227" s="395"/>
      <c r="AH227" s="134"/>
      <c r="AI227" s="134"/>
      <c r="AJ227" s="134"/>
      <c r="AK227" s="134"/>
      <c r="AL227" s="134"/>
      <c r="AM227" s="134"/>
      <c r="AN227" s="134"/>
      <c r="AO227" s="134"/>
      <c r="AP227" s="134"/>
      <c r="AQ227" s="134"/>
      <c r="AR227" s="134"/>
      <c r="AS227" s="134"/>
      <c r="AT227" s="134"/>
      <c r="AU227" s="134"/>
      <c r="AV227" s="134"/>
      <c r="AW227" s="134"/>
      <c r="AX227" s="396"/>
    </row>
    <row r="228" spans="1:50" ht="26.25" customHeight="1" x14ac:dyDescent="0.15">
      <c r="A228" s="346"/>
      <c r="B228" s="438"/>
      <c r="C228" s="444"/>
      <c r="D228" s="445"/>
      <c r="E228" s="450" t="s">
        <v>144</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143</v>
      </c>
      <c r="AE228" s="454"/>
      <c r="AF228" s="454"/>
      <c r="AG228" s="395"/>
      <c r="AH228" s="134"/>
      <c r="AI228" s="134"/>
      <c r="AJ228" s="134"/>
      <c r="AK228" s="134"/>
      <c r="AL228" s="134"/>
      <c r="AM228" s="134"/>
      <c r="AN228" s="134"/>
      <c r="AO228" s="134"/>
      <c r="AP228" s="134"/>
      <c r="AQ228" s="134"/>
      <c r="AR228" s="134"/>
      <c r="AS228" s="134"/>
      <c r="AT228" s="134"/>
      <c r="AU228" s="134"/>
      <c r="AV228" s="134"/>
      <c r="AW228" s="134"/>
      <c r="AX228" s="396"/>
    </row>
    <row r="229" spans="1:50" ht="63" customHeight="1" x14ac:dyDescent="0.15">
      <c r="A229" s="346"/>
      <c r="B229" s="347"/>
      <c r="C229" s="455" t="s">
        <v>145</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53" t="s">
        <v>133</v>
      </c>
      <c r="AE229" s="354"/>
      <c r="AF229" s="354"/>
      <c r="AG229" s="356" t="s">
        <v>146</v>
      </c>
      <c r="AH229" s="357"/>
      <c r="AI229" s="357"/>
      <c r="AJ229" s="357"/>
      <c r="AK229" s="357"/>
      <c r="AL229" s="357"/>
      <c r="AM229" s="357"/>
      <c r="AN229" s="357"/>
      <c r="AO229" s="357"/>
      <c r="AP229" s="357"/>
      <c r="AQ229" s="357"/>
      <c r="AR229" s="357"/>
      <c r="AS229" s="357"/>
      <c r="AT229" s="357"/>
      <c r="AU229" s="357"/>
      <c r="AV229" s="357"/>
      <c r="AW229" s="357"/>
      <c r="AX229" s="358"/>
    </row>
    <row r="230" spans="1:50" ht="69" customHeight="1" x14ac:dyDescent="0.15">
      <c r="A230" s="346"/>
      <c r="B230" s="347"/>
      <c r="C230" s="367" t="s">
        <v>147</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133</v>
      </c>
      <c r="AE230" s="370"/>
      <c r="AF230" s="370"/>
      <c r="AG230" s="364" t="s">
        <v>148</v>
      </c>
      <c r="AH230" s="365"/>
      <c r="AI230" s="365"/>
      <c r="AJ230" s="365"/>
      <c r="AK230" s="365"/>
      <c r="AL230" s="365"/>
      <c r="AM230" s="365"/>
      <c r="AN230" s="365"/>
      <c r="AO230" s="365"/>
      <c r="AP230" s="365"/>
      <c r="AQ230" s="365"/>
      <c r="AR230" s="365"/>
      <c r="AS230" s="365"/>
      <c r="AT230" s="365"/>
      <c r="AU230" s="365"/>
      <c r="AV230" s="365"/>
      <c r="AW230" s="365"/>
      <c r="AX230" s="366"/>
    </row>
    <row r="231" spans="1:50" ht="57" customHeight="1" x14ac:dyDescent="0.15">
      <c r="A231" s="346"/>
      <c r="B231" s="347"/>
      <c r="C231" s="367" t="s">
        <v>149</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133</v>
      </c>
      <c r="AE231" s="370"/>
      <c r="AF231" s="370"/>
      <c r="AG231" s="364" t="s">
        <v>150</v>
      </c>
      <c r="AH231" s="365"/>
      <c r="AI231" s="365"/>
      <c r="AJ231" s="365"/>
      <c r="AK231" s="365"/>
      <c r="AL231" s="365"/>
      <c r="AM231" s="365"/>
      <c r="AN231" s="365"/>
      <c r="AO231" s="365"/>
      <c r="AP231" s="365"/>
      <c r="AQ231" s="365"/>
      <c r="AR231" s="365"/>
      <c r="AS231" s="365"/>
      <c r="AT231" s="365"/>
      <c r="AU231" s="365"/>
      <c r="AV231" s="365"/>
      <c r="AW231" s="365"/>
      <c r="AX231" s="366"/>
    </row>
    <row r="232" spans="1:50" ht="54" customHeight="1" x14ac:dyDescent="0.15">
      <c r="A232" s="346"/>
      <c r="B232" s="347"/>
      <c r="C232" s="367" t="s">
        <v>151</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15"/>
      <c r="AD232" s="369" t="s">
        <v>133</v>
      </c>
      <c r="AE232" s="370"/>
      <c r="AF232" s="370"/>
      <c r="AG232" s="364" t="s">
        <v>152</v>
      </c>
      <c r="AH232" s="365"/>
      <c r="AI232" s="365"/>
      <c r="AJ232" s="365"/>
      <c r="AK232" s="365"/>
      <c r="AL232" s="365"/>
      <c r="AM232" s="365"/>
      <c r="AN232" s="365"/>
      <c r="AO232" s="365"/>
      <c r="AP232" s="365"/>
      <c r="AQ232" s="365"/>
      <c r="AR232" s="365"/>
      <c r="AS232" s="365"/>
      <c r="AT232" s="365"/>
      <c r="AU232" s="365"/>
      <c r="AV232" s="365"/>
      <c r="AW232" s="365"/>
      <c r="AX232" s="366"/>
    </row>
    <row r="233" spans="1:50" ht="68.25" customHeight="1" x14ac:dyDescent="0.15">
      <c r="A233" s="346"/>
      <c r="B233" s="347"/>
      <c r="C233" s="367" t="s">
        <v>153</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15"/>
      <c r="AD233" s="416" t="s">
        <v>154</v>
      </c>
      <c r="AE233" s="417"/>
      <c r="AF233" s="417"/>
      <c r="AG233" s="371" t="s">
        <v>1</v>
      </c>
      <c r="AH233" s="372"/>
      <c r="AI233" s="372"/>
      <c r="AJ233" s="372"/>
      <c r="AK233" s="372"/>
      <c r="AL233" s="372"/>
      <c r="AM233" s="372"/>
      <c r="AN233" s="372"/>
      <c r="AO233" s="372"/>
      <c r="AP233" s="372"/>
      <c r="AQ233" s="372"/>
      <c r="AR233" s="372"/>
      <c r="AS233" s="372"/>
      <c r="AT233" s="372"/>
      <c r="AU233" s="372"/>
      <c r="AV233" s="372"/>
      <c r="AW233" s="372"/>
      <c r="AX233" s="373"/>
    </row>
    <row r="234" spans="1:50" ht="84" customHeight="1" x14ac:dyDescent="0.15">
      <c r="A234" s="346"/>
      <c r="B234" s="347"/>
      <c r="C234" s="479" t="s">
        <v>155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69" t="s">
        <v>133</v>
      </c>
      <c r="AE234" s="370"/>
      <c r="AF234" s="449"/>
      <c r="AG234" s="364" t="s">
        <v>156</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82" t="s">
        <v>157</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09" t="s">
        <v>154</v>
      </c>
      <c r="AE235" s="410"/>
      <c r="AF235" s="411"/>
      <c r="AG235" s="412" t="s">
        <v>1</v>
      </c>
      <c r="AH235" s="413"/>
      <c r="AI235" s="413"/>
      <c r="AJ235" s="413"/>
      <c r="AK235" s="413"/>
      <c r="AL235" s="413"/>
      <c r="AM235" s="413"/>
      <c r="AN235" s="413"/>
      <c r="AO235" s="413"/>
      <c r="AP235" s="413"/>
      <c r="AQ235" s="413"/>
      <c r="AR235" s="413"/>
      <c r="AS235" s="413"/>
      <c r="AT235" s="413"/>
      <c r="AU235" s="413"/>
      <c r="AV235" s="413"/>
      <c r="AW235" s="413"/>
      <c r="AX235" s="414"/>
    </row>
    <row r="236" spans="1:50" ht="51.75" customHeight="1" x14ac:dyDescent="0.15">
      <c r="A236" s="344" t="s">
        <v>158</v>
      </c>
      <c r="B236" s="345"/>
      <c r="C236" s="350" t="s">
        <v>159</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133</v>
      </c>
      <c r="AE236" s="354"/>
      <c r="AF236" s="355"/>
      <c r="AG236" s="356" t="s">
        <v>160</v>
      </c>
      <c r="AH236" s="357"/>
      <c r="AI236" s="357"/>
      <c r="AJ236" s="357"/>
      <c r="AK236" s="357"/>
      <c r="AL236" s="357"/>
      <c r="AM236" s="357"/>
      <c r="AN236" s="357"/>
      <c r="AO236" s="357"/>
      <c r="AP236" s="357"/>
      <c r="AQ236" s="357"/>
      <c r="AR236" s="357"/>
      <c r="AS236" s="357"/>
      <c r="AT236" s="357"/>
      <c r="AU236" s="357"/>
      <c r="AV236" s="357"/>
      <c r="AW236" s="357"/>
      <c r="AX236" s="358"/>
    </row>
    <row r="237" spans="1:50" ht="74.25" customHeight="1" x14ac:dyDescent="0.15">
      <c r="A237" s="346"/>
      <c r="B237" s="347"/>
      <c r="C237" s="359" t="s">
        <v>161</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133</v>
      </c>
      <c r="AE237" s="363"/>
      <c r="AF237" s="363"/>
      <c r="AG237" s="364" t="s">
        <v>162</v>
      </c>
      <c r="AH237" s="365"/>
      <c r="AI237" s="365"/>
      <c r="AJ237" s="365"/>
      <c r="AK237" s="365"/>
      <c r="AL237" s="365"/>
      <c r="AM237" s="365"/>
      <c r="AN237" s="365"/>
      <c r="AO237" s="365"/>
      <c r="AP237" s="365"/>
      <c r="AQ237" s="365"/>
      <c r="AR237" s="365"/>
      <c r="AS237" s="365"/>
      <c r="AT237" s="365"/>
      <c r="AU237" s="365"/>
      <c r="AV237" s="365"/>
      <c r="AW237" s="365"/>
      <c r="AX237" s="366"/>
    </row>
    <row r="238" spans="1:50" ht="66" customHeight="1" x14ac:dyDescent="0.15">
      <c r="A238" s="346"/>
      <c r="B238" s="347"/>
      <c r="C238" s="367" t="s">
        <v>163</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164</v>
      </c>
      <c r="AE238" s="370"/>
      <c r="AF238" s="370"/>
      <c r="AG238" s="371" t="s">
        <v>165</v>
      </c>
      <c r="AH238" s="372"/>
      <c r="AI238" s="372"/>
      <c r="AJ238" s="372"/>
      <c r="AK238" s="372"/>
      <c r="AL238" s="372"/>
      <c r="AM238" s="372"/>
      <c r="AN238" s="372"/>
      <c r="AO238" s="372"/>
      <c r="AP238" s="372"/>
      <c r="AQ238" s="372"/>
      <c r="AR238" s="372"/>
      <c r="AS238" s="372"/>
      <c r="AT238" s="372"/>
      <c r="AU238" s="372"/>
      <c r="AV238" s="372"/>
      <c r="AW238" s="372"/>
      <c r="AX238" s="373"/>
    </row>
    <row r="239" spans="1:50" ht="27" customHeight="1" x14ac:dyDescent="0.15">
      <c r="A239" s="348"/>
      <c r="B239" s="349"/>
      <c r="C239" s="367" t="s">
        <v>166</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133</v>
      </c>
      <c r="AE239" s="370"/>
      <c r="AF239" s="370"/>
      <c r="AG239" s="418" t="s">
        <v>167</v>
      </c>
      <c r="AH239" s="419"/>
      <c r="AI239" s="419"/>
      <c r="AJ239" s="419"/>
      <c r="AK239" s="419"/>
      <c r="AL239" s="419"/>
      <c r="AM239" s="419"/>
      <c r="AN239" s="419"/>
      <c r="AO239" s="419"/>
      <c r="AP239" s="419"/>
      <c r="AQ239" s="419"/>
      <c r="AR239" s="419"/>
      <c r="AS239" s="419"/>
      <c r="AT239" s="419"/>
      <c r="AU239" s="419"/>
      <c r="AV239" s="419"/>
      <c r="AW239" s="419"/>
      <c r="AX239" s="420"/>
    </row>
    <row r="240" spans="1:50" ht="41.25" customHeight="1" x14ac:dyDescent="0.15">
      <c r="A240" s="381" t="s">
        <v>168</v>
      </c>
      <c r="B240" s="382"/>
      <c r="C240" s="387" t="s">
        <v>169</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90" t="s">
        <v>133</v>
      </c>
      <c r="AE240" s="391"/>
      <c r="AF240" s="392"/>
      <c r="AG240" s="393" t="s">
        <v>170</v>
      </c>
      <c r="AH240" s="131"/>
      <c r="AI240" s="131"/>
      <c r="AJ240" s="131"/>
      <c r="AK240" s="131"/>
      <c r="AL240" s="131"/>
      <c r="AM240" s="131"/>
      <c r="AN240" s="131"/>
      <c r="AO240" s="131"/>
      <c r="AP240" s="131"/>
      <c r="AQ240" s="131"/>
      <c r="AR240" s="131"/>
      <c r="AS240" s="131"/>
      <c r="AT240" s="131"/>
      <c r="AU240" s="131"/>
      <c r="AV240" s="131"/>
      <c r="AW240" s="131"/>
      <c r="AX240" s="394"/>
    </row>
    <row r="241" spans="1:50" ht="20.100000000000001" customHeight="1" x14ac:dyDescent="0.15">
      <c r="A241" s="383"/>
      <c r="B241" s="384"/>
      <c r="C241" s="908" t="s">
        <v>0</v>
      </c>
      <c r="D241" s="909"/>
      <c r="E241" s="909"/>
      <c r="F241" s="909"/>
      <c r="G241" s="909"/>
      <c r="H241" s="909"/>
      <c r="I241" s="909"/>
      <c r="J241" s="909"/>
      <c r="K241" s="909"/>
      <c r="L241" s="909"/>
      <c r="M241" s="909"/>
      <c r="N241" s="909"/>
      <c r="O241" s="905" t="s">
        <v>7</v>
      </c>
      <c r="P241" s="906"/>
      <c r="Q241" s="906"/>
      <c r="R241" s="906"/>
      <c r="S241" s="906"/>
      <c r="T241" s="906"/>
      <c r="U241" s="906"/>
      <c r="V241" s="906"/>
      <c r="W241" s="906"/>
      <c r="X241" s="906"/>
      <c r="Y241" s="906"/>
      <c r="Z241" s="906"/>
      <c r="AA241" s="906"/>
      <c r="AB241" s="906"/>
      <c r="AC241" s="906"/>
      <c r="AD241" s="906"/>
      <c r="AE241" s="906"/>
      <c r="AF241" s="907"/>
      <c r="AG241" s="395"/>
      <c r="AH241" s="134"/>
      <c r="AI241" s="134"/>
      <c r="AJ241" s="134"/>
      <c r="AK241" s="134"/>
      <c r="AL241" s="134"/>
      <c r="AM241" s="134"/>
      <c r="AN241" s="134"/>
      <c r="AO241" s="134"/>
      <c r="AP241" s="134"/>
      <c r="AQ241" s="134"/>
      <c r="AR241" s="134"/>
      <c r="AS241" s="134"/>
      <c r="AT241" s="134"/>
      <c r="AU241" s="134"/>
      <c r="AV241" s="134"/>
      <c r="AW241" s="134"/>
      <c r="AX241" s="396"/>
    </row>
    <row r="242" spans="1:50" ht="24.75" customHeight="1" x14ac:dyDescent="0.15">
      <c r="A242" s="383"/>
      <c r="B242" s="384"/>
      <c r="C242" s="889">
        <v>2022</v>
      </c>
      <c r="D242" s="890"/>
      <c r="E242" s="376" t="s">
        <v>171</v>
      </c>
      <c r="F242" s="376"/>
      <c r="G242" s="376"/>
      <c r="H242" s="377">
        <v>21</v>
      </c>
      <c r="I242" s="377"/>
      <c r="J242" s="891">
        <v>250</v>
      </c>
      <c r="K242" s="891"/>
      <c r="L242" s="891"/>
      <c r="M242" s="377"/>
      <c r="N242" s="892"/>
      <c r="O242" s="893" t="s">
        <v>172</v>
      </c>
      <c r="P242" s="894"/>
      <c r="Q242" s="894"/>
      <c r="R242" s="894"/>
      <c r="S242" s="894"/>
      <c r="T242" s="894"/>
      <c r="U242" s="894"/>
      <c r="V242" s="894"/>
      <c r="W242" s="894"/>
      <c r="X242" s="894"/>
      <c r="Y242" s="894"/>
      <c r="Z242" s="894"/>
      <c r="AA242" s="894"/>
      <c r="AB242" s="894"/>
      <c r="AC242" s="894"/>
      <c r="AD242" s="894"/>
      <c r="AE242" s="894"/>
      <c r="AF242" s="895"/>
      <c r="AG242" s="395"/>
      <c r="AH242" s="134"/>
      <c r="AI242" s="134"/>
      <c r="AJ242" s="134"/>
      <c r="AK242" s="134"/>
      <c r="AL242" s="134"/>
      <c r="AM242" s="134"/>
      <c r="AN242" s="134"/>
      <c r="AO242" s="134"/>
      <c r="AP242" s="134"/>
      <c r="AQ242" s="134"/>
      <c r="AR242" s="134"/>
      <c r="AS242" s="134"/>
      <c r="AT242" s="134"/>
      <c r="AU242" s="134"/>
      <c r="AV242" s="134"/>
      <c r="AW242" s="134"/>
      <c r="AX242" s="396"/>
    </row>
    <row r="243" spans="1:50" ht="24.75" customHeight="1" x14ac:dyDescent="0.15">
      <c r="A243" s="383"/>
      <c r="B243" s="384"/>
      <c r="C243" s="374">
        <v>2022</v>
      </c>
      <c r="D243" s="375"/>
      <c r="E243" s="376" t="s">
        <v>171</v>
      </c>
      <c r="F243" s="376"/>
      <c r="G243" s="376"/>
      <c r="H243" s="377">
        <v>21</v>
      </c>
      <c r="I243" s="377"/>
      <c r="J243" s="378">
        <v>251</v>
      </c>
      <c r="K243" s="378"/>
      <c r="L243" s="378"/>
      <c r="M243" s="379"/>
      <c r="N243" s="380"/>
      <c r="O243" s="896" t="s">
        <v>702</v>
      </c>
      <c r="P243" s="897"/>
      <c r="Q243" s="897"/>
      <c r="R243" s="897"/>
      <c r="S243" s="897"/>
      <c r="T243" s="897"/>
      <c r="U243" s="897"/>
      <c r="V243" s="897"/>
      <c r="W243" s="897"/>
      <c r="X243" s="897"/>
      <c r="Y243" s="897"/>
      <c r="Z243" s="897"/>
      <c r="AA243" s="897"/>
      <c r="AB243" s="897"/>
      <c r="AC243" s="897"/>
      <c r="AD243" s="897"/>
      <c r="AE243" s="897"/>
      <c r="AF243" s="898"/>
      <c r="AG243" s="395"/>
      <c r="AH243" s="134"/>
      <c r="AI243" s="134"/>
      <c r="AJ243" s="134"/>
      <c r="AK243" s="134"/>
      <c r="AL243" s="134"/>
      <c r="AM243" s="134"/>
      <c r="AN243" s="134"/>
      <c r="AO243" s="134"/>
      <c r="AP243" s="134"/>
      <c r="AQ243" s="134"/>
      <c r="AR243" s="134"/>
      <c r="AS243" s="134"/>
      <c r="AT243" s="134"/>
      <c r="AU243" s="134"/>
      <c r="AV243" s="134"/>
      <c r="AW243" s="134"/>
      <c r="AX243" s="396"/>
    </row>
    <row r="244" spans="1:50" ht="24.75" customHeight="1" x14ac:dyDescent="0.15">
      <c r="A244" s="383"/>
      <c r="B244" s="384"/>
      <c r="C244" s="374">
        <v>2022</v>
      </c>
      <c r="D244" s="375"/>
      <c r="E244" s="376" t="s">
        <v>173</v>
      </c>
      <c r="F244" s="376"/>
      <c r="G244" s="376"/>
      <c r="H244" s="377">
        <v>21</v>
      </c>
      <c r="I244" s="377"/>
      <c r="J244" s="378">
        <v>43</v>
      </c>
      <c r="K244" s="378"/>
      <c r="L244" s="378"/>
      <c r="M244" s="379"/>
      <c r="N244" s="380"/>
      <c r="O244" s="896" t="s">
        <v>174</v>
      </c>
      <c r="P244" s="897"/>
      <c r="Q244" s="897"/>
      <c r="R244" s="897"/>
      <c r="S244" s="897"/>
      <c r="T244" s="897"/>
      <c r="U244" s="897"/>
      <c r="V244" s="897"/>
      <c r="W244" s="897"/>
      <c r="X244" s="897"/>
      <c r="Y244" s="897"/>
      <c r="Z244" s="897"/>
      <c r="AA244" s="897"/>
      <c r="AB244" s="897"/>
      <c r="AC244" s="897"/>
      <c r="AD244" s="897"/>
      <c r="AE244" s="897"/>
      <c r="AF244" s="898"/>
      <c r="AG244" s="395"/>
      <c r="AH244" s="134"/>
      <c r="AI244" s="134"/>
      <c r="AJ244" s="134"/>
      <c r="AK244" s="134"/>
      <c r="AL244" s="134"/>
      <c r="AM244" s="134"/>
      <c r="AN244" s="134"/>
      <c r="AO244" s="134"/>
      <c r="AP244" s="134"/>
      <c r="AQ244" s="134"/>
      <c r="AR244" s="134"/>
      <c r="AS244" s="134"/>
      <c r="AT244" s="134"/>
      <c r="AU244" s="134"/>
      <c r="AV244" s="134"/>
      <c r="AW244" s="134"/>
      <c r="AX244" s="396"/>
    </row>
    <row r="245" spans="1:50" ht="24.75" customHeight="1" x14ac:dyDescent="0.15">
      <c r="A245" s="383"/>
      <c r="B245" s="384"/>
      <c r="C245" s="374">
        <v>2022</v>
      </c>
      <c r="D245" s="375"/>
      <c r="E245" s="399" t="s">
        <v>2</v>
      </c>
      <c r="F245" s="400"/>
      <c r="G245" s="401"/>
      <c r="H245" s="380">
        <v>21</v>
      </c>
      <c r="I245" s="375"/>
      <c r="J245" s="402">
        <v>46</v>
      </c>
      <c r="K245" s="403"/>
      <c r="L245" s="404"/>
      <c r="M245" s="380"/>
      <c r="N245" s="405"/>
      <c r="O245" s="899" t="s">
        <v>175</v>
      </c>
      <c r="P245" s="900"/>
      <c r="Q245" s="900"/>
      <c r="R245" s="900"/>
      <c r="S245" s="900"/>
      <c r="T245" s="900"/>
      <c r="U245" s="900"/>
      <c r="V245" s="900"/>
      <c r="W245" s="900"/>
      <c r="X245" s="900"/>
      <c r="Y245" s="900"/>
      <c r="Z245" s="900"/>
      <c r="AA245" s="900"/>
      <c r="AB245" s="900"/>
      <c r="AC245" s="900"/>
      <c r="AD245" s="900"/>
      <c r="AE245" s="900"/>
      <c r="AF245" s="901"/>
      <c r="AG245" s="395"/>
      <c r="AH245" s="134"/>
      <c r="AI245" s="134"/>
      <c r="AJ245" s="134"/>
      <c r="AK245" s="134"/>
      <c r="AL245" s="134"/>
      <c r="AM245" s="134"/>
      <c r="AN245" s="134"/>
      <c r="AO245" s="134"/>
      <c r="AP245" s="134"/>
      <c r="AQ245" s="134"/>
      <c r="AR245" s="134"/>
      <c r="AS245" s="134"/>
      <c r="AT245" s="134"/>
      <c r="AU245" s="134"/>
      <c r="AV245" s="134"/>
      <c r="AW245" s="134"/>
      <c r="AX245" s="396"/>
    </row>
    <row r="246" spans="1:50" ht="24.75" customHeight="1" x14ac:dyDescent="0.15">
      <c r="A246" s="385"/>
      <c r="B246" s="386"/>
      <c r="C246" s="406"/>
      <c r="D246" s="407"/>
      <c r="E246" s="376"/>
      <c r="F246" s="376"/>
      <c r="G246" s="376"/>
      <c r="H246" s="377"/>
      <c r="I246" s="377"/>
      <c r="J246" s="408"/>
      <c r="K246" s="408"/>
      <c r="L246" s="408"/>
      <c r="M246" s="887"/>
      <c r="N246" s="888"/>
      <c r="O246" s="902"/>
      <c r="P246" s="903"/>
      <c r="Q246" s="903"/>
      <c r="R246" s="903"/>
      <c r="S246" s="903"/>
      <c r="T246" s="903"/>
      <c r="U246" s="903"/>
      <c r="V246" s="903"/>
      <c r="W246" s="903"/>
      <c r="X246" s="903"/>
      <c r="Y246" s="903"/>
      <c r="Z246" s="903"/>
      <c r="AA246" s="903"/>
      <c r="AB246" s="903"/>
      <c r="AC246" s="903"/>
      <c r="AD246" s="903"/>
      <c r="AE246" s="903"/>
      <c r="AF246" s="904"/>
      <c r="AG246" s="397"/>
      <c r="AH246" s="137"/>
      <c r="AI246" s="137"/>
      <c r="AJ246" s="137"/>
      <c r="AK246" s="137"/>
      <c r="AL246" s="137"/>
      <c r="AM246" s="137"/>
      <c r="AN246" s="137"/>
      <c r="AO246" s="137"/>
      <c r="AP246" s="137"/>
      <c r="AQ246" s="137"/>
      <c r="AR246" s="137"/>
      <c r="AS246" s="137"/>
      <c r="AT246" s="137"/>
      <c r="AU246" s="137"/>
      <c r="AV246" s="137"/>
      <c r="AW246" s="137"/>
      <c r="AX246" s="398"/>
    </row>
    <row r="247" spans="1:50" ht="67.5" customHeight="1" x14ac:dyDescent="0.15">
      <c r="A247" s="344" t="s">
        <v>176</v>
      </c>
      <c r="B247" s="920"/>
      <c r="C247" s="302" t="s">
        <v>177</v>
      </c>
      <c r="D247" s="738"/>
      <c r="E247" s="738"/>
      <c r="F247" s="739"/>
      <c r="G247" s="923" t="s">
        <v>178</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
      <c r="A248" s="921"/>
      <c r="B248" s="922"/>
      <c r="C248" s="925" t="s">
        <v>179</v>
      </c>
      <c r="D248" s="926"/>
      <c r="E248" s="926"/>
      <c r="F248" s="927"/>
      <c r="G248" s="928" t="s">
        <v>180</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181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103.35" customHeight="1" thickBot="1" x14ac:dyDescent="0.2">
      <c r="A250" s="913" t="s">
        <v>701</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182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28" t="s">
        <v>183</v>
      </c>
      <c r="B252" s="329"/>
      <c r="C252" s="329"/>
      <c r="D252" s="329"/>
      <c r="E252" s="330"/>
      <c r="F252" s="919" t="s">
        <v>184</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185</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28" t="s">
        <v>351</v>
      </c>
      <c r="B254" s="329"/>
      <c r="C254" s="329"/>
      <c r="D254" s="329"/>
      <c r="E254" s="330"/>
      <c r="F254" s="331" t="s">
        <v>705</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186</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67.5"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187</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188</v>
      </c>
      <c r="B258" s="90"/>
      <c r="C258" s="90"/>
      <c r="D258" s="91"/>
      <c r="E258" s="324" t="s">
        <v>1</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6" t="s">
        <v>189</v>
      </c>
      <c r="B259" s="256"/>
      <c r="C259" s="256"/>
      <c r="D259" s="256"/>
      <c r="E259" s="324" t="s">
        <v>1</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6" t="s">
        <v>190</v>
      </c>
      <c r="B260" s="256"/>
      <c r="C260" s="256"/>
      <c r="D260" s="256"/>
      <c r="E260" s="324" t="s">
        <v>1</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6" t="s">
        <v>191</v>
      </c>
      <c r="B261" s="256"/>
      <c r="C261" s="256"/>
      <c r="D261" s="256"/>
      <c r="E261" s="324" t="s">
        <v>1</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6" t="s">
        <v>192</v>
      </c>
      <c r="B262" s="256"/>
      <c r="C262" s="256"/>
      <c r="D262" s="256"/>
      <c r="E262" s="324" t="s">
        <v>1</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6" t="s">
        <v>193</v>
      </c>
      <c r="B263" s="256"/>
      <c r="C263" s="256"/>
      <c r="D263" s="256"/>
      <c r="E263" s="324" t="s">
        <v>1</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6" t="s">
        <v>194</v>
      </c>
      <c r="B264" s="256"/>
      <c r="C264" s="256"/>
      <c r="D264" s="256"/>
      <c r="E264" s="324" t="s">
        <v>1</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6" t="s">
        <v>195</v>
      </c>
      <c r="B265" s="256"/>
      <c r="C265" s="256"/>
      <c r="D265" s="256"/>
      <c r="E265" s="324" t="s">
        <v>1</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6" t="s">
        <v>29</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196</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56</v>
      </c>
      <c r="B268" s="256"/>
      <c r="C268" s="256"/>
      <c r="D268" s="256"/>
      <c r="E268" s="84">
        <v>2021</v>
      </c>
      <c r="F268" s="85"/>
      <c r="G268" s="86" t="s">
        <v>2</v>
      </c>
      <c r="H268" s="86"/>
      <c r="I268" s="86"/>
      <c r="J268" s="85">
        <v>20</v>
      </c>
      <c r="K268" s="85"/>
      <c r="L268" s="101">
        <v>88</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197</v>
      </c>
      <c r="B269" s="313"/>
      <c r="C269" s="313"/>
      <c r="D269" s="313"/>
      <c r="E269" s="313"/>
      <c r="F269" s="314"/>
      <c r="G269" s="64" t="s">
        <v>198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thickBot="1" x14ac:dyDescent="0.2">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thickBot="1" x14ac:dyDescent="0.2">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199</v>
      </c>
      <c r="B308" s="319"/>
      <c r="C308" s="319"/>
      <c r="D308" s="319"/>
      <c r="E308" s="319"/>
      <c r="F308" s="320"/>
      <c r="G308" s="298" t="s">
        <v>704</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200</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1"/>
      <c r="B309" s="322"/>
      <c r="C309" s="322"/>
      <c r="D309" s="322"/>
      <c r="E309" s="322"/>
      <c r="F309" s="323"/>
      <c r="G309" s="302" t="s">
        <v>201</v>
      </c>
      <c r="H309" s="303"/>
      <c r="I309" s="303"/>
      <c r="J309" s="303"/>
      <c r="K309" s="303"/>
      <c r="L309" s="304" t="s">
        <v>202</v>
      </c>
      <c r="M309" s="303"/>
      <c r="N309" s="303"/>
      <c r="O309" s="303"/>
      <c r="P309" s="303"/>
      <c r="Q309" s="303"/>
      <c r="R309" s="303"/>
      <c r="S309" s="303"/>
      <c r="T309" s="303"/>
      <c r="U309" s="303"/>
      <c r="V309" s="303"/>
      <c r="W309" s="303"/>
      <c r="X309" s="305"/>
      <c r="Y309" s="306" t="s">
        <v>203</v>
      </c>
      <c r="Z309" s="307"/>
      <c r="AA309" s="307"/>
      <c r="AB309" s="308"/>
      <c r="AC309" s="302" t="s">
        <v>201</v>
      </c>
      <c r="AD309" s="303"/>
      <c r="AE309" s="303"/>
      <c r="AF309" s="303"/>
      <c r="AG309" s="303"/>
      <c r="AH309" s="304" t="s">
        <v>202</v>
      </c>
      <c r="AI309" s="303"/>
      <c r="AJ309" s="303"/>
      <c r="AK309" s="303"/>
      <c r="AL309" s="303"/>
      <c r="AM309" s="303"/>
      <c r="AN309" s="303"/>
      <c r="AO309" s="303"/>
      <c r="AP309" s="303"/>
      <c r="AQ309" s="303"/>
      <c r="AR309" s="303"/>
      <c r="AS309" s="303"/>
      <c r="AT309" s="305"/>
      <c r="AU309" s="306" t="s">
        <v>203</v>
      </c>
      <c r="AV309" s="307"/>
      <c r="AW309" s="307"/>
      <c r="AX309" s="309"/>
    </row>
    <row r="310" spans="1:50" ht="24.75" customHeight="1" x14ac:dyDescent="0.15">
      <c r="A310" s="321"/>
      <c r="B310" s="322"/>
      <c r="C310" s="322"/>
      <c r="D310" s="322"/>
      <c r="E310" s="322"/>
      <c r="F310" s="323"/>
      <c r="G310" s="288" t="s">
        <v>204</v>
      </c>
      <c r="H310" s="289"/>
      <c r="I310" s="289"/>
      <c r="J310" s="289"/>
      <c r="K310" s="290"/>
      <c r="L310" s="291" t="s">
        <v>205</v>
      </c>
      <c r="M310" s="292"/>
      <c r="N310" s="292"/>
      <c r="O310" s="292"/>
      <c r="P310" s="292"/>
      <c r="Q310" s="292"/>
      <c r="R310" s="292"/>
      <c r="S310" s="292"/>
      <c r="T310" s="292"/>
      <c r="U310" s="292"/>
      <c r="V310" s="292"/>
      <c r="W310" s="292"/>
      <c r="X310" s="293"/>
      <c r="Y310" s="294">
        <v>7108</v>
      </c>
      <c r="Z310" s="295"/>
      <c r="AA310" s="295"/>
      <c r="AB310" s="296"/>
      <c r="AC310" s="310" t="s">
        <v>204</v>
      </c>
      <c r="AD310" s="289"/>
      <c r="AE310" s="289"/>
      <c r="AF310" s="289"/>
      <c r="AG310" s="290"/>
      <c r="AH310" s="291" t="s">
        <v>206</v>
      </c>
      <c r="AI310" s="292"/>
      <c r="AJ310" s="292"/>
      <c r="AK310" s="292"/>
      <c r="AL310" s="292"/>
      <c r="AM310" s="292"/>
      <c r="AN310" s="292"/>
      <c r="AO310" s="292"/>
      <c r="AP310" s="292"/>
      <c r="AQ310" s="292"/>
      <c r="AR310" s="292"/>
      <c r="AS310" s="292"/>
      <c r="AT310" s="293"/>
      <c r="AU310" s="294">
        <v>46</v>
      </c>
      <c r="AV310" s="295"/>
      <c r="AW310" s="295"/>
      <c r="AX310" s="296"/>
    </row>
    <row r="311" spans="1:50" ht="24.75" customHeight="1" x14ac:dyDescent="0.15">
      <c r="A311" s="321"/>
      <c r="B311" s="322"/>
      <c r="C311" s="322"/>
      <c r="D311" s="322"/>
      <c r="E311" s="322"/>
      <c r="F311" s="323"/>
      <c r="G311" s="278" t="s">
        <v>207</v>
      </c>
      <c r="H311" s="279"/>
      <c r="I311" s="279"/>
      <c r="J311" s="279"/>
      <c r="K311" s="280"/>
      <c r="L311" s="281"/>
      <c r="M311" s="282"/>
      <c r="N311" s="282"/>
      <c r="O311" s="282"/>
      <c r="P311" s="282"/>
      <c r="Q311" s="282"/>
      <c r="R311" s="282"/>
      <c r="S311" s="282"/>
      <c r="T311" s="282"/>
      <c r="U311" s="282"/>
      <c r="V311" s="282"/>
      <c r="W311" s="282"/>
      <c r="X311" s="283"/>
      <c r="Y311" s="284">
        <v>151</v>
      </c>
      <c r="Z311" s="285"/>
      <c r="AA311" s="285"/>
      <c r="AB311" s="286"/>
      <c r="AC311" s="278" t="s">
        <v>207</v>
      </c>
      <c r="AD311" s="279"/>
      <c r="AE311" s="279"/>
      <c r="AF311" s="279"/>
      <c r="AG311" s="280"/>
      <c r="AH311" s="281" t="s">
        <v>208</v>
      </c>
      <c r="AI311" s="282"/>
      <c r="AJ311" s="282"/>
      <c r="AK311" s="282"/>
      <c r="AL311" s="282"/>
      <c r="AM311" s="282"/>
      <c r="AN311" s="282"/>
      <c r="AO311" s="282"/>
      <c r="AP311" s="282"/>
      <c r="AQ311" s="282"/>
      <c r="AR311" s="282"/>
      <c r="AS311" s="282"/>
      <c r="AT311" s="283"/>
      <c r="AU311" s="284">
        <v>21</v>
      </c>
      <c r="AV311" s="285"/>
      <c r="AW311" s="285"/>
      <c r="AX311" s="286"/>
    </row>
    <row r="312" spans="1:50" ht="24.75" customHeight="1" x14ac:dyDescent="0.15">
      <c r="A312" s="321"/>
      <c r="B312" s="322"/>
      <c r="C312" s="322"/>
      <c r="D312" s="322"/>
      <c r="E312" s="322"/>
      <c r="F312" s="323"/>
      <c r="G312" s="278" t="s">
        <v>209</v>
      </c>
      <c r="H312" s="279"/>
      <c r="I312" s="279"/>
      <c r="J312" s="279"/>
      <c r="K312" s="280"/>
      <c r="L312" s="281"/>
      <c r="M312" s="282"/>
      <c r="N312" s="282"/>
      <c r="O312" s="282"/>
      <c r="P312" s="282"/>
      <c r="Q312" s="282"/>
      <c r="R312" s="282"/>
      <c r="S312" s="282"/>
      <c r="T312" s="282"/>
      <c r="U312" s="282"/>
      <c r="V312" s="282"/>
      <c r="W312" s="282"/>
      <c r="X312" s="283"/>
      <c r="Y312" s="284">
        <v>109</v>
      </c>
      <c r="Z312" s="285"/>
      <c r="AA312" s="285"/>
      <c r="AB312" s="286"/>
      <c r="AC312" s="278"/>
      <c r="AD312" s="279"/>
      <c r="AE312" s="279"/>
      <c r="AF312" s="279"/>
      <c r="AG312" s="280"/>
      <c r="AH312" s="281"/>
      <c r="AI312" s="282"/>
      <c r="AJ312" s="282"/>
      <c r="AK312" s="282"/>
      <c r="AL312" s="282"/>
      <c r="AM312" s="282"/>
      <c r="AN312" s="282"/>
      <c r="AO312" s="282"/>
      <c r="AP312" s="282"/>
      <c r="AQ312" s="282"/>
      <c r="AR312" s="282"/>
      <c r="AS312" s="282"/>
      <c r="AT312" s="283"/>
      <c r="AU312" s="284"/>
      <c r="AV312" s="285"/>
      <c r="AW312" s="285"/>
      <c r="AX312" s="287"/>
    </row>
    <row r="313" spans="1:50" ht="24.75" customHeight="1" x14ac:dyDescent="0.15">
      <c r="A313" s="321"/>
      <c r="B313" s="322"/>
      <c r="C313" s="322"/>
      <c r="D313" s="322"/>
      <c r="E313" s="322"/>
      <c r="F313" s="323"/>
      <c r="G313" s="278" t="s">
        <v>210</v>
      </c>
      <c r="H313" s="279"/>
      <c r="I313" s="279"/>
      <c r="J313" s="279"/>
      <c r="K313" s="280"/>
      <c r="L313" s="281"/>
      <c r="M313" s="282"/>
      <c r="N313" s="282"/>
      <c r="O313" s="282"/>
      <c r="P313" s="282"/>
      <c r="Q313" s="282"/>
      <c r="R313" s="282"/>
      <c r="S313" s="282"/>
      <c r="T313" s="282"/>
      <c r="U313" s="282"/>
      <c r="V313" s="282"/>
      <c r="W313" s="282"/>
      <c r="X313" s="283"/>
      <c r="Y313" s="284">
        <v>24</v>
      </c>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customHeight="1" x14ac:dyDescent="0.15">
      <c r="A314" s="321"/>
      <c r="B314" s="322"/>
      <c r="C314" s="322"/>
      <c r="D314" s="322"/>
      <c r="E314" s="322"/>
      <c r="F314" s="323"/>
      <c r="G314" s="278" t="s">
        <v>211</v>
      </c>
      <c r="H314" s="279"/>
      <c r="I314" s="279"/>
      <c r="J314" s="279"/>
      <c r="K314" s="280"/>
      <c r="L314" s="281"/>
      <c r="M314" s="282"/>
      <c r="N314" s="282"/>
      <c r="O314" s="282"/>
      <c r="P314" s="282"/>
      <c r="Q314" s="282"/>
      <c r="R314" s="282"/>
      <c r="S314" s="282"/>
      <c r="T314" s="282"/>
      <c r="U314" s="282"/>
      <c r="V314" s="282"/>
      <c r="W314" s="282"/>
      <c r="X314" s="283"/>
      <c r="Y314" s="284">
        <v>3</v>
      </c>
      <c r="Z314" s="285"/>
      <c r="AA314" s="285"/>
      <c r="AB314" s="286"/>
      <c r="AC314" s="288"/>
      <c r="AD314" s="289"/>
      <c r="AE314" s="289"/>
      <c r="AF314" s="289"/>
      <c r="AG314" s="290"/>
      <c r="AH314" s="281"/>
      <c r="AI314" s="282"/>
      <c r="AJ314" s="282"/>
      <c r="AK314" s="282"/>
      <c r="AL314" s="282"/>
      <c r="AM314" s="282"/>
      <c r="AN314" s="282"/>
      <c r="AO314" s="282"/>
      <c r="AP314" s="282"/>
      <c r="AQ314" s="282"/>
      <c r="AR314" s="282"/>
      <c r="AS314" s="282"/>
      <c r="AT314" s="283"/>
      <c r="AU314" s="284"/>
      <c r="AV314" s="285"/>
      <c r="AW314" s="285"/>
      <c r="AX314" s="287"/>
    </row>
    <row r="315" spans="1:50" ht="24.75" customHeight="1" x14ac:dyDescent="0.15">
      <c r="A315" s="321"/>
      <c r="B315" s="322"/>
      <c r="C315" s="322"/>
      <c r="D315" s="322"/>
      <c r="E315" s="322"/>
      <c r="F315" s="323"/>
      <c r="G315" s="278" t="s">
        <v>212</v>
      </c>
      <c r="H315" s="279"/>
      <c r="I315" s="279"/>
      <c r="J315" s="279"/>
      <c r="K315" s="280"/>
      <c r="L315" s="281"/>
      <c r="M315" s="282"/>
      <c r="N315" s="282"/>
      <c r="O315" s="282"/>
      <c r="P315" s="282"/>
      <c r="Q315" s="282"/>
      <c r="R315" s="282"/>
      <c r="S315" s="282"/>
      <c r="T315" s="282"/>
      <c r="U315" s="282"/>
      <c r="V315" s="282"/>
      <c r="W315" s="282"/>
      <c r="X315" s="283"/>
      <c r="Y315" s="284">
        <v>2</v>
      </c>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customHeight="1" x14ac:dyDescent="0.15">
      <c r="A316" s="321"/>
      <c r="B316" s="322"/>
      <c r="C316" s="322"/>
      <c r="D316" s="322"/>
      <c r="E316" s="322"/>
      <c r="F316" s="323"/>
      <c r="G316" s="278" t="s">
        <v>213</v>
      </c>
      <c r="H316" s="279"/>
      <c r="I316" s="279"/>
      <c r="J316" s="279"/>
      <c r="K316" s="280"/>
      <c r="L316" s="281"/>
      <c r="M316" s="282"/>
      <c r="N316" s="282"/>
      <c r="O316" s="282"/>
      <c r="P316" s="282"/>
      <c r="Q316" s="282"/>
      <c r="R316" s="282"/>
      <c r="S316" s="282"/>
      <c r="T316" s="282"/>
      <c r="U316" s="282"/>
      <c r="V316" s="282"/>
      <c r="W316" s="282"/>
      <c r="X316" s="283"/>
      <c r="Y316" s="284">
        <v>1</v>
      </c>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customHeight="1" x14ac:dyDescent="0.15">
      <c r="A317" s="321"/>
      <c r="B317" s="322"/>
      <c r="C317" s="322"/>
      <c r="D317" s="322"/>
      <c r="E317" s="322"/>
      <c r="F317" s="323"/>
      <c r="G317" s="278" t="s">
        <v>214</v>
      </c>
      <c r="H317" s="279"/>
      <c r="I317" s="279"/>
      <c r="J317" s="279"/>
      <c r="K317" s="280"/>
      <c r="L317" s="281"/>
      <c r="M317" s="282"/>
      <c r="N317" s="282"/>
      <c r="O317" s="282"/>
      <c r="P317" s="282"/>
      <c r="Q317" s="282"/>
      <c r="R317" s="282"/>
      <c r="S317" s="282"/>
      <c r="T317" s="282"/>
      <c r="U317" s="282"/>
      <c r="V317" s="282"/>
      <c r="W317" s="282"/>
      <c r="X317" s="283"/>
      <c r="Y317" s="284">
        <v>2</v>
      </c>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1"/>
      <c r="B318" s="322"/>
      <c r="C318" s="322"/>
      <c r="D318" s="322"/>
      <c r="E318" s="322"/>
      <c r="F318" s="323"/>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1"/>
      <c r="B319" s="322"/>
      <c r="C319" s="322"/>
      <c r="D319" s="322"/>
      <c r="E319" s="322"/>
      <c r="F319" s="323"/>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thickBot="1" x14ac:dyDescent="0.2">
      <c r="A320" s="321"/>
      <c r="B320" s="322"/>
      <c r="C320" s="322"/>
      <c r="D320" s="322"/>
      <c r="E320" s="322"/>
      <c r="F320" s="323"/>
      <c r="G320" s="269" t="s">
        <v>41</v>
      </c>
      <c r="H320" s="270"/>
      <c r="I320" s="270"/>
      <c r="J320" s="270"/>
      <c r="K320" s="270"/>
      <c r="L320" s="271"/>
      <c r="M320" s="272"/>
      <c r="N320" s="272"/>
      <c r="O320" s="272"/>
      <c r="P320" s="272"/>
      <c r="Q320" s="272"/>
      <c r="R320" s="272"/>
      <c r="S320" s="272"/>
      <c r="T320" s="272"/>
      <c r="U320" s="272"/>
      <c r="V320" s="272"/>
      <c r="W320" s="272"/>
      <c r="X320" s="273"/>
      <c r="Y320" s="274">
        <f>SUM(Y310:AB319)</f>
        <v>7400</v>
      </c>
      <c r="Z320" s="275"/>
      <c r="AA320" s="275"/>
      <c r="AB320" s="276"/>
      <c r="AC320" s="269" t="s">
        <v>41</v>
      </c>
      <c r="AD320" s="270"/>
      <c r="AE320" s="270"/>
      <c r="AF320" s="270"/>
      <c r="AG320" s="270"/>
      <c r="AH320" s="271"/>
      <c r="AI320" s="272"/>
      <c r="AJ320" s="272"/>
      <c r="AK320" s="272"/>
      <c r="AL320" s="272"/>
      <c r="AM320" s="272"/>
      <c r="AN320" s="272"/>
      <c r="AO320" s="272"/>
      <c r="AP320" s="272"/>
      <c r="AQ320" s="272"/>
      <c r="AR320" s="272"/>
      <c r="AS320" s="272"/>
      <c r="AT320" s="273"/>
      <c r="AU320" s="274">
        <f>SUM(AU310:AX319)</f>
        <v>67</v>
      </c>
      <c r="AV320" s="275"/>
      <c r="AW320" s="275"/>
      <c r="AX320" s="277"/>
    </row>
    <row r="321" spans="1:51" ht="24.75" customHeight="1" x14ac:dyDescent="0.15">
      <c r="A321" s="321"/>
      <c r="B321" s="322"/>
      <c r="C321" s="322"/>
      <c r="D321" s="322"/>
      <c r="E321" s="322"/>
      <c r="F321" s="323"/>
      <c r="G321" s="298" t="s">
        <v>215</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216</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2</v>
      </c>
    </row>
    <row r="322" spans="1:51" ht="24.75" customHeight="1" x14ac:dyDescent="0.15">
      <c r="A322" s="321"/>
      <c r="B322" s="322"/>
      <c r="C322" s="322"/>
      <c r="D322" s="322"/>
      <c r="E322" s="322"/>
      <c r="F322" s="323"/>
      <c r="G322" s="302" t="s">
        <v>201</v>
      </c>
      <c r="H322" s="303"/>
      <c r="I322" s="303"/>
      <c r="J322" s="303"/>
      <c r="K322" s="303"/>
      <c r="L322" s="304" t="s">
        <v>202</v>
      </c>
      <c r="M322" s="303"/>
      <c r="N322" s="303"/>
      <c r="O322" s="303"/>
      <c r="P322" s="303"/>
      <c r="Q322" s="303"/>
      <c r="R322" s="303"/>
      <c r="S322" s="303"/>
      <c r="T322" s="303"/>
      <c r="U322" s="303"/>
      <c r="V322" s="303"/>
      <c r="W322" s="303"/>
      <c r="X322" s="305"/>
      <c r="Y322" s="306" t="s">
        <v>203</v>
      </c>
      <c r="Z322" s="307"/>
      <c r="AA322" s="307"/>
      <c r="AB322" s="308"/>
      <c r="AC322" s="302" t="s">
        <v>201</v>
      </c>
      <c r="AD322" s="303"/>
      <c r="AE322" s="303"/>
      <c r="AF322" s="303"/>
      <c r="AG322" s="303"/>
      <c r="AH322" s="304" t="s">
        <v>202</v>
      </c>
      <c r="AI322" s="303"/>
      <c r="AJ322" s="303"/>
      <c r="AK322" s="303"/>
      <c r="AL322" s="303"/>
      <c r="AM322" s="303"/>
      <c r="AN322" s="303"/>
      <c r="AO322" s="303"/>
      <c r="AP322" s="303"/>
      <c r="AQ322" s="303"/>
      <c r="AR322" s="303"/>
      <c r="AS322" s="303"/>
      <c r="AT322" s="305"/>
      <c r="AU322" s="306" t="s">
        <v>203</v>
      </c>
      <c r="AV322" s="307"/>
      <c r="AW322" s="307"/>
      <c r="AX322" s="309"/>
      <c r="AY322">
        <f t="shared" ref="AY322:AY333" si="11">$AY$321</f>
        <v>2</v>
      </c>
    </row>
    <row r="323" spans="1:51" ht="24.75" customHeight="1" x14ac:dyDescent="0.15">
      <c r="A323" s="321"/>
      <c r="B323" s="322"/>
      <c r="C323" s="322"/>
      <c r="D323" s="322"/>
      <c r="E323" s="322"/>
      <c r="F323" s="323"/>
      <c r="G323" s="288" t="s">
        <v>204</v>
      </c>
      <c r="H323" s="289"/>
      <c r="I323" s="289"/>
      <c r="J323" s="289"/>
      <c r="K323" s="290"/>
      <c r="L323" s="291" t="s">
        <v>217</v>
      </c>
      <c r="M323" s="292"/>
      <c r="N323" s="292"/>
      <c r="O323" s="292"/>
      <c r="P323" s="292"/>
      <c r="Q323" s="292"/>
      <c r="R323" s="292"/>
      <c r="S323" s="292"/>
      <c r="T323" s="292"/>
      <c r="U323" s="292"/>
      <c r="V323" s="292"/>
      <c r="W323" s="292"/>
      <c r="X323" s="293"/>
      <c r="Y323" s="294">
        <v>2.9</v>
      </c>
      <c r="Z323" s="295"/>
      <c r="AA323" s="295"/>
      <c r="AB323" s="296"/>
      <c r="AC323" s="288" t="s">
        <v>1</v>
      </c>
      <c r="AD323" s="289"/>
      <c r="AE323" s="289"/>
      <c r="AF323" s="289"/>
      <c r="AG323" s="290"/>
      <c r="AH323" s="291" t="s">
        <v>1</v>
      </c>
      <c r="AI323" s="292"/>
      <c r="AJ323" s="292"/>
      <c r="AK323" s="292"/>
      <c r="AL323" s="292"/>
      <c r="AM323" s="292"/>
      <c r="AN323" s="292"/>
      <c r="AO323" s="292"/>
      <c r="AP323" s="292"/>
      <c r="AQ323" s="292"/>
      <c r="AR323" s="292"/>
      <c r="AS323" s="292"/>
      <c r="AT323" s="293"/>
      <c r="AU323" s="294" t="s">
        <v>1</v>
      </c>
      <c r="AV323" s="295"/>
      <c r="AW323" s="295"/>
      <c r="AX323" s="297"/>
      <c r="AY323">
        <f t="shared" si="11"/>
        <v>2</v>
      </c>
    </row>
    <row r="324" spans="1:51" ht="24.75" hidden="1" customHeight="1" x14ac:dyDescent="0.15">
      <c r="A324" s="321"/>
      <c r="B324" s="322"/>
      <c r="C324" s="322"/>
      <c r="D324" s="322"/>
      <c r="E324" s="322"/>
      <c r="F324" s="323"/>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2</v>
      </c>
    </row>
    <row r="325" spans="1:51" ht="24.75" hidden="1" customHeight="1" x14ac:dyDescent="0.15">
      <c r="A325" s="321"/>
      <c r="B325" s="322"/>
      <c r="C325" s="322"/>
      <c r="D325" s="322"/>
      <c r="E325" s="322"/>
      <c r="F325" s="323"/>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2</v>
      </c>
    </row>
    <row r="326" spans="1:51" ht="24.75" hidden="1" customHeight="1" x14ac:dyDescent="0.15">
      <c r="A326" s="321"/>
      <c r="B326" s="322"/>
      <c r="C326" s="322"/>
      <c r="D326" s="322"/>
      <c r="E326" s="322"/>
      <c r="F326" s="323"/>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2</v>
      </c>
    </row>
    <row r="327" spans="1:51" ht="24.75" hidden="1" customHeight="1" x14ac:dyDescent="0.15">
      <c r="A327" s="321"/>
      <c r="B327" s="322"/>
      <c r="C327" s="322"/>
      <c r="D327" s="322"/>
      <c r="E327" s="322"/>
      <c r="F327" s="323"/>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2</v>
      </c>
    </row>
    <row r="328" spans="1:51" ht="24.75" hidden="1" customHeight="1" x14ac:dyDescent="0.15">
      <c r="A328" s="321"/>
      <c r="B328" s="322"/>
      <c r="C328" s="322"/>
      <c r="D328" s="322"/>
      <c r="E328" s="322"/>
      <c r="F328" s="323"/>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2</v>
      </c>
    </row>
    <row r="329" spans="1:51" ht="24.75" hidden="1" customHeight="1" x14ac:dyDescent="0.15">
      <c r="A329" s="321"/>
      <c r="B329" s="322"/>
      <c r="C329" s="322"/>
      <c r="D329" s="322"/>
      <c r="E329" s="322"/>
      <c r="F329" s="323"/>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2</v>
      </c>
    </row>
    <row r="330" spans="1:51" ht="24.75" hidden="1" customHeight="1" x14ac:dyDescent="0.15">
      <c r="A330" s="321"/>
      <c r="B330" s="322"/>
      <c r="C330" s="322"/>
      <c r="D330" s="322"/>
      <c r="E330" s="322"/>
      <c r="F330" s="323"/>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2</v>
      </c>
    </row>
    <row r="331" spans="1:51" ht="24.75" hidden="1" customHeight="1" x14ac:dyDescent="0.15">
      <c r="A331" s="321"/>
      <c r="B331" s="322"/>
      <c r="C331" s="322"/>
      <c r="D331" s="322"/>
      <c r="E331" s="322"/>
      <c r="F331" s="323"/>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2</v>
      </c>
    </row>
    <row r="332" spans="1:51" ht="24.75" hidden="1" customHeight="1" x14ac:dyDescent="0.15">
      <c r="A332" s="321"/>
      <c r="B332" s="322"/>
      <c r="C332" s="322"/>
      <c r="D332" s="322"/>
      <c r="E332" s="322"/>
      <c r="F332" s="323"/>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2</v>
      </c>
    </row>
    <row r="333" spans="1:51" ht="24.75" customHeight="1" x14ac:dyDescent="0.15">
      <c r="A333" s="321"/>
      <c r="B333" s="322"/>
      <c r="C333" s="322"/>
      <c r="D333" s="322"/>
      <c r="E333" s="322"/>
      <c r="F333" s="323"/>
      <c r="G333" s="269" t="s">
        <v>41</v>
      </c>
      <c r="H333" s="270"/>
      <c r="I333" s="270"/>
      <c r="J333" s="270"/>
      <c r="K333" s="270"/>
      <c r="L333" s="271"/>
      <c r="M333" s="272"/>
      <c r="N333" s="272"/>
      <c r="O333" s="272"/>
      <c r="P333" s="272"/>
      <c r="Q333" s="272"/>
      <c r="R333" s="272"/>
      <c r="S333" s="272"/>
      <c r="T333" s="272"/>
      <c r="U333" s="272"/>
      <c r="V333" s="272"/>
      <c r="W333" s="272"/>
      <c r="X333" s="273"/>
      <c r="Y333" s="274">
        <f>SUM(Y323:AB332)</f>
        <v>2.9</v>
      </c>
      <c r="Z333" s="275"/>
      <c r="AA333" s="275"/>
      <c r="AB333" s="276"/>
      <c r="AC333" s="269" t="s">
        <v>41</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2</v>
      </c>
    </row>
    <row r="334" spans="1:51" ht="24.75" hidden="1" customHeight="1" x14ac:dyDescent="0.15">
      <c r="A334" s="321"/>
      <c r="B334" s="322"/>
      <c r="C334" s="322"/>
      <c r="D334" s="322"/>
      <c r="E334" s="322"/>
      <c r="F334" s="323"/>
      <c r="G334" s="298" t="s">
        <v>218</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219</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1"/>
      <c r="B335" s="322"/>
      <c r="C335" s="322"/>
      <c r="D335" s="322"/>
      <c r="E335" s="322"/>
      <c r="F335" s="323"/>
      <c r="G335" s="302" t="s">
        <v>201</v>
      </c>
      <c r="H335" s="303"/>
      <c r="I335" s="303"/>
      <c r="J335" s="303"/>
      <c r="K335" s="303"/>
      <c r="L335" s="304" t="s">
        <v>202</v>
      </c>
      <c r="M335" s="303"/>
      <c r="N335" s="303"/>
      <c r="O335" s="303"/>
      <c r="P335" s="303"/>
      <c r="Q335" s="303"/>
      <c r="R335" s="303"/>
      <c r="S335" s="303"/>
      <c r="T335" s="303"/>
      <c r="U335" s="303"/>
      <c r="V335" s="303"/>
      <c r="W335" s="303"/>
      <c r="X335" s="305"/>
      <c r="Y335" s="306" t="s">
        <v>203</v>
      </c>
      <c r="Z335" s="307"/>
      <c r="AA335" s="307"/>
      <c r="AB335" s="308"/>
      <c r="AC335" s="302" t="s">
        <v>201</v>
      </c>
      <c r="AD335" s="303"/>
      <c r="AE335" s="303"/>
      <c r="AF335" s="303"/>
      <c r="AG335" s="303"/>
      <c r="AH335" s="304" t="s">
        <v>202</v>
      </c>
      <c r="AI335" s="303"/>
      <c r="AJ335" s="303"/>
      <c r="AK335" s="303"/>
      <c r="AL335" s="303"/>
      <c r="AM335" s="303"/>
      <c r="AN335" s="303"/>
      <c r="AO335" s="303"/>
      <c r="AP335" s="303"/>
      <c r="AQ335" s="303"/>
      <c r="AR335" s="303"/>
      <c r="AS335" s="303"/>
      <c r="AT335" s="305"/>
      <c r="AU335" s="306" t="s">
        <v>203</v>
      </c>
      <c r="AV335" s="307"/>
      <c r="AW335" s="307"/>
      <c r="AX335" s="309"/>
      <c r="AY335">
        <f t="shared" ref="AY335:AY341" si="12">$AY$334</f>
        <v>0</v>
      </c>
    </row>
    <row r="336" spans="1:51" ht="24.75" hidden="1" customHeight="1" x14ac:dyDescent="0.15">
      <c r="A336" s="321"/>
      <c r="B336" s="322"/>
      <c r="C336" s="322"/>
      <c r="D336" s="322"/>
      <c r="E336" s="322"/>
      <c r="F336" s="323"/>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1"/>
      <c r="B337" s="322"/>
      <c r="C337" s="322"/>
      <c r="D337" s="322"/>
      <c r="E337" s="322"/>
      <c r="F337" s="323"/>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1"/>
      <c r="B338" s="322"/>
      <c r="C338" s="322"/>
      <c r="D338" s="322"/>
      <c r="E338" s="322"/>
      <c r="F338" s="323"/>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1"/>
      <c r="B339" s="322"/>
      <c r="C339" s="322"/>
      <c r="D339" s="322"/>
      <c r="E339" s="322"/>
      <c r="F339" s="323"/>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1"/>
      <c r="B340" s="322"/>
      <c r="C340" s="322"/>
      <c r="D340" s="322"/>
      <c r="E340" s="322"/>
      <c r="F340" s="323"/>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1"/>
      <c r="B341" s="322"/>
      <c r="C341" s="322"/>
      <c r="D341" s="322"/>
      <c r="E341" s="322"/>
      <c r="F341" s="323"/>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1"/>
      <c r="B342" s="322"/>
      <c r="C342" s="322"/>
      <c r="D342" s="322"/>
      <c r="E342" s="322"/>
      <c r="F342" s="323"/>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1"/>
      <c r="B343" s="322"/>
      <c r="C343" s="322"/>
      <c r="D343" s="322"/>
      <c r="E343" s="322"/>
      <c r="F343" s="323"/>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1"/>
      <c r="B344" s="322"/>
      <c r="C344" s="322"/>
      <c r="D344" s="322"/>
      <c r="E344" s="322"/>
      <c r="F344" s="323"/>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1"/>
      <c r="B345" s="322"/>
      <c r="C345" s="322"/>
      <c r="D345" s="322"/>
      <c r="E345" s="322"/>
      <c r="F345" s="323"/>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1"/>
      <c r="B346" s="322"/>
      <c r="C346" s="322"/>
      <c r="D346" s="322"/>
      <c r="E346" s="322"/>
      <c r="F346" s="323"/>
      <c r="G346" s="269" t="s">
        <v>41</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41</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1"/>
      <c r="B347" s="322"/>
      <c r="C347" s="322"/>
      <c r="D347" s="322"/>
      <c r="E347" s="322"/>
      <c r="F347" s="323"/>
      <c r="G347" s="298" t="s">
        <v>220</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221</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1"/>
      <c r="B348" s="322"/>
      <c r="C348" s="322"/>
      <c r="D348" s="322"/>
      <c r="E348" s="322"/>
      <c r="F348" s="323"/>
      <c r="G348" s="302" t="s">
        <v>201</v>
      </c>
      <c r="H348" s="303"/>
      <c r="I348" s="303"/>
      <c r="J348" s="303"/>
      <c r="K348" s="303"/>
      <c r="L348" s="304" t="s">
        <v>202</v>
      </c>
      <c r="M348" s="303"/>
      <c r="N348" s="303"/>
      <c r="O348" s="303"/>
      <c r="P348" s="303"/>
      <c r="Q348" s="303"/>
      <c r="R348" s="303"/>
      <c r="S348" s="303"/>
      <c r="T348" s="303"/>
      <c r="U348" s="303"/>
      <c r="V348" s="303"/>
      <c r="W348" s="303"/>
      <c r="X348" s="305"/>
      <c r="Y348" s="306" t="s">
        <v>203</v>
      </c>
      <c r="Z348" s="307"/>
      <c r="AA348" s="307"/>
      <c r="AB348" s="308"/>
      <c r="AC348" s="302" t="s">
        <v>201</v>
      </c>
      <c r="AD348" s="303"/>
      <c r="AE348" s="303"/>
      <c r="AF348" s="303"/>
      <c r="AG348" s="303"/>
      <c r="AH348" s="304" t="s">
        <v>202</v>
      </c>
      <c r="AI348" s="303"/>
      <c r="AJ348" s="303"/>
      <c r="AK348" s="303"/>
      <c r="AL348" s="303"/>
      <c r="AM348" s="303"/>
      <c r="AN348" s="303"/>
      <c r="AO348" s="303"/>
      <c r="AP348" s="303"/>
      <c r="AQ348" s="303"/>
      <c r="AR348" s="303"/>
      <c r="AS348" s="303"/>
      <c r="AT348" s="305"/>
      <c r="AU348" s="306" t="s">
        <v>203</v>
      </c>
      <c r="AV348" s="307"/>
      <c r="AW348" s="307"/>
      <c r="AX348" s="309"/>
      <c r="AY348">
        <f>$AY$347</f>
        <v>0</v>
      </c>
    </row>
    <row r="349" spans="1:51" s="16" customFormat="1" ht="24.75" hidden="1" customHeight="1" x14ac:dyDescent="0.15">
      <c r="A349" s="321"/>
      <c r="B349" s="322"/>
      <c r="C349" s="322"/>
      <c r="D349" s="322"/>
      <c r="E349" s="322"/>
      <c r="F349" s="323"/>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1"/>
      <c r="B350" s="322"/>
      <c r="C350" s="322"/>
      <c r="D350" s="322"/>
      <c r="E350" s="322"/>
      <c r="F350" s="323"/>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1"/>
      <c r="B351" s="322"/>
      <c r="C351" s="322"/>
      <c r="D351" s="322"/>
      <c r="E351" s="322"/>
      <c r="F351" s="323"/>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1"/>
      <c r="B352" s="322"/>
      <c r="C352" s="322"/>
      <c r="D352" s="322"/>
      <c r="E352" s="322"/>
      <c r="F352" s="323"/>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1"/>
      <c r="B353" s="322"/>
      <c r="C353" s="322"/>
      <c r="D353" s="322"/>
      <c r="E353" s="322"/>
      <c r="F353" s="323"/>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1"/>
      <c r="B354" s="322"/>
      <c r="C354" s="322"/>
      <c r="D354" s="322"/>
      <c r="E354" s="322"/>
      <c r="F354" s="323"/>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1"/>
      <c r="B355" s="322"/>
      <c r="C355" s="322"/>
      <c r="D355" s="322"/>
      <c r="E355" s="322"/>
      <c r="F355" s="323"/>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1"/>
      <c r="B356" s="322"/>
      <c r="C356" s="322"/>
      <c r="D356" s="322"/>
      <c r="E356" s="322"/>
      <c r="F356" s="323"/>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1"/>
      <c r="B357" s="322"/>
      <c r="C357" s="322"/>
      <c r="D357" s="322"/>
      <c r="E357" s="322"/>
      <c r="F357" s="323"/>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1"/>
      <c r="B358" s="322"/>
      <c r="C358" s="322"/>
      <c r="D358" s="322"/>
      <c r="E358" s="322"/>
      <c r="F358" s="323"/>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1"/>
      <c r="B359" s="322"/>
      <c r="C359" s="322"/>
      <c r="D359" s="322"/>
      <c r="E359" s="322"/>
      <c r="F359" s="323"/>
      <c r="G359" s="269" t="s">
        <v>41</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41</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24.75" hidden="1" customHeight="1" thickBot="1" x14ac:dyDescent="0.2">
      <c r="A360" s="264" t="s">
        <v>222</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113</v>
      </c>
      <c r="AM360" s="268"/>
      <c r="AN360" s="268"/>
      <c r="AO360" s="79" t="s">
        <v>223</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224</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225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226</v>
      </c>
      <c r="D365" s="255"/>
      <c r="E365" s="255"/>
      <c r="F365" s="255"/>
      <c r="G365" s="255"/>
      <c r="H365" s="255"/>
      <c r="I365" s="255"/>
      <c r="J365" s="241" t="s">
        <v>227</v>
      </c>
      <c r="K365" s="256"/>
      <c r="L365" s="256"/>
      <c r="M365" s="256"/>
      <c r="N365" s="256"/>
      <c r="O365" s="256"/>
      <c r="P365" s="119" t="s">
        <v>228</v>
      </c>
      <c r="Q365" s="119"/>
      <c r="R365" s="119"/>
      <c r="S365" s="119"/>
      <c r="T365" s="119"/>
      <c r="U365" s="119"/>
      <c r="V365" s="119"/>
      <c r="W365" s="119"/>
      <c r="X365" s="119"/>
      <c r="Y365" s="257" t="s">
        <v>229</v>
      </c>
      <c r="Z365" s="258"/>
      <c r="AA365" s="258"/>
      <c r="AB365" s="258"/>
      <c r="AC365" s="241" t="s">
        <v>230</v>
      </c>
      <c r="AD365" s="241"/>
      <c r="AE365" s="241"/>
      <c r="AF365" s="241"/>
      <c r="AG365" s="241"/>
      <c r="AH365" s="257" t="s">
        <v>231</v>
      </c>
      <c r="AI365" s="255"/>
      <c r="AJ365" s="255"/>
      <c r="AK365" s="255"/>
      <c r="AL365" s="255" t="s">
        <v>232</v>
      </c>
      <c r="AM365" s="255"/>
      <c r="AN365" s="255"/>
      <c r="AO365" s="259"/>
      <c r="AP365" s="244" t="s">
        <v>233</v>
      </c>
      <c r="AQ365" s="244"/>
      <c r="AR365" s="244"/>
      <c r="AS365" s="244"/>
      <c r="AT365" s="244"/>
      <c r="AU365" s="244"/>
      <c r="AV365" s="244"/>
      <c r="AW365" s="244"/>
      <c r="AX365" s="244"/>
    </row>
    <row r="366" spans="1:51" ht="45.6" customHeight="1" x14ac:dyDescent="0.15">
      <c r="A366" s="230">
        <v>1</v>
      </c>
      <c r="B366" s="230">
        <v>1</v>
      </c>
      <c r="C366" s="251" t="s">
        <v>234</v>
      </c>
      <c r="D366" s="250"/>
      <c r="E366" s="250"/>
      <c r="F366" s="250"/>
      <c r="G366" s="250"/>
      <c r="H366" s="250"/>
      <c r="I366" s="250"/>
      <c r="J366" s="233">
        <v>3010405006142</v>
      </c>
      <c r="K366" s="234"/>
      <c r="L366" s="234"/>
      <c r="M366" s="234"/>
      <c r="N366" s="234"/>
      <c r="O366" s="234"/>
      <c r="P366" s="252" t="s">
        <v>235</v>
      </c>
      <c r="Q366" s="235"/>
      <c r="R366" s="235"/>
      <c r="S366" s="235"/>
      <c r="T366" s="235"/>
      <c r="U366" s="235"/>
      <c r="V366" s="235"/>
      <c r="W366" s="235"/>
      <c r="X366" s="235"/>
      <c r="Y366" s="236">
        <v>7400</v>
      </c>
      <c r="Z366" s="237"/>
      <c r="AA366" s="237"/>
      <c r="AB366" s="238"/>
      <c r="AC366" s="222" t="s">
        <v>236</v>
      </c>
      <c r="AD366" s="223"/>
      <c r="AE366" s="223"/>
      <c r="AF366" s="223"/>
      <c r="AG366" s="223"/>
      <c r="AH366" s="253" t="s">
        <v>1</v>
      </c>
      <c r="AI366" s="254"/>
      <c r="AJ366" s="254"/>
      <c r="AK366" s="254"/>
      <c r="AL366" s="226" t="s">
        <v>1</v>
      </c>
      <c r="AM366" s="227"/>
      <c r="AN366" s="227"/>
      <c r="AO366" s="228"/>
      <c r="AP366" s="229" t="s">
        <v>1</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t="s">
        <v>1</v>
      </c>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237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226</v>
      </c>
      <c r="D398" s="255"/>
      <c r="E398" s="255"/>
      <c r="F398" s="255"/>
      <c r="G398" s="255"/>
      <c r="H398" s="255"/>
      <c r="I398" s="255"/>
      <c r="J398" s="241" t="s">
        <v>227</v>
      </c>
      <c r="K398" s="256"/>
      <c r="L398" s="256"/>
      <c r="M398" s="256"/>
      <c r="N398" s="256"/>
      <c r="O398" s="256"/>
      <c r="P398" s="119" t="s">
        <v>228</v>
      </c>
      <c r="Q398" s="119"/>
      <c r="R398" s="119"/>
      <c r="S398" s="119"/>
      <c r="T398" s="119"/>
      <c r="U398" s="119"/>
      <c r="V398" s="119"/>
      <c r="W398" s="119"/>
      <c r="X398" s="119"/>
      <c r="Y398" s="257" t="s">
        <v>229</v>
      </c>
      <c r="Z398" s="258"/>
      <c r="AA398" s="258"/>
      <c r="AB398" s="258"/>
      <c r="AC398" s="241" t="s">
        <v>230</v>
      </c>
      <c r="AD398" s="241"/>
      <c r="AE398" s="241"/>
      <c r="AF398" s="241"/>
      <c r="AG398" s="241"/>
      <c r="AH398" s="257" t="s">
        <v>231</v>
      </c>
      <c r="AI398" s="255"/>
      <c r="AJ398" s="255"/>
      <c r="AK398" s="255"/>
      <c r="AL398" s="255" t="s">
        <v>232</v>
      </c>
      <c r="AM398" s="255"/>
      <c r="AN398" s="255"/>
      <c r="AO398" s="259"/>
      <c r="AP398" s="244" t="s">
        <v>233</v>
      </c>
      <c r="AQ398" s="244"/>
      <c r="AR398" s="244"/>
      <c r="AS398" s="244"/>
      <c r="AT398" s="244"/>
      <c r="AU398" s="244"/>
      <c r="AV398" s="244"/>
      <c r="AW398" s="244"/>
      <c r="AX398" s="244"/>
      <c r="AY398">
        <f>$AY$396</f>
        <v>1</v>
      </c>
    </row>
    <row r="399" spans="1:51" ht="30" customHeight="1" x14ac:dyDescent="0.15">
      <c r="A399" s="230">
        <v>1</v>
      </c>
      <c r="B399" s="230">
        <v>1</v>
      </c>
      <c r="C399" s="251" t="s">
        <v>238</v>
      </c>
      <c r="D399" s="250"/>
      <c r="E399" s="250"/>
      <c r="F399" s="250"/>
      <c r="G399" s="250"/>
      <c r="H399" s="250"/>
      <c r="I399" s="250"/>
      <c r="J399" s="233">
        <v>7010401085764</v>
      </c>
      <c r="K399" s="234"/>
      <c r="L399" s="234"/>
      <c r="M399" s="234"/>
      <c r="N399" s="234"/>
      <c r="O399" s="234"/>
      <c r="P399" s="235" t="s">
        <v>239</v>
      </c>
      <c r="Q399" s="235"/>
      <c r="R399" s="235"/>
      <c r="S399" s="235"/>
      <c r="T399" s="235"/>
      <c r="U399" s="235"/>
      <c r="V399" s="235"/>
      <c r="W399" s="235"/>
      <c r="X399" s="235"/>
      <c r="Y399" s="236">
        <v>67</v>
      </c>
      <c r="Z399" s="237"/>
      <c r="AA399" s="237"/>
      <c r="AB399" s="238"/>
      <c r="AC399" s="222" t="s">
        <v>240</v>
      </c>
      <c r="AD399" s="223"/>
      <c r="AE399" s="223"/>
      <c r="AF399" s="223"/>
      <c r="AG399" s="223"/>
      <c r="AH399" s="253">
        <v>1</v>
      </c>
      <c r="AI399" s="254"/>
      <c r="AJ399" s="254"/>
      <c r="AK399" s="254"/>
      <c r="AL399" s="261">
        <f>9637*100/11000</f>
        <v>87.609090909090909</v>
      </c>
      <c r="AM399" s="262"/>
      <c r="AN399" s="262"/>
      <c r="AO399" s="263"/>
      <c r="AP399" s="229" t="s">
        <v>1</v>
      </c>
      <c r="AQ399" s="229"/>
      <c r="AR399" s="229"/>
      <c r="AS399" s="229"/>
      <c r="AT399" s="229"/>
      <c r="AU399" s="229"/>
      <c r="AV399" s="229"/>
      <c r="AW399" s="229"/>
      <c r="AX399" s="229"/>
      <c r="AY399">
        <f>$AY$396</f>
        <v>1</v>
      </c>
    </row>
    <row r="400" spans="1:51" ht="30" customHeight="1" x14ac:dyDescent="0.15">
      <c r="A400" s="230">
        <v>2</v>
      </c>
      <c r="B400" s="230">
        <v>1</v>
      </c>
      <c r="C400" s="251" t="s">
        <v>241</v>
      </c>
      <c r="D400" s="250"/>
      <c r="E400" s="250"/>
      <c r="F400" s="250"/>
      <c r="G400" s="250"/>
      <c r="H400" s="250"/>
      <c r="I400" s="250"/>
      <c r="J400" s="233">
        <v>7020001019007</v>
      </c>
      <c r="K400" s="234"/>
      <c r="L400" s="234"/>
      <c r="M400" s="234"/>
      <c r="N400" s="234"/>
      <c r="O400" s="234"/>
      <c r="P400" s="235" t="s">
        <v>242</v>
      </c>
      <c r="Q400" s="235"/>
      <c r="R400" s="235"/>
      <c r="S400" s="235"/>
      <c r="T400" s="235"/>
      <c r="U400" s="235"/>
      <c r="V400" s="235"/>
      <c r="W400" s="235"/>
      <c r="X400" s="235"/>
      <c r="Y400" s="236">
        <v>35</v>
      </c>
      <c r="Z400" s="237"/>
      <c r="AA400" s="237"/>
      <c r="AB400" s="238"/>
      <c r="AC400" s="222" t="s">
        <v>243</v>
      </c>
      <c r="AD400" s="223"/>
      <c r="AE400" s="223"/>
      <c r="AF400" s="223"/>
      <c r="AG400" s="223"/>
      <c r="AH400" s="253" t="s">
        <v>1</v>
      </c>
      <c r="AI400" s="254"/>
      <c r="AJ400" s="254"/>
      <c r="AK400" s="254"/>
      <c r="AL400" s="261" t="s">
        <v>1</v>
      </c>
      <c r="AM400" s="262"/>
      <c r="AN400" s="262"/>
      <c r="AO400" s="263"/>
      <c r="AP400" s="229" t="s">
        <v>1</v>
      </c>
      <c r="AQ400" s="229"/>
      <c r="AR400" s="229"/>
      <c r="AS400" s="229"/>
      <c r="AT400" s="229"/>
      <c r="AU400" s="229"/>
      <c r="AV400" s="229"/>
      <c r="AW400" s="229"/>
      <c r="AX400" s="229"/>
      <c r="AY400">
        <f>COUNTA($C$400)</f>
        <v>1</v>
      </c>
    </row>
    <row r="401" spans="1:51" ht="30" customHeight="1" x14ac:dyDescent="0.15">
      <c r="A401" s="230">
        <v>3</v>
      </c>
      <c r="B401" s="230">
        <v>1</v>
      </c>
      <c r="C401" s="251" t="s">
        <v>244</v>
      </c>
      <c r="D401" s="250"/>
      <c r="E401" s="250"/>
      <c r="F401" s="250"/>
      <c r="G401" s="250"/>
      <c r="H401" s="250"/>
      <c r="I401" s="250"/>
      <c r="J401" s="233">
        <v>8010001074167</v>
      </c>
      <c r="K401" s="234"/>
      <c r="L401" s="234"/>
      <c r="M401" s="234"/>
      <c r="N401" s="234"/>
      <c r="O401" s="234"/>
      <c r="P401" s="252" t="s">
        <v>242</v>
      </c>
      <c r="Q401" s="235"/>
      <c r="R401" s="235"/>
      <c r="S401" s="235"/>
      <c r="T401" s="235"/>
      <c r="U401" s="235"/>
      <c r="V401" s="235"/>
      <c r="W401" s="235"/>
      <c r="X401" s="235"/>
      <c r="Y401" s="236">
        <v>30</v>
      </c>
      <c r="Z401" s="237"/>
      <c r="AA401" s="237"/>
      <c r="AB401" s="238"/>
      <c r="AC401" s="222" t="s">
        <v>243</v>
      </c>
      <c r="AD401" s="223"/>
      <c r="AE401" s="223"/>
      <c r="AF401" s="223"/>
      <c r="AG401" s="223"/>
      <c r="AH401" s="224" t="s">
        <v>1</v>
      </c>
      <c r="AI401" s="225"/>
      <c r="AJ401" s="225"/>
      <c r="AK401" s="225"/>
      <c r="AL401" s="261" t="s">
        <v>1</v>
      </c>
      <c r="AM401" s="262"/>
      <c r="AN401" s="262"/>
      <c r="AO401" s="263"/>
      <c r="AP401" s="229" t="s">
        <v>1</v>
      </c>
      <c r="AQ401" s="229"/>
      <c r="AR401" s="229"/>
      <c r="AS401" s="229"/>
      <c r="AT401" s="229"/>
      <c r="AU401" s="229"/>
      <c r="AV401" s="229"/>
      <c r="AW401" s="229"/>
      <c r="AX401" s="229"/>
      <c r="AY401">
        <f>COUNTA($C$401)</f>
        <v>1</v>
      </c>
    </row>
    <row r="402" spans="1:51" ht="30" customHeight="1" x14ac:dyDescent="0.15">
      <c r="A402" s="230">
        <v>4</v>
      </c>
      <c r="B402" s="230">
        <v>1</v>
      </c>
      <c r="C402" s="251" t="s">
        <v>245</v>
      </c>
      <c r="D402" s="250"/>
      <c r="E402" s="250"/>
      <c r="F402" s="250"/>
      <c r="G402" s="250"/>
      <c r="H402" s="250"/>
      <c r="I402" s="250"/>
      <c r="J402" s="233">
        <v>7010501016231</v>
      </c>
      <c r="K402" s="234"/>
      <c r="L402" s="234"/>
      <c r="M402" s="234"/>
      <c r="N402" s="234"/>
      <c r="O402" s="234"/>
      <c r="P402" s="252" t="s">
        <v>246</v>
      </c>
      <c r="Q402" s="235"/>
      <c r="R402" s="235"/>
      <c r="S402" s="235"/>
      <c r="T402" s="235"/>
      <c r="U402" s="235"/>
      <c r="V402" s="235"/>
      <c r="W402" s="235"/>
      <c r="X402" s="235"/>
      <c r="Y402" s="236">
        <v>16</v>
      </c>
      <c r="Z402" s="237"/>
      <c r="AA402" s="237"/>
      <c r="AB402" s="238"/>
      <c r="AC402" s="222" t="s">
        <v>247</v>
      </c>
      <c r="AD402" s="223"/>
      <c r="AE402" s="223"/>
      <c r="AF402" s="223"/>
      <c r="AG402" s="223"/>
      <c r="AH402" s="224">
        <v>2</v>
      </c>
      <c r="AI402" s="225"/>
      <c r="AJ402" s="225"/>
      <c r="AK402" s="225"/>
      <c r="AL402" s="261">
        <f>1315*100/1947</f>
        <v>67.539804827940415</v>
      </c>
      <c r="AM402" s="262"/>
      <c r="AN402" s="262"/>
      <c r="AO402" s="263"/>
      <c r="AP402" s="229" t="s">
        <v>1</v>
      </c>
      <c r="AQ402" s="229"/>
      <c r="AR402" s="229"/>
      <c r="AS402" s="229"/>
      <c r="AT402" s="229"/>
      <c r="AU402" s="229"/>
      <c r="AV402" s="229"/>
      <c r="AW402" s="229"/>
      <c r="AX402" s="229"/>
      <c r="AY402">
        <f>COUNTA($C$402)</f>
        <v>1</v>
      </c>
    </row>
    <row r="403" spans="1:51" ht="30" customHeight="1" x14ac:dyDescent="0.15">
      <c r="A403" s="230">
        <v>5</v>
      </c>
      <c r="B403" s="230">
        <v>1</v>
      </c>
      <c r="C403" s="251" t="s">
        <v>703</v>
      </c>
      <c r="D403" s="250"/>
      <c r="E403" s="250"/>
      <c r="F403" s="250"/>
      <c r="G403" s="250"/>
      <c r="H403" s="250"/>
      <c r="I403" s="250"/>
      <c r="J403" s="233">
        <v>9020001066798</v>
      </c>
      <c r="K403" s="234"/>
      <c r="L403" s="234"/>
      <c r="M403" s="234"/>
      <c r="N403" s="234"/>
      <c r="O403" s="234"/>
      <c r="P403" s="260" t="s">
        <v>248</v>
      </c>
      <c r="Q403" s="235"/>
      <c r="R403" s="235"/>
      <c r="S403" s="235"/>
      <c r="T403" s="235"/>
      <c r="U403" s="235"/>
      <c r="V403" s="235"/>
      <c r="W403" s="235"/>
      <c r="X403" s="235"/>
      <c r="Y403" s="236">
        <v>2</v>
      </c>
      <c r="Z403" s="237"/>
      <c r="AA403" s="237"/>
      <c r="AB403" s="238"/>
      <c r="AC403" s="222" t="s">
        <v>243</v>
      </c>
      <c r="AD403" s="223"/>
      <c r="AE403" s="223"/>
      <c r="AF403" s="223"/>
      <c r="AG403" s="223"/>
      <c r="AH403" s="224" t="s">
        <v>1</v>
      </c>
      <c r="AI403" s="225"/>
      <c r="AJ403" s="225"/>
      <c r="AK403" s="225"/>
      <c r="AL403" s="261" t="s">
        <v>1</v>
      </c>
      <c r="AM403" s="262"/>
      <c r="AN403" s="262"/>
      <c r="AO403" s="263"/>
      <c r="AP403" s="229" t="s">
        <v>1</v>
      </c>
      <c r="AQ403" s="229"/>
      <c r="AR403" s="229"/>
      <c r="AS403" s="229"/>
      <c r="AT403" s="229"/>
      <c r="AU403" s="229"/>
      <c r="AV403" s="229"/>
      <c r="AW403" s="229"/>
      <c r="AX403" s="229"/>
      <c r="AY403">
        <f>COUNTA($C$403)</f>
        <v>1</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249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226</v>
      </c>
      <c r="D431" s="255"/>
      <c r="E431" s="255"/>
      <c r="F431" s="255"/>
      <c r="G431" s="255"/>
      <c r="H431" s="255"/>
      <c r="I431" s="255"/>
      <c r="J431" s="241" t="s">
        <v>227</v>
      </c>
      <c r="K431" s="256"/>
      <c r="L431" s="256"/>
      <c r="M431" s="256"/>
      <c r="N431" s="256"/>
      <c r="O431" s="256"/>
      <c r="P431" s="119" t="s">
        <v>228</v>
      </c>
      <c r="Q431" s="119"/>
      <c r="R431" s="119"/>
      <c r="S431" s="119"/>
      <c r="T431" s="119"/>
      <c r="U431" s="119"/>
      <c r="V431" s="119"/>
      <c r="W431" s="119"/>
      <c r="X431" s="119"/>
      <c r="Y431" s="257" t="s">
        <v>229</v>
      </c>
      <c r="Z431" s="258"/>
      <c r="AA431" s="258"/>
      <c r="AB431" s="258"/>
      <c r="AC431" s="241" t="s">
        <v>230</v>
      </c>
      <c r="AD431" s="241"/>
      <c r="AE431" s="241"/>
      <c r="AF431" s="241"/>
      <c r="AG431" s="241"/>
      <c r="AH431" s="257" t="s">
        <v>231</v>
      </c>
      <c r="AI431" s="255"/>
      <c r="AJ431" s="255"/>
      <c r="AK431" s="255"/>
      <c r="AL431" s="255" t="s">
        <v>232</v>
      </c>
      <c r="AM431" s="255"/>
      <c r="AN431" s="255"/>
      <c r="AO431" s="259"/>
      <c r="AP431" s="244" t="s">
        <v>233</v>
      </c>
      <c r="AQ431" s="244"/>
      <c r="AR431" s="244"/>
      <c r="AS431" s="244"/>
      <c r="AT431" s="244"/>
      <c r="AU431" s="244"/>
      <c r="AV431" s="244"/>
      <c r="AW431" s="244"/>
      <c r="AX431" s="244"/>
      <c r="AY431">
        <f>$AY$429</f>
        <v>1</v>
      </c>
    </row>
    <row r="432" spans="1:51" ht="30" customHeight="1" x14ac:dyDescent="0.15">
      <c r="A432" s="230">
        <v>1</v>
      </c>
      <c r="B432" s="230">
        <v>1</v>
      </c>
      <c r="C432" s="251" t="s">
        <v>250</v>
      </c>
      <c r="D432" s="250"/>
      <c r="E432" s="250"/>
      <c r="F432" s="250"/>
      <c r="G432" s="250"/>
      <c r="H432" s="250"/>
      <c r="I432" s="250"/>
      <c r="J432" s="233">
        <v>9140001043521</v>
      </c>
      <c r="K432" s="234"/>
      <c r="L432" s="234"/>
      <c r="M432" s="234"/>
      <c r="N432" s="234"/>
      <c r="O432" s="234"/>
      <c r="P432" s="252" t="s">
        <v>251</v>
      </c>
      <c r="Q432" s="235"/>
      <c r="R432" s="235"/>
      <c r="S432" s="235"/>
      <c r="T432" s="235"/>
      <c r="U432" s="235"/>
      <c r="V432" s="235"/>
      <c r="W432" s="235"/>
      <c r="X432" s="235"/>
      <c r="Y432" s="236">
        <v>2.944</v>
      </c>
      <c r="Z432" s="237"/>
      <c r="AA432" s="237"/>
      <c r="AB432" s="238"/>
      <c r="AC432" s="222" t="s">
        <v>236</v>
      </c>
      <c r="AD432" s="223"/>
      <c r="AE432" s="223"/>
      <c r="AF432" s="223"/>
      <c r="AG432" s="223"/>
      <c r="AH432" s="253" t="s">
        <v>1</v>
      </c>
      <c r="AI432" s="254"/>
      <c r="AJ432" s="254"/>
      <c r="AK432" s="254"/>
      <c r="AL432" s="226" t="s">
        <v>1</v>
      </c>
      <c r="AM432" s="227"/>
      <c r="AN432" s="227"/>
      <c r="AO432" s="228"/>
      <c r="AP432" s="229" t="s">
        <v>1</v>
      </c>
      <c r="AQ432" s="229"/>
      <c r="AR432" s="229"/>
      <c r="AS432" s="229"/>
      <c r="AT432" s="229"/>
      <c r="AU432" s="229"/>
      <c r="AV432" s="229"/>
      <c r="AW432" s="229"/>
      <c r="AX432" s="229"/>
      <c r="AY432">
        <f>$AY$429</f>
        <v>1</v>
      </c>
    </row>
    <row r="433" spans="1:51" ht="40.700000000000003" customHeight="1" x14ac:dyDescent="0.15">
      <c r="A433" s="230">
        <v>2</v>
      </c>
      <c r="B433" s="230">
        <v>1</v>
      </c>
      <c r="C433" s="251" t="s">
        <v>697</v>
      </c>
      <c r="D433" s="250"/>
      <c r="E433" s="250"/>
      <c r="F433" s="250"/>
      <c r="G433" s="250"/>
      <c r="H433" s="250"/>
      <c r="I433" s="250"/>
      <c r="J433" s="233">
        <v>8010405010115</v>
      </c>
      <c r="K433" s="234"/>
      <c r="L433" s="234"/>
      <c r="M433" s="234"/>
      <c r="N433" s="234"/>
      <c r="O433" s="234"/>
      <c r="P433" s="260" t="s">
        <v>252</v>
      </c>
      <c r="Q433" s="235"/>
      <c r="R433" s="235"/>
      <c r="S433" s="235"/>
      <c r="T433" s="235"/>
      <c r="U433" s="235"/>
      <c r="V433" s="235"/>
      <c r="W433" s="235"/>
      <c r="X433" s="235"/>
      <c r="Y433" s="236">
        <v>2.64</v>
      </c>
      <c r="Z433" s="237"/>
      <c r="AA433" s="237"/>
      <c r="AB433" s="238"/>
      <c r="AC433" s="222" t="s">
        <v>236</v>
      </c>
      <c r="AD433" s="223"/>
      <c r="AE433" s="223"/>
      <c r="AF433" s="223"/>
      <c r="AG433" s="223"/>
      <c r="AH433" s="253" t="s">
        <v>1</v>
      </c>
      <c r="AI433" s="254"/>
      <c r="AJ433" s="254"/>
      <c r="AK433" s="254"/>
      <c r="AL433" s="226" t="s">
        <v>1</v>
      </c>
      <c r="AM433" s="227"/>
      <c r="AN433" s="227"/>
      <c r="AO433" s="228"/>
      <c r="AP433" s="229" t="s">
        <v>1</v>
      </c>
      <c r="AQ433" s="229"/>
      <c r="AR433" s="229"/>
      <c r="AS433" s="229"/>
      <c r="AT433" s="229"/>
      <c r="AU433" s="229"/>
      <c r="AV433" s="229"/>
      <c r="AW433" s="229"/>
      <c r="AX433" s="229"/>
      <c r="AY433">
        <f>COUNTA($C$433)</f>
        <v>1</v>
      </c>
    </row>
    <row r="434" spans="1:51" ht="30" customHeight="1" x14ac:dyDescent="0.15">
      <c r="A434" s="230">
        <v>3</v>
      </c>
      <c r="B434" s="230">
        <v>1</v>
      </c>
      <c r="C434" s="251" t="s">
        <v>253</v>
      </c>
      <c r="D434" s="250"/>
      <c r="E434" s="250"/>
      <c r="F434" s="250"/>
      <c r="G434" s="250"/>
      <c r="H434" s="250"/>
      <c r="I434" s="250"/>
      <c r="J434" s="233">
        <v>4030001070325</v>
      </c>
      <c r="K434" s="234"/>
      <c r="L434" s="234"/>
      <c r="M434" s="234"/>
      <c r="N434" s="234"/>
      <c r="O434" s="234"/>
      <c r="P434" s="252" t="s">
        <v>254</v>
      </c>
      <c r="Q434" s="235"/>
      <c r="R434" s="235"/>
      <c r="S434" s="235"/>
      <c r="T434" s="235"/>
      <c r="U434" s="235"/>
      <c r="V434" s="235"/>
      <c r="W434" s="235"/>
      <c r="X434" s="235"/>
      <c r="Y434" s="236">
        <v>2.2719999999999998</v>
      </c>
      <c r="Z434" s="237"/>
      <c r="AA434" s="237"/>
      <c r="AB434" s="238"/>
      <c r="AC434" s="222" t="s">
        <v>236</v>
      </c>
      <c r="AD434" s="223"/>
      <c r="AE434" s="223"/>
      <c r="AF434" s="223"/>
      <c r="AG434" s="223"/>
      <c r="AH434" s="224" t="s">
        <v>1</v>
      </c>
      <c r="AI434" s="225"/>
      <c r="AJ434" s="225"/>
      <c r="AK434" s="225"/>
      <c r="AL434" s="226" t="s">
        <v>1</v>
      </c>
      <c r="AM434" s="227"/>
      <c r="AN434" s="227"/>
      <c r="AO434" s="228"/>
      <c r="AP434" s="229" t="s">
        <v>1</v>
      </c>
      <c r="AQ434" s="229"/>
      <c r="AR434" s="229"/>
      <c r="AS434" s="229"/>
      <c r="AT434" s="229"/>
      <c r="AU434" s="229"/>
      <c r="AV434" s="229"/>
      <c r="AW434" s="229"/>
      <c r="AX434" s="229"/>
      <c r="AY434">
        <f>COUNTA($C$434)</f>
        <v>1</v>
      </c>
    </row>
    <row r="435" spans="1:51" ht="30" customHeight="1" x14ac:dyDescent="0.15">
      <c r="A435" s="230">
        <v>4</v>
      </c>
      <c r="B435" s="230">
        <v>1</v>
      </c>
      <c r="C435" s="251" t="s">
        <v>255</v>
      </c>
      <c r="D435" s="250"/>
      <c r="E435" s="250"/>
      <c r="F435" s="250"/>
      <c r="G435" s="250"/>
      <c r="H435" s="250"/>
      <c r="I435" s="250"/>
      <c r="J435" s="233" t="s">
        <v>1</v>
      </c>
      <c r="K435" s="234"/>
      <c r="L435" s="234"/>
      <c r="M435" s="234"/>
      <c r="N435" s="234"/>
      <c r="O435" s="234"/>
      <c r="P435" s="260" t="s">
        <v>256</v>
      </c>
      <c r="Q435" s="235"/>
      <c r="R435" s="235"/>
      <c r="S435" s="235"/>
      <c r="T435" s="235"/>
      <c r="U435" s="235"/>
      <c r="V435" s="235"/>
      <c r="W435" s="235"/>
      <c r="X435" s="235"/>
      <c r="Y435" s="236">
        <v>2.2309999999999999</v>
      </c>
      <c r="Z435" s="237"/>
      <c r="AA435" s="237"/>
      <c r="AB435" s="238"/>
      <c r="AC435" s="222" t="s">
        <v>236</v>
      </c>
      <c r="AD435" s="223"/>
      <c r="AE435" s="223"/>
      <c r="AF435" s="223"/>
      <c r="AG435" s="223"/>
      <c r="AH435" s="224" t="s">
        <v>1</v>
      </c>
      <c r="AI435" s="225"/>
      <c r="AJ435" s="225"/>
      <c r="AK435" s="225"/>
      <c r="AL435" s="226" t="s">
        <v>1</v>
      </c>
      <c r="AM435" s="227"/>
      <c r="AN435" s="227"/>
      <c r="AO435" s="228"/>
      <c r="AP435" s="229" t="s">
        <v>1</v>
      </c>
      <c r="AQ435" s="229"/>
      <c r="AR435" s="229"/>
      <c r="AS435" s="229"/>
      <c r="AT435" s="229"/>
      <c r="AU435" s="229"/>
      <c r="AV435" s="229"/>
      <c r="AW435" s="229"/>
      <c r="AX435" s="229"/>
      <c r="AY435">
        <f>COUNTA($C$435)</f>
        <v>1</v>
      </c>
    </row>
    <row r="436" spans="1:51" ht="30" customHeight="1" x14ac:dyDescent="0.15">
      <c r="A436" s="230">
        <v>5</v>
      </c>
      <c r="B436" s="230">
        <v>1</v>
      </c>
      <c r="C436" s="251" t="s">
        <v>257</v>
      </c>
      <c r="D436" s="250"/>
      <c r="E436" s="250"/>
      <c r="F436" s="250"/>
      <c r="G436" s="250"/>
      <c r="H436" s="250"/>
      <c r="I436" s="250"/>
      <c r="J436" s="233" t="s">
        <v>1</v>
      </c>
      <c r="K436" s="234"/>
      <c r="L436" s="234"/>
      <c r="M436" s="234"/>
      <c r="N436" s="234"/>
      <c r="O436" s="234"/>
      <c r="P436" s="260" t="s">
        <v>258</v>
      </c>
      <c r="Q436" s="235"/>
      <c r="R436" s="235"/>
      <c r="S436" s="235"/>
      <c r="T436" s="235"/>
      <c r="U436" s="235"/>
      <c r="V436" s="235"/>
      <c r="W436" s="235"/>
      <c r="X436" s="235"/>
      <c r="Y436" s="236">
        <v>2.2250000000000001</v>
      </c>
      <c r="Z436" s="237"/>
      <c r="AA436" s="237"/>
      <c r="AB436" s="238"/>
      <c r="AC436" s="222" t="s">
        <v>236</v>
      </c>
      <c r="AD436" s="223"/>
      <c r="AE436" s="223"/>
      <c r="AF436" s="223"/>
      <c r="AG436" s="223"/>
      <c r="AH436" s="224" t="s">
        <v>1</v>
      </c>
      <c r="AI436" s="225"/>
      <c r="AJ436" s="225"/>
      <c r="AK436" s="225"/>
      <c r="AL436" s="226" t="s">
        <v>1</v>
      </c>
      <c r="AM436" s="227"/>
      <c r="AN436" s="227"/>
      <c r="AO436" s="228"/>
      <c r="AP436" s="229" t="s">
        <v>1</v>
      </c>
      <c r="AQ436" s="229"/>
      <c r="AR436" s="229"/>
      <c r="AS436" s="229"/>
      <c r="AT436" s="229"/>
      <c r="AU436" s="229"/>
      <c r="AV436" s="229"/>
      <c r="AW436" s="229"/>
      <c r="AX436" s="229"/>
      <c r="AY436">
        <f>COUNTA($C$436)</f>
        <v>1</v>
      </c>
    </row>
    <row r="437" spans="1:51" ht="30" customHeight="1" x14ac:dyDescent="0.15">
      <c r="A437" s="230">
        <v>6</v>
      </c>
      <c r="B437" s="230">
        <v>1</v>
      </c>
      <c r="C437" s="251" t="s">
        <v>259</v>
      </c>
      <c r="D437" s="250"/>
      <c r="E437" s="250"/>
      <c r="F437" s="250"/>
      <c r="G437" s="250"/>
      <c r="H437" s="250"/>
      <c r="I437" s="250"/>
      <c r="J437" s="233">
        <v>8080001000967</v>
      </c>
      <c r="K437" s="234"/>
      <c r="L437" s="234"/>
      <c r="M437" s="234"/>
      <c r="N437" s="234"/>
      <c r="O437" s="234"/>
      <c r="P437" s="252" t="s">
        <v>254</v>
      </c>
      <c r="Q437" s="235"/>
      <c r="R437" s="235"/>
      <c r="S437" s="235"/>
      <c r="T437" s="235"/>
      <c r="U437" s="235"/>
      <c r="V437" s="235"/>
      <c r="W437" s="235"/>
      <c r="X437" s="235"/>
      <c r="Y437" s="236">
        <v>2.2080000000000002</v>
      </c>
      <c r="Z437" s="237"/>
      <c r="AA437" s="237"/>
      <c r="AB437" s="238"/>
      <c r="AC437" s="222" t="s">
        <v>236</v>
      </c>
      <c r="AD437" s="223"/>
      <c r="AE437" s="223"/>
      <c r="AF437" s="223"/>
      <c r="AG437" s="223"/>
      <c r="AH437" s="224" t="s">
        <v>1</v>
      </c>
      <c r="AI437" s="225"/>
      <c r="AJ437" s="225"/>
      <c r="AK437" s="225"/>
      <c r="AL437" s="226" t="s">
        <v>1</v>
      </c>
      <c r="AM437" s="227"/>
      <c r="AN437" s="227"/>
      <c r="AO437" s="228"/>
      <c r="AP437" s="229" t="s">
        <v>1</v>
      </c>
      <c r="AQ437" s="229"/>
      <c r="AR437" s="229"/>
      <c r="AS437" s="229"/>
      <c r="AT437" s="229"/>
      <c r="AU437" s="229"/>
      <c r="AV437" s="229"/>
      <c r="AW437" s="229"/>
      <c r="AX437" s="229"/>
      <c r="AY437">
        <f>COUNTA($C$439)</f>
        <v>1</v>
      </c>
    </row>
    <row r="438" spans="1:51" ht="30" customHeight="1" x14ac:dyDescent="0.15">
      <c r="A438" s="230">
        <v>7</v>
      </c>
      <c r="B438" s="230">
        <v>1</v>
      </c>
      <c r="C438" s="251" t="s">
        <v>260</v>
      </c>
      <c r="D438" s="250"/>
      <c r="E438" s="250"/>
      <c r="F438" s="250"/>
      <c r="G438" s="250"/>
      <c r="H438" s="250"/>
      <c r="I438" s="250"/>
      <c r="J438" s="233" t="s">
        <v>1</v>
      </c>
      <c r="K438" s="234"/>
      <c r="L438" s="234"/>
      <c r="M438" s="234"/>
      <c r="N438" s="234"/>
      <c r="O438" s="234"/>
      <c r="P438" s="260" t="s">
        <v>252</v>
      </c>
      <c r="Q438" s="235"/>
      <c r="R438" s="235"/>
      <c r="S438" s="235"/>
      <c r="T438" s="235"/>
      <c r="U438" s="235"/>
      <c r="V438" s="235"/>
      <c r="W438" s="235"/>
      <c r="X438" s="235"/>
      <c r="Y438" s="236">
        <v>2.19</v>
      </c>
      <c r="Z438" s="237"/>
      <c r="AA438" s="237"/>
      <c r="AB438" s="238"/>
      <c r="AC438" s="222" t="s">
        <v>236</v>
      </c>
      <c r="AD438" s="223"/>
      <c r="AE438" s="223"/>
      <c r="AF438" s="223"/>
      <c r="AG438" s="223"/>
      <c r="AH438" s="224" t="s">
        <v>1</v>
      </c>
      <c r="AI438" s="225"/>
      <c r="AJ438" s="225"/>
      <c r="AK438" s="225"/>
      <c r="AL438" s="226" t="s">
        <v>1</v>
      </c>
      <c r="AM438" s="227"/>
      <c r="AN438" s="227"/>
      <c r="AO438" s="228"/>
      <c r="AP438" s="229" t="s">
        <v>1</v>
      </c>
      <c r="AQ438" s="229"/>
      <c r="AR438" s="229"/>
      <c r="AS438" s="229"/>
      <c r="AT438" s="229"/>
      <c r="AU438" s="229"/>
      <c r="AV438" s="229"/>
      <c r="AW438" s="229"/>
      <c r="AX438" s="229"/>
      <c r="AY438">
        <f>COUNTA($C$438)</f>
        <v>1</v>
      </c>
    </row>
    <row r="439" spans="1:51" ht="30" customHeight="1" x14ac:dyDescent="0.15">
      <c r="A439" s="230">
        <v>8</v>
      </c>
      <c r="B439" s="230">
        <v>1</v>
      </c>
      <c r="C439" s="251" t="s">
        <v>261</v>
      </c>
      <c r="D439" s="250"/>
      <c r="E439" s="250"/>
      <c r="F439" s="250"/>
      <c r="G439" s="250"/>
      <c r="H439" s="250"/>
      <c r="I439" s="250"/>
      <c r="J439" s="233">
        <v>4030001024462</v>
      </c>
      <c r="K439" s="234"/>
      <c r="L439" s="234"/>
      <c r="M439" s="234"/>
      <c r="N439" s="234"/>
      <c r="O439" s="234"/>
      <c r="P439" s="260" t="s">
        <v>256</v>
      </c>
      <c r="Q439" s="235"/>
      <c r="R439" s="235"/>
      <c r="S439" s="235"/>
      <c r="T439" s="235"/>
      <c r="U439" s="235"/>
      <c r="V439" s="235"/>
      <c r="W439" s="235"/>
      <c r="X439" s="235"/>
      <c r="Y439" s="236">
        <v>2.11</v>
      </c>
      <c r="Z439" s="237"/>
      <c r="AA439" s="237"/>
      <c r="AB439" s="238"/>
      <c r="AC439" s="222" t="s">
        <v>236</v>
      </c>
      <c r="AD439" s="223"/>
      <c r="AE439" s="223"/>
      <c r="AF439" s="223"/>
      <c r="AG439" s="223"/>
      <c r="AH439" s="224" t="s">
        <v>1</v>
      </c>
      <c r="AI439" s="225"/>
      <c r="AJ439" s="225"/>
      <c r="AK439" s="225"/>
      <c r="AL439" s="226" t="s">
        <v>1</v>
      </c>
      <c r="AM439" s="227"/>
      <c r="AN439" s="227"/>
      <c r="AO439" s="228"/>
      <c r="AP439" s="229" t="s">
        <v>1</v>
      </c>
      <c r="AQ439" s="229"/>
      <c r="AR439" s="229"/>
      <c r="AS439" s="229"/>
      <c r="AT439" s="229"/>
      <c r="AU439" s="229"/>
      <c r="AV439" s="229"/>
      <c r="AW439" s="229"/>
      <c r="AX439" s="229"/>
      <c r="AY439">
        <f>COUNTA(#REF!)</f>
        <v>1</v>
      </c>
    </row>
    <row r="440" spans="1:51" ht="30" customHeight="1" x14ac:dyDescent="0.15">
      <c r="A440" s="230">
        <v>9</v>
      </c>
      <c r="B440" s="230">
        <v>1</v>
      </c>
      <c r="C440" s="251" t="s">
        <v>262</v>
      </c>
      <c r="D440" s="250"/>
      <c r="E440" s="250"/>
      <c r="F440" s="250"/>
      <c r="G440" s="250"/>
      <c r="H440" s="250"/>
      <c r="I440" s="250"/>
      <c r="J440" s="233">
        <v>3220001013810</v>
      </c>
      <c r="K440" s="234"/>
      <c r="L440" s="234"/>
      <c r="M440" s="234"/>
      <c r="N440" s="234"/>
      <c r="O440" s="234"/>
      <c r="P440" s="260" t="s">
        <v>256</v>
      </c>
      <c r="Q440" s="235"/>
      <c r="R440" s="235"/>
      <c r="S440" s="235"/>
      <c r="T440" s="235"/>
      <c r="U440" s="235"/>
      <c r="V440" s="235"/>
      <c r="W440" s="235"/>
      <c r="X440" s="235"/>
      <c r="Y440" s="236">
        <v>2.0569999999999999</v>
      </c>
      <c r="Z440" s="237"/>
      <c r="AA440" s="237"/>
      <c r="AB440" s="238"/>
      <c r="AC440" s="222" t="s">
        <v>236</v>
      </c>
      <c r="AD440" s="223"/>
      <c r="AE440" s="223"/>
      <c r="AF440" s="223"/>
      <c r="AG440" s="223"/>
      <c r="AH440" s="224" t="s">
        <v>1</v>
      </c>
      <c r="AI440" s="225"/>
      <c r="AJ440" s="225"/>
      <c r="AK440" s="225"/>
      <c r="AL440" s="226" t="s">
        <v>1</v>
      </c>
      <c r="AM440" s="227"/>
      <c r="AN440" s="227"/>
      <c r="AO440" s="228"/>
      <c r="AP440" s="229" t="s">
        <v>1</v>
      </c>
      <c r="AQ440" s="229"/>
      <c r="AR440" s="229"/>
      <c r="AS440" s="229"/>
      <c r="AT440" s="229"/>
      <c r="AU440" s="229"/>
      <c r="AV440" s="229"/>
      <c r="AW440" s="229"/>
      <c r="AX440" s="229"/>
      <c r="AY440">
        <f>COUNTA($C$440)</f>
        <v>1</v>
      </c>
    </row>
    <row r="441" spans="1:51" ht="30" customHeight="1" x14ac:dyDescent="0.15">
      <c r="A441" s="230">
        <v>10</v>
      </c>
      <c r="B441" s="230">
        <v>1</v>
      </c>
      <c r="C441" s="251" t="s">
        <v>263</v>
      </c>
      <c r="D441" s="250"/>
      <c r="E441" s="250"/>
      <c r="F441" s="250"/>
      <c r="G441" s="250"/>
      <c r="H441" s="250"/>
      <c r="I441" s="250"/>
      <c r="J441" s="233" t="s">
        <v>1</v>
      </c>
      <c r="K441" s="234"/>
      <c r="L441" s="234"/>
      <c r="M441" s="234"/>
      <c r="N441" s="234"/>
      <c r="O441" s="234"/>
      <c r="P441" s="260" t="s">
        <v>256</v>
      </c>
      <c r="Q441" s="235"/>
      <c r="R441" s="235"/>
      <c r="S441" s="235"/>
      <c r="T441" s="235"/>
      <c r="U441" s="235"/>
      <c r="V441" s="235"/>
      <c r="W441" s="235"/>
      <c r="X441" s="235"/>
      <c r="Y441" s="236">
        <v>1.909</v>
      </c>
      <c r="Z441" s="237"/>
      <c r="AA441" s="237"/>
      <c r="AB441" s="238"/>
      <c r="AC441" s="222" t="s">
        <v>236</v>
      </c>
      <c r="AD441" s="223"/>
      <c r="AE441" s="223"/>
      <c r="AF441" s="223"/>
      <c r="AG441" s="223"/>
      <c r="AH441" s="224" t="s">
        <v>1</v>
      </c>
      <c r="AI441" s="225"/>
      <c r="AJ441" s="225"/>
      <c r="AK441" s="225"/>
      <c r="AL441" s="226" t="s">
        <v>1</v>
      </c>
      <c r="AM441" s="227"/>
      <c r="AN441" s="227"/>
      <c r="AO441" s="228"/>
      <c r="AP441" s="229" t="s">
        <v>1</v>
      </c>
      <c r="AQ441" s="229"/>
      <c r="AR441" s="229"/>
      <c r="AS441" s="229"/>
      <c r="AT441" s="229"/>
      <c r="AU441" s="229"/>
      <c r="AV441" s="229"/>
      <c r="AW441" s="229"/>
      <c r="AX441" s="229"/>
      <c r="AY441">
        <f>COUNTA($C$441)</f>
        <v>1</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264</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226</v>
      </c>
      <c r="D464" s="255"/>
      <c r="E464" s="255"/>
      <c r="F464" s="255"/>
      <c r="G464" s="255"/>
      <c r="H464" s="255"/>
      <c r="I464" s="255"/>
      <c r="J464" s="241" t="s">
        <v>227</v>
      </c>
      <c r="K464" s="256"/>
      <c r="L464" s="256"/>
      <c r="M464" s="256"/>
      <c r="N464" s="256"/>
      <c r="O464" s="256"/>
      <c r="P464" s="119" t="s">
        <v>228</v>
      </c>
      <c r="Q464" s="119"/>
      <c r="R464" s="119"/>
      <c r="S464" s="119"/>
      <c r="T464" s="119"/>
      <c r="U464" s="119"/>
      <c r="V464" s="119"/>
      <c r="W464" s="119"/>
      <c r="X464" s="119"/>
      <c r="Y464" s="257" t="s">
        <v>229</v>
      </c>
      <c r="Z464" s="258"/>
      <c r="AA464" s="258"/>
      <c r="AB464" s="258"/>
      <c r="AC464" s="241" t="s">
        <v>230</v>
      </c>
      <c r="AD464" s="241"/>
      <c r="AE464" s="241"/>
      <c r="AF464" s="241"/>
      <c r="AG464" s="241"/>
      <c r="AH464" s="257" t="s">
        <v>231</v>
      </c>
      <c r="AI464" s="255"/>
      <c r="AJ464" s="255"/>
      <c r="AK464" s="255"/>
      <c r="AL464" s="255" t="s">
        <v>232</v>
      </c>
      <c r="AM464" s="255"/>
      <c r="AN464" s="255"/>
      <c r="AO464" s="259"/>
      <c r="AP464" s="244" t="s">
        <v>233</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265</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226</v>
      </c>
      <c r="D497" s="255"/>
      <c r="E497" s="255"/>
      <c r="F497" s="255"/>
      <c r="G497" s="255"/>
      <c r="H497" s="255"/>
      <c r="I497" s="255"/>
      <c r="J497" s="241" t="s">
        <v>227</v>
      </c>
      <c r="K497" s="256"/>
      <c r="L497" s="256"/>
      <c r="M497" s="256"/>
      <c r="N497" s="256"/>
      <c r="O497" s="256"/>
      <c r="P497" s="119" t="s">
        <v>228</v>
      </c>
      <c r="Q497" s="119"/>
      <c r="R497" s="119"/>
      <c r="S497" s="119"/>
      <c r="T497" s="119"/>
      <c r="U497" s="119"/>
      <c r="V497" s="119"/>
      <c r="W497" s="119"/>
      <c r="X497" s="119"/>
      <c r="Y497" s="257" t="s">
        <v>229</v>
      </c>
      <c r="Z497" s="258"/>
      <c r="AA497" s="258"/>
      <c r="AB497" s="258"/>
      <c r="AC497" s="241" t="s">
        <v>230</v>
      </c>
      <c r="AD497" s="241"/>
      <c r="AE497" s="241"/>
      <c r="AF497" s="241"/>
      <c r="AG497" s="241"/>
      <c r="AH497" s="257" t="s">
        <v>231</v>
      </c>
      <c r="AI497" s="255"/>
      <c r="AJ497" s="255"/>
      <c r="AK497" s="255"/>
      <c r="AL497" s="255" t="s">
        <v>232</v>
      </c>
      <c r="AM497" s="255"/>
      <c r="AN497" s="255"/>
      <c r="AO497" s="259"/>
      <c r="AP497" s="244" t="s">
        <v>233</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266</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226</v>
      </c>
      <c r="D530" s="255"/>
      <c r="E530" s="255"/>
      <c r="F530" s="255"/>
      <c r="G530" s="255"/>
      <c r="H530" s="255"/>
      <c r="I530" s="255"/>
      <c r="J530" s="241" t="s">
        <v>227</v>
      </c>
      <c r="K530" s="256"/>
      <c r="L530" s="256"/>
      <c r="M530" s="256"/>
      <c r="N530" s="256"/>
      <c r="O530" s="256"/>
      <c r="P530" s="119" t="s">
        <v>228</v>
      </c>
      <c r="Q530" s="119"/>
      <c r="R530" s="119"/>
      <c r="S530" s="119"/>
      <c r="T530" s="119"/>
      <c r="U530" s="119"/>
      <c r="V530" s="119"/>
      <c r="W530" s="119"/>
      <c r="X530" s="119"/>
      <c r="Y530" s="257" t="s">
        <v>229</v>
      </c>
      <c r="Z530" s="258"/>
      <c r="AA530" s="258"/>
      <c r="AB530" s="258"/>
      <c r="AC530" s="241" t="s">
        <v>230</v>
      </c>
      <c r="AD530" s="241"/>
      <c r="AE530" s="241"/>
      <c r="AF530" s="241"/>
      <c r="AG530" s="241"/>
      <c r="AH530" s="257" t="s">
        <v>231</v>
      </c>
      <c r="AI530" s="255"/>
      <c r="AJ530" s="255"/>
      <c r="AK530" s="255"/>
      <c r="AL530" s="255" t="s">
        <v>232</v>
      </c>
      <c r="AM530" s="255"/>
      <c r="AN530" s="255"/>
      <c r="AO530" s="259"/>
      <c r="AP530" s="244" t="s">
        <v>233</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267</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226</v>
      </c>
      <c r="D563" s="255"/>
      <c r="E563" s="255"/>
      <c r="F563" s="255"/>
      <c r="G563" s="255"/>
      <c r="H563" s="255"/>
      <c r="I563" s="255"/>
      <c r="J563" s="241" t="s">
        <v>227</v>
      </c>
      <c r="K563" s="256"/>
      <c r="L563" s="256"/>
      <c r="M563" s="256"/>
      <c r="N563" s="256"/>
      <c r="O563" s="256"/>
      <c r="P563" s="119" t="s">
        <v>228</v>
      </c>
      <c r="Q563" s="119"/>
      <c r="R563" s="119"/>
      <c r="S563" s="119"/>
      <c r="T563" s="119"/>
      <c r="U563" s="119"/>
      <c r="V563" s="119"/>
      <c r="W563" s="119"/>
      <c r="X563" s="119"/>
      <c r="Y563" s="257" t="s">
        <v>229</v>
      </c>
      <c r="Z563" s="258"/>
      <c r="AA563" s="258"/>
      <c r="AB563" s="258"/>
      <c r="AC563" s="241" t="s">
        <v>230</v>
      </c>
      <c r="AD563" s="241"/>
      <c r="AE563" s="241"/>
      <c r="AF563" s="241"/>
      <c r="AG563" s="241"/>
      <c r="AH563" s="257" t="s">
        <v>231</v>
      </c>
      <c r="AI563" s="255"/>
      <c r="AJ563" s="255"/>
      <c r="AK563" s="255"/>
      <c r="AL563" s="255" t="s">
        <v>232</v>
      </c>
      <c r="AM563" s="255"/>
      <c r="AN563" s="255"/>
      <c r="AO563" s="259"/>
      <c r="AP563" s="244" t="s">
        <v>233</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268</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226</v>
      </c>
      <c r="D596" s="255"/>
      <c r="E596" s="255"/>
      <c r="F596" s="255"/>
      <c r="G596" s="255"/>
      <c r="H596" s="255"/>
      <c r="I596" s="255"/>
      <c r="J596" s="241" t="s">
        <v>227</v>
      </c>
      <c r="K596" s="256"/>
      <c r="L596" s="256"/>
      <c r="M596" s="256"/>
      <c r="N596" s="256"/>
      <c r="O596" s="256"/>
      <c r="P596" s="119" t="s">
        <v>228</v>
      </c>
      <c r="Q596" s="119"/>
      <c r="R596" s="119"/>
      <c r="S596" s="119"/>
      <c r="T596" s="119"/>
      <c r="U596" s="119"/>
      <c r="V596" s="119"/>
      <c r="W596" s="119"/>
      <c r="X596" s="119"/>
      <c r="Y596" s="257" t="s">
        <v>229</v>
      </c>
      <c r="Z596" s="258"/>
      <c r="AA596" s="258"/>
      <c r="AB596" s="258"/>
      <c r="AC596" s="241" t="s">
        <v>230</v>
      </c>
      <c r="AD596" s="241"/>
      <c r="AE596" s="241"/>
      <c r="AF596" s="241"/>
      <c r="AG596" s="241"/>
      <c r="AH596" s="257" t="s">
        <v>231</v>
      </c>
      <c r="AI596" s="255"/>
      <c r="AJ596" s="255"/>
      <c r="AK596" s="255"/>
      <c r="AL596" s="255" t="s">
        <v>232</v>
      </c>
      <c r="AM596" s="255"/>
      <c r="AN596" s="255"/>
      <c r="AO596" s="259"/>
      <c r="AP596" s="244" t="s">
        <v>233</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269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113</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270</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271</v>
      </c>
      <c r="D630" s="242"/>
      <c r="E630" s="241" t="s">
        <v>272</v>
      </c>
      <c r="F630" s="242"/>
      <c r="G630" s="242"/>
      <c r="H630" s="242"/>
      <c r="I630" s="242"/>
      <c r="J630" s="241" t="s">
        <v>227</v>
      </c>
      <c r="K630" s="241"/>
      <c r="L630" s="241"/>
      <c r="M630" s="241"/>
      <c r="N630" s="241"/>
      <c r="O630" s="241"/>
      <c r="P630" s="241" t="s">
        <v>228</v>
      </c>
      <c r="Q630" s="241"/>
      <c r="R630" s="241"/>
      <c r="S630" s="241"/>
      <c r="T630" s="241"/>
      <c r="U630" s="241"/>
      <c r="V630" s="241"/>
      <c r="W630" s="241"/>
      <c r="X630" s="241"/>
      <c r="Y630" s="241" t="s">
        <v>273</v>
      </c>
      <c r="Z630" s="242"/>
      <c r="AA630" s="242"/>
      <c r="AB630" s="242"/>
      <c r="AC630" s="241" t="s">
        <v>274</v>
      </c>
      <c r="AD630" s="241"/>
      <c r="AE630" s="241"/>
      <c r="AF630" s="241"/>
      <c r="AG630" s="241"/>
      <c r="AH630" s="241" t="s">
        <v>275</v>
      </c>
      <c r="AI630" s="242"/>
      <c r="AJ630" s="242"/>
      <c r="AK630" s="242"/>
      <c r="AL630" s="242" t="s">
        <v>232</v>
      </c>
      <c r="AM630" s="242"/>
      <c r="AN630" s="242"/>
      <c r="AO630" s="243"/>
      <c r="AP630" s="244" t="s">
        <v>276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9:I439"/>
    <mergeCell ref="J437:O437"/>
    <mergeCell ref="P437:X437"/>
    <mergeCell ref="Y437:AB437"/>
    <mergeCell ref="AC437:AG437"/>
    <mergeCell ref="AH437:AK437"/>
    <mergeCell ref="AL437:AO437"/>
    <mergeCell ref="C437:I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1" priority="1005">
      <formula>IF(RIGHT(TEXT(P14,"0.#"),1)=".",FALSE,TRUE)</formula>
    </cfRule>
    <cfRule type="expression" dxfId="820" priority="1006">
      <formula>IF(RIGHT(TEXT(P14,"0.#"),1)=".",TRUE,FALSE)</formula>
    </cfRule>
  </conditionalFormatting>
  <conditionalFormatting sqref="P18:AX18">
    <cfRule type="expression" dxfId="819" priority="1003">
      <formula>IF(RIGHT(TEXT(P18,"0.#"),1)=".",FALSE,TRUE)</formula>
    </cfRule>
    <cfRule type="expression" dxfId="818" priority="1004">
      <formula>IF(RIGHT(TEXT(P18,"0.#"),1)=".",TRUE,FALSE)</formula>
    </cfRule>
  </conditionalFormatting>
  <conditionalFormatting sqref="Y311">
    <cfRule type="expression" dxfId="817" priority="1001">
      <formula>IF(RIGHT(TEXT(Y311,"0.#"),1)=".",FALSE,TRUE)</formula>
    </cfRule>
    <cfRule type="expression" dxfId="816" priority="1002">
      <formula>IF(RIGHT(TEXT(Y311,"0.#"),1)=".",TRUE,FALSE)</formula>
    </cfRule>
  </conditionalFormatting>
  <conditionalFormatting sqref="Y320">
    <cfRule type="expression" dxfId="815" priority="999">
      <formula>IF(RIGHT(TEXT(Y320,"0.#"),1)=".",FALSE,TRUE)</formula>
    </cfRule>
    <cfRule type="expression" dxfId="814" priority="1000">
      <formula>IF(RIGHT(TEXT(Y320,"0.#"),1)=".",TRUE,FALSE)</formula>
    </cfRule>
  </conditionalFormatting>
  <conditionalFormatting sqref="Y351:Y358 Y349 Y338:Y345 Y336 Y325:Y332 Y323">
    <cfRule type="expression" dxfId="813" priority="979">
      <formula>IF(RIGHT(TEXT(Y323,"0.#"),1)=".",FALSE,TRUE)</formula>
    </cfRule>
    <cfRule type="expression" dxfId="812" priority="980">
      <formula>IF(RIGHT(TEXT(Y323,"0.#"),1)=".",TRUE,FALSE)</formula>
    </cfRule>
  </conditionalFormatting>
  <conditionalFormatting sqref="P16:AQ17 P15:AX15 P13:AX13">
    <cfRule type="expression" dxfId="811" priority="997">
      <formula>IF(RIGHT(TEXT(P13,"0.#"),1)=".",FALSE,TRUE)</formula>
    </cfRule>
    <cfRule type="expression" dxfId="810" priority="998">
      <formula>IF(RIGHT(TEXT(P13,"0.#"),1)=".",TRUE,FALSE)</formula>
    </cfRule>
  </conditionalFormatting>
  <conditionalFormatting sqref="P19:AJ19">
    <cfRule type="expression" dxfId="809" priority="995">
      <formula>IF(RIGHT(TEXT(P19,"0.#"),1)=".",FALSE,TRUE)</formula>
    </cfRule>
    <cfRule type="expression" dxfId="808" priority="996">
      <formula>IF(RIGHT(TEXT(P19,"0.#"),1)=".",TRUE,FALSE)</formula>
    </cfRule>
  </conditionalFormatting>
  <conditionalFormatting sqref="AE32">
    <cfRule type="expression" dxfId="807" priority="993">
      <formula>IF(RIGHT(TEXT(AE32,"0.#"),1)=".",FALSE,TRUE)</formula>
    </cfRule>
    <cfRule type="expression" dxfId="806" priority="994">
      <formula>IF(RIGHT(TEXT(AE32,"0.#"),1)=".",TRUE,FALSE)</formula>
    </cfRule>
  </conditionalFormatting>
  <conditionalFormatting sqref="Y312:Y319 Y310">
    <cfRule type="expression" dxfId="805" priority="991">
      <formula>IF(RIGHT(TEXT(Y310,"0.#"),1)=".",FALSE,TRUE)</formula>
    </cfRule>
    <cfRule type="expression" dxfId="804" priority="992">
      <formula>IF(RIGHT(TEXT(Y310,"0.#"),1)=".",TRUE,FALSE)</formula>
    </cfRule>
  </conditionalFormatting>
  <conditionalFormatting sqref="AU320">
    <cfRule type="expression" dxfId="803" priority="987">
      <formula>IF(RIGHT(TEXT(AU320,"0.#"),1)=".",FALSE,TRUE)</formula>
    </cfRule>
    <cfRule type="expression" dxfId="802" priority="988">
      <formula>IF(RIGHT(TEXT(AU320,"0.#"),1)=".",TRUE,FALSE)</formula>
    </cfRule>
  </conditionalFormatting>
  <conditionalFormatting sqref="AU312:AU319">
    <cfRule type="expression" dxfId="801" priority="985">
      <formula>IF(RIGHT(TEXT(AU312,"0.#"),1)=".",FALSE,TRUE)</formula>
    </cfRule>
    <cfRule type="expression" dxfId="800" priority="986">
      <formula>IF(RIGHT(TEXT(AU312,"0.#"),1)=".",TRUE,FALSE)</formula>
    </cfRule>
  </conditionalFormatting>
  <conditionalFormatting sqref="Y350 Y337 Y324">
    <cfRule type="expression" dxfId="799" priority="983">
      <formula>IF(RIGHT(TEXT(Y324,"0.#"),1)=".",FALSE,TRUE)</formula>
    </cfRule>
    <cfRule type="expression" dxfId="798" priority="984">
      <formula>IF(RIGHT(TEXT(Y324,"0.#"),1)=".",TRUE,FALSE)</formula>
    </cfRule>
  </conditionalFormatting>
  <conditionalFormatting sqref="Y359 Y346 Y333">
    <cfRule type="expression" dxfId="797" priority="981">
      <formula>IF(RIGHT(TEXT(Y333,"0.#"),1)=".",FALSE,TRUE)</formula>
    </cfRule>
    <cfRule type="expression" dxfId="796" priority="982">
      <formula>IF(RIGHT(TEXT(Y333,"0.#"),1)=".",TRUE,FALSE)</formula>
    </cfRule>
  </conditionalFormatting>
  <conditionalFormatting sqref="AU350 AU337 AU324">
    <cfRule type="expression" dxfId="795" priority="977">
      <formula>IF(RIGHT(TEXT(AU324,"0.#"),1)=".",FALSE,TRUE)</formula>
    </cfRule>
    <cfRule type="expression" dxfId="794" priority="978">
      <formula>IF(RIGHT(TEXT(AU324,"0.#"),1)=".",TRUE,FALSE)</formula>
    </cfRule>
  </conditionalFormatting>
  <conditionalFormatting sqref="AU359 AU346 AU333">
    <cfRule type="expression" dxfId="793" priority="975">
      <formula>IF(RIGHT(TEXT(AU333,"0.#"),1)=".",FALSE,TRUE)</formula>
    </cfRule>
    <cfRule type="expression" dxfId="792" priority="976">
      <formula>IF(RIGHT(TEXT(AU333,"0.#"),1)=".",TRUE,FALSE)</formula>
    </cfRule>
  </conditionalFormatting>
  <conditionalFormatting sqref="AU351:AU358 AU349 AU338:AU345 AU336 AU325:AU332 AU323">
    <cfRule type="expression" dxfId="791" priority="973">
      <formula>IF(RIGHT(TEXT(AU323,"0.#"),1)=".",FALSE,TRUE)</formula>
    </cfRule>
    <cfRule type="expression" dxfId="790" priority="974">
      <formula>IF(RIGHT(TEXT(AU323,"0.#"),1)=".",TRUE,FALSE)</formula>
    </cfRule>
  </conditionalFormatting>
  <conditionalFormatting sqref="AI32">
    <cfRule type="expression" dxfId="789" priority="971">
      <formula>IF(RIGHT(TEXT(AI32,"0.#"),1)=".",FALSE,TRUE)</formula>
    </cfRule>
    <cfRule type="expression" dxfId="788" priority="972">
      <formula>IF(RIGHT(TEXT(AI32,"0.#"),1)=".",TRUE,FALSE)</formula>
    </cfRule>
  </conditionalFormatting>
  <conditionalFormatting sqref="AM32">
    <cfRule type="expression" dxfId="787" priority="969">
      <formula>IF(RIGHT(TEXT(AM32,"0.#"),1)=".",FALSE,TRUE)</formula>
    </cfRule>
    <cfRule type="expression" dxfId="786" priority="970">
      <formula>IF(RIGHT(TEXT(AM32,"0.#"),1)=".",TRUE,FALSE)</formula>
    </cfRule>
  </conditionalFormatting>
  <conditionalFormatting sqref="AE33">
    <cfRule type="expression" dxfId="785" priority="967">
      <formula>IF(RIGHT(TEXT(AE33,"0.#"),1)=".",FALSE,TRUE)</formula>
    </cfRule>
    <cfRule type="expression" dxfId="784" priority="968">
      <formula>IF(RIGHT(TEXT(AE33,"0.#"),1)=".",TRUE,FALSE)</formula>
    </cfRule>
  </conditionalFormatting>
  <conditionalFormatting sqref="AI33">
    <cfRule type="expression" dxfId="783" priority="965">
      <formula>IF(RIGHT(TEXT(AI33,"0.#"),1)=".",FALSE,TRUE)</formula>
    </cfRule>
    <cfRule type="expression" dxfId="782" priority="966">
      <formula>IF(RIGHT(TEXT(AI33,"0.#"),1)=".",TRUE,FALSE)</formula>
    </cfRule>
  </conditionalFormatting>
  <conditionalFormatting sqref="AM33">
    <cfRule type="expression" dxfId="781" priority="963">
      <formula>IF(RIGHT(TEXT(AM33,"0.#"),1)=".",FALSE,TRUE)</formula>
    </cfRule>
    <cfRule type="expression" dxfId="780" priority="964">
      <formula>IF(RIGHT(TEXT(AM33,"0.#"),1)=".",TRUE,FALSE)</formula>
    </cfRule>
  </conditionalFormatting>
  <conditionalFormatting sqref="AE210">
    <cfRule type="expression" dxfId="779" priority="959">
      <formula>IF(RIGHT(TEXT(AE210,"0.#"),1)=".",FALSE,TRUE)</formula>
    </cfRule>
    <cfRule type="expression" dxfId="778" priority="960">
      <formula>IF(RIGHT(TEXT(AE210,"0.#"),1)=".",TRUE,FALSE)</formula>
    </cfRule>
  </conditionalFormatting>
  <conditionalFormatting sqref="AE211">
    <cfRule type="expression" dxfId="777" priority="957">
      <formula>IF(RIGHT(TEXT(AE211,"0.#"),1)=".",FALSE,TRUE)</formula>
    </cfRule>
    <cfRule type="expression" dxfId="776" priority="958">
      <formula>IF(RIGHT(TEXT(AE211,"0.#"),1)=".",TRUE,FALSE)</formula>
    </cfRule>
  </conditionalFormatting>
  <conditionalFormatting sqref="AE212">
    <cfRule type="expression" dxfId="775" priority="955">
      <formula>IF(RIGHT(TEXT(AE212,"0.#"),1)=".",FALSE,TRUE)</formula>
    </cfRule>
    <cfRule type="expression" dxfId="774" priority="956">
      <formula>IF(RIGHT(TEXT(AE212,"0.#"),1)=".",TRUE,FALSE)</formula>
    </cfRule>
  </conditionalFormatting>
  <conditionalFormatting sqref="AI212">
    <cfRule type="expression" dxfId="773" priority="953">
      <formula>IF(RIGHT(TEXT(AI212,"0.#"),1)=".",FALSE,TRUE)</formula>
    </cfRule>
    <cfRule type="expression" dxfId="772" priority="954">
      <formula>IF(RIGHT(TEXT(AI212,"0.#"),1)=".",TRUE,FALSE)</formula>
    </cfRule>
  </conditionalFormatting>
  <conditionalFormatting sqref="AI211">
    <cfRule type="expression" dxfId="771" priority="951">
      <formula>IF(RIGHT(TEXT(AI211,"0.#"),1)=".",FALSE,TRUE)</formula>
    </cfRule>
    <cfRule type="expression" dxfId="770" priority="952">
      <formula>IF(RIGHT(TEXT(AI211,"0.#"),1)=".",TRUE,FALSE)</formula>
    </cfRule>
  </conditionalFormatting>
  <conditionalFormatting sqref="AI210">
    <cfRule type="expression" dxfId="769" priority="949">
      <formula>IF(RIGHT(TEXT(AI210,"0.#"),1)=".",FALSE,TRUE)</formula>
    </cfRule>
    <cfRule type="expression" dxfId="768" priority="950">
      <formula>IF(RIGHT(TEXT(AI210,"0.#"),1)=".",TRUE,FALSE)</formula>
    </cfRule>
  </conditionalFormatting>
  <conditionalFormatting sqref="AM210">
    <cfRule type="expression" dxfId="767" priority="947">
      <formula>IF(RIGHT(TEXT(AM210,"0.#"),1)=".",FALSE,TRUE)</formula>
    </cfRule>
    <cfRule type="expression" dxfId="766" priority="948">
      <formula>IF(RIGHT(TEXT(AM210,"0.#"),1)=".",TRUE,FALSE)</formula>
    </cfRule>
  </conditionalFormatting>
  <conditionalFormatting sqref="AM211">
    <cfRule type="expression" dxfId="765" priority="945">
      <formula>IF(RIGHT(TEXT(AM211,"0.#"),1)=".",FALSE,TRUE)</formula>
    </cfRule>
    <cfRule type="expression" dxfId="764" priority="946">
      <formula>IF(RIGHT(TEXT(AM211,"0.#"),1)=".",TRUE,FALSE)</formula>
    </cfRule>
  </conditionalFormatting>
  <conditionalFormatting sqref="AM212">
    <cfRule type="expression" dxfId="763" priority="943">
      <formula>IF(RIGHT(TEXT(AM212,"0.#"),1)=".",FALSE,TRUE)</formula>
    </cfRule>
    <cfRule type="expression" dxfId="762" priority="944">
      <formula>IF(RIGHT(TEXT(AM212,"0.#"),1)=".",TRUE,FALSE)</formula>
    </cfRule>
  </conditionalFormatting>
  <conditionalFormatting sqref="AL368:AO395">
    <cfRule type="expression" dxfId="761" priority="939">
      <formula>IF(AND(AL368&gt;=0, RIGHT(TEXT(AL368,"0.#"),1)&lt;&gt;"."),TRUE,FALSE)</formula>
    </cfRule>
    <cfRule type="expression" dxfId="760" priority="940">
      <formula>IF(AND(AL368&gt;=0, RIGHT(TEXT(AL368,"0.#"),1)="."),TRUE,FALSE)</formula>
    </cfRule>
    <cfRule type="expression" dxfId="759" priority="941">
      <formula>IF(AND(AL368&lt;0, RIGHT(TEXT(AL368,"0.#"),1)&lt;&gt;"."),TRUE,FALSE)</formula>
    </cfRule>
    <cfRule type="expression" dxfId="758" priority="942">
      <formula>IF(AND(AL368&lt;0, RIGHT(TEXT(AL368,"0.#"),1)="."),TRUE,FALSE)</formula>
    </cfRule>
  </conditionalFormatting>
  <conditionalFormatting sqref="AQ210:AQ212">
    <cfRule type="expression" dxfId="757" priority="937">
      <formula>IF(RIGHT(TEXT(AQ210,"0.#"),1)=".",FALSE,TRUE)</formula>
    </cfRule>
    <cfRule type="expression" dxfId="756" priority="938">
      <formula>IF(RIGHT(TEXT(AQ210,"0.#"),1)=".",TRUE,FALSE)</formula>
    </cfRule>
  </conditionalFormatting>
  <conditionalFormatting sqref="AU210:AU212">
    <cfRule type="expression" dxfId="755" priority="935">
      <formula>IF(RIGHT(TEXT(AU210,"0.#"),1)=".",FALSE,TRUE)</formula>
    </cfRule>
    <cfRule type="expression" dxfId="754" priority="936">
      <formula>IF(RIGHT(TEXT(AU210,"0.#"),1)=".",TRUE,FALSE)</formula>
    </cfRule>
  </conditionalFormatting>
  <conditionalFormatting sqref="Y368:Y395">
    <cfRule type="expression" dxfId="753" priority="933">
      <formula>IF(RIGHT(TEXT(Y368,"0.#"),1)=".",FALSE,TRUE)</formula>
    </cfRule>
    <cfRule type="expression" dxfId="752" priority="934">
      <formula>IF(RIGHT(TEXT(Y368,"0.#"),1)=".",TRUE,FALSE)</formula>
    </cfRule>
  </conditionalFormatting>
  <conditionalFormatting sqref="AL631:AO660">
    <cfRule type="expression" dxfId="751" priority="929">
      <formula>IF(AND(AL631&gt;=0, RIGHT(TEXT(AL631,"0.#"),1)&lt;&gt;"."),TRUE,FALSE)</formula>
    </cfRule>
    <cfRule type="expression" dxfId="750" priority="930">
      <formula>IF(AND(AL631&gt;=0, RIGHT(TEXT(AL631,"0.#"),1)="."),TRUE,FALSE)</formula>
    </cfRule>
    <cfRule type="expression" dxfId="749" priority="931">
      <formula>IF(AND(AL631&lt;0, RIGHT(TEXT(AL631,"0.#"),1)&lt;&gt;"."),TRUE,FALSE)</formula>
    </cfRule>
    <cfRule type="expression" dxfId="748" priority="932">
      <formula>IF(AND(AL631&lt;0, RIGHT(TEXT(AL631,"0.#"),1)="."),TRUE,FALSE)</formula>
    </cfRule>
  </conditionalFormatting>
  <conditionalFormatting sqref="Y631:Y660">
    <cfRule type="expression" dxfId="747" priority="927">
      <formula>IF(RIGHT(TEXT(Y631,"0.#"),1)=".",FALSE,TRUE)</formula>
    </cfRule>
    <cfRule type="expression" dxfId="746" priority="928">
      <formula>IF(RIGHT(TEXT(Y631,"0.#"),1)=".",TRUE,FALSE)</formula>
    </cfRule>
  </conditionalFormatting>
  <conditionalFormatting sqref="AL366:AO367">
    <cfRule type="expression" dxfId="745" priority="923">
      <formula>IF(AND(AL366&gt;=0, RIGHT(TEXT(AL366,"0.#"),1)&lt;&gt;"."),TRUE,FALSE)</formula>
    </cfRule>
    <cfRule type="expression" dxfId="744" priority="924">
      <formula>IF(AND(AL366&gt;=0, RIGHT(TEXT(AL366,"0.#"),1)="."),TRUE,FALSE)</formula>
    </cfRule>
    <cfRule type="expression" dxfId="743" priority="925">
      <formula>IF(AND(AL366&lt;0, RIGHT(TEXT(AL366,"0.#"),1)&lt;&gt;"."),TRUE,FALSE)</formula>
    </cfRule>
    <cfRule type="expression" dxfId="742" priority="926">
      <formula>IF(AND(AL366&lt;0, RIGHT(TEXT(AL366,"0.#"),1)="."),TRUE,FALSE)</formula>
    </cfRule>
  </conditionalFormatting>
  <conditionalFormatting sqref="Y366:Y367">
    <cfRule type="expression" dxfId="741" priority="921">
      <formula>IF(RIGHT(TEXT(Y366,"0.#"),1)=".",FALSE,TRUE)</formula>
    </cfRule>
    <cfRule type="expression" dxfId="740" priority="922">
      <formula>IF(RIGHT(TEXT(Y366,"0.#"),1)=".",TRUE,FALSE)</formula>
    </cfRule>
  </conditionalFormatting>
  <conditionalFormatting sqref="Y401:Y428">
    <cfRule type="expression" dxfId="739" priority="859">
      <formula>IF(RIGHT(TEXT(Y401,"0.#"),1)=".",FALSE,TRUE)</formula>
    </cfRule>
    <cfRule type="expression" dxfId="738" priority="860">
      <formula>IF(RIGHT(TEXT(Y401,"0.#"),1)=".",TRUE,FALSE)</formula>
    </cfRule>
  </conditionalFormatting>
  <conditionalFormatting sqref="Y399:Y400">
    <cfRule type="expression" dxfId="737" priority="853">
      <formula>IF(RIGHT(TEXT(Y399,"0.#"),1)=".",FALSE,TRUE)</formula>
    </cfRule>
    <cfRule type="expression" dxfId="736" priority="854">
      <formula>IF(RIGHT(TEXT(Y399,"0.#"),1)=".",TRUE,FALSE)</formula>
    </cfRule>
  </conditionalFormatting>
  <conditionalFormatting sqref="Y434:Y461">
    <cfRule type="expression" dxfId="735" priority="847">
      <formula>IF(RIGHT(TEXT(Y434,"0.#"),1)=".",FALSE,TRUE)</formula>
    </cfRule>
    <cfRule type="expression" dxfId="734" priority="848">
      <formula>IF(RIGHT(TEXT(Y434,"0.#"),1)=".",TRUE,FALSE)</formula>
    </cfRule>
  </conditionalFormatting>
  <conditionalFormatting sqref="Y432:Y433">
    <cfRule type="expression" dxfId="733" priority="841">
      <formula>IF(RIGHT(TEXT(Y432,"0.#"),1)=".",FALSE,TRUE)</formula>
    </cfRule>
    <cfRule type="expression" dxfId="732" priority="842">
      <formula>IF(RIGHT(TEXT(Y432,"0.#"),1)=".",TRUE,FALSE)</formula>
    </cfRule>
  </conditionalFormatting>
  <conditionalFormatting sqref="Y467:Y494">
    <cfRule type="expression" dxfId="731" priority="835">
      <formula>IF(RIGHT(TEXT(Y467,"0.#"),1)=".",FALSE,TRUE)</formula>
    </cfRule>
    <cfRule type="expression" dxfId="730" priority="836">
      <formula>IF(RIGHT(TEXT(Y467,"0.#"),1)=".",TRUE,FALSE)</formula>
    </cfRule>
  </conditionalFormatting>
  <conditionalFormatting sqref="Y465:Y466">
    <cfRule type="expression" dxfId="729" priority="829">
      <formula>IF(RIGHT(TEXT(Y465,"0.#"),1)=".",FALSE,TRUE)</formula>
    </cfRule>
    <cfRule type="expression" dxfId="728" priority="830">
      <formula>IF(RIGHT(TEXT(Y465,"0.#"),1)=".",TRUE,FALSE)</formula>
    </cfRule>
  </conditionalFormatting>
  <conditionalFormatting sqref="Y500:Y527">
    <cfRule type="expression" dxfId="727" priority="823">
      <formula>IF(RIGHT(TEXT(Y500,"0.#"),1)=".",FALSE,TRUE)</formula>
    </cfRule>
    <cfRule type="expression" dxfId="726" priority="824">
      <formula>IF(RIGHT(TEXT(Y500,"0.#"),1)=".",TRUE,FALSE)</formula>
    </cfRule>
  </conditionalFormatting>
  <conditionalFormatting sqref="Y498:Y499">
    <cfRule type="expression" dxfId="725" priority="817">
      <formula>IF(RIGHT(TEXT(Y498,"0.#"),1)=".",FALSE,TRUE)</formula>
    </cfRule>
    <cfRule type="expression" dxfId="724" priority="818">
      <formula>IF(RIGHT(TEXT(Y498,"0.#"),1)=".",TRUE,FALSE)</formula>
    </cfRule>
  </conditionalFormatting>
  <conditionalFormatting sqref="Y533:Y560">
    <cfRule type="expression" dxfId="723" priority="811">
      <formula>IF(RIGHT(TEXT(Y533,"0.#"),1)=".",FALSE,TRUE)</formula>
    </cfRule>
    <cfRule type="expression" dxfId="722" priority="812">
      <formula>IF(RIGHT(TEXT(Y533,"0.#"),1)=".",TRUE,FALSE)</formula>
    </cfRule>
  </conditionalFormatting>
  <conditionalFormatting sqref="W23">
    <cfRule type="expression" dxfId="721" priority="919">
      <formula>IF(RIGHT(TEXT(W23,"0.#"),1)=".",FALSE,TRUE)</formula>
    </cfRule>
    <cfRule type="expression" dxfId="720" priority="920">
      <formula>IF(RIGHT(TEXT(W23,"0.#"),1)=".",TRUE,FALSE)</formula>
    </cfRule>
  </conditionalFormatting>
  <conditionalFormatting sqref="W24:W27">
    <cfRule type="expression" dxfId="719" priority="917">
      <formula>IF(RIGHT(TEXT(W24,"0.#"),1)=".",FALSE,TRUE)</formula>
    </cfRule>
    <cfRule type="expression" dxfId="718" priority="918">
      <formula>IF(RIGHT(TEXT(W24,"0.#"),1)=".",TRUE,FALSE)</formula>
    </cfRule>
  </conditionalFormatting>
  <conditionalFormatting sqref="W28">
    <cfRule type="expression" dxfId="717" priority="915">
      <formula>IF(RIGHT(TEXT(W28,"0.#"),1)=".",FALSE,TRUE)</formula>
    </cfRule>
    <cfRule type="expression" dxfId="716" priority="916">
      <formula>IF(RIGHT(TEXT(W28,"0.#"),1)=".",TRUE,FALSE)</formula>
    </cfRule>
  </conditionalFormatting>
  <conditionalFormatting sqref="P23">
    <cfRule type="expression" dxfId="715" priority="913">
      <formula>IF(RIGHT(TEXT(P23,"0.#"),1)=".",FALSE,TRUE)</formula>
    </cfRule>
    <cfRule type="expression" dxfId="714" priority="914">
      <formula>IF(RIGHT(TEXT(P23,"0.#"),1)=".",TRUE,FALSE)</formula>
    </cfRule>
  </conditionalFormatting>
  <conditionalFormatting sqref="P24:P27">
    <cfRule type="expression" dxfId="713" priority="911">
      <formula>IF(RIGHT(TEXT(P24,"0.#"),1)=".",FALSE,TRUE)</formula>
    </cfRule>
    <cfRule type="expression" dxfId="712" priority="912">
      <formula>IF(RIGHT(TEXT(P24,"0.#"),1)=".",TRUE,FALSE)</formula>
    </cfRule>
  </conditionalFormatting>
  <conditionalFormatting sqref="P28">
    <cfRule type="expression" dxfId="711" priority="909">
      <formula>IF(RIGHT(TEXT(P28,"0.#"),1)=".",FALSE,TRUE)</formula>
    </cfRule>
    <cfRule type="expression" dxfId="710" priority="910">
      <formula>IF(RIGHT(TEXT(P28,"0.#"),1)=".",TRUE,FALSE)</formula>
    </cfRule>
  </conditionalFormatting>
  <conditionalFormatting sqref="AE202">
    <cfRule type="expression" dxfId="709" priority="907">
      <formula>IF(RIGHT(TEXT(AE202,"0.#"),1)=".",FALSE,TRUE)</formula>
    </cfRule>
    <cfRule type="expression" dxfId="708" priority="908">
      <formula>IF(RIGHT(TEXT(AE202,"0.#"),1)=".",TRUE,FALSE)</formula>
    </cfRule>
  </conditionalFormatting>
  <conditionalFormatting sqref="AE203">
    <cfRule type="expression" dxfId="707" priority="905">
      <formula>IF(RIGHT(TEXT(AE203,"0.#"),1)=".",FALSE,TRUE)</formula>
    </cfRule>
    <cfRule type="expression" dxfId="706" priority="906">
      <formula>IF(RIGHT(TEXT(AE203,"0.#"),1)=".",TRUE,FALSE)</formula>
    </cfRule>
  </conditionalFormatting>
  <conditionalFormatting sqref="AE204">
    <cfRule type="expression" dxfId="705" priority="903">
      <formula>IF(RIGHT(TEXT(AE204,"0.#"),1)=".",FALSE,TRUE)</formula>
    </cfRule>
    <cfRule type="expression" dxfId="704" priority="904">
      <formula>IF(RIGHT(TEXT(AE204,"0.#"),1)=".",TRUE,FALSE)</formula>
    </cfRule>
  </conditionalFormatting>
  <conditionalFormatting sqref="AI204">
    <cfRule type="expression" dxfId="703" priority="901">
      <formula>IF(RIGHT(TEXT(AI204,"0.#"),1)=".",FALSE,TRUE)</formula>
    </cfRule>
    <cfRule type="expression" dxfId="702" priority="902">
      <formula>IF(RIGHT(TEXT(AI204,"0.#"),1)=".",TRUE,FALSE)</formula>
    </cfRule>
  </conditionalFormatting>
  <conditionalFormatting sqref="AI203">
    <cfRule type="expression" dxfId="701" priority="899">
      <formula>IF(RIGHT(TEXT(AI203,"0.#"),1)=".",FALSE,TRUE)</formula>
    </cfRule>
    <cfRule type="expression" dxfId="700" priority="900">
      <formula>IF(RIGHT(TEXT(AI203,"0.#"),1)=".",TRUE,FALSE)</formula>
    </cfRule>
  </conditionalFormatting>
  <conditionalFormatting sqref="AI202">
    <cfRule type="expression" dxfId="699" priority="897">
      <formula>IF(RIGHT(TEXT(AI202,"0.#"),1)=".",FALSE,TRUE)</formula>
    </cfRule>
    <cfRule type="expression" dxfId="698" priority="898">
      <formula>IF(RIGHT(TEXT(AI202,"0.#"),1)=".",TRUE,FALSE)</formula>
    </cfRule>
  </conditionalFormatting>
  <conditionalFormatting sqref="AM202">
    <cfRule type="expression" dxfId="697" priority="895">
      <formula>IF(RIGHT(TEXT(AM202,"0.#"),1)=".",FALSE,TRUE)</formula>
    </cfRule>
    <cfRule type="expression" dxfId="696" priority="896">
      <formula>IF(RIGHT(TEXT(AM202,"0.#"),1)=".",TRUE,FALSE)</formula>
    </cfRule>
  </conditionalFormatting>
  <conditionalFormatting sqref="AQ202:AQ203">
    <cfRule type="expression" dxfId="695" priority="889">
      <formula>IF(RIGHT(TEXT(AQ202,"0.#"),1)=".",FALSE,TRUE)</formula>
    </cfRule>
    <cfRule type="expression" dxfId="694" priority="890">
      <formula>IF(RIGHT(TEXT(AQ202,"0.#"),1)=".",TRUE,FALSE)</formula>
    </cfRule>
  </conditionalFormatting>
  <conditionalFormatting sqref="AU202:AU204">
    <cfRule type="expression" dxfId="693" priority="887">
      <formula>IF(RIGHT(TEXT(AU202,"0.#"),1)=".",FALSE,TRUE)</formula>
    </cfRule>
    <cfRule type="expression" dxfId="692" priority="888">
      <formula>IF(RIGHT(TEXT(AU202,"0.#"),1)=".",TRUE,FALSE)</formula>
    </cfRule>
  </conditionalFormatting>
  <conditionalFormatting sqref="AE205">
    <cfRule type="expression" dxfId="691" priority="885">
      <formula>IF(RIGHT(TEXT(AE205,"0.#"),1)=".",FALSE,TRUE)</formula>
    </cfRule>
    <cfRule type="expression" dxfId="690" priority="886">
      <formula>IF(RIGHT(TEXT(AE205,"0.#"),1)=".",TRUE,FALSE)</formula>
    </cfRule>
  </conditionalFormatting>
  <conditionalFormatting sqref="AE206">
    <cfRule type="expression" dxfId="689" priority="883">
      <formula>IF(RIGHT(TEXT(AE206,"0.#"),1)=".",FALSE,TRUE)</formula>
    </cfRule>
    <cfRule type="expression" dxfId="688" priority="884">
      <formula>IF(RIGHT(TEXT(AE206,"0.#"),1)=".",TRUE,FALSE)</formula>
    </cfRule>
  </conditionalFormatting>
  <conditionalFormatting sqref="AE207">
    <cfRule type="expression" dxfId="687" priority="881">
      <formula>IF(RIGHT(TEXT(AE207,"0.#"),1)=".",FALSE,TRUE)</formula>
    </cfRule>
    <cfRule type="expression" dxfId="686" priority="882">
      <formula>IF(RIGHT(TEXT(AE207,"0.#"),1)=".",TRUE,FALSE)</formula>
    </cfRule>
  </conditionalFormatting>
  <conditionalFormatting sqref="AI207">
    <cfRule type="expression" dxfId="685" priority="879">
      <formula>IF(RIGHT(TEXT(AI207,"0.#"),1)=".",FALSE,TRUE)</formula>
    </cfRule>
    <cfRule type="expression" dxfId="684" priority="880">
      <formula>IF(RIGHT(TEXT(AI207,"0.#"),1)=".",TRUE,FALSE)</formula>
    </cfRule>
  </conditionalFormatting>
  <conditionalFormatting sqref="AI206">
    <cfRule type="expression" dxfId="683" priority="877">
      <formula>IF(RIGHT(TEXT(AI206,"0.#"),1)=".",FALSE,TRUE)</formula>
    </cfRule>
    <cfRule type="expression" dxfId="682" priority="878">
      <formula>IF(RIGHT(TEXT(AI206,"0.#"),1)=".",TRUE,FALSE)</formula>
    </cfRule>
  </conditionalFormatting>
  <conditionalFormatting sqref="AI205">
    <cfRule type="expression" dxfId="681" priority="875">
      <formula>IF(RIGHT(TEXT(AI205,"0.#"),1)=".",FALSE,TRUE)</formula>
    </cfRule>
    <cfRule type="expression" dxfId="680" priority="876">
      <formula>IF(RIGHT(TEXT(AI205,"0.#"),1)=".",TRUE,FALSE)</formula>
    </cfRule>
  </conditionalFormatting>
  <conditionalFormatting sqref="AQ205:AQ206">
    <cfRule type="expression" dxfId="679" priority="867">
      <formula>IF(RIGHT(TEXT(AQ205,"0.#"),1)=".",FALSE,TRUE)</formula>
    </cfRule>
    <cfRule type="expression" dxfId="678" priority="868">
      <formula>IF(RIGHT(TEXT(AQ205,"0.#"),1)=".",TRUE,FALSE)</formula>
    </cfRule>
  </conditionalFormatting>
  <conditionalFormatting sqref="AU206">
    <cfRule type="expression" dxfId="677" priority="865">
      <formula>IF(RIGHT(TEXT(AU206,"0.#"),1)=".",FALSE,TRUE)</formula>
    </cfRule>
    <cfRule type="expression" dxfId="676" priority="866">
      <formula>IF(RIGHT(TEXT(AU206,"0.#"),1)=".",TRUE,FALSE)</formula>
    </cfRule>
  </conditionalFormatting>
  <conditionalFormatting sqref="AL404:AO428">
    <cfRule type="expression" dxfId="675" priority="861">
      <formula>IF(AND(AL404&gt;=0, RIGHT(TEXT(AL404,"0.#"),1)&lt;&gt;"."),TRUE,FALSE)</formula>
    </cfRule>
    <cfRule type="expression" dxfId="674" priority="862">
      <formula>IF(AND(AL404&gt;=0, RIGHT(TEXT(AL404,"0.#"),1)="."),TRUE,FALSE)</formula>
    </cfRule>
    <cfRule type="expression" dxfId="673" priority="863">
      <formula>IF(AND(AL404&lt;0, RIGHT(TEXT(AL404,"0.#"),1)&lt;&gt;"."),TRUE,FALSE)</formula>
    </cfRule>
    <cfRule type="expression" dxfId="672" priority="864">
      <formula>IF(AND(AL404&lt;0, RIGHT(TEXT(AL404,"0.#"),1)="."),TRUE,FALSE)</formula>
    </cfRule>
  </conditionalFormatting>
  <conditionalFormatting sqref="AL434:AO461">
    <cfRule type="expression" dxfId="671" priority="849">
      <formula>IF(AND(AL434&gt;=0, RIGHT(TEXT(AL434,"0.#"),1)&lt;&gt;"."),TRUE,FALSE)</formula>
    </cfRule>
    <cfRule type="expression" dxfId="670" priority="850">
      <formula>IF(AND(AL434&gt;=0, RIGHT(TEXT(AL434,"0.#"),1)="."),TRUE,FALSE)</formula>
    </cfRule>
    <cfRule type="expression" dxfId="669" priority="851">
      <formula>IF(AND(AL434&lt;0, RIGHT(TEXT(AL434,"0.#"),1)&lt;&gt;"."),TRUE,FALSE)</formula>
    </cfRule>
    <cfRule type="expression" dxfId="668" priority="852">
      <formula>IF(AND(AL434&lt;0, RIGHT(TEXT(AL434,"0.#"),1)="."),TRUE,FALSE)</formula>
    </cfRule>
  </conditionalFormatting>
  <conditionalFormatting sqref="AL432:AO433">
    <cfRule type="expression" dxfId="667" priority="843">
      <formula>IF(AND(AL432&gt;=0, RIGHT(TEXT(AL432,"0.#"),1)&lt;&gt;"."),TRUE,FALSE)</formula>
    </cfRule>
    <cfRule type="expression" dxfId="666" priority="844">
      <formula>IF(AND(AL432&gt;=0, RIGHT(TEXT(AL432,"0.#"),1)="."),TRUE,FALSE)</formula>
    </cfRule>
    <cfRule type="expression" dxfId="665" priority="845">
      <formula>IF(AND(AL432&lt;0, RIGHT(TEXT(AL432,"0.#"),1)&lt;&gt;"."),TRUE,FALSE)</formula>
    </cfRule>
    <cfRule type="expression" dxfId="664" priority="846">
      <formula>IF(AND(AL432&lt;0, RIGHT(TEXT(AL432,"0.#"),1)="."),TRUE,FALSE)</formula>
    </cfRule>
  </conditionalFormatting>
  <conditionalFormatting sqref="AL467:AO494">
    <cfRule type="expression" dxfId="663" priority="837">
      <formula>IF(AND(AL467&gt;=0, RIGHT(TEXT(AL467,"0.#"),1)&lt;&gt;"."),TRUE,FALSE)</formula>
    </cfRule>
    <cfRule type="expression" dxfId="662" priority="838">
      <formula>IF(AND(AL467&gt;=0, RIGHT(TEXT(AL467,"0.#"),1)="."),TRUE,FALSE)</formula>
    </cfRule>
    <cfRule type="expression" dxfId="661" priority="839">
      <formula>IF(AND(AL467&lt;0, RIGHT(TEXT(AL467,"0.#"),1)&lt;&gt;"."),TRUE,FALSE)</formula>
    </cfRule>
    <cfRule type="expression" dxfId="660" priority="840">
      <formula>IF(AND(AL467&lt;0, RIGHT(TEXT(AL467,"0.#"),1)="."),TRUE,FALSE)</formula>
    </cfRule>
  </conditionalFormatting>
  <conditionalFormatting sqref="AL465:AO466">
    <cfRule type="expression" dxfId="659" priority="831">
      <formula>IF(AND(AL465&gt;=0, RIGHT(TEXT(AL465,"0.#"),1)&lt;&gt;"."),TRUE,FALSE)</formula>
    </cfRule>
    <cfRule type="expression" dxfId="658" priority="832">
      <formula>IF(AND(AL465&gt;=0, RIGHT(TEXT(AL465,"0.#"),1)="."),TRUE,FALSE)</formula>
    </cfRule>
    <cfRule type="expression" dxfId="657" priority="833">
      <formula>IF(AND(AL465&lt;0, RIGHT(TEXT(AL465,"0.#"),1)&lt;&gt;"."),TRUE,FALSE)</formula>
    </cfRule>
    <cfRule type="expression" dxfId="656" priority="834">
      <formula>IF(AND(AL465&lt;0, RIGHT(TEXT(AL465,"0.#"),1)="."),TRUE,FALSE)</formula>
    </cfRule>
  </conditionalFormatting>
  <conditionalFormatting sqref="AL500:AO527">
    <cfRule type="expression" dxfId="655" priority="825">
      <formula>IF(AND(AL500&gt;=0, RIGHT(TEXT(AL500,"0.#"),1)&lt;&gt;"."),TRUE,FALSE)</formula>
    </cfRule>
    <cfRule type="expression" dxfId="654" priority="826">
      <formula>IF(AND(AL500&gt;=0, RIGHT(TEXT(AL500,"0.#"),1)="."),TRUE,FALSE)</formula>
    </cfRule>
    <cfRule type="expression" dxfId="653" priority="827">
      <formula>IF(AND(AL500&lt;0, RIGHT(TEXT(AL500,"0.#"),1)&lt;&gt;"."),TRUE,FALSE)</formula>
    </cfRule>
    <cfRule type="expression" dxfId="652" priority="828">
      <formula>IF(AND(AL500&lt;0, RIGHT(TEXT(AL500,"0.#"),1)="."),TRUE,FALSE)</formula>
    </cfRule>
  </conditionalFormatting>
  <conditionalFormatting sqref="AL498:AO499">
    <cfRule type="expression" dxfId="651" priority="819">
      <formula>IF(AND(AL498&gt;=0, RIGHT(TEXT(AL498,"0.#"),1)&lt;&gt;"."),TRUE,FALSE)</formula>
    </cfRule>
    <cfRule type="expression" dxfId="650" priority="820">
      <formula>IF(AND(AL498&gt;=0, RIGHT(TEXT(AL498,"0.#"),1)="."),TRUE,FALSE)</formula>
    </cfRule>
    <cfRule type="expression" dxfId="649" priority="821">
      <formula>IF(AND(AL498&lt;0, RIGHT(TEXT(AL498,"0.#"),1)&lt;&gt;"."),TRUE,FALSE)</formula>
    </cfRule>
    <cfRule type="expression" dxfId="648" priority="822">
      <formula>IF(AND(AL498&lt;0, RIGHT(TEXT(AL498,"0.#"),1)="."),TRUE,FALSE)</formula>
    </cfRule>
  </conditionalFormatting>
  <conditionalFormatting sqref="AL533:AO560">
    <cfRule type="expression" dxfId="647" priority="813">
      <formula>IF(AND(AL533&gt;=0, RIGHT(TEXT(AL533,"0.#"),1)&lt;&gt;"."),TRUE,FALSE)</formula>
    </cfRule>
    <cfRule type="expression" dxfId="646" priority="814">
      <formula>IF(AND(AL533&gt;=0, RIGHT(TEXT(AL533,"0.#"),1)="."),TRUE,FALSE)</formula>
    </cfRule>
    <cfRule type="expression" dxfId="645" priority="815">
      <formula>IF(AND(AL533&lt;0, RIGHT(TEXT(AL533,"0.#"),1)&lt;&gt;"."),TRUE,FALSE)</formula>
    </cfRule>
    <cfRule type="expression" dxfId="644" priority="816">
      <formula>IF(AND(AL533&lt;0, RIGHT(TEXT(AL533,"0.#"),1)="."),TRUE,FALSE)</formula>
    </cfRule>
  </conditionalFormatting>
  <conditionalFormatting sqref="AL531:AO532">
    <cfRule type="expression" dxfId="643" priority="807">
      <formula>IF(AND(AL531&gt;=0, RIGHT(TEXT(AL531,"0.#"),1)&lt;&gt;"."),TRUE,FALSE)</formula>
    </cfRule>
    <cfRule type="expression" dxfId="642" priority="808">
      <formula>IF(AND(AL531&gt;=0, RIGHT(TEXT(AL531,"0.#"),1)="."),TRUE,FALSE)</formula>
    </cfRule>
    <cfRule type="expression" dxfId="641" priority="809">
      <formula>IF(AND(AL531&lt;0, RIGHT(TEXT(AL531,"0.#"),1)&lt;&gt;"."),TRUE,FALSE)</formula>
    </cfRule>
    <cfRule type="expression" dxfId="640" priority="810">
      <formula>IF(AND(AL531&lt;0, RIGHT(TEXT(AL531,"0.#"),1)="."),TRUE,FALSE)</formula>
    </cfRule>
  </conditionalFormatting>
  <conditionalFormatting sqref="Y531:Y532">
    <cfRule type="expression" dxfId="639" priority="805">
      <formula>IF(RIGHT(TEXT(Y531,"0.#"),1)=".",FALSE,TRUE)</formula>
    </cfRule>
    <cfRule type="expression" dxfId="638" priority="806">
      <formula>IF(RIGHT(TEXT(Y531,"0.#"),1)=".",TRUE,FALSE)</formula>
    </cfRule>
  </conditionalFormatting>
  <conditionalFormatting sqref="AL566:AO593">
    <cfRule type="expression" dxfId="637" priority="801">
      <formula>IF(AND(AL566&gt;=0, RIGHT(TEXT(AL566,"0.#"),1)&lt;&gt;"."),TRUE,FALSE)</formula>
    </cfRule>
    <cfRule type="expression" dxfId="636" priority="802">
      <formula>IF(AND(AL566&gt;=0, RIGHT(TEXT(AL566,"0.#"),1)="."),TRUE,FALSE)</formula>
    </cfRule>
    <cfRule type="expression" dxfId="635" priority="803">
      <formula>IF(AND(AL566&lt;0, RIGHT(TEXT(AL566,"0.#"),1)&lt;&gt;"."),TRUE,FALSE)</formula>
    </cfRule>
    <cfRule type="expression" dxfId="634" priority="804">
      <formula>IF(AND(AL566&lt;0, RIGHT(TEXT(AL566,"0.#"),1)="."),TRUE,FALSE)</formula>
    </cfRule>
  </conditionalFormatting>
  <conditionalFormatting sqref="Y566:Y593">
    <cfRule type="expression" dxfId="633" priority="799">
      <formula>IF(RIGHT(TEXT(Y566,"0.#"),1)=".",FALSE,TRUE)</formula>
    </cfRule>
    <cfRule type="expression" dxfId="632" priority="800">
      <formula>IF(RIGHT(TEXT(Y566,"0.#"),1)=".",TRUE,FALSE)</formula>
    </cfRule>
  </conditionalFormatting>
  <conditionalFormatting sqref="AL564:AO565">
    <cfRule type="expression" dxfId="631" priority="795">
      <formula>IF(AND(AL564&gt;=0, RIGHT(TEXT(AL564,"0.#"),1)&lt;&gt;"."),TRUE,FALSE)</formula>
    </cfRule>
    <cfRule type="expression" dxfId="630" priority="796">
      <formula>IF(AND(AL564&gt;=0, RIGHT(TEXT(AL564,"0.#"),1)="."),TRUE,FALSE)</formula>
    </cfRule>
    <cfRule type="expression" dxfId="629" priority="797">
      <formula>IF(AND(AL564&lt;0, RIGHT(TEXT(AL564,"0.#"),1)&lt;&gt;"."),TRUE,FALSE)</formula>
    </cfRule>
    <cfRule type="expression" dxfId="628" priority="798">
      <formula>IF(AND(AL564&lt;0, RIGHT(TEXT(AL564,"0.#"),1)="."),TRUE,FALSE)</formula>
    </cfRule>
  </conditionalFormatting>
  <conditionalFormatting sqref="Y564:Y565">
    <cfRule type="expression" dxfId="627" priority="793">
      <formula>IF(RIGHT(TEXT(Y564,"0.#"),1)=".",FALSE,TRUE)</formula>
    </cfRule>
    <cfRule type="expression" dxfId="626" priority="794">
      <formula>IF(RIGHT(TEXT(Y564,"0.#"),1)=".",TRUE,FALSE)</formula>
    </cfRule>
  </conditionalFormatting>
  <conditionalFormatting sqref="AL599:AO626">
    <cfRule type="expression" dxfId="625" priority="789">
      <formula>IF(AND(AL599&gt;=0, RIGHT(TEXT(AL599,"0.#"),1)&lt;&gt;"."),TRUE,FALSE)</formula>
    </cfRule>
    <cfRule type="expression" dxfId="624" priority="790">
      <formula>IF(AND(AL599&gt;=0, RIGHT(TEXT(AL599,"0.#"),1)="."),TRUE,FALSE)</formula>
    </cfRule>
    <cfRule type="expression" dxfId="623" priority="791">
      <formula>IF(AND(AL599&lt;0, RIGHT(TEXT(AL599,"0.#"),1)&lt;&gt;"."),TRUE,FALSE)</formula>
    </cfRule>
    <cfRule type="expression" dxfId="622" priority="792">
      <formula>IF(AND(AL599&lt;0, RIGHT(TEXT(AL599,"0.#"),1)="."),TRUE,FALSE)</formula>
    </cfRule>
  </conditionalFormatting>
  <conditionalFormatting sqref="Y599:Y626">
    <cfRule type="expression" dxfId="621" priority="787">
      <formula>IF(RIGHT(TEXT(Y599,"0.#"),1)=".",FALSE,TRUE)</formula>
    </cfRule>
    <cfRule type="expression" dxfId="620" priority="788">
      <formula>IF(RIGHT(TEXT(Y599,"0.#"),1)=".",TRUE,FALSE)</formula>
    </cfRule>
  </conditionalFormatting>
  <conditionalFormatting sqref="AL597:AO598">
    <cfRule type="expression" dxfId="619" priority="783">
      <formula>IF(AND(AL597&gt;=0, RIGHT(TEXT(AL597,"0.#"),1)&lt;&gt;"."),TRUE,FALSE)</formula>
    </cfRule>
    <cfRule type="expression" dxfId="618" priority="784">
      <formula>IF(AND(AL597&gt;=0, RIGHT(TEXT(AL597,"0.#"),1)="."),TRUE,FALSE)</formula>
    </cfRule>
    <cfRule type="expression" dxfId="617" priority="785">
      <formula>IF(AND(AL597&lt;0, RIGHT(TEXT(AL597,"0.#"),1)&lt;&gt;"."),TRUE,FALSE)</formula>
    </cfRule>
    <cfRule type="expression" dxfId="616" priority="786">
      <formula>IF(AND(AL597&lt;0, RIGHT(TEXT(AL597,"0.#"),1)="."),TRUE,FALSE)</formula>
    </cfRule>
  </conditionalFormatting>
  <conditionalFormatting sqref="Y597:Y598">
    <cfRule type="expression" dxfId="615" priority="781">
      <formula>IF(RIGHT(TEXT(Y597,"0.#"),1)=".",FALSE,TRUE)</formula>
    </cfRule>
    <cfRule type="expression" dxfId="614" priority="782">
      <formula>IF(RIGHT(TEXT(Y597,"0.#"),1)=".",TRUE,FALSE)</formula>
    </cfRule>
  </conditionalFormatting>
  <conditionalFormatting sqref="P29:AC29">
    <cfRule type="expression" dxfId="613" priority="775">
      <formula>IF(RIGHT(TEXT(P29,"0.#"),1)=".",FALSE,TRUE)</formula>
    </cfRule>
    <cfRule type="expression" dxfId="612" priority="776">
      <formula>IF(RIGHT(TEXT(P29,"0.#"),1)=".",TRUE,FALSE)</formula>
    </cfRule>
  </conditionalFormatting>
  <conditionalFormatting sqref="AM41">
    <cfRule type="expression" dxfId="611" priority="757">
      <formula>IF(RIGHT(TEXT(AM41,"0.#"),1)=".",FALSE,TRUE)</formula>
    </cfRule>
    <cfRule type="expression" dxfId="610" priority="758">
      <formula>IF(RIGHT(TEXT(AM41,"0.#"),1)=".",TRUE,FALSE)</formula>
    </cfRule>
  </conditionalFormatting>
  <conditionalFormatting sqref="AM40">
    <cfRule type="expression" dxfId="609" priority="759">
      <formula>IF(RIGHT(TEXT(AM40,"0.#"),1)=".",FALSE,TRUE)</formula>
    </cfRule>
    <cfRule type="expression" dxfId="608" priority="760">
      <formula>IF(RIGHT(TEXT(AM40,"0.#"),1)=".",TRUE,FALSE)</formula>
    </cfRule>
  </conditionalFormatting>
  <conditionalFormatting sqref="AE39">
    <cfRule type="expression" dxfId="607" priority="773">
      <formula>IF(RIGHT(TEXT(AE39,"0.#"),1)=".",FALSE,TRUE)</formula>
    </cfRule>
    <cfRule type="expression" dxfId="606" priority="774">
      <formula>IF(RIGHT(TEXT(AE39,"0.#"),1)=".",TRUE,FALSE)</formula>
    </cfRule>
  </conditionalFormatting>
  <conditionalFormatting sqref="AQ40">
    <cfRule type="expression" dxfId="605" priority="755">
      <formula>IF(RIGHT(TEXT(AQ40,"0.#"),1)=".",FALSE,TRUE)</formula>
    </cfRule>
    <cfRule type="expression" dxfId="604" priority="756">
      <formula>IF(RIGHT(TEXT(AQ40,"0.#"),1)=".",TRUE,FALSE)</formula>
    </cfRule>
  </conditionalFormatting>
  <conditionalFormatting sqref="AU39:AU41">
    <cfRule type="expression" dxfId="603" priority="753">
      <formula>IF(RIGHT(TEXT(AU39,"0.#"),1)=".",FALSE,TRUE)</formula>
    </cfRule>
    <cfRule type="expression" dxfId="602" priority="754">
      <formula>IF(RIGHT(TEXT(AU39,"0.#"),1)=".",TRUE,FALSE)</formula>
    </cfRule>
  </conditionalFormatting>
  <conditionalFormatting sqref="AI41">
    <cfRule type="expression" dxfId="601" priority="767">
      <formula>IF(RIGHT(TEXT(AI41,"0.#"),1)=".",FALSE,TRUE)</formula>
    </cfRule>
    <cfRule type="expression" dxfId="600" priority="768">
      <formula>IF(RIGHT(TEXT(AI41,"0.#"),1)=".",TRUE,FALSE)</formula>
    </cfRule>
  </conditionalFormatting>
  <conditionalFormatting sqref="AE40">
    <cfRule type="expression" dxfId="599" priority="771">
      <formula>IF(RIGHT(TEXT(AE40,"0.#"),1)=".",FALSE,TRUE)</formula>
    </cfRule>
    <cfRule type="expression" dxfId="598" priority="772">
      <formula>IF(RIGHT(TEXT(AE40,"0.#"),1)=".",TRUE,FALSE)</formula>
    </cfRule>
  </conditionalFormatting>
  <conditionalFormatting sqref="AE41">
    <cfRule type="expression" dxfId="597" priority="769">
      <formula>IF(RIGHT(TEXT(AE41,"0.#"),1)=".",FALSE,TRUE)</formula>
    </cfRule>
    <cfRule type="expression" dxfId="596" priority="770">
      <formula>IF(RIGHT(TEXT(AE41,"0.#"),1)=".",TRUE,FALSE)</formula>
    </cfRule>
  </conditionalFormatting>
  <conditionalFormatting sqref="AM39">
    <cfRule type="expression" dxfId="595" priority="761">
      <formula>IF(RIGHT(TEXT(AM39,"0.#"),1)=".",FALSE,TRUE)</formula>
    </cfRule>
    <cfRule type="expression" dxfId="594" priority="762">
      <formula>IF(RIGHT(TEXT(AM39,"0.#"),1)=".",TRUE,FALSE)</formula>
    </cfRule>
  </conditionalFormatting>
  <conditionalFormatting sqref="AI39">
    <cfRule type="expression" dxfId="593" priority="763">
      <formula>IF(RIGHT(TEXT(AI39,"0.#"),1)=".",FALSE,TRUE)</formula>
    </cfRule>
    <cfRule type="expression" dxfId="592" priority="764">
      <formula>IF(RIGHT(TEXT(AI39,"0.#"),1)=".",TRUE,FALSE)</formula>
    </cfRule>
  </conditionalFormatting>
  <conditionalFormatting sqref="AI40">
    <cfRule type="expression" dxfId="591" priority="765">
      <formula>IF(RIGHT(TEXT(AI40,"0.#"),1)=".",FALSE,TRUE)</formula>
    </cfRule>
    <cfRule type="expression" dxfId="590" priority="766">
      <formula>IF(RIGHT(TEXT(AI40,"0.#"),1)=".",TRUE,FALSE)</formula>
    </cfRule>
  </conditionalFormatting>
  <conditionalFormatting sqref="AM69">
    <cfRule type="expression" dxfId="589" priority="725">
      <formula>IF(RIGHT(TEXT(AM69,"0.#"),1)=".",FALSE,TRUE)</formula>
    </cfRule>
    <cfRule type="expression" dxfId="588" priority="726">
      <formula>IF(RIGHT(TEXT(AM69,"0.#"),1)=".",TRUE,FALSE)</formula>
    </cfRule>
  </conditionalFormatting>
  <conditionalFormatting sqref="AE70 AM70">
    <cfRule type="expression" dxfId="587" priority="723">
      <formula>IF(RIGHT(TEXT(AE70,"0.#"),1)=".",FALSE,TRUE)</formula>
    </cfRule>
    <cfRule type="expression" dxfId="586" priority="724">
      <formula>IF(RIGHT(TEXT(AE70,"0.#"),1)=".",TRUE,FALSE)</formula>
    </cfRule>
  </conditionalFormatting>
  <conditionalFormatting sqref="AI70">
    <cfRule type="expression" dxfId="585" priority="721">
      <formula>IF(RIGHT(TEXT(AI70,"0.#"),1)=".",FALSE,TRUE)</formula>
    </cfRule>
    <cfRule type="expression" dxfId="584" priority="722">
      <formula>IF(RIGHT(TEXT(AI70,"0.#"),1)=".",TRUE,FALSE)</formula>
    </cfRule>
  </conditionalFormatting>
  <conditionalFormatting sqref="AQ70">
    <cfRule type="expression" dxfId="583" priority="719">
      <formula>IF(RIGHT(TEXT(AQ70,"0.#"),1)=".",FALSE,TRUE)</formula>
    </cfRule>
    <cfRule type="expression" dxfId="582" priority="720">
      <formula>IF(RIGHT(TEXT(AQ70,"0.#"),1)=".",TRUE,FALSE)</formula>
    </cfRule>
  </conditionalFormatting>
  <conditionalFormatting sqref="AE69 AQ69">
    <cfRule type="expression" dxfId="581" priority="729">
      <formula>IF(RIGHT(TEXT(AE69,"0.#"),1)=".",FALSE,TRUE)</formula>
    </cfRule>
    <cfRule type="expression" dxfId="580" priority="730">
      <formula>IF(RIGHT(TEXT(AE69,"0.#"),1)=".",TRUE,FALSE)</formula>
    </cfRule>
  </conditionalFormatting>
  <conditionalFormatting sqref="AI69">
    <cfRule type="expression" dxfId="579" priority="727">
      <formula>IF(RIGHT(TEXT(AI69,"0.#"),1)=".",FALSE,TRUE)</formula>
    </cfRule>
    <cfRule type="expression" dxfId="578" priority="728">
      <formula>IF(RIGHT(TEXT(AI69,"0.#"),1)=".",TRUE,FALSE)</formula>
    </cfRule>
  </conditionalFormatting>
  <conditionalFormatting sqref="AE66 AQ66">
    <cfRule type="expression" dxfId="577" priority="717">
      <formula>IF(RIGHT(TEXT(AE66,"0.#"),1)=".",FALSE,TRUE)</formula>
    </cfRule>
    <cfRule type="expression" dxfId="576" priority="718">
      <formula>IF(RIGHT(TEXT(AE66,"0.#"),1)=".",TRUE,FALSE)</formula>
    </cfRule>
  </conditionalFormatting>
  <conditionalFormatting sqref="AI66">
    <cfRule type="expression" dxfId="575" priority="715">
      <formula>IF(RIGHT(TEXT(AI66,"0.#"),1)=".",FALSE,TRUE)</formula>
    </cfRule>
    <cfRule type="expression" dxfId="574" priority="716">
      <formula>IF(RIGHT(TEXT(AI66,"0.#"),1)=".",TRUE,FALSE)</formula>
    </cfRule>
  </conditionalFormatting>
  <conditionalFormatting sqref="AM66">
    <cfRule type="expression" dxfId="573" priority="713">
      <formula>IF(RIGHT(TEXT(AM66,"0.#"),1)=".",FALSE,TRUE)</formula>
    </cfRule>
    <cfRule type="expression" dxfId="572" priority="714">
      <formula>IF(RIGHT(TEXT(AM66,"0.#"),1)=".",TRUE,FALSE)</formula>
    </cfRule>
  </conditionalFormatting>
  <conditionalFormatting sqref="AE67">
    <cfRule type="expression" dxfId="571" priority="711">
      <formula>IF(RIGHT(TEXT(AE67,"0.#"),1)=".",FALSE,TRUE)</formula>
    </cfRule>
    <cfRule type="expression" dxfId="570" priority="712">
      <formula>IF(RIGHT(TEXT(AE67,"0.#"),1)=".",TRUE,FALSE)</formula>
    </cfRule>
  </conditionalFormatting>
  <conditionalFormatting sqref="AI67">
    <cfRule type="expression" dxfId="569" priority="709">
      <formula>IF(RIGHT(TEXT(AI67,"0.#"),1)=".",FALSE,TRUE)</formula>
    </cfRule>
    <cfRule type="expression" dxfId="568" priority="710">
      <formula>IF(RIGHT(TEXT(AI67,"0.#"),1)=".",TRUE,FALSE)</formula>
    </cfRule>
  </conditionalFormatting>
  <conditionalFormatting sqref="AM67">
    <cfRule type="expression" dxfId="567" priority="707">
      <formula>IF(RIGHT(TEXT(AM67,"0.#"),1)=".",FALSE,TRUE)</formula>
    </cfRule>
    <cfRule type="expression" dxfId="566" priority="708">
      <formula>IF(RIGHT(TEXT(AM67,"0.#"),1)=".",TRUE,FALSE)</formula>
    </cfRule>
  </conditionalFormatting>
  <conditionalFormatting sqref="AQ67">
    <cfRule type="expression" dxfId="565" priority="705">
      <formula>IF(RIGHT(TEXT(AQ67,"0.#"),1)=".",FALSE,TRUE)</formula>
    </cfRule>
    <cfRule type="expression" dxfId="564" priority="706">
      <formula>IF(RIGHT(TEXT(AQ67,"0.#"),1)=".",TRUE,FALSE)</formula>
    </cfRule>
  </conditionalFormatting>
  <conditionalFormatting sqref="AU66">
    <cfRule type="expression" dxfId="563" priority="703">
      <formula>IF(RIGHT(TEXT(AU66,"0.#"),1)=".",FALSE,TRUE)</formula>
    </cfRule>
    <cfRule type="expression" dxfId="562" priority="704">
      <formula>IF(RIGHT(TEXT(AU66,"0.#"),1)=".",TRUE,FALSE)</formula>
    </cfRule>
  </conditionalFormatting>
  <conditionalFormatting sqref="AU67">
    <cfRule type="expression" dxfId="561" priority="701">
      <formula>IF(RIGHT(TEXT(AU67,"0.#"),1)=".",FALSE,TRUE)</formula>
    </cfRule>
    <cfRule type="expression" dxfId="560" priority="702">
      <formula>IF(RIGHT(TEXT(AU67,"0.#"),1)=".",TRUE,FALSE)</formula>
    </cfRule>
  </conditionalFormatting>
  <conditionalFormatting sqref="AE100 AQ100">
    <cfRule type="expression" dxfId="559" priority="663">
      <formula>IF(RIGHT(TEXT(AE100,"0.#"),1)=".",FALSE,TRUE)</formula>
    </cfRule>
    <cfRule type="expression" dxfId="558" priority="664">
      <formula>IF(RIGHT(TEXT(AE100,"0.#"),1)=".",TRUE,FALSE)</formula>
    </cfRule>
  </conditionalFormatting>
  <conditionalFormatting sqref="AI100">
    <cfRule type="expression" dxfId="557" priority="661">
      <formula>IF(RIGHT(TEXT(AI100,"0.#"),1)=".",FALSE,TRUE)</formula>
    </cfRule>
    <cfRule type="expression" dxfId="556" priority="662">
      <formula>IF(RIGHT(TEXT(AI100,"0.#"),1)=".",TRUE,FALSE)</formula>
    </cfRule>
  </conditionalFormatting>
  <conditionalFormatting sqref="AM100">
    <cfRule type="expression" dxfId="555" priority="659">
      <formula>IF(RIGHT(TEXT(AM100,"0.#"),1)=".",FALSE,TRUE)</formula>
    </cfRule>
    <cfRule type="expression" dxfId="554" priority="660">
      <formula>IF(RIGHT(TEXT(AM100,"0.#"),1)=".",TRUE,FALSE)</formula>
    </cfRule>
  </conditionalFormatting>
  <conditionalFormatting sqref="AE101">
    <cfRule type="expression" dxfId="553" priority="657">
      <formula>IF(RIGHT(TEXT(AE101,"0.#"),1)=".",FALSE,TRUE)</formula>
    </cfRule>
    <cfRule type="expression" dxfId="552" priority="658">
      <formula>IF(RIGHT(TEXT(AE101,"0.#"),1)=".",TRUE,FALSE)</formula>
    </cfRule>
  </conditionalFormatting>
  <conditionalFormatting sqref="AI101">
    <cfRule type="expression" dxfId="551" priority="655">
      <formula>IF(RIGHT(TEXT(AI101,"0.#"),1)=".",FALSE,TRUE)</formula>
    </cfRule>
    <cfRule type="expression" dxfId="550" priority="656">
      <formula>IF(RIGHT(TEXT(AI101,"0.#"),1)=".",TRUE,FALSE)</formula>
    </cfRule>
  </conditionalFormatting>
  <conditionalFormatting sqref="AM101">
    <cfRule type="expression" dxfId="549" priority="653">
      <formula>IF(RIGHT(TEXT(AM101,"0.#"),1)=".",FALSE,TRUE)</formula>
    </cfRule>
    <cfRule type="expression" dxfId="548" priority="654">
      <formula>IF(RIGHT(TEXT(AM101,"0.#"),1)=".",TRUE,FALSE)</formula>
    </cfRule>
  </conditionalFormatting>
  <conditionalFormatting sqref="AQ101">
    <cfRule type="expression" dxfId="547" priority="651">
      <formula>IF(RIGHT(TEXT(AQ101,"0.#"),1)=".",FALSE,TRUE)</formula>
    </cfRule>
    <cfRule type="expression" dxfId="546" priority="652">
      <formula>IF(RIGHT(TEXT(AQ101,"0.#"),1)=".",TRUE,FALSE)</formula>
    </cfRule>
  </conditionalFormatting>
  <conditionalFormatting sqref="AU100">
    <cfRule type="expression" dxfId="545" priority="649">
      <formula>IF(RIGHT(TEXT(AU100,"0.#"),1)=".",FALSE,TRUE)</formula>
    </cfRule>
    <cfRule type="expression" dxfId="544" priority="650">
      <formula>IF(RIGHT(TEXT(AU100,"0.#"),1)=".",TRUE,FALSE)</formula>
    </cfRule>
  </conditionalFormatting>
  <conditionalFormatting sqref="AU101">
    <cfRule type="expression" dxfId="543" priority="647">
      <formula>IF(RIGHT(TEXT(AU101,"0.#"),1)=".",FALSE,TRUE)</formula>
    </cfRule>
    <cfRule type="expression" dxfId="542" priority="648">
      <formula>IF(RIGHT(TEXT(AU101,"0.#"),1)=".",TRUE,FALSE)</formula>
    </cfRule>
  </conditionalFormatting>
  <conditionalFormatting sqref="AM35">
    <cfRule type="expression" dxfId="541" priority="641">
      <formula>IF(RIGHT(TEXT(AM35,"0.#"),1)=".",FALSE,TRUE)</formula>
    </cfRule>
    <cfRule type="expression" dxfId="540" priority="642">
      <formula>IF(RIGHT(TEXT(AM35,"0.#"),1)=".",TRUE,FALSE)</formula>
    </cfRule>
  </conditionalFormatting>
  <conditionalFormatting sqref="AE36 AM36">
    <cfRule type="expression" dxfId="539" priority="639">
      <formula>IF(RIGHT(TEXT(AE36,"0.#"),1)=".",FALSE,TRUE)</formula>
    </cfRule>
    <cfRule type="expression" dxfId="538" priority="640">
      <formula>IF(RIGHT(TEXT(AE36,"0.#"),1)=".",TRUE,FALSE)</formula>
    </cfRule>
  </conditionalFormatting>
  <conditionalFormatting sqref="AI36">
    <cfRule type="expression" dxfId="537" priority="637">
      <formula>IF(RIGHT(TEXT(AI36,"0.#"),1)=".",FALSE,TRUE)</formula>
    </cfRule>
    <cfRule type="expression" dxfId="536" priority="638">
      <formula>IF(RIGHT(TEXT(AI36,"0.#"),1)=".",TRUE,FALSE)</formula>
    </cfRule>
  </conditionalFormatting>
  <conditionalFormatting sqref="AQ36">
    <cfRule type="expression" dxfId="535" priority="635">
      <formula>IF(RIGHT(TEXT(AQ36,"0.#"),1)=".",FALSE,TRUE)</formula>
    </cfRule>
    <cfRule type="expression" dxfId="534" priority="636">
      <formula>IF(RIGHT(TEXT(AQ36,"0.#"),1)=".",TRUE,FALSE)</formula>
    </cfRule>
  </conditionalFormatting>
  <conditionalFormatting sqref="AE35 AQ35">
    <cfRule type="expression" dxfId="533" priority="645">
      <formula>IF(RIGHT(TEXT(AE35,"0.#"),1)=".",FALSE,TRUE)</formula>
    </cfRule>
    <cfRule type="expression" dxfId="532" priority="646">
      <formula>IF(RIGHT(TEXT(AE35,"0.#"),1)=".",TRUE,FALSE)</formula>
    </cfRule>
  </conditionalFormatting>
  <conditionalFormatting sqref="AI35">
    <cfRule type="expression" dxfId="531" priority="643">
      <formula>IF(RIGHT(TEXT(AI35,"0.#"),1)=".",FALSE,TRUE)</formula>
    </cfRule>
    <cfRule type="expression" dxfId="530" priority="644">
      <formula>IF(RIGHT(TEXT(AI35,"0.#"),1)=".",TRUE,FALSE)</formula>
    </cfRule>
  </conditionalFormatting>
  <conditionalFormatting sqref="AM103">
    <cfRule type="expression" dxfId="529" priority="629">
      <formula>IF(RIGHT(TEXT(AM103,"0.#"),1)=".",FALSE,TRUE)</formula>
    </cfRule>
    <cfRule type="expression" dxfId="528" priority="630">
      <formula>IF(RIGHT(TEXT(AM103,"0.#"),1)=".",TRUE,FALSE)</formula>
    </cfRule>
  </conditionalFormatting>
  <conditionalFormatting sqref="AE104 AM104">
    <cfRule type="expression" dxfId="527" priority="627">
      <formula>IF(RIGHT(TEXT(AE104,"0.#"),1)=".",FALSE,TRUE)</formula>
    </cfRule>
    <cfRule type="expression" dxfId="526" priority="628">
      <formula>IF(RIGHT(TEXT(AE104,"0.#"),1)=".",TRUE,FALSE)</formula>
    </cfRule>
  </conditionalFormatting>
  <conditionalFormatting sqref="AI104">
    <cfRule type="expression" dxfId="525" priority="625">
      <formula>IF(RIGHT(TEXT(AI104,"0.#"),1)=".",FALSE,TRUE)</formula>
    </cfRule>
    <cfRule type="expression" dxfId="524" priority="626">
      <formula>IF(RIGHT(TEXT(AI104,"0.#"),1)=".",TRUE,FALSE)</formula>
    </cfRule>
  </conditionalFormatting>
  <conditionalFormatting sqref="AQ104">
    <cfRule type="expression" dxfId="523" priority="623">
      <formula>IF(RIGHT(TEXT(AQ104,"0.#"),1)=".",FALSE,TRUE)</formula>
    </cfRule>
    <cfRule type="expression" dxfId="522" priority="624">
      <formula>IF(RIGHT(TEXT(AQ104,"0.#"),1)=".",TRUE,FALSE)</formula>
    </cfRule>
  </conditionalFormatting>
  <conditionalFormatting sqref="AE103 AQ103">
    <cfRule type="expression" dxfId="521" priority="633">
      <formula>IF(RIGHT(TEXT(AE103,"0.#"),1)=".",FALSE,TRUE)</formula>
    </cfRule>
    <cfRule type="expression" dxfId="520" priority="634">
      <formula>IF(RIGHT(TEXT(AE103,"0.#"),1)=".",TRUE,FALSE)</formula>
    </cfRule>
  </conditionalFormatting>
  <conditionalFormatting sqref="AI103">
    <cfRule type="expression" dxfId="519" priority="631">
      <formula>IF(RIGHT(TEXT(AI103,"0.#"),1)=".",FALSE,TRUE)</formula>
    </cfRule>
    <cfRule type="expression" dxfId="518" priority="632">
      <formula>IF(RIGHT(TEXT(AI103,"0.#"),1)=".",TRUE,FALSE)</formula>
    </cfRule>
  </conditionalFormatting>
  <conditionalFormatting sqref="AM137">
    <cfRule type="expression" dxfId="517" priority="617">
      <formula>IF(RIGHT(TEXT(AM137,"0.#"),1)=".",FALSE,TRUE)</formula>
    </cfRule>
    <cfRule type="expression" dxfId="516" priority="618">
      <formula>IF(RIGHT(TEXT(AM137,"0.#"),1)=".",TRUE,FALSE)</formula>
    </cfRule>
  </conditionalFormatting>
  <conditionalFormatting sqref="AE138 AM138">
    <cfRule type="expression" dxfId="515" priority="615">
      <formula>IF(RIGHT(TEXT(AE138,"0.#"),1)=".",FALSE,TRUE)</formula>
    </cfRule>
    <cfRule type="expression" dxfId="514" priority="616">
      <formula>IF(RIGHT(TEXT(AE138,"0.#"),1)=".",TRUE,FALSE)</formula>
    </cfRule>
  </conditionalFormatting>
  <conditionalFormatting sqref="AI138">
    <cfRule type="expression" dxfId="513" priority="613">
      <formula>IF(RIGHT(TEXT(AI138,"0.#"),1)=".",FALSE,TRUE)</formula>
    </cfRule>
    <cfRule type="expression" dxfId="512" priority="614">
      <formula>IF(RIGHT(TEXT(AI138,"0.#"),1)=".",TRUE,FALSE)</formula>
    </cfRule>
  </conditionalFormatting>
  <conditionalFormatting sqref="AQ138">
    <cfRule type="expression" dxfId="511" priority="611">
      <formula>IF(RIGHT(TEXT(AQ138,"0.#"),1)=".",FALSE,TRUE)</formula>
    </cfRule>
    <cfRule type="expression" dxfId="510" priority="612">
      <formula>IF(RIGHT(TEXT(AQ138,"0.#"),1)=".",TRUE,FALSE)</formula>
    </cfRule>
  </conditionalFormatting>
  <conditionalFormatting sqref="AE137 AQ137">
    <cfRule type="expression" dxfId="509" priority="621">
      <formula>IF(RIGHT(TEXT(AE137,"0.#"),1)=".",FALSE,TRUE)</formula>
    </cfRule>
    <cfRule type="expression" dxfId="508" priority="622">
      <formula>IF(RIGHT(TEXT(AE137,"0.#"),1)=".",TRUE,FALSE)</formula>
    </cfRule>
  </conditionalFormatting>
  <conditionalFormatting sqref="AI137">
    <cfRule type="expression" dxfId="507" priority="619">
      <formula>IF(RIGHT(TEXT(AI137,"0.#"),1)=".",FALSE,TRUE)</formula>
    </cfRule>
    <cfRule type="expression" dxfId="506" priority="620">
      <formula>IF(RIGHT(TEXT(AI137,"0.#"),1)=".",TRUE,FALSE)</formula>
    </cfRule>
  </conditionalFormatting>
  <conditionalFormatting sqref="AM171">
    <cfRule type="expression" dxfId="505" priority="605">
      <formula>IF(RIGHT(TEXT(AM171,"0.#"),1)=".",FALSE,TRUE)</formula>
    </cfRule>
    <cfRule type="expression" dxfId="504" priority="606">
      <formula>IF(RIGHT(TEXT(AM171,"0.#"),1)=".",TRUE,FALSE)</formula>
    </cfRule>
  </conditionalFormatting>
  <conditionalFormatting sqref="AE172 AM172">
    <cfRule type="expression" dxfId="503" priority="603">
      <formula>IF(RIGHT(TEXT(AE172,"0.#"),1)=".",FALSE,TRUE)</formula>
    </cfRule>
    <cfRule type="expression" dxfId="502" priority="604">
      <formula>IF(RIGHT(TEXT(AE172,"0.#"),1)=".",TRUE,FALSE)</formula>
    </cfRule>
  </conditionalFormatting>
  <conditionalFormatting sqref="AI172">
    <cfRule type="expression" dxfId="501" priority="601">
      <formula>IF(RIGHT(TEXT(AI172,"0.#"),1)=".",FALSE,TRUE)</formula>
    </cfRule>
    <cfRule type="expression" dxfId="500" priority="602">
      <formula>IF(RIGHT(TEXT(AI172,"0.#"),1)=".",TRUE,FALSE)</formula>
    </cfRule>
  </conditionalFormatting>
  <conditionalFormatting sqref="AQ172">
    <cfRule type="expression" dxfId="499" priority="599">
      <formula>IF(RIGHT(TEXT(AQ172,"0.#"),1)=".",FALSE,TRUE)</formula>
    </cfRule>
    <cfRule type="expression" dxfId="498" priority="600">
      <formula>IF(RIGHT(TEXT(AQ172,"0.#"),1)=".",TRUE,FALSE)</formula>
    </cfRule>
  </conditionalFormatting>
  <conditionalFormatting sqref="AE171 AQ171">
    <cfRule type="expression" dxfId="497" priority="609">
      <formula>IF(RIGHT(TEXT(AE171,"0.#"),1)=".",FALSE,TRUE)</formula>
    </cfRule>
    <cfRule type="expression" dxfId="496" priority="610">
      <formula>IF(RIGHT(TEXT(AE171,"0.#"),1)=".",TRUE,FALSE)</formula>
    </cfRule>
  </conditionalFormatting>
  <conditionalFormatting sqref="AI171">
    <cfRule type="expression" dxfId="495" priority="607">
      <formula>IF(RIGHT(TEXT(AI171,"0.#"),1)=".",FALSE,TRUE)</formula>
    </cfRule>
    <cfRule type="expression" dxfId="494" priority="608">
      <formula>IF(RIGHT(TEXT(AI171,"0.#"),1)=".",TRUE,FALSE)</formula>
    </cfRule>
  </conditionalFormatting>
  <conditionalFormatting sqref="AE73">
    <cfRule type="expression" dxfId="493" priority="597">
      <formula>IF(RIGHT(TEXT(AE73,"0.#"),1)=".",FALSE,TRUE)</formula>
    </cfRule>
    <cfRule type="expression" dxfId="492" priority="598">
      <formula>IF(RIGHT(TEXT(AE73,"0.#"),1)=".",TRUE,FALSE)</formula>
    </cfRule>
  </conditionalFormatting>
  <conditionalFormatting sqref="AM75">
    <cfRule type="expression" dxfId="491" priority="581">
      <formula>IF(RIGHT(TEXT(AM75,"0.#"),1)=".",FALSE,TRUE)</formula>
    </cfRule>
    <cfRule type="expression" dxfId="490" priority="582">
      <formula>IF(RIGHT(TEXT(AM75,"0.#"),1)=".",TRUE,FALSE)</formula>
    </cfRule>
  </conditionalFormatting>
  <conditionalFormatting sqref="AE74">
    <cfRule type="expression" dxfId="489" priority="595">
      <formula>IF(RIGHT(TEXT(AE74,"0.#"),1)=".",FALSE,TRUE)</formula>
    </cfRule>
    <cfRule type="expression" dxfId="488" priority="596">
      <formula>IF(RIGHT(TEXT(AE74,"0.#"),1)=".",TRUE,FALSE)</formula>
    </cfRule>
  </conditionalFormatting>
  <conditionalFormatting sqref="AE75">
    <cfRule type="expression" dxfId="487" priority="593">
      <formula>IF(RIGHT(TEXT(AE75,"0.#"),1)=".",FALSE,TRUE)</formula>
    </cfRule>
    <cfRule type="expression" dxfId="486" priority="594">
      <formula>IF(RIGHT(TEXT(AE75,"0.#"),1)=".",TRUE,FALSE)</formula>
    </cfRule>
  </conditionalFormatting>
  <conditionalFormatting sqref="AI75">
    <cfRule type="expression" dxfId="485" priority="591">
      <formula>IF(RIGHT(TEXT(AI75,"0.#"),1)=".",FALSE,TRUE)</formula>
    </cfRule>
    <cfRule type="expression" dxfId="484" priority="592">
      <formula>IF(RIGHT(TEXT(AI75,"0.#"),1)=".",TRUE,FALSE)</formula>
    </cfRule>
  </conditionalFormatting>
  <conditionalFormatting sqref="AI74">
    <cfRule type="expression" dxfId="483" priority="589">
      <formula>IF(RIGHT(TEXT(AI74,"0.#"),1)=".",FALSE,TRUE)</formula>
    </cfRule>
    <cfRule type="expression" dxfId="482" priority="590">
      <formula>IF(RIGHT(TEXT(AI74,"0.#"),1)=".",TRUE,FALSE)</formula>
    </cfRule>
  </conditionalFormatting>
  <conditionalFormatting sqref="AI73">
    <cfRule type="expression" dxfId="481" priority="587">
      <formula>IF(RIGHT(TEXT(AI73,"0.#"),1)=".",FALSE,TRUE)</formula>
    </cfRule>
    <cfRule type="expression" dxfId="480" priority="588">
      <formula>IF(RIGHT(TEXT(AI73,"0.#"),1)=".",TRUE,FALSE)</formula>
    </cfRule>
  </conditionalFormatting>
  <conditionalFormatting sqref="AM73">
    <cfRule type="expression" dxfId="479" priority="585">
      <formula>IF(RIGHT(TEXT(AM73,"0.#"),1)=".",FALSE,TRUE)</formula>
    </cfRule>
    <cfRule type="expression" dxfId="478" priority="586">
      <formula>IF(RIGHT(TEXT(AM73,"0.#"),1)=".",TRUE,FALSE)</formula>
    </cfRule>
  </conditionalFormatting>
  <conditionalFormatting sqref="AM74">
    <cfRule type="expression" dxfId="477" priority="583">
      <formula>IF(RIGHT(TEXT(AM74,"0.#"),1)=".",FALSE,TRUE)</formula>
    </cfRule>
    <cfRule type="expression" dxfId="476" priority="584">
      <formula>IF(RIGHT(TEXT(AM74,"0.#"),1)=".",TRUE,FALSE)</formula>
    </cfRule>
  </conditionalFormatting>
  <conditionalFormatting sqref="AQ73:AQ75">
    <cfRule type="expression" dxfId="475" priority="579">
      <formula>IF(RIGHT(TEXT(AQ73,"0.#"),1)=".",FALSE,TRUE)</formula>
    </cfRule>
    <cfRule type="expression" dxfId="474" priority="580">
      <formula>IF(RIGHT(TEXT(AQ73,"0.#"),1)=".",TRUE,FALSE)</formula>
    </cfRule>
  </conditionalFormatting>
  <conditionalFormatting sqref="AU73:AU75">
    <cfRule type="expression" dxfId="473" priority="577">
      <formula>IF(RIGHT(TEXT(AU73,"0.#"),1)=".",FALSE,TRUE)</formula>
    </cfRule>
    <cfRule type="expression" dxfId="472" priority="578">
      <formula>IF(RIGHT(TEXT(AU73,"0.#"),1)=".",TRUE,FALSE)</formula>
    </cfRule>
  </conditionalFormatting>
  <conditionalFormatting sqref="AE107">
    <cfRule type="expression" dxfId="471" priority="575">
      <formula>IF(RIGHT(TEXT(AE107,"0.#"),1)=".",FALSE,TRUE)</formula>
    </cfRule>
    <cfRule type="expression" dxfId="470" priority="576">
      <formula>IF(RIGHT(TEXT(AE107,"0.#"),1)=".",TRUE,FALSE)</formula>
    </cfRule>
  </conditionalFormatting>
  <conditionalFormatting sqref="AM109">
    <cfRule type="expression" dxfId="469" priority="559">
      <formula>IF(RIGHT(TEXT(AM109,"0.#"),1)=".",FALSE,TRUE)</formula>
    </cfRule>
    <cfRule type="expression" dxfId="468" priority="560">
      <formula>IF(RIGHT(TEXT(AM109,"0.#"),1)=".",TRUE,FALSE)</formula>
    </cfRule>
  </conditionalFormatting>
  <conditionalFormatting sqref="AE108">
    <cfRule type="expression" dxfId="467" priority="573">
      <formula>IF(RIGHT(TEXT(AE108,"0.#"),1)=".",FALSE,TRUE)</formula>
    </cfRule>
    <cfRule type="expression" dxfId="466" priority="574">
      <formula>IF(RIGHT(TEXT(AE108,"0.#"),1)=".",TRUE,FALSE)</formula>
    </cfRule>
  </conditionalFormatting>
  <conditionalFormatting sqref="AE109">
    <cfRule type="expression" dxfId="465" priority="571">
      <formula>IF(RIGHT(TEXT(AE109,"0.#"),1)=".",FALSE,TRUE)</formula>
    </cfRule>
    <cfRule type="expression" dxfId="464" priority="572">
      <formula>IF(RIGHT(TEXT(AE109,"0.#"),1)=".",TRUE,FALSE)</formula>
    </cfRule>
  </conditionalFormatting>
  <conditionalFormatting sqref="AI109">
    <cfRule type="expression" dxfId="463" priority="569">
      <formula>IF(RIGHT(TEXT(AI109,"0.#"),1)=".",FALSE,TRUE)</formula>
    </cfRule>
    <cfRule type="expression" dxfId="462" priority="570">
      <formula>IF(RIGHT(TEXT(AI109,"0.#"),1)=".",TRUE,FALSE)</formula>
    </cfRule>
  </conditionalFormatting>
  <conditionalFormatting sqref="AI108">
    <cfRule type="expression" dxfId="461" priority="567">
      <formula>IF(RIGHT(TEXT(AI108,"0.#"),1)=".",FALSE,TRUE)</formula>
    </cfRule>
    <cfRule type="expression" dxfId="460" priority="568">
      <formula>IF(RIGHT(TEXT(AI108,"0.#"),1)=".",TRUE,FALSE)</formula>
    </cfRule>
  </conditionalFormatting>
  <conditionalFormatting sqref="AI107">
    <cfRule type="expression" dxfId="459" priority="565">
      <formula>IF(RIGHT(TEXT(AI107,"0.#"),1)=".",FALSE,TRUE)</formula>
    </cfRule>
    <cfRule type="expression" dxfId="458" priority="566">
      <formula>IF(RIGHT(TEXT(AI107,"0.#"),1)=".",TRUE,FALSE)</formula>
    </cfRule>
  </conditionalFormatting>
  <conditionalFormatting sqref="AM107">
    <cfRule type="expression" dxfId="457" priority="563">
      <formula>IF(RIGHT(TEXT(AM107,"0.#"),1)=".",FALSE,TRUE)</formula>
    </cfRule>
    <cfRule type="expression" dxfId="456" priority="564">
      <formula>IF(RIGHT(TEXT(AM107,"0.#"),1)=".",TRUE,FALSE)</formula>
    </cfRule>
  </conditionalFormatting>
  <conditionalFormatting sqref="AM108">
    <cfRule type="expression" dxfId="455" priority="561">
      <formula>IF(RIGHT(TEXT(AM108,"0.#"),1)=".",FALSE,TRUE)</formula>
    </cfRule>
    <cfRule type="expression" dxfId="454" priority="562">
      <formula>IF(RIGHT(TEXT(AM108,"0.#"),1)=".",TRUE,FALSE)</formula>
    </cfRule>
  </conditionalFormatting>
  <conditionalFormatting sqref="AQ107:AQ109">
    <cfRule type="expression" dxfId="453" priority="557">
      <formula>IF(RIGHT(TEXT(AQ107,"0.#"),1)=".",FALSE,TRUE)</formula>
    </cfRule>
    <cfRule type="expression" dxfId="452" priority="558">
      <formula>IF(RIGHT(TEXT(AQ107,"0.#"),1)=".",TRUE,FALSE)</formula>
    </cfRule>
  </conditionalFormatting>
  <conditionalFormatting sqref="AU107:AU109">
    <cfRule type="expression" dxfId="451" priority="555">
      <formula>IF(RIGHT(TEXT(AU107,"0.#"),1)=".",FALSE,TRUE)</formula>
    </cfRule>
    <cfRule type="expression" dxfId="450" priority="556">
      <formula>IF(RIGHT(TEXT(AU107,"0.#"),1)=".",TRUE,FALSE)</formula>
    </cfRule>
  </conditionalFormatting>
  <conditionalFormatting sqref="AE141">
    <cfRule type="expression" dxfId="449" priority="553">
      <formula>IF(RIGHT(TEXT(AE141,"0.#"),1)=".",FALSE,TRUE)</formula>
    </cfRule>
    <cfRule type="expression" dxfId="448" priority="554">
      <formula>IF(RIGHT(TEXT(AE141,"0.#"),1)=".",TRUE,FALSE)</formula>
    </cfRule>
  </conditionalFormatting>
  <conditionalFormatting sqref="AM143">
    <cfRule type="expression" dxfId="447" priority="537">
      <formula>IF(RIGHT(TEXT(AM143,"0.#"),1)=".",FALSE,TRUE)</formula>
    </cfRule>
    <cfRule type="expression" dxfId="446" priority="538">
      <formula>IF(RIGHT(TEXT(AM143,"0.#"),1)=".",TRUE,FALSE)</formula>
    </cfRule>
  </conditionalFormatting>
  <conditionalFormatting sqref="AE142">
    <cfRule type="expression" dxfId="445" priority="551">
      <formula>IF(RIGHT(TEXT(AE142,"0.#"),1)=".",FALSE,TRUE)</formula>
    </cfRule>
    <cfRule type="expression" dxfId="444" priority="552">
      <formula>IF(RIGHT(TEXT(AE142,"0.#"),1)=".",TRUE,FALSE)</formula>
    </cfRule>
  </conditionalFormatting>
  <conditionalFormatting sqref="AE143">
    <cfRule type="expression" dxfId="443" priority="549">
      <formula>IF(RIGHT(TEXT(AE143,"0.#"),1)=".",FALSE,TRUE)</formula>
    </cfRule>
    <cfRule type="expression" dxfId="442" priority="550">
      <formula>IF(RIGHT(TEXT(AE143,"0.#"),1)=".",TRUE,FALSE)</formula>
    </cfRule>
  </conditionalFormatting>
  <conditionalFormatting sqref="AI143">
    <cfRule type="expression" dxfId="441" priority="547">
      <formula>IF(RIGHT(TEXT(AI143,"0.#"),1)=".",FALSE,TRUE)</formula>
    </cfRule>
    <cfRule type="expression" dxfId="440" priority="548">
      <formula>IF(RIGHT(TEXT(AI143,"0.#"),1)=".",TRUE,FALSE)</formula>
    </cfRule>
  </conditionalFormatting>
  <conditionalFormatting sqref="AI142">
    <cfRule type="expression" dxfId="439" priority="545">
      <formula>IF(RIGHT(TEXT(AI142,"0.#"),1)=".",FALSE,TRUE)</formula>
    </cfRule>
    <cfRule type="expression" dxfId="438" priority="546">
      <formula>IF(RIGHT(TEXT(AI142,"0.#"),1)=".",TRUE,FALSE)</formula>
    </cfRule>
  </conditionalFormatting>
  <conditionalFormatting sqref="AI141">
    <cfRule type="expression" dxfId="437" priority="543">
      <formula>IF(RIGHT(TEXT(AI141,"0.#"),1)=".",FALSE,TRUE)</formula>
    </cfRule>
    <cfRule type="expression" dxfId="436" priority="544">
      <formula>IF(RIGHT(TEXT(AI141,"0.#"),1)=".",TRUE,FALSE)</formula>
    </cfRule>
  </conditionalFormatting>
  <conditionalFormatting sqref="AM141">
    <cfRule type="expression" dxfId="435" priority="541">
      <formula>IF(RIGHT(TEXT(AM141,"0.#"),1)=".",FALSE,TRUE)</formula>
    </cfRule>
    <cfRule type="expression" dxfId="434" priority="542">
      <formula>IF(RIGHT(TEXT(AM141,"0.#"),1)=".",TRUE,FALSE)</formula>
    </cfRule>
  </conditionalFormatting>
  <conditionalFormatting sqref="AM142">
    <cfRule type="expression" dxfId="433" priority="539">
      <formula>IF(RIGHT(TEXT(AM142,"0.#"),1)=".",FALSE,TRUE)</formula>
    </cfRule>
    <cfRule type="expression" dxfId="432" priority="540">
      <formula>IF(RIGHT(TEXT(AM142,"0.#"),1)=".",TRUE,FALSE)</formula>
    </cfRule>
  </conditionalFormatting>
  <conditionalFormatting sqref="AQ141:AQ143">
    <cfRule type="expression" dxfId="431" priority="535">
      <formula>IF(RIGHT(TEXT(AQ141,"0.#"),1)=".",FALSE,TRUE)</formula>
    </cfRule>
    <cfRule type="expression" dxfId="430" priority="536">
      <formula>IF(RIGHT(TEXT(AQ141,"0.#"),1)=".",TRUE,FALSE)</formula>
    </cfRule>
  </conditionalFormatting>
  <conditionalFormatting sqref="AU141:AU143">
    <cfRule type="expression" dxfId="429" priority="533">
      <formula>IF(RIGHT(TEXT(AU141,"0.#"),1)=".",FALSE,TRUE)</formula>
    </cfRule>
    <cfRule type="expression" dxfId="428" priority="534">
      <formula>IF(RIGHT(TEXT(AU141,"0.#"),1)=".",TRUE,FALSE)</formula>
    </cfRule>
  </conditionalFormatting>
  <conditionalFormatting sqref="AE175">
    <cfRule type="expression" dxfId="427" priority="531">
      <formula>IF(RIGHT(TEXT(AE175,"0.#"),1)=".",FALSE,TRUE)</formula>
    </cfRule>
    <cfRule type="expression" dxfId="426" priority="532">
      <formula>IF(RIGHT(TEXT(AE175,"0.#"),1)=".",TRUE,FALSE)</formula>
    </cfRule>
  </conditionalFormatting>
  <conditionalFormatting sqref="AM177">
    <cfRule type="expression" dxfId="425" priority="515">
      <formula>IF(RIGHT(TEXT(AM177,"0.#"),1)=".",FALSE,TRUE)</formula>
    </cfRule>
    <cfRule type="expression" dxfId="424" priority="516">
      <formula>IF(RIGHT(TEXT(AM177,"0.#"),1)=".",TRUE,FALSE)</formula>
    </cfRule>
  </conditionalFormatting>
  <conditionalFormatting sqref="AE176">
    <cfRule type="expression" dxfId="423" priority="529">
      <formula>IF(RIGHT(TEXT(AE176,"0.#"),1)=".",FALSE,TRUE)</formula>
    </cfRule>
    <cfRule type="expression" dxfId="422" priority="530">
      <formula>IF(RIGHT(TEXT(AE176,"0.#"),1)=".",TRUE,FALSE)</formula>
    </cfRule>
  </conditionalFormatting>
  <conditionalFormatting sqref="AE177">
    <cfRule type="expression" dxfId="421" priority="527">
      <formula>IF(RIGHT(TEXT(AE177,"0.#"),1)=".",FALSE,TRUE)</formula>
    </cfRule>
    <cfRule type="expression" dxfId="420" priority="528">
      <formula>IF(RIGHT(TEXT(AE177,"0.#"),1)=".",TRUE,FALSE)</formula>
    </cfRule>
  </conditionalFormatting>
  <conditionalFormatting sqref="AI177">
    <cfRule type="expression" dxfId="419" priority="525">
      <formula>IF(RIGHT(TEXT(AI177,"0.#"),1)=".",FALSE,TRUE)</formula>
    </cfRule>
    <cfRule type="expression" dxfId="418" priority="526">
      <formula>IF(RIGHT(TEXT(AI177,"0.#"),1)=".",TRUE,FALSE)</formula>
    </cfRule>
  </conditionalFormatting>
  <conditionalFormatting sqref="AI176">
    <cfRule type="expression" dxfId="417" priority="523">
      <formula>IF(RIGHT(TEXT(AI176,"0.#"),1)=".",FALSE,TRUE)</formula>
    </cfRule>
    <cfRule type="expression" dxfId="416" priority="524">
      <formula>IF(RIGHT(TEXT(AI176,"0.#"),1)=".",TRUE,FALSE)</formula>
    </cfRule>
  </conditionalFormatting>
  <conditionalFormatting sqref="AI175">
    <cfRule type="expression" dxfId="415" priority="521">
      <formula>IF(RIGHT(TEXT(AI175,"0.#"),1)=".",FALSE,TRUE)</formula>
    </cfRule>
    <cfRule type="expression" dxfId="414" priority="522">
      <formula>IF(RIGHT(TEXT(AI175,"0.#"),1)=".",TRUE,FALSE)</formula>
    </cfRule>
  </conditionalFormatting>
  <conditionalFormatting sqref="AM175">
    <cfRule type="expression" dxfId="413" priority="519">
      <formula>IF(RIGHT(TEXT(AM175,"0.#"),1)=".",FALSE,TRUE)</formula>
    </cfRule>
    <cfRule type="expression" dxfId="412" priority="520">
      <formula>IF(RIGHT(TEXT(AM175,"0.#"),1)=".",TRUE,FALSE)</formula>
    </cfRule>
  </conditionalFormatting>
  <conditionalFormatting sqref="AM176">
    <cfRule type="expression" dxfId="411" priority="517">
      <formula>IF(RIGHT(TEXT(AM176,"0.#"),1)=".",FALSE,TRUE)</formula>
    </cfRule>
    <cfRule type="expression" dxfId="410" priority="518">
      <formula>IF(RIGHT(TEXT(AM176,"0.#"),1)=".",TRUE,FALSE)</formula>
    </cfRule>
  </conditionalFormatting>
  <conditionalFormatting sqref="AQ175:AQ177">
    <cfRule type="expression" dxfId="409" priority="513">
      <formula>IF(RIGHT(TEXT(AQ175,"0.#"),1)=".",FALSE,TRUE)</formula>
    </cfRule>
    <cfRule type="expression" dxfId="408" priority="514">
      <formula>IF(RIGHT(TEXT(AQ175,"0.#"),1)=".",TRUE,FALSE)</formula>
    </cfRule>
  </conditionalFormatting>
  <conditionalFormatting sqref="AU175:AU177">
    <cfRule type="expression" dxfId="407" priority="511">
      <formula>IF(RIGHT(TEXT(AU175,"0.#"),1)=".",FALSE,TRUE)</formula>
    </cfRule>
    <cfRule type="expression" dxfId="406" priority="512">
      <formula>IF(RIGHT(TEXT(AU175,"0.#"),1)=".",TRUE,FALSE)</formula>
    </cfRule>
  </conditionalFormatting>
  <conditionalFormatting sqref="AE61">
    <cfRule type="expression" dxfId="405" priority="465">
      <formula>IF(RIGHT(TEXT(AE61,"0.#"),1)=".",FALSE,TRUE)</formula>
    </cfRule>
    <cfRule type="expression" dxfId="404" priority="466">
      <formula>IF(RIGHT(TEXT(AE61,"0.#"),1)=".",TRUE,FALSE)</formula>
    </cfRule>
  </conditionalFormatting>
  <conditionalFormatting sqref="AE62">
    <cfRule type="expression" dxfId="403" priority="463">
      <formula>IF(RIGHT(TEXT(AE62,"0.#"),1)=".",FALSE,TRUE)</formula>
    </cfRule>
    <cfRule type="expression" dxfId="402" priority="464">
      <formula>IF(RIGHT(TEXT(AE62,"0.#"),1)=".",TRUE,FALSE)</formula>
    </cfRule>
  </conditionalFormatting>
  <conditionalFormatting sqref="AM61">
    <cfRule type="expression" dxfId="401" priority="453">
      <formula>IF(RIGHT(TEXT(AM61,"0.#"),1)=".",FALSE,TRUE)</formula>
    </cfRule>
    <cfRule type="expression" dxfId="400" priority="454">
      <formula>IF(RIGHT(TEXT(AM61,"0.#"),1)=".",TRUE,FALSE)</formula>
    </cfRule>
  </conditionalFormatting>
  <conditionalFormatting sqref="AE63">
    <cfRule type="expression" dxfId="399" priority="461">
      <formula>IF(RIGHT(TEXT(AE63,"0.#"),1)=".",FALSE,TRUE)</formula>
    </cfRule>
    <cfRule type="expression" dxfId="398" priority="462">
      <formula>IF(RIGHT(TEXT(AE63,"0.#"),1)=".",TRUE,FALSE)</formula>
    </cfRule>
  </conditionalFormatting>
  <conditionalFormatting sqref="AI63">
    <cfRule type="expression" dxfId="397" priority="459">
      <formula>IF(RIGHT(TEXT(AI63,"0.#"),1)=".",FALSE,TRUE)</formula>
    </cfRule>
    <cfRule type="expression" dxfId="396" priority="460">
      <formula>IF(RIGHT(TEXT(AI63,"0.#"),1)=".",TRUE,FALSE)</formula>
    </cfRule>
  </conditionalFormatting>
  <conditionalFormatting sqref="AI62">
    <cfRule type="expression" dxfId="395" priority="457">
      <formula>IF(RIGHT(TEXT(AI62,"0.#"),1)=".",FALSE,TRUE)</formula>
    </cfRule>
    <cfRule type="expression" dxfId="394" priority="458">
      <formula>IF(RIGHT(TEXT(AI62,"0.#"),1)=".",TRUE,FALSE)</formula>
    </cfRule>
  </conditionalFormatting>
  <conditionalFormatting sqref="AI61">
    <cfRule type="expression" dxfId="393" priority="455">
      <formula>IF(RIGHT(TEXT(AI61,"0.#"),1)=".",FALSE,TRUE)</formula>
    </cfRule>
    <cfRule type="expression" dxfId="392" priority="456">
      <formula>IF(RIGHT(TEXT(AI61,"0.#"),1)=".",TRUE,FALSE)</formula>
    </cfRule>
  </conditionalFormatting>
  <conditionalFormatting sqref="AM62">
    <cfRule type="expression" dxfId="391" priority="451">
      <formula>IF(RIGHT(TEXT(AM62,"0.#"),1)=".",FALSE,TRUE)</formula>
    </cfRule>
    <cfRule type="expression" dxfId="390" priority="452">
      <formula>IF(RIGHT(TEXT(AM62,"0.#"),1)=".",TRUE,FALSE)</formula>
    </cfRule>
  </conditionalFormatting>
  <conditionalFormatting sqref="AM63">
    <cfRule type="expression" dxfId="389" priority="449">
      <formula>IF(RIGHT(TEXT(AM63,"0.#"),1)=".",FALSE,TRUE)</formula>
    </cfRule>
    <cfRule type="expression" dxfId="388" priority="450">
      <formula>IF(RIGHT(TEXT(AM63,"0.#"),1)=".",TRUE,FALSE)</formula>
    </cfRule>
  </conditionalFormatting>
  <conditionalFormatting sqref="AQ61:AQ63">
    <cfRule type="expression" dxfId="387" priority="447">
      <formula>IF(RIGHT(TEXT(AQ61,"0.#"),1)=".",FALSE,TRUE)</formula>
    </cfRule>
    <cfRule type="expression" dxfId="386" priority="448">
      <formula>IF(RIGHT(TEXT(AQ61,"0.#"),1)=".",TRUE,FALSE)</formula>
    </cfRule>
  </conditionalFormatting>
  <conditionalFormatting sqref="AU61:AU63">
    <cfRule type="expression" dxfId="385" priority="445">
      <formula>IF(RIGHT(TEXT(AU61,"0.#"),1)=".",FALSE,TRUE)</formula>
    </cfRule>
    <cfRule type="expression" dxfId="384" priority="446">
      <formula>IF(RIGHT(TEXT(AU61,"0.#"),1)=".",TRUE,FALSE)</formula>
    </cfRule>
  </conditionalFormatting>
  <conditionalFormatting sqref="AE95">
    <cfRule type="expression" dxfId="383" priority="443">
      <formula>IF(RIGHT(TEXT(AE95,"0.#"),1)=".",FALSE,TRUE)</formula>
    </cfRule>
    <cfRule type="expression" dxfId="382" priority="444">
      <formula>IF(RIGHT(TEXT(AE95,"0.#"),1)=".",TRUE,FALSE)</formula>
    </cfRule>
  </conditionalFormatting>
  <conditionalFormatting sqref="AE96">
    <cfRule type="expression" dxfId="381" priority="441">
      <formula>IF(RIGHT(TEXT(AE96,"0.#"),1)=".",FALSE,TRUE)</formula>
    </cfRule>
    <cfRule type="expression" dxfId="380" priority="442">
      <formula>IF(RIGHT(TEXT(AE96,"0.#"),1)=".",TRUE,FALSE)</formula>
    </cfRule>
  </conditionalFormatting>
  <conditionalFormatting sqref="AM95">
    <cfRule type="expression" dxfId="379" priority="431">
      <formula>IF(RIGHT(TEXT(AM95,"0.#"),1)=".",FALSE,TRUE)</formula>
    </cfRule>
    <cfRule type="expression" dxfId="378" priority="432">
      <formula>IF(RIGHT(TEXT(AM95,"0.#"),1)=".",TRUE,FALSE)</formula>
    </cfRule>
  </conditionalFormatting>
  <conditionalFormatting sqref="AE97">
    <cfRule type="expression" dxfId="377" priority="439">
      <formula>IF(RIGHT(TEXT(AE97,"0.#"),1)=".",FALSE,TRUE)</formula>
    </cfRule>
    <cfRule type="expression" dxfId="376" priority="440">
      <formula>IF(RIGHT(TEXT(AE97,"0.#"),1)=".",TRUE,FALSE)</formula>
    </cfRule>
  </conditionalFormatting>
  <conditionalFormatting sqref="AI97">
    <cfRule type="expression" dxfId="375" priority="437">
      <formula>IF(RIGHT(TEXT(AI97,"0.#"),1)=".",FALSE,TRUE)</formula>
    </cfRule>
    <cfRule type="expression" dxfId="374" priority="438">
      <formula>IF(RIGHT(TEXT(AI97,"0.#"),1)=".",TRUE,FALSE)</formula>
    </cfRule>
  </conditionalFormatting>
  <conditionalFormatting sqref="AI96">
    <cfRule type="expression" dxfId="373" priority="435">
      <formula>IF(RIGHT(TEXT(AI96,"0.#"),1)=".",FALSE,TRUE)</formula>
    </cfRule>
    <cfRule type="expression" dxfId="372" priority="436">
      <formula>IF(RIGHT(TEXT(AI96,"0.#"),1)=".",TRUE,FALSE)</formula>
    </cfRule>
  </conditionalFormatting>
  <conditionalFormatting sqref="AI95">
    <cfRule type="expression" dxfId="371" priority="433">
      <formula>IF(RIGHT(TEXT(AI95,"0.#"),1)=".",FALSE,TRUE)</formula>
    </cfRule>
    <cfRule type="expression" dxfId="370" priority="434">
      <formula>IF(RIGHT(TEXT(AI95,"0.#"),1)=".",TRUE,FALSE)</formula>
    </cfRule>
  </conditionalFormatting>
  <conditionalFormatting sqref="AM96">
    <cfRule type="expression" dxfId="369" priority="429">
      <formula>IF(RIGHT(TEXT(AM96,"0.#"),1)=".",FALSE,TRUE)</formula>
    </cfRule>
    <cfRule type="expression" dxfId="368" priority="430">
      <formula>IF(RIGHT(TEXT(AM96,"0.#"),1)=".",TRUE,FALSE)</formula>
    </cfRule>
  </conditionalFormatting>
  <conditionalFormatting sqref="AM97">
    <cfRule type="expression" dxfId="367" priority="427">
      <formula>IF(RIGHT(TEXT(AM97,"0.#"),1)=".",FALSE,TRUE)</formula>
    </cfRule>
    <cfRule type="expression" dxfId="366" priority="428">
      <formula>IF(RIGHT(TEXT(AM97,"0.#"),1)=".",TRUE,FALSE)</formula>
    </cfRule>
  </conditionalFormatting>
  <conditionalFormatting sqref="AQ95:AQ97">
    <cfRule type="expression" dxfId="365" priority="425">
      <formula>IF(RIGHT(TEXT(AQ95,"0.#"),1)=".",FALSE,TRUE)</formula>
    </cfRule>
    <cfRule type="expression" dxfId="364" priority="426">
      <formula>IF(RIGHT(TEXT(AQ95,"0.#"),1)=".",TRUE,FALSE)</formula>
    </cfRule>
  </conditionalFormatting>
  <conditionalFormatting sqref="AU95:AU97">
    <cfRule type="expression" dxfId="363" priority="423">
      <formula>IF(RIGHT(TEXT(AU95,"0.#"),1)=".",FALSE,TRUE)</formula>
    </cfRule>
    <cfRule type="expression" dxfId="362" priority="424">
      <formula>IF(RIGHT(TEXT(AU95,"0.#"),1)=".",TRUE,FALSE)</formula>
    </cfRule>
  </conditionalFormatting>
  <conditionalFormatting sqref="AE129">
    <cfRule type="expression" dxfId="361" priority="421">
      <formula>IF(RIGHT(TEXT(AE129,"0.#"),1)=".",FALSE,TRUE)</formula>
    </cfRule>
    <cfRule type="expression" dxfId="360" priority="422">
      <formula>IF(RIGHT(TEXT(AE129,"0.#"),1)=".",TRUE,FALSE)</formula>
    </cfRule>
  </conditionalFormatting>
  <conditionalFormatting sqref="AE130">
    <cfRule type="expression" dxfId="359" priority="419">
      <formula>IF(RIGHT(TEXT(AE130,"0.#"),1)=".",FALSE,TRUE)</formula>
    </cfRule>
    <cfRule type="expression" dxfId="358" priority="420">
      <formula>IF(RIGHT(TEXT(AE130,"0.#"),1)=".",TRUE,FALSE)</formula>
    </cfRule>
  </conditionalFormatting>
  <conditionalFormatting sqref="AM129">
    <cfRule type="expression" dxfId="357" priority="409">
      <formula>IF(RIGHT(TEXT(AM129,"0.#"),1)=".",FALSE,TRUE)</formula>
    </cfRule>
    <cfRule type="expression" dxfId="356" priority="410">
      <formula>IF(RIGHT(TEXT(AM129,"0.#"),1)=".",TRUE,FALSE)</formula>
    </cfRule>
  </conditionalFormatting>
  <conditionalFormatting sqref="AE131">
    <cfRule type="expression" dxfId="355" priority="417">
      <formula>IF(RIGHT(TEXT(AE131,"0.#"),1)=".",FALSE,TRUE)</formula>
    </cfRule>
    <cfRule type="expression" dxfId="354" priority="418">
      <formula>IF(RIGHT(TEXT(AE131,"0.#"),1)=".",TRUE,FALSE)</formula>
    </cfRule>
  </conditionalFormatting>
  <conditionalFormatting sqref="AI131">
    <cfRule type="expression" dxfId="353" priority="415">
      <formula>IF(RIGHT(TEXT(AI131,"0.#"),1)=".",FALSE,TRUE)</formula>
    </cfRule>
    <cfRule type="expression" dxfId="352" priority="416">
      <formula>IF(RIGHT(TEXT(AI131,"0.#"),1)=".",TRUE,FALSE)</formula>
    </cfRule>
  </conditionalFormatting>
  <conditionalFormatting sqref="AI130">
    <cfRule type="expression" dxfId="351" priority="413">
      <formula>IF(RIGHT(TEXT(AI130,"0.#"),1)=".",FALSE,TRUE)</formula>
    </cfRule>
    <cfRule type="expression" dxfId="350" priority="414">
      <formula>IF(RIGHT(TEXT(AI130,"0.#"),1)=".",TRUE,FALSE)</formula>
    </cfRule>
  </conditionalFormatting>
  <conditionalFormatting sqref="AI129">
    <cfRule type="expression" dxfId="349" priority="411">
      <formula>IF(RIGHT(TEXT(AI129,"0.#"),1)=".",FALSE,TRUE)</formula>
    </cfRule>
    <cfRule type="expression" dxfId="348" priority="412">
      <formula>IF(RIGHT(TEXT(AI129,"0.#"),1)=".",TRUE,FALSE)</formula>
    </cfRule>
  </conditionalFormatting>
  <conditionalFormatting sqref="AM130">
    <cfRule type="expression" dxfId="347" priority="407">
      <formula>IF(RIGHT(TEXT(AM130,"0.#"),1)=".",FALSE,TRUE)</formula>
    </cfRule>
    <cfRule type="expression" dxfId="346" priority="408">
      <formula>IF(RIGHT(TEXT(AM130,"0.#"),1)=".",TRUE,FALSE)</formula>
    </cfRule>
  </conditionalFormatting>
  <conditionalFormatting sqref="AM131">
    <cfRule type="expression" dxfId="345" priority="405">
      <formula>IF(RIGHT(TEXT(AM131,"0.#"),1)=".",FALSE,TRUE)</formula>
    </cfRule>
    <cfRule type="expression" dxfId="344" priority="406">
      <formula>IF(RIGHT(TEXT(AM131,"0.#"),1)=".",TRUE,FALSE)</formula>
    </cfRule>
  </conditionalFormatting>
  <conditionalFormatting sqref="AQ129:AQ131">
    <cfRule type="expression" dxfId="343" priority="403">
      <formula>IF(RIGHT(TEXT(AQ129,"0.#"),1)=".",FALSE,TRUE)</formula>
    </cfRule>
    <cfRule type="expression" dxfId="342" priority="404">
      <formula>IF(RIGHT(TEXT(AQ129,"0.#"),1)=".",TRUE,FALSE)</formula>
    </cfRule>
  </conditionalFormatting>
  <conditionalFormatting sqref="AU129:AU131">
    <cfRule type="expression" dxfId="341" priority="401">
      <formula>IF(RIGHT(TEXT(AU129,"0.#"),1)=".",FALSE,TRUE)</formula>
    </cfRule>
    <cfRule type="expression" dxfId="340" priority="402">
      <formula>IF(RIGHT(TEXT(AU129,"0.#"),1)=".",TRUE,FALSE)</formula>
    </cfRule>
  </conditionalFormatting>
  <conditionalFormatting sqref="AE163">
    <cfRule type="expression" dxfId="339" priority="399">
      <formula>IF(RIGHT(TEXT(AE163,"0.#"),1)=".",FALSE,TRUE)</formula>
    </cfRule>
    <cfRule type="expression" dxfId="338" priority="400">
      <formula>IF(RIGHT(TEXT(AE163,"0.#"),1)=".",TRUE,FALSE)</formula>
    </cfRule>
  </conditionalFormatting>
  <conditionalFormatting sqref="AE164">
    <cfRule type="expression" dxfId="337" priority="397">
      <formula>IF(RIGHT(TEXT(AE164,"0.#"),1)=".",FALSE,TRUE)</formula>
    </cfRule>
    <cfRule type="expression" dxfId="336" priority="398">
      <formula>IF(RIGHT(TEXT(AE164,"0.#"),1)=".",TRUE,FALSE)</formula>
    </cfRule>
  </conditionalFormatting>
  <conditionalFormatting sqref="AM163">
    <cfRule type="expression" dxfId="335" priority="387">
      <formula>IF(RIGHT(TEXT(AM163,"0.#"),1)=".",FALSE,TRUE)</formula>
    </cfRule>
    <cfRule type="expression" dxfId="334" priority="388">
      <formula>IF(RIGHT(TEXT(AM163,"0.#"),1)=".",TRUE,FALSE)</formula>
    </cfRule>
  </conditionalFormatting>
  <conditionalFormatting sqref="AE165">
    <cfRule type="expression" dxfId="333" priority="395">
      <formula>IF(RIGHT(TEXT(AE165,"0.#"),1)=".",FALSE,TRUE)</formula>
    </cfRule>
    <cfRule type="expression" dxfId="332" priority="396">
      <formula>IF(RIGHT(TEXT(AE165,"0.#"),1)=".",TRUE,FALSE)</formula>
    </cfRule>
  </conditionalFormatting>
  <conditionalFormatting sqref="AI165">
    <cfRule type="expression" dxfId="331" priority="393">
      <formula>IF(RIGHT(TEXT(AI165,"0.#"),1)=".",FALSE,TRUE)</formula>
    </cfRule>
    <cfRule type="expression" dxfId="330" priority="394">
      <formula>IF(RIGHT(TEXT(AI165,"0.#"),1)=".",TRUE,FALSE)</formula>
    </cfRule>
  </conditionalFormatting>
  <conditionalFormatting sqref="AI164">
    <cfRule type="expression" dxfId="329" priority="391">
      <formula>IF(RIGHT(TEXT(AI164,"0.#"),1)=".",FALSE,TRUE)</formula>
    </cfRule>
    <cfRule type="expression" dxfId="328" priority="392">
      <formula>IF(RIGHT(TEXT(AI164,"0.#"),1)=".",TRUE,FALSE)</formula>
    </cfRule>
  </conditionalFormatting>
  <conditionalFormatting sqref="AI163">
    <cfRule type="expression" dxfId="327" priority="389">
      <formula>IF(RIGHT(TEXT(AI163,"0.#"),1)=".",FALSE,TRUE)</formula>
    </cfRule>
    <cfRule type="expression" dxfId="326" priority="390">
      <formula>IF(RIGHT(TEXT(AI163,"0.#"),1)=".",TRUE,FALSE)</formula>
    </cfRule>
  </conditionalFormatting>
  <conditionalFormatting sqref="AM164">
    <cfRule type="expression" dxfId="325" priority="385">
      <formula>IF(RIGHT(TEXT(AM164,"0.#"),1)=".",FALSE,TRUE)</formula>
    </cfRule>
    <cfRule type="expression" dxfId="324" priority="386">
      <formula>IF(RIGHT(TEXT(AM164,"0.#"),1)=".",TRUE,FALSE)</formula>
    </cfRule>
  </conditionalFormatting>
  <conditionalFormatting sqref="AM165">
    <cfRule type="expression" dxfId="323" priority="383">
      <formula>IF(RIGHT(TEXT(AM165,"0.#"),1)=".",FALSE,TRUE)</formula>
    </cfRule>
    <cfRule type="expression" dxfId="322" priority="384">
      <formula>IF(RIGHT(TEXT(AM165,"0.#"),1)=".",TRUE,FALSE)</formula>
    </cfRule>
  </conditionalFormatting>
  <conditionalFormatting sqref="AQ163:AQ165">
    <cfRule type="expression" dxfId="321" priority="381">
      <formula>IF(RIGHT(TEXT(AQ163,"0.#"),1)=".",FALSE,TRUE)</formula>
    </cfRule>
    <cfRule type="expression" dxfId="320" priority="382">
      <formula>IF(RIGHT(TEXT(AQ163,"0.#"),1)=".",TRUE,FALSE)</formula>
    </cfRule>
  </conditionalFormatting>
  <conditionalFormatting sqref="AU163:AU165">
    <cfRule type="expression" dxfId="319" priority="379">
      <formula>IF(RIGHT(TEXT(AU163,"0.#"),1)=".",FALSE,TRUE)</formula>
    </cfRule>
    <cfRule type="expression" dxfId="318" priority="380">
      <formula>IF(RIGHT(TEXT(AU163,"0.#"),1)=".",TRUE,FALSE)</formula>
    </cfRule>
  </conditionalFormatting>
  <conditionalFormatting sqref="AE197">
    <cfRule type="expression" dxfId="317" priority="377">
      <formula>IF(RIGHT(TEXT(AE197,"0.#"),1)=".",FALSE,TRUE)</formula>
    </cfRule>
    <cfRule type="expression" dxfId="316" priority="378">
      <formula>IF(RIGHT(TEXT(AE197,"0.#"),1)=".",TRUE,FALSE)</formula>
    </cfRule>
  </conditionalFormatting>
  <conditionalFormatting sqref="AE198">
    <cfRule type="expression" dxfId="315" priority="375">
      <formula>IF(RIGHT(TEXT(AE198,"0.#"),1)=".",FALSE,TRUE)</formula>
    </cfRule>
    <cfRule type="expression" dxfId="314" priority="376">
      <formula>IF(RIGHT(TEXT(AE198,"0.#"),1)=".",TRUE,FALSE)</formula>
    </cfRule>
  </conditionalFormatting>
  <conditionalFormatting sqref="AM197">
    <cfRule type="expression" dxfId="313" priority="365">
      <formula>IF(RIGHT(TEXT(AM197,"0.#"),1)=".",FALSE,TRUE)</formula>
    </cfRule>
    <cfRule type="expression" dxfId="312" priority="366">
      <formula>IF(RIGHT(TEXT(AM197,"0.#"),1)=".",TRUE,FALSE)</formula>
    </cfRule>
  </conditionalFormatting>
  <conditionalFormatting sqref="AE199">
    <cfRule type="expression" dxfId="311" priority="373">
      <formula>IF(RIGHT(TEXT(AE199,"0.#"),1)=".",FALSE,TRUE)</formula>
    </cfRule>
    <cfRule type="expression" dxfId="310" priority="374">
      <formula>IF(RIGHT(TEXT(AE199,"0.#"),1)=".",TRUE,FALSE)</formula>
    </cfRule>
  </conditionalFormatting>
  <conditionalFormatting sqref="AI199">
    <cfRule type="expression" dxfId="309" priority="371">
      <formula>IF(RIGHT(TEXT(AI199,"0.#"),1)=".",FALSE,TRUE)</formula>
    </cfRule>
    <cfRule type="expression" dxfId="308" priority="372">
      <formula>IF(RIGHT(TEXT(AI199,"0.#"),1)=".",TRUE,FALSE)</formula>
    </cfRule>
  </conditionalFormatting>
  <conditionalFormatting sqref="AI198">
    <cfRule type="expression" dxfId="307" priority="369">
      <formula>IF(RIGHT(TEXT(AI198,"0.#"),1)=".",FALSE,TRUE)</formula>
    </cfRule>
    <cfRule type="expression" dxfId="306" priority="370">
      <formula>IF(RIGHT(TEXT(AI198,"0.#"),1)=".",TRUE,FALSE)</formula>
    </cfRule>
  </conditionalFormatting>
  <conditionalFormatting sqref="AI197">
    <cfRule type="expression" dxfId="305" priority="367">
      <formula>IF(RIGHT(TEXT(AI197,"0.#"),1)=".",FALSE,TRUE)</formula>
    </cfRule>
    <cfRule type="expression" dxfId="304" priority="368">
      <formula>IF(RIGHT(TEXT(AI197,"0.#"),1)=".",TRUE,FALSE)</formula>
    </cfRule>
  </conditionalFormatting>
  <conditionalFormatting sqref="AM198">
    <cfRule type="expression" dxfId="303" priority="363">
      <formula>IF(RIGHT(TEXT(AM198,"0.#"),1)=".",FALSE,TRUE)</formula>
    </cfRule>
    <cfRule type="expression" dxfId="302" priority="364">
      <formula>IF(RIGHT(TEXT(AM198,"0.#"),1)=".",TRUE,FALSE)</formula>
    </cfRule>
  </conditionalFormatting>
  <conditionalFormatting sqref="AM199">
    <cfRule type="expression" dxfId="301" priority="361">
      <formula>IF(RIGHT(TEXT(AM199,"0.#"),1)=".",FALSE,TRUE)</formula>
    </cfRule>
    <cfRule type="expression" dxfId="300" priority="362">
      <formula>IF(RIGHT(TEXT(AM199,"0.#"),1)=".",TRUE,FALSE)</formula>
    </cfRule>
  </conditionalFormatting>
  <conditionalFormatting sqref="AQ197:AQ199">
    <cfRule type="expression" dxfId="299" priority="359">
      <formula>IF(RIGHT(TEXT(AQ197,"0.#"),1)=".",FALSE,TRUE)</formula>
    </cfRule>
    <cfRule type="expression" dxfId="298" priority="360">
      <formula>IF(RIGHT(TEXT(AQ197,"0.#"),1)=".",TRUE,FALSE)</formula>
    </cfRule>
  </conditionalFormatting>
  <conditionalFormatting sqref="AU197:AU199">
    <cfRule type="expression" dxfId="297" priority="357">
      <formula>IF(RIGHT(TEXT(AU197,"0.#"),1)=".",FALSE,TRUE)</formula>
    </cfRule>
    <cfRule type="expression" dxfId="296" priority="358">
      <formula>IF(RIGHT(TEXT(AU197,"0.#"),1)=".",TRUE,FALSE)</formula>
    </cfRule>
  </conditionalFormatting>
  <conditionalFormatting sqref="AE134 AQ134">
    <cfRule type="expression" dxfId="295" priority="355">
      <formula>IF(RIGHT(TEXT(AE134,"0.#"),1)=".",FALSE,TRUE)</formula>
    </cfRule>
    <cfRule type="expression" dxfId="294" priority="356">
      <formula>IF(RIGHT(TEXT(AE134,"0.#"),1)=".",TRUE,FALSE)</formula>
    </cfRule>
  </conditionalFormatting>
  <conditionalFormatting sqref="AI134">
    <cfRule type="expression" dxfId="293" priority="353">
      <formula>IF(RIGHT(TEXT(AI134,"0.#"),1)=".",FALSE,TRUE)</formula>
    </cfRule>
    <cfRule type="expression" dxfId="292" priority="354">
      <formula>IF(RIGHT(TEXT(AI134,"0.#"),1)=".",TRUE,FALSE)</formula>
    </cfRule>
  </conditionalFormatting>
  <conditionalFormatting sqref="AM134">
    <cfRule type="expression" dxfId="291" priority="351">
      <formula>IF(RIGHT(TEXT(AM134,"0.#"),1)=".",FALSE,TRUE)</formula>
    </cfRule>
    <cfRule type="expression" dxfId="290" priority="352">
      <formula>IF(RIGHT(TEXT(AM134,"0.#"),1)=".",TRUE,FALSE)</formula>
    </cfRule>
  </conditionalFormatting>
  <conditionalFormatting sqref="AE135">
    <cfRule type="expression" dxfId="289" priority="349">
      <formula>IF(RIGHT(TEXT(AE135,"0.#"),1)=".",FALSE,TRUE)</formula>
    </cfRule>
    <cfRule type="expression" dxfId="288" priority="350">
      <formula>IF(RIGHT(TEXT(AE135,"0.#"),1)=".",TRUE,FALSE)</formula>
    </cfRule>
  </conditionalFormatting>
  <conditionalFormatting sqref="AI135">
    <cfRule type="expression" dxfId="287" priority="347">
      <formula>IF(RIGHT(TEXT(AI135,"0.#"),1)=".",FALSE,TRUE)</formula>
    </cfRule>
    <cfRule type="expression" dxfId="286" priority="348">
      <formula>IF(RIGHT(TEXT(AI135,"0.#"),1)=".",TRUE,FALSE)</formula>
    </cfRule>
  </conditionalFormatting>
  <conditionalFormatting sqref="AM135">
    <cfRule type="expression" dxfId="285" priority="345">
      <formula>IF(RIGHT(TEXT(AM135,"0.#"),1)=".",FALSE,TRUE)</formula>
    </cfRule>
    <cfRule type="expression" dxfId="284" priority="346">
      <formula>IF(RIGHT(TEXT(AM135,"0.#"),1)=".",TRUE,FALSE)</formula>
    </cfRule>
  </conditionalFormatting>
  <conditionalFormatting sqref="AQ135">
    <cfRule type="expression" dxfId="283" priority="343">
      <formula>IF(RIGHT(TEXT(AQ135,"0.#"),1)=".",FALSE,TRUE)</formula>
    </cfRule>
    <cfRule type="expression" dxfId="282" priority="344">
      <formula>IF(RIGHT(TEXT(AQ135,"0.#"),1)=".",TRUE,FALSE)</formula>
    </cfRule>
  </conditionalFormatting>
  <conditionalFormatting sqref="AU134">
    <cfRule type="expression" dxfId="281" priority="341">
      <formula>IF(RIGHT(TEXT(AU134,"0.#"),1)=".",FALSE,TRUE)</formula>
    </cfRule>
    <cfRule type="expression" dxfId="280" priority="342">
      <formula>IF(RIGHT(TEXT(AU134,"0.#"),1)=".",TRUE,FALSE)</formula>
    </cfRule>
  </conditionalFormatting>
  <conditionalFormatting sqref="AU135">
    <cfRule type="expression" dxfId="279" priority="339">
      <formula>IF(RIGHT(TEXT(AU135,"0.#"),1)=".",FALSE,TRUE)</formula>
    </cfRule>
    <cfRule type="expression" dxfId="278" priority="340">
      <formula>IF(RIGHT(TEXT(AU135,"0.#"),1)=".",TRUE,FALSE)</formula>
    </cfRule>
  </conditionalFormatting>
  <conditionalFormatting sqref="AE168 AQ168">
    <cfRule type="expression" dxfId="277" priority="337">
      <formula>IF(RIGHT(TEXT(AE168,"0.#"),1)=".",FALSE,TRUE)</formula>
    </cfRule>
    <cfRule type="expression" dxfId="276" priority="338">
      <formula>IF(RIGHT(TEXT(AE168,"0.#"),1)=".",TRUE,FALSE)</formula>
    </cfRule>
  </conditionalFormatting>
  <conditionalFormatting sqref="AI168">
    <cfRule type="expression" dxfId="275" priority="335">
      <formula>IF(RIGHT(TEXT(AI168,"0.#"),1)=".",FALSE,TRUE)</formula>
    </cfRule>
    <cfRule type="expression" dxfId="274" priority="336">
      <formula>IF(RIGHT(TEXT(AI168,"0.#"),1)=".",TRUE,FALSE)</formula>
    </cfRule>
  </conditionalFormatting>
  <conditionalFormatting sqref="AM168">
    <cfRule type="expression" dxfId="273" priority="333">
      <formula>IF(RIGHT(TEXT(AM168,"0.#"),1)=".",FALSE,TRUE)</formula>
    </cfRule>
    <cfRule type="expression" dxfId="272" priority="334">
      <formula>IF(RIGHT(TEXT(AM168,"0.#"),1)=".",TRUE,FALSE)</formula>
    </cfRule>
  </conditionalFormatting>
  <conditionalFormatting sqref="AE169">
    <cfRule type="expression" dxfId="271" priority="331">
      <formula>IF(RIGHT(TEXT(AE169,"0.#"),1)=".",FALSE,TRUE)</formula>
    </cfRule>
    <cfRule type="expression" dxfId="270" priority="332">
      <formula>IF(RIGHT(TEXT(AE169,"0.#"),1)=".",TRUE,FALSE)</formula>
    </cfRule>
  </conditionalFormatting>
  <conditionalFormatting sqref="AI169">
    <cfRule type="expression" dxfId="269" priority="329">
      <formula>IF(RIGHT(TEXT(AI169,"0.#"),1)=".",FALSE,TRUE)</formula>
    </cfRule>
    <cfRule type="expression" dxfId="268" priority="330">
      <formula>IF(RIGHT(TEXT(AI169,"0.#"),1)=".",TRUE,FALSE)</formula>
    </cfRule>
  </conditionalFormatting>
  <conditionalFormatting sqref="AM169">
    <cfRule type="expression" dxfId="267" priority="327">
      <formula>IF(RIGHT(TEXT(AM169,"0.#"),1)=".",FALSE,TRUE)</formula>
    </cfRule>
    <cfRule type="expression" dxfId="266" priority="328">
      <formula>IF(RIGHT(TEXT(AM169,"0.#"),1)=".",TRUE,FALSE)</formula>
    </cfRule>
  </conditionalFormatting>
  <conditionalFormatting sqref="AQ169">
    <cfRule type="expression" dxfId="265" priority="325">
      <formula>IF(RIGHT(TEXT(AQ169,"0.#"),1)=".",FALSE,TRUE)</formula>
    </cfRule>
    <cfRule type="expression" dxfId="264" priority="326">
      <formula>IF(RIGHT(TEXT(AQ169,"0.#"),1)=".",TRUE,FALSE)</formula>
    </cfRule>
  </conditionalFormatting>
  <conditionalFormatting sqref="AU168">
    <cfRule type="expression" dxfId="263" priority="323">
      <formula>IF(RIGHT(TEXT(AU168,"0.#"),1)=".",FALSE,TRUE)</formula>
    </cfRule>
    <cfRule type="expression" dxfId="262" priority="324">
      <formula>IF(RIGHT(TEXT(AU168,"0.#"),1)=".",TRUE,FALSE)</formula>
    </cfRule>
  </conditionalFormatting>
  <conditionalFormatting sqref="AU169">
    <cfRule type="expression" dxfId="261" priority="321">
      <formula>IF(RIGHT(TEXT(AU169,"0.#"),1)=".",FALSE,TRUE)</formula>
    </cfRule>
    <cfRule type="expression" dxfId="260" priority="322">
      <formula>IF(RIGHT(TEXT(AU169,"0.#"),1)=".",TRUE,FALSE)</formula>
    </cfRule>
  </conditionalFormatting>
  <conditionalFormatting sqref="AE90">
    <cfRule type="expression" dxfId="259" priority="319">
      <formula>IF(RIGHT(TEXT(AE90,"0.#"),1)=".",FALSE,TRUE)</formula>
    </cfRule>
    <cfRule type="expression" dxfId="258" priority="320">
      <formula>IF(RIGHT(TEXT(AE90,"0.#"),1)=".",TRUE,FALSE)</formula>
    </cfRule>
  </conditionalFormatting>
  <conditionalFormatting sqref="AE91">
    <cfRule type="expression" dxfId="257" priority="317">
      <formula>IF(RIGHT(TEXT(AE91,"0.#"),1)=".",FALSE,TRUE)</formula>
    </cfRule>
    <cfRule type="expression" dxfId="256" priority="318">
      <formula>IF(RIGHT(TEXT(AE91,"0.#"),1)=".",TRUE,FALSE)</formula>
    </cfRule>
  </conditionalFormatting>
  <conditionalFormatting sqref="AM90">
    <cfRule type="expression" dxfId="255" priority="307">
      <formula>IF(RIGHT(TEXT(AM90,"0.#"),1)=".",FALSE,TRUE)</formula>
    </cfRule>
    <cfRule type="expression" dxfId="254" priority="308">
      <formula>IF(RIGHT(TEXT(AM90,"0.#"),1)=".",TRUE,FALSE)</formula>
    </cfRule>
  </conditionalFormatting>
  <conditionalFormatting sqref="AE92">
    <cfRule type="expression" dxfId="253" priority="315">
      <formula>IF(RIGHT(TEXT(AE92,"0.#"),1)=".",FALSE,TRUE)</formula>
    </cfRule>
    <cfRule type="expression" dxfId="252" priority="316">
      <formula>IF(RIGHT(TEXT(AE92,"0.#"),1)=".",TRUE,FALSE)</formula>
    </cfRule>
  </conditionalFormatting>
  <conditionalFormatting sqref="AI92">
    <cfRule type="expression" dxfId="251" priority="313">
      <formula>IF(RIGHT(TEXT(AI92,"0.#"),1)=".",FALSE,TRUE)</formula>
    </cfRule>
    <cfRule type="expression" dxfId="250" priority="314">
      <formula>IF(RIGHT(TEXT(AI92,"0.#"),1)=".",TRUE,FALSE)</formula>
    </cfRule>
  </conditionalFormatting>
  <conditionalFormatting sqref="AI91">
    <cfRule type="expression" dxfId="249" priority="311">
      <formula>IF(RIGHT(TEXT(AI91,"0.#"),1)=".",FALSE,TRUE)</formula>
    </cfRule>
    <cfRule type="expression" dxfId="248" priority="312">
      <formula>IF(RIGHT(TEXT(AI91,"0.#"),1)=".",TRUE,FALSE)</formula>
    </cfRule>
  </conditionalFormatting>
  <conditionalFormatting sqref="AI90">
    <cfRule type="expression" dxfId="247" priority="309">
      <formula>IF(RIGHT(TEXT(AI90,"0.#"),1)=".",FALSE,TRUE)</formula>
    </cfRule>
    <cfRule type="expression" dxfId="246" priority="310">
      <formula>IF(RIGHT(TEXT(AI90,"0.#"),1)=".",TRUE,FALSE)</formula>
    </cfRule>
  </conditionalFormatting>
  <conditionalFormatting sqref="AM91">
    <cfRule type="expression" dxfId="245" priority="305">
      <formula>IF(RIGHT(TEXT(AM91,"0.#"),1)=".",FALSE,TRUE)</formula>
    </cfRule>
    <cfRule type="expression" dxfId="244" priority="306">
      <formula>IF(RIGHT(TEXT(AM91,"0.#"),1)=".",TRUE,FALSE)</formula>
    </cfRule>
  </conditionalFormatting>
  <conditionalFormatting sqref="AM92">
    <cfRule type="expression" dxfId="243" priority="303">
      <formula>IF(RIGHT(TEXT(AM92,"0.#"),1)=".",FALSE,TRUE)</formula>
    </cfRule>
    <cfRule type="expression" dxfId="242" priority="304">
      <formula>IF(RIGHT(TEXT(AM92,"0.#"),1)=".",TRUE,FALSE)</formula>
    </cfRule>
  </conditionalFormatting>
  <conditionalFormatting sqref="AQ90:AQ92">
    <cfRule type="expression" dxfId="241" priority="301">
      <formula>IF(RIGHT(TEXT(AQ90,"0.#"),1)=".",FALSE,TRUE)</formula>
    </cfRule>
    <cfRule type="expression" dxfId="240" priority="302">
      <formula>IF(RIGHT(TEXT(AQ90,"0.#"),1)=".",TRUE,FALSE)</formula>
    </cfRule>
  </conditionalFormatting>
  <conditionalFormatting sqref="AU90:AU92">
    <cfRule type="expression" dxfId="239" priority="299">
      <formula>IF(RIGHT(TEXT(AU90,"0.#"),1)=".",FALSE,TRUE)</formula>
    </cfRule>
    <cfRule type="expression" dxfId="238" priority="300">
      <formula>IF(RIGHT(TEXT(AU90,"0.#"),1)=".",TRUE,FALSE)</formula>
    </cfRule>
  </conditionalFormatting>
  <conditionalFormatting sqref="AE85">
    <cfRule type="expression" dxfId="237" priority="297">
      <formula>IF(RIGHT(TEXT(AE85,"0.#"),1)=".",FALSE,TRUE)</formula>
    </cfRule>
    <cfRule type="expression" dxfId="236" priority="298">
      <formula>IF(RIGHT(TEXT(AE85,"0.#"),1)=".",TRUE,FALSE)</formula>
    </cfRule>
  </conditionalFormatting>
  <conditionalFormatting sqref="AE86">
    <cfRule type="expression" dxfId="235" priority="295">
      <formula>IF(RIGHT(TEXT(AE86,"0.#"),1)=".",FALSE,TRUE)</formula>
    </cfRule>
    <cfRule type="expression" dxfId="234" priority="296">
      <formula>IF(RIGHT(TEXT(AE86,"0.#"),1)=".",TRUE,FALSE)</formula>
    </cfRule>
  </conditionalFormatting>
  <conditionalFormatting sqref="AM85">
    <cfRule type="expression" dxfId="233" priority="285">
      <formula>IF(RIGHT(TEXT(AM85,"0.#"),1)=".",FALSE,TRUE)</formula>
    </cfRule>
    <cfRule type="expression" dxfId="232" priority="286">
      <formula>IF(RIGHT(TEXT(AM85,"0.#"),1)=".",TRUE,FALSE)</formula>
    </cfRule>
  </conditionalFormatting>
  <conditionalFormatting sqref="AE87">
    <cfRule type="expression" dxfId="231" priority="293">
      <formula>IF(RIGHT(TEXT(AE87,"0.#"),1)=".",FALSE,TRUE)</formula>
    </cfRule>
    <cfRule type="expression" dxfId="230" priority="294">
      <formula>IF(RIGHT(TEXT(AE87,"0.#"),1)=".",TRUE,FALSE)</formula>
    </cfRule>
  </conditionalFormatting>
  <conditionalFormatting sqref="AI87">
    <cfRule type="expression" dxfId="229" priority="291">
      <formula>IF(RIGHT(TEXT(AI87,"0.#"),1)=".",FALSE,TRUE)</formula>
    </cfRule>
    <cfRule type="expression" dxfId="228" priority="292">
      <formula>IF(RIGHT(TEXT(AI87,"0.#"),1)=".",TRUE,FALSE)</formula>
    </cfRule>
  </conditionalFormatting>
  <conditionalFormatting sqref="AI86">
    <cfRule type="expression" dxfId="227" priority="289">
      <formula>IF(RIGHT(TEXT(AI86,"0.#"),1)=".",FALSE,TRUE)</formula>
    </cfRule>
    <cfRule type="expression" dxfId="226" priority="290">
      <formula>IF(RIGHT(TEXT(AI86,"0.#"),1)=".",TRUE,FALSE)</formula>
    </cfRule>
  </conditionalFormatting>
  <conditionalFormatting sqref="AI85">
    <cfRule type="expression" dxfId="225" priority="287">
      <formula>IF(RIGHT(TEXT(AI85,"0.#"),1)=".",FALSE,TRUE)</formula>
    </cfRule>
    <cfRule type="expression" dxfId="224" priority="288">
      <formula>IF(RIGHT(TEXT(AI85,"0.#"),1)=".",TRUE,FALSE)</formula>
    </cfRule>
  </conditionalFormatting>
  <conditionalFormatting sqref="AM86">
    <cfRule type="expression" dxfId="223" priority="283">
      <formula>IF(RIGHT(TEXT(AM86,"0.#"),1)=".",FALSE,TRUE)</formula>
    </cfRule>
    <cfRule type="expression" dxfId="222" priority="284">
      <formula>IF(RIGHT(TEXT(AM86,"0.#"),1)=".",TRUE,FALSE)</formula>
    </cfRule>
  </conditionalFormatting>
  <conditionalFormatting sqref="AM87">
    <cfRule type="expression" dxfId="221" priority="281">
      <formula>IF(RIGHT(TEXT(AM87,"0.#"),1)=".",FALSE,TRUE)</formula>
    </cfRule>
    <cfRule type="expression" dxfId="220" priority="282">
      <formula>IF(RIGHT(TEXT(AM87,"0.#"),1)=".",TRUE,FALSE)</formula>
    </cfRule>
  </conditionalFormatting>
  <conditionalFormatting sqref="AQ85:AQ87">
    <cfRule type="expression" dxfId="219" priority="279">
      <formula>IF(RIGHT(TEXT(AQ85,"0.#"),1)=".",FALSE,TRUE)</formula>
    </cfRule>
    <cfRule type="expression" dxfId="218" priority="280">
      <formula>IF(RIGHT(TEXT(AQ85,"0.#"),1)=".",TRUE,FALSE)</formula>
    </cfRule>
  </conditionalFormatting>
  <conditionalFormatting sqref="AU85:AU87">
    <cfRule type="expression" dxfId="217" priority="277">
      <formula>IF(RIGHT(TEXT(AU85,"0.#"),1)=".",FALSE,TRUE)</formula>
    </cfRule>
    <cfRule type="expression" dxfId="216" priority="278">
      <formula>IF(RIGHT(TEXT(AU85,"0.#"),1)=".",TRUE,FALSE)</formula>
    </cfRule>
  </conditionalFormatting>
  <conditionalFormatting sqref="AE124">
    <cfRule type="expression" dxfId="215" priority="275">
      <formula>IF(RIGHT(TEXT(AE124,"0.#"),1)=".",FALSE,TRUE)</formula>
    </cfRule>
    <cfRule type="expression" dxfId="214" priority="276">
      <formula>IF(RIGHT(TEXT(AE124,"0.#"),1)=".",TRUE,FALSE)</formula>
    </cfRule>
  </conditionalFormatting>
  <conditionalFormatting sqref="AE125">
    <cfRule type="expression" dxfId="213" priority="273">
      <formula>IF(RIGHT(TEXT(AE125,"0.#"),1)=".",FALSE,TRUE)</formula>
    </cfRule>
    <cfRule type="expression" dxfId="212" priority="274">
      <formula>IF(RIGHT(TEXT(AE125,"0.#"),1)=".",TRUE,FALSE)</formula>
    </cfRule>
  </conditionalFormatting>
  <conditionalFormatting sqref="AM124">
    <cfRule type="expression" dxfId="211" priority="263">
      <formula>IF(RIGHT(TEXT(AM124,"0.#"),1)=".",FALSE,TRUE)</formula>
    </cfRule>
    <cfRule type="expression" dxfId="210" priority="264">
      <formula>IF(RIGHT(TEXT(AM124,"0.#"),1)=".",TRUE,FALSE)</formula>
    </cfRule>
  </conditionalFormatting>
  <conditionalFormatting sqref="AE126">
    <cfRule type="expression" dxfId="209" priority="271">
      <formula>IF(RIGHT(TEXT(AE126,"0.#"),1)=".",FALSE,TRUE)</formula>
    </cfRule>
    <cfRule type="expression" dxfId="208" priority="272">
      <formula>IF(RIGHT(TEXT(AE126,"0.#"),1)=".",TRUE,FALSE)</formula>
    </cfRule>
  </conditionalFormatting>
  <conditionalFormatting sqref="AI126">
    <cfRule type="expression" dxfId="207" priority="269">
      <formula>IF(RIGHT(TEXT(AI126,"0.#"),1)=".",FALSE,TRUE)</formula>
    </cfRule>
    <cfRule type="expression" dxfId="206" priority="270">
      <formula>IF(RIGHT(TEXT(AI126,"0.#"),1)=".",TRUE,FALSE)</formula>
    </cfRule>
  </conditionalFormatting>
  <conditionalFormatting sqref="AI125">
    <cfRule type="expression" dxfId="205" priority="267">
      <formula>IF(RIGHT(TEXT(AI125,"0.#"),1)=".",FALSE,TRUE)</formula>
    </cfRule>
    <cfRule type="expression" dxfId="204" priority="268">
      <formula>IF(RIGHT(TEXT(AI125,"0.#"),1)=".",TRUE,FALSE)</formula>
    </cfRule>
  </conditionalFormatting>
  <conditionalFormatting sqref="AI124">
    <cfRule type="expression" dxfId="203" priority="265">
      <formula>IF(RIGHT(TEXT(AI124,"0.#"),1)=".",FALSE,TRUE)</formula>
    </cfRule>
    <cfRule type="expression" dxfId="202" priority="266">
      <formula>IF(RIGHT(TEXT(AI124,"0.#"),1)=".",TRUE,FALSE)</formula>
    </cfRule>
  </conditionalFormatting>
  <conditionalFormatting sqref="AM125">
    <cfRule type="expression" dxfId="201" priority="261">
      <formula>IF(RIGHT(TEXT(AM125,"0.#"),1)=".",FALSE,TRUE)</formula>
    </cfRule>
    <cfRule type="expression" dxfId="200" priority="262">
      <formula>IF(RIGHT(TEXT(AM125,"0.#"),1)=".",TRUE,FALSE)</formula>
    </cfRule>
  </conditionalFormatting>
  <conditionalFormatting sqref="AM126">
    <cfRule type="expression" dxfId="199" priority="259">
      <formula>IF(RIGHT(TEXT(AM126,"0.#"),1)=".",FALSE,TRUE)</formula>
    </cfRule>
    <cfRule type="expression" dxfId="198" priority="260">
      <formula>IF(RIGHT(TEXT(AM126,"0.#"),1)=".",TRUE,FALSE)</formula>
    </cfRule>
  </conditionalFormatting>
  <conditionalFormatting sqref="AQ124:AQ126">
    <cfRule type="expression" dxfId="197" priority="257">
      <formula>IF(RIGHT(TEXT(AQ124,"0.#"),1)=".",FALSE,TRUE)</formula>
    </cfRule>
    <cfRule type="expression" dxfId="196" priority="258">
      <formula>IF(RIGHT(TEXT(AQ124,"0.#"),1)=".",TRUE,FALSE)</formula>
    </cfRule>
  </conditionalFormatting>
  <conditionalFormatting sqref="AU124:AU126">
    <cfRule type="expression" dxfId="195" priority="255">
      <formula>IF(RIGHT(TEXT(AU124,"0.#"),1)=".",FALSE,TRUE)</formula>
    </cfRule>
    <cfRule type="expression" dxfId="194" priority="256">
      <formula>IF(RIGHT(TEXT(AU124,"0.#"),1)=".",TRUE,FALSE)</formula>
    </cfRule>
  </conditionalFormatting>
  <conditionalFormatting sqref="AE119">
    <cfRule type="expression" dxfId="193" priority="253">
      <formula>IF(RIGHT(TEXT(AE119,"0.#"),1)=".",FALSE,TRUE)</formula>
    </cfRule>
    <cfRule type="expression" dxfId="192" priority="254">
      <formula>IF(RIGHT(TEXT(AE119,"0.#"),1)=".",TRUE,FALSE)</formula>
    </cfRule>
  </conditionalFormatting>
  <conditionalFormatting sqref="AE120">
    <cfRule type="expression" dxfId="191" priority="251">
      <formula>IF(RIGHT(TEXT(AE120,"0.#"),1)=".",FALSE,TRUE)</formula>
    </cfRule>
    <cfRule type="expression" dxfId="190" priority="252">
      <formula>IF(RIGHT(TEXT(AE120,"0.#"),1)=".",TRUE,FALSE)</formula>
    </cfRule>
  </conditionalFormatting>
  <conditionalFormatting sqref="AM119">
    <cfRule type="expression" dxfId="189" priority="241">
      <formula>IF(RIGHT(TEXT(AM119,"0.#"),1)=".",FALSE,TRUE)</formula>
    </cfRule>
    <cfRule type="expression" dxfId="188" priority="242">
      <formula>IF(RIGHT(TEXT(AM119,"0.#"),1)=".",TRUE,FALSE)</formula>
    </cfRule>
  </conditionalFormatting>
  <conditionalFormatting sqref="AE121">
    <cfRule type="expression" dxfId="187" priority="249">
      <formula>IF(RIGHT(TEXT(AE121,"0.#"),1)=".",FALSE,TRUE)</formula>
    </cfRule>
    <cfRule type="expression" dxfId="186" priority="250">
      <formula>IF(RIGHT(TEXT(AE121,"0.#"),1)=".",TRUE,FALSE)</formula>
    </cfRule>
  </conditionalFormatting>
  <conditionalFormatting sqref="AI121">
    <cfRule type="expression" dxfId="185" priority="247">
      <formula>IF(RIGHT(TEXT(AI121,"0.#"),1)=".",FALSE,TRUE)</formula>
    </cfRule>
    <cfRule type="expression" dxfId="184" priority="248">
      <formula>IF(RIGHT(TEXT(AI121,"0.#"),1)=".",TRUE,FALSE)</formula>
    </cfRule>
  </conditionalFormatting>
  <conditionalFormatting sqref="AI120">
    <cfRule type="expression" dxfId="183" priority="245">
      <formula>IF(RIGHT(TEXT(AI120,"0.#"),1)=".",FALSE,TRUE)</formula>
    </cfRule>
    <cfRule type="expression" dxfId="182" priority="246">
      <formula>IF(RIGHT(TEXT(AI120,"0.#"),1)=".",TRUE,FALSE)</formula>
    </cfRule>
  </conditionalFormatting>
  <conditionalFormatting sqref="AI119">
    <cfRule type="expression" dxfId="181" priority="243">
      <formula>IF(RIGHT(TEXT(AI119,"0.#"),1)=".",FALSE,TRUE)</formula>
    </cfRule>
    <cfRule type="expression" dxfId="180" priority="244">
      <formula>IF(RIGHT(TEXT(AI119,"0.#"),1)=".",TRUE,FALSE)</formula>
    </cfRule>
  </conditionalFormatting>
  <conditionalFormatting sqref="AM120">
    <cfRule type="expression" dxfId="179" priority="239">
      <formula>IF(RIGHT(TEXT(AM120,"0.#"),1)=".",FALSE,TRUE)</formula>
    </cfRule>
    <cfRule type="expression" dxfId="178" priority="240">
      <formula>IF(RIGHT(TEXT(AM120,"0.#"),1)=".",TRUE,FALSE)</formula>
    </cfRule>
  </conditionalFormatting>
  <conditionalFormatting sqref="AM121">
    <cfRule type="expression" dxfId="177" priority="237">
      <formula>IF(RIGHT(TEXT(AM121,"0.#"),1)=".",FALSE,TRUE)</formula>
    </cfRule>
    <cfRule type="expression" dxfId="176" priority="238">
      <formula>IF(RIGHT(TEXT(AM121,"0.#"),1)=".",TRUE,FALSE)</formula>
    </cfRule>
  </conditionalFormatting>
  <conditionalFormatting sqref="AQ119:AQ121">
    <cfRule type="expression" dxfId="175" priority="235">
      <formula>IF(RIGHT(TEXT(AQ119,"0.#"),1)=".",FALSE,TRUE)</formula>
    </cfRule>
    <cfRule type="expression" dxfId="174" priority="236">
      <formula>IF(RIGHT(TEXT(AQ119,"0.#"),1)=".",TRUE,FALSE)</formula>
    </cfRule>
  </conditionalFormatting>
  <conditionalFormatting sqref="AU119:AU121">
    <cfRule type="expression" dxfId="173" priority="233">
      <formula>IF(RIGHT(TEXT(AU119,"0.#"),1)=".",FALSE,TRUE)</formula>
    </cfRule>
    <cfRule type="expression" dxfId="172" priority="234">
      <formula>IF(RIGHT(TEXT(AU119,"0.#"),1)=".",TRUE,FALSE)</formula>
    </cfRule>
  </conditionalFormatting>
  <conditionalFormatting sqref="AE158">
    <cfRule type="expression" dxfId="171" priority="231">
      <formula>IF(RIGHT(TEXT(AE158,"0.#"),1)=".",FALSE,TRUE)</formula>
    </cfRule>
    <cfRule type="expression" dxfId="170" priority="232">
      <formula>IF(RIGHT(TEXT(AE158,"0.#"),1)=".",TRUE,FALSE)</formula>
    </cfRule>
  </conditionalFormatting>
  <conditionalFormatting sqref="AE159">
    <cfRule type="expression" dxfId="169" priority="229">
      <formula>IF(RIGHT(TEXT(AE159,"0.#"),1)=".",FALSE,TRUE)</formula>
    </cfRule>
    <cfRule type="expression" dxfId="168" priority="230">
      <formula>IF(RIGHT(TEXT(AE159,"0.#"),1)=".",TRUE,FALSE)</formula>
    </cfRule>
  </conditionalFormatting>
  <conditionalFormatting sqref="AM158">
    <cfRule type="expression" dxfId="167" priority="219">
      <formula>IF(RIGHT(TEXT(AM158,"0.#"),1)=".",FALSE,TRUE)</formula>
    </cfRule>
    <cfRule type="expression" dxfId="166" priority="220">
      <formula>IF(RIGHT(TEXT(AM158,"0.#"),1)=".",TRUE,FALSE)</formula>
    </cfRule>
  </conditionalFormatting>
  <conditionalFormatting sqref="AE160">
    <cfRule type="expression" dxfId="165" priority="227">
      <formula>IF(RIGHT(TEXT(AE160,"0.#"),1)=".",FALSE,TRUE)</formula>
    </cfRule>
    <cfRule type="expression" dxfId="164" priority="228">
      <formula>IF(RIGHT(TEXT(AE160,"0.#"),1)=".",TRUE,FALSE)</formula>
    </cfRule>
  </conditionalFormatting>
  <conditionalFormatting sqref="AI160">
    <cfRule type="expression" dxfId="163" priority="225">
      <formula>IF(RIGHT(TEXT(AI160,"0.#"),1)=".",FALSE,TRUE)</formula>
    </cfRule>
    <cfRule type="expression" dxfId="162" priority="226">
      <formula>IF(RIGHT(TEXT(AI160,"0.#"),1)=".",TRUE,FALSE)</formula>
    </cfRule>
  </conditionalFormatting>
  <conditionalFormatting sqref="AI159">
    <cfRule type="expression" dxfId="161" priority="223">
      <formula>IF(RIGHT(TEXT(AI159,"0.#"),1)=".",FALSE,TRUE)</formula>
    </cfRule>
    <cfRule type="expression" dxfId="160" priority="224">
      <formula>IF(RIGHT(TEXT(AI159,"0.#"),1)=".",TRUE,FALSE)</formula>
    </cfRule>
  </conditionalFormatting>
  <conditionalFormatting sqref="AI158">
    <cfRule type="expression" dxfId="159" priority="221">
      <formula>IF(RIGHT(TEXT(AI158,"0.#"),1)=".",FALSE,TRUE)</formula>
    </cfRule>
    <cfRule type="expression" dxfId="158" priority="222">
      <formula>IF(RIGHT(TEXT(AI158,"0.#"),1)=".",TRUE,FALSE)</formula>
    </cfRule>
  </conditionalFormatting>
  <conditionalFormatting sqref="AM159">
    <cfRule type="expression" dxfId="157" priority="217">
      <formula>IF(RIGHT(TEXT(AM159,"0.#"),1)=".",FALSE,TRUE)</formula>
    </cfRule>
    <cfRule type="expression" dxfId="156" priority="218">
      <formula>IF(RIGHT(TEXT(AM159,"0.#"),1)=".",TRUE,FALSE)</formula>
    </cfRule>
  </conditionalFormatting>
  <conditionalFormatting sqref="AM160">
    <cfRule type="expression" dxfId="155" priority="215">
      <formula>IF(RIGHT(TEXT(AM160,"0.#"),1)=".",FALSE,TRUE)</formula>
    </cfRule>
    <cfRule type="expression" dxfId="154" priority="216">
      <formula>IF(RIGHT(TEXT(AM160,"0.#"),1)=".",TRUE,FALSE)</formula>
    </cfRule>
  </conditionalFormatting>
  <conditionalFormatting sqref="AQ158:AQ160">
    <cfRule type="expression" dxfId="153" priority="213">
      <formula>IF(RIGHT(TEXT(AQ158,"0.#"),1)=".",FALSE,TRUE)</formula>
    </cfRule>
    <cfRule type="expression" dxfId="152" priority="214">
      <formula>IF(RIGHT(TEXT(AQ158,"0.#"),1)=".",TRUE,FALSE)</formula>
    </cfRule>
  </conditionalFormatting>
  <conditionalFormatting sqref="AU158:AU160">
    <cfRule type="expression" dxfId="151" priority="211">
      <formula>IF(RIGHT(TEXT(AU158,"0.#"),1)=".",FALSE,TRUE)</formula>
    </cfRule>
    <cfRule type="expression" dxfId="150" priority="212">
      <formula>IF(RIGHT(TEXT(AU158,"0.#"),1)=".",TRUE,FALSE)</formula>
    </cfRule>
  </conditionalFormatting>
  <conditionalFormatting sqref="AE153">
    <cfRule type="expression" dxfId="149" priority="209">
      <formula>IF(RIGHT(TEXT(AE153,"0.#"),1)=".",FALSE,TRUE)</formula>
    </cfRule>
    <cfRule type="expression" dxfId="148" priority="210">
      <formula>IF(RIGHT(TEXT(AE153,"0.#"),1)=".",TRUE,FALSE)</formula>
    </cfRule>
  </conditionalFormatting>
  <conditionalFormatting sqref="AE154">
    <cfRule type="expression" dxfId="147" priority="207">
      <formula>IF(RIGHT(TEXT(AE154,"0.#"),1)=".",FALSE,TRUE)</formula>
    </cfRule>
    <cfRule type="expression" dxfId="146" priority="208">
      <formula>IF(RIGHT(TEXT(AE154,"0.#"),1)=".",TRUE,FALSE)</formula>
    </cfRule>
  </conditionalFormatting>
  <conditionalFormatting sqref="AM153">
    <cfRule type="expression" dxfId="145" priority="197">
      <formula>IF(RIGHT(TEXT(AM153,"0.#"),1)=".",FALSE,TRUE)</formula>
    </cfRule>
    <cfRule type="expression" dxfId="144" priority="198">
      <formula>IF(RIGHT(TEXT(AM153,"0.#"),1)=".",TRUE,FALSE)</formula>
    </cfRule>
  </conditionalFormatting>
  <conditionalFormatting sqref="AE155">
    <cfRule type="expression" dxfId="143" priority="205">
      <formula>IF(RIGHT(TEXT(AE155,"0.#"),1)=".",FALSE,TRUE)</formula>
    </cfRule>
    <cfRule type="expression" dxfId="142" priority="206">
      <formula>IF(RIGHT(TEXT(AE155,"0.#"),1)=".",TRUE,FALSE)</formula>
    </cfRule>
  </conditionalFormatting>
  <conditionalFormatting sqref="AI155">
    <cfRule type="expression" dxfId="141" priority="203">
      <formula>IF(RIGHT(TEXT(AI155,"0.#"),1)=".",FALSE,TRUE)</formula>
    </cfRule>
    <cfRule type="expression" dxfId="140" priority="204">
      <formula>IF(RIGHT(TEXT(AI155,"0.#"),1)=".",TRUE,FALSE)</formula>
    </cfRule>
  </conditionalFormatting>
  <conditionalFormatting sqref="AI154">
    <cfRule type="expression" dxfId="139" priority="201">
      <formula>IF(RIGHT(TEXT(AI154,"0.#"),1)=".",FALSE,TRUE)</formula>
    </cfRule>
    <cfRule type="expression" dxfId="138" priority="202">
      <formula>IF(RIGHT(TEXT(AI154,"0.#"),1)=".",TRUE,FALSE)</formula>
    </cfRule>
  </conditionalFormatting>
  <conditionalFormatting sqref="AI153">
    <cfRule type="expression" dxfId="137" priority="199">
      <formula>IF(RIGHT(TEXT(AI153,"0.#"),1)=".",FALSE,TRUE)</formula>
    </cfRule>
    <cfRule type="expression" dxfId="136" priority="200">
      <formula>IF(RIGHT(TEXT(AI153,"0.#"),1)=".",TRUE,FALSE)</formula>
    </cfRule>
  </conditionalFormatting>
  <conditionalFormatting sqref="AM154">
    <cfRule type="expression" dxfId="135" priority="195">
      <formula>IF(RIGHT(TEXT(AM154,"0.#"),1)=".",FALSE,TRUE)</formula>
    </cfRule>
    <cfRule type="expression" dxfId="134" priority="196">
      <formula>IF(RIGHT(TEXT(AM154,"0.#"),1)=".",TRUE,FALSE)</formula>
    </cfRule>
  </conditionalFormatting>
  <conditionalFormatting sqref="AM155">
    <cfRule type="expression" dxfId="133" priority="193">
      <formula>IF(RIGHT(TEXT(AM155,"0.#"),1)=".",FALSE,TRUE)</formula>
    </cfRule>
    <cfRule type="expression" dxfId="132" priority="194">
      <formula>IF(RIGHT(TEXT(AM155,"0.#"),1)=".",TRUE,FALSE)</formula>
    </cfRule>
  </conditionalFormatting>
  <conditionalFormatting sqref="AQ153:AQ155">
    <cfRule type="expression" dxfId="131" priority="191">
      <formula>IF(RIGHT(TEXT(AQ153,"0.#"),1)=".",FALSE,TRUE)</formula>
    </cfRule>
    <cfRule type="expression" dxfId="130" priority="192">
      <formula>IF(RIGHT(TEXT(AQ153,"0.#"),1)=".",TRUE,FALSE)</formula>
    </cfRule>
  </conditionalFormatting>
  <conditionalFormatting sqref="AU153:AU155">
    <cfRule type="expression" dxfId="129" priority="189">
      <formula>IF(RIGHT(TEXT(AU153,"0.#"),1)=".",FALSE,TRUE)</formula>
    </cfRule>
    <cfRule type="expression" dxfId="128" priority="190">
      <formula>IF(RIGHT(TEXT(AU153,"0.#"),1)=".",TRUE,FALSE)</formula>
    </cfRule>
  </conditionalFormatting>
  <conditionalFormatting sqref="AE192">
    <cfRule type="expression" dxfId="127" priority="187">
      <formula>IF(RIGHT(TEXT(AE192,"0.#"),1)=".",FALSE,TRUE)</formula>
    </cfRule>
    <cfRule type="expression" dxfId="126" priority="188">
      <formula>IF(RIGHT(TEXT(AE192,"0.#"),1)=".",TRUE,FALSE)</formula>
    </cfRule>
  </conditionalFormatting>
  <conditionalFormatting sqref="AE193">
    <cfRule type="expression" dxfId="125" priority="185">
      <formula>IF(RIGHT(TEXT(AE193,"0.#"),1)=".",FALSE,TRUE)</formula>
    </cfRule>
    <cfRule type="expression" dxfId="124" priority="186">
      <formula>IF(RIGHT(TEXT(AE193,"0.#"),1)=".",TRUE,FALSE)</formula>
    </cfRule>
  </conditionalFormatting>
  <conditionalFormatting sqref="AM192">
    <cfRule type="expression" dxfId="123" priority="175">
      <formula>IF(RIGHT(TEXT(AM192,"0.#"),1)=".",FALSE,TRUE)</formula>
    </cfRule>
    <cfRule type="expression" dxfId="122" priority="176">
      <formula>IF(RIGHT(TEXT(AM192,"0.#"),1)=".",TRUE,FALSE)</formula>
    </cfRule>
  </conditionalFormatting>
  <conditionalFormatting sqref="AE194">
    <cfRule type="expression" dxfId="121" priority="183">
      <formula>IF(RIGHT(TEXT(AE194,"0.#"),1)=".",FALSE,TRUE)</formula>
    </cfRule>
    <cfRule type="expression" dxfId="120" priority="184">
      <formula>IF(RIGHT(TEXT(AE194,"0.#"),1)=".",TRUE,FALSE)</formula>
    </cfRule>
  </conditionalFormatting>
  <conditionalFormatting sqref="AI194">
    <cfRule type="expression" dxfId="119" priority="181">
      <formula>IF(RIGHT(TEXT(AI194,"0.#"),1)=".",FALSE,TRUE)</formula>
    </cfRule>
    <cfRule type="expression" dxfId="118" priority="182">
      <formula>IF(RIGHT(TEXT(AI194,"0.#"),1)=".",TRUE,FALSE)</formula>
    </cfRule>
  </conditionalFormatting>
  <conditionalFormatting sqref="AI193">
    <cfRule type="expression" dxfId="117" priority="179">
      <formula>IF(RIGHT(TEXT(AI193,"0.#"),1)=".",FALSE,TRUE)</formula>
    </cfRule>
    <cfRule type="expression" dxfId="116" priority="180">
      <formula>IF(RIGHT(TEXT(AI193,"0.#"),1)=".",TRUE,FALSE)</formula>
    </cfRule>
  </conditionalFormatting>
  <conditionalFormatting sqref="AI192">
    <cfRule type="expression" dxfId="115" priority="177">
      <formula>IF(RIGHT(TEXT(AI192,"0.#"),1)=".",FALSE,TRUE)</formula>
    </cfRule>
    <cfRule type="expression" dxfId="114" priority="178">
      <formula>IF(RIGHT(TEXT(AI192,"0.#"),1)=".",TRUE,FALSE)</formula>
    </cfRule>
  </conditionalFormatting>
  <conditionalFormatting sqref="AM193">
    <cfRule type="expression" dxfId="113" priority="173">
      <formula>IF(RIGHT(TEXT(AM193,"0.#"),1)=".",FALSE,TRUE)</formula>
    </cfRule>
    <cfRule type="expression" dxfId="112" priority="174">
      <formula>IF(RIGHT(TEXT(AM193,"0.#"),1)=".",TRUE,FALSE)</formula>
    </cfRule>
  </conditionalFormatting>
  <conditionalFormatting sqref="AM194">
    <cfRule type="expression" dxfId="111" priority="171">
      <formula>IF(RIGHT(TEXT(AM194,"0.#"),1)=".",FALSE,TRUE)</formula>
    </cfRule>
    <cfRule type="expression" dxfId="110" priority="172">
      <formula>IF(RIGHT(TEXT(AM194,"0.#"),1)=".",TRUE,FALSE)</formula>
    </cfRule>
  </conditionalFormatting>
  <conditionalFormatting sqref="AQ192:AQ194">
    <cfRule type="expression" dxfId="109" priority="169">
      <formula>IF(RIGHT(TEXT(AQ192,"0.#"),1)=".",FALSE,TRUE)</formula>
    </cfRule>
    <cfRule type="expression" dxfId="108" priority="170">
      <formula>IF(RIGHT(TEXT(AQ192,"0.#"),1)=".",TRUE,FALSE)</formula>
    </cfRule>
  </conditionalFormatting>
  <conditionalFormatting sqref="AU192:AU194">
    <cfRule type="expression" dxfId="107" priority="167">
      <formula>IF(RIGHT(TEXT(AU192,"0.#"),1)=".",FALSE,TRUE)</formula>
    </cfRule>
    <cfRule type="expression" dxfId="106" priority="168">
      <formula>IF(RIGHT(TEXT(AU192,"0.#"),1)=".",TRUE,FALSE)</formula>
    </cfRule>
  </conditionalFormatting>
  <conditionalFormatting sqref="AE187">
    <cfRule type="expression" dxfId="105" priority="165">
      <formula>IF(RIGHT(TEXT(AE187,"0.#"),1)=".",FALSE,TRUE)</formula>
    </cfRule>
    <cfRule type="expression" dxfId="104" priority="166">
      <formula>IF(RIGHT(TEXT(AE187,"0.#"),1)=".",TRUE,FALSE)</formula>
    </cfRule>
  </conditionalFormatting>
  <conditionalFormatting sqref="AE188">
    <cfRule type="expression" dxfId="103" priority="163">
      <formula>IF(RIGHT(TEXT(AE188,"0.#"),1)=".",FALSE,TRUE)</formula>
    </cfRule>
    <cfRule type="expression" dxfId="102" priority="164">
      <formula>IF(RIGHT(TEXT(AE188,"0.#"),1)=".",TRUE,FALSE)</formula>
    </cfRule>
  </conditionalFormatting>
  <conditionalFormatting sqref="AM187">
    <cfRule type="expression" dxfId="101" priority="153">
      <formula>IF(RIGHT(TEXT(AM187,"0.#"),1)=".",FALSE,TRUE)</formula>
    </cfRule>
    <cfRule type="expression" dxfId="100" priority="154">
      <formula>IF(RIGHT(TEXT(AM187,"0.#"),1)=".",TRUE,FALSE)</formula>
    </cfRule>
  </conditionalFormatting>
  <conditionalFormatting sqref="AE189">
    <cfRule type="expression" dxfId="99" priority="161">
      <formula>IF(RIGHT(TEXT(AE189,"0.#"),1)=".",FALSE,TRUE)</formula>
    </cfRule>
    <cfRule type="expression" dxfId="98" priority="162">
      <formula>IF(RIGHT(TEXT(AE189,"0.#"),1)=".",TRUE,FALSE)</formula>
    </cfRule>
  </conditionalFormatting>
  <conditionalFormatting sqref="AI189">
    <cfRule type="expression" dxfId="97" priority="159">
      <formula>IF(RIGHT(TEXT(AI189,"0.#"),1)=".",FALSE,TRUE)</formula>
    </cfRule>
    <cfRule type="expression" dxfId="96" priority="160">
      <formula>IF(RIGHT(TEXT(AI189,"0.#"),1)=".",TRUE,FALSE)</formula>
    </cfRule>
  </conditionalFormatting>
  <conditionalFormatting sqref="AI188">
    <cfRule type="expression" dxfId="95" priority="157">
      <formula>IF(RIGHT(TEXT(AI188,"0.#"),1)=".",FALSE,TRUE)</formula>
    </cfRule>
    <cfRule type="expression" dxfId="94" priority="158">
      <formula>IF(RIGHT(TEXT(AI188,"0.#"),1)=".",TRUE,FALSE)</formula>
    </cfRule>
  </conditionalFormatting>
  <conditionalFormatting sqref="AI187">
    <cfRule type="expression" dxfId="93" priority="155">
      <formula>IF(RIGHT(TEXT(AI187,"0.#"),1)=".",FALSE,TRUE)</formula>
    </cfRule>
    <cfRule type="expression" dxfId="92" priority="156">
      <formula>IF(RIGHT(TEXT(AI187,"0.#"),1)=".",TRUE,FALSE)</formula>
    </cfRule>
  </conditionalFormatting>
  <conditionalFormatting sqref="AM188">
    <cfRule type="expression" dxfId="91" priority="151">
      <formula>IF(RIGHT(TEXT(AM188,"0.#"),1)=".",FALSE,TRUE)</formula>
    </cfRule>
    <cfRule type="expression" dxfId="90" priority="152">
      <formula>IF(RIGHT(TEXT(AM188,"0.#"),1)=".",TRUE,FALSE)</formula>
    </cfRule>
  </conditionalFormatting>
  <conditionalFormatting sqref="AM189">
    <cfRule type="expression" dxfId="89" priority="149">
      <formula>IF(RIGHT(TEXT(AM189,"0.#"),1)=".",FALSE,TRUE)</formula>
    </cfRule>
    <cfRule type="expression" dxfId="88" priority="150">
      <formula>IF(RIGHT(TEXT(AM189,"0.#"),1)=".",TRUE,FALSE)</formula>
    </cfRule>
  </conditionalFormatting>
  <conditionalFormatting sqref="AQ187:AQ189">
    <cfRule type="expression" dxfId="87" priority="147">
      <formula>IF(RIGHT(TEXT(AQ187,"0.#"),1)=".",FALSE,TRUE)</formula>
    </cfRule>
    <cfRule type="expression" dxfId="86" priority="148">
      <formula>IF(RIGHT(TEXT(AQ187,"0.#"),1)=".",TRUE,FALSE)</formula>
    </cfRule>
  </conditionalFormatting>
  <conditionalFormatting sqref="AU187:AU189">
    <cfRule type="expression" dxfId="85" priority="145">
      <formula>IF(RIGHT(TEXT(AU187,"0.#"),1)=".",FALSE,TRUE)</formula>
    </cfRule>
    <cfRule type="expression" dxfId="84" priority="146">
      <formula>IF(RIGHT(TEXT(AU187,"0.#"),1)=".",TRUE,FALSE)</formula>
    </cfRule>
  </conditionalFormatting>
  <conditionalFormatting sqref="AE56">
    <cfRule type="expression" dxfId="83" priority="143">
      <formula>IF(RIGHT(TEXT(AE56,"0.#"),1)=".",FALSE,TRUE)</formula>
    </cfRule>
    <cfRule type="expression" dxfId="82" priority="144">
      <formula>IF(RIGHT(TEXT(AE56,"0.#"),1)=".",TRUE,FALSE)</formula>
    </cfRule>
  </conditionalFormatting>
  <conditionalFormatting sqref="AE57">
    <cfRule type="expression" dxfId="81" priority="141">
      <formula>IF(RIGHT(TEXT(AE57,"0.#"),1)=".",FALSE,TRUE)</formula>
    </cfRule>
    <cfRule type="expression" dxfId="80" priority="142">
      <formula>IF(RIGHT(TEXT(AE57,"0.#"),1)=".",TRUE,FALSE)</formula>
    </cfRule>
  </conditionalFormatting>
  <conditionalFormatting sqref="AM56">
    <cfRule type="expression" dxfId="79" priority="131">
      <formula>IF(RIGHT(TEXT(AM56,"0.#"),1)=".",FALSE,TRUE)</formula>
    </cfRule>
    <cfRule type="expression" dxfId="78" priority="132">
      <formula>IF(RIGHT(TEXT(AM56,"0.#"),1)=".",TRUE,FALSE)</formula>
    </cfRule>
  </conditionalFormatting>
  <conditionalFormatting sqref="AE58">
    <cfRule type="expression" dxfId="77" priority="139">
      <formula>IF(RIGHT(TEXT(AE58,"0.#"),1)=".",FALSE,TRUE)</formula>
    </cfRule>
    <cfRule type="expression" dxfId="76" priority="140">
      <formula>IF(RIGHT(TEXT(AE58,"0.#"),1)=".",TRUE,FALSE)</formula>
    </cfRule>
  </conditionalFormatting>
  <conditionalFormatting sqref="AI58">
    <cfRule type="expression" dxfId="75" priority="137">
      <formula>IF(RIGHT(TEXT(AI58,"0.#"),1)=".",FALSE,TRUE)</formula>
    </cfRule>
    <cfRule type="expression" dxfId="74" priority="138">
      <formula>IF(RIGHT(TEXT(AI58,"0.#"),1)=".",TRUE,FALSE)</formula>
    </cfRule>
  </conditionalFormatting>
  <conditionalFormatting sqref="AI57">
    <cfRule type="expression" dxfId="73" priority="135">
      <formula>IF(RIGHT(TEXT(AI57,"0.#"),1)=".",FALSE,TRUE)</formula>
    </cfRule>
    <cfRule type="expression" dxfId="72" priority="136">
      <formula>IF(RIGHT(TEXT(AI57,"0.#"),1)=".",TRUE,FALSE)</formula>
    </cfRule>
  </conditionalFormatting>
  <conditionalFormatting sqref="AI56">
    <cfRule type="expression" dxfId="71" priority="133">
      <formula>IF(RIGHT(TEXT(AI56,"0.#"),1)=".",FALSE,TRUE)</formula>
    </cfRule>
    <cfRule type="expression" dxfId="70" priority="134">
      <formula>IF(RIGHT(TEXT(AI56,"0.#"),1)=".",TRUE,FALSE)</formula>
    </cfRule>
  </conditionalFormatting>
  <conditionalFormatting sqref="AM57">
    <cfRule type="expression" dxfId="69" priority="129">
      <formula>IF(RIGHT(TEXT(AM57,"0.#"),1)=".",FALSE,TRUE)</formula>
    </cfRule>
    <cfRule type="expression" dxfId="68" priority="130">
      <formula>IF(RIGHT(TEXT(AM57,"0.#"),1)=".",TRUE,FALSE)</formula>
    </cfRule>
  </conditionalFormatting>
  <conditionalFormatting sqref="AM58">
    <cfRule type="expression" dxfId="67" priority="127">
      <formula>IF(RIGHT(TEXT(AM58,"0.#"),1)=".",FALSE,TRUE)</formula>
    </cfRule>
    <cfRule type="expression" dxfId="66" priority="128">
      <formula>IF(RIGHT(TEXT(AM58,"0.#"),1)=".",TRUE,FALSE)</formula>
    </cfRule>
  </conditionalFormatting>
  <conditionalFormatting sqref="AQ56:AQ58">
    <cfRule type="expression" dxfId="65" priority="125">
      <formula>IF(RIGHT(TEXT(AQ56,"0.#"),1)=".",FALSE,TRUE)</formula>
    </cfRule>
    <cfRule type="expression" dxfId="64" priority="126">
      <formula>IF(RIGHT(TEXT(AQ56,"0.#"),1)=".",TRUE,FALSE)</formula>
    </cfRule>
  </conditionalFormatting>
  <conditionalFormatting sqref="AU56:AU58">
    <cfRule type="expression" dxfId="63" priority="123">
      <formula>IF(RIGHT(TEXT(AU56,"0.#"),1)=".",FALSE,TRUE)</formula>
    </cfRule>
    <cfRule type="expression" dxfId="62" priority="124">
      <formula>IF(RIGHT(TEXT(AU56,"0.#"),1)=".",TRUE,FALSE)</formula>
    </cfRule>
  </conditionalFormatting>
  <conditionalFormatting sqref="AE51">
    <cfRule type="expression" dxfId="61" priority="121">
      <formula>IF(RIGHT(TEXT(AE51,"0.#"),1)=".",FALSE,TRUE)</formula>
    </cfRule>
    <cfRule type="expression" dxfId="60" priority="122">
      <formula>IF(RIGHT(TEXT(AE51,"0.#"),1)=".",TRUE,FALSE)</formula>
    </cfRule>
  </conditionalFormatting>
  <conditionalFormatting sqref="AE52">
    <cfRule type="expression" dxfId="59" priority="119">
      <formula>IF(RIGHT(TEXT(AE52,"0.#"),1)=".",FALSE,TRUE)</formula>
    </cfRule>
    <cfRule type="expression" dxfId="58" priority="120">
      <formula>IF(RIGHT(TEXT(AE52,"0.#"),1)=".",TRUE,FALSE)</formula>
    </cfRule>
  </conditionalFormatting>
  <conditionalFormatting sqref="AM51">
    <cfRule type="expression" dxfId="57" priority="109">
      <formula>IF(RIGHT(TEXT(AM51,"0.#"),1)=".",FALSE,TRUE)</formula>
    </cfRule>
    <cfRule type="expression" dxfId="56" priority="110">
      <formula>IF(RIGHT(TEXT(AM51,"0.#"),1)=".",TRUE,FALSE)</formula>
    </cfRule>
  </conditionalFormatting>
  <conditionalFormatting sqref="AE53">
    <cfRule type="expression" dxfId="55" priority="117">
      <formula>IF(RIGHT(TEXT(AE53,"0.#"),1)=".",FALSE,TRUE)</formula>
    </cfRule>
    <cfRule type="expression" dxfId="54" priority="118">
      <formula>IF(RIGHT(TEXT(AE53,"0.#"),1)=".",TRUE,FALSE)</formula>
    </cfRule>
  </conditionalFormatting>
  <conditionalFormatting sqref="AI53">
    <cfRule type="expression" dxfId="53" priority="115">
      <formula>IF(RIGHT(TEXT(AI53,"0.#"),1)=".",FALSE,TRUE)</formula>
    </cfRule>
    <cfRule type="expression" dxfId="52" priority="116">
      <formula>IF(RIGHT(TEXT(AI53,"0.#"),1)=".",TRUE,FALSE)</formula>
    </cfRule>
  </conditionalFormatting>
  <conditionalFormatting sqref="AI52">
    <cfRule type="expression" dxfId="51" priority="113">
      <formula>IF(RIGHT(TEXT(AI52,"0.#"),1)=".",FALSE,TRUE)</formula>
    </cfRule>
    <cfRule type="expression" dxfId="50" priority="114">
      <formula>IF(RIGHT(TEXT(AI52,"0.#"),1)=".",TRUE,FALSE)</formula>
    </cfRule>
  </conditionalFormatting>
  <conditionalFormatting sqref="AI51">
    <cfRule type="expression" dxfId="49" priority="111">
      <formula>IF(RIGHT(TEXT(AI51,"0.#"),1)=".",FALSE,TRUE)</formula>
    </cfRule>
    <cfRule type="expression" dxfId="48" priority="112">
      <formula>IF(RIGHT(TEXT(AI51,"0.#"),1)=".",TRUE,FALSE)</formula>
    </cfRule>
  </conditionalFormatting>
  <conditionalFormatting sqref="AM52">
    <cfRule type="expression" dxfId="47" priority="107">
      <formula>IF(RIGHT(TEXT(AM52,"0.#"),1)=".",FALSE,TRUE)</formula>
    </cfRule>
    <cfRule type="expression" dxfId="46" priority="108">
      <formula>IF(RIGHT(TEXT(AM52,"0.#"),1)=".",TRUE,FALSE)</formula>
    </cfRule>
  </conditionalFormatting>
  <conditionalFormatting sqref="AM53">
    <cfRule type="expression" dxfId="45" priority="105">
      <formula>IF(RIGHT(TEXT(AM53,"0.#"),1)=".",FALSE,TRUE)</formula>
    </cfRule>
    <cfRule type="expression" dxfId="44" priority="106">
      <formula>IF(RIGHT(TEXT(AM53,"0.#"),1)=".",TRUE,FALSE)</formula>
    </cfRule>
  </conditionalFormatting>
  <conditionalFormatting sqref="AQ51:AQ53">
    <cfRule type="expression" dxfId="43" priority="103">
      <formula>IF(RIGHT(TEXT(AQ51,"0.#"),1)=".",FALSE,TRUE)</formula>
    </cfRule>
    <cfRule type="expression" dxfId="42" priority="104">
      <formula>IF(RIGHT(TEXT(AQ51,"0.#"),1)=".",TRUE,FALSE)</formula>
    </cfRule>
  </conditionalFormatting>
  <conditionalFormatting sqref="AU51:AU53">
    <cfRule type="expression" dxfId="41" priority="101">
      <formula>IF(RIGHT(TEXT(AU51,"0.#"),1)=".",FALSE,TRUE)</formula>
    </cfRule>
    <cfRule type="expression" dxfId="40" priority="102">
      <formula>IF(RIGHT(TEXT(AU51,"0.#"),1)=".",TRUE,FALSE)</formula>
    </cfRule>
  </conditionalFormatting>
  <conditionalFormatting sqref="AQ32">
    <cfRule type="expression" dxfId="39" priority="99">
      <formula>IF(RIGHT(TEXT(AQ32,"0.#"),1)=".",FALSE,TRUE)</formula>
    </cfRule>
    <cfRule type="expression" dxfId="38" priority="100">
      <formula>IF(RIGHT(TEXT(AQ32,"0.#"),1)=".",TRUE,FALSE)</formula>
    </cfRule>
  </conditionalFormatting>
  <conditionalFormatting sqref="AQ33">
    <cfRule type="expression" dxfId="37" priority="97">
      <formula>IF(RIGHT(TEXT(AQ33,"0.#"),1)=".",FALSE,TRUE)</formula>
    </cfRule>
    <cfRule type="expression" dxfId="36" priority="98">
      <formula>IF(RIGHT(TEXT(AQ33,"0.#"),1)=".",TRUE,FALSE)</formula>
    </cfRule>
  </conditionalFormatting>
  <conditionalFormatting sqref="AU32">
    <cfRule type="expression" dxfId="35" priority="95">
      <formula>IF(RIGHT(TEXT(AU32,"0.#"),1)=".",FALSE,TRUE)</formula>
    </cfRule>
    <cfRule type="expression" dxfId="34" priority="96">
      <formula>IF(RIGHT(TEXT(AU32,"0.#"),1)=".",TRUE,FALSE)</formula>
    </cfRule>
  </conditionalFormatting>
  <conditionalFormatting sqref="AU33">
    <cfRule type="expression" dxfId="33" priority="93">
      <formula>IF(RIGHT(TEXT(AU33,"0.#"),1)=".",FALSE,TRUE)</formula>
    </cfRule>
    <cfRule type="expression" dxfId="32" priority="94">
      <formula>IF(RIGHT(TEXT(AU33,"0.#"),1)=".",TRUE,FALSE)</formula>
    </cfRule>
  </conditionalFormatting>
  <conditionalFormatting sqref="AM203">
    <cfRule type="expression" dxfId="31" priority="91">
      <formula>IF(RIGHT(TEXT(AM203,"0.#"),1)=".",FALSE,TRUE)</formula>
    </cfRule>
    <cfRule type="expression" dxfId="30" priority="92">
      <formula>IF(RIGHT(TEXT(AM203,"0.#"),1)=".",TRUE,FALSE)</formula>
    </cfRule>
  </conditionalFormatting>
  <conditionalFormatting sqref="AM206">
    <cfRule type="expression" dxfId="29" priority="89">
      <formula>IF(RIGHT(TEXT(AM206,"0.#"),1)=".",FALSE,TRUE)</formula>
    </cfRule>
    <cfRule type="expression" dxfId="28" priority="90">
      <formula>IF(RIGHT(TEXT(AM206,"0.#"),1)=".",TRUE,FALSE)</formula>
    </cfRule>
  </conditionalFormatting>
  <conditionalFormatting sqref="AM207">
    <cfRule type="expression" dxfId="27" priority="81">
      <formula>IF(RIGHT(TEXT(AM207,"0.#"),1)=".",FALSE,TRUE)</formula>
    </cfRule>
    <cfRule type="expression" dxfId="26" priority="82">
      <formula>IF(RIGHT(TEXT(AM207,"0.#"),1)=".",TRUE,FALSE)</formula>
    </cfRule>
  </conditionalFormatting>
  <conditionalFormatting sqref="AL401:AO403">
    <cfRule type="expression" dxfId="25" priority="77">
      <formula>IF(AND(AL401&gt;=0, RIGHT(TEXT(AL401,"0.#"),1)&lt;&gt;"."),TRUE,FALSE)</formula>
    </cfRule>
    <cfRule type="expression" dxfId="24" priority="78">
      <formula>IF(AND(AL401&gt;=0, RIGHT(TEXT(AL401,"0.#"),1)="."),TRUE,FALSE)</formula>
    </cfRule>
    <cfRule type="expression" dxfId="23" priority="79">
      <formula>IF(AND(AL401&lt;0, RIGHT(TEXT(AL401,"0.#"),1)&lt;&gt;"."),TRUE,FALSE)</formula>
    </cfRule>
    <cfRule type="expression" dxfId="22" priority="80">
      <formula>IF(AND(AL401&lt;0, RIGHT(TEXT(AL401,"0.#"),1)="."),TRUE,FALSE)</formula>
    </cfRule>
  </conditionalFormatting>
  <conditionalFormatting sqref="AL399:AO400">
    <cfRule type="expression" dxfId="21" priority="73">
      <formula>IF(AND(AL399&gt;=0, RIGHT(TEXT(AL399,"0.#"),1)&lt;&gt;"."),TRUE,FALSE)</formula>
    </cfRule>
    <cfRule type="expression" dxfId="20" priority="74">
      <formula>IF(AND(AL399&gt;=0, RIGHT(TEXT(AL399,"0.#"),1)="."),TRUE,FALSE)</formula>
    </cfRule>
    <cfRule type="expression" dxfId="19" priority="75">
      <formula>IF(AND(AL399&lt;0, RIGHT(TEXT(AL399,"0.#"),1)&lt;&gt;"."),TRUE,FALSE)</formula>
    </cfRule>
    <cfRule type="expression" dxfId="18" priority="76">
      <formula>IF(AND(AL399&lt;0, RIGHT(TEXT(AL399,"0.#"),1)="."),TRUE,FALSE)</formula>
    </cfRule>
  </conditionalFormatting>
  <conditionalFormatting sqref="AQ39">
    <cfRule type="expression" dxfId="17" priority="57">
      <formula>IF(RIGHT(TEXT(AQ39,"0.#"),1)=".",FALSE,TRUE)</formula>
    </cfRule>
    <cfRule type="expression" dxfId="16" priority="58">
      <formula>IF(RIGHT(TEXT(AQ39,"0.#"),1)=".",TRUE,FALSE)</formula>
    </cfRule>
  </conditionalFormatting>
  <conditionalFormatting sqref="AQ41">
    <cfRule type="expression" dxfId="15" priority="53">
      <formula>IF(RIGHT(TEXT(AQ41,"0.#"),1)=".",FALSE,TRUE)</formula>
    </cfRule>
    <cfRule type="expression" dxfId="14" priority="54">
      <formula>IF(RIGHT(TEXT(AQ41,"0.#"),1)=".",TRUE,FALSE)</formula>
    </cfRule>
  </conditionalFormatting>
  <conditionalFormatting sqref="AQ204 AM204">
    <cfRule type="expression" dxfId="13" priority="47">
      <formula>IF(RIGHT(TEXT(AM204,"0.#"),1)=".",FALSE,TRUE)</formula>
    </cfRule>
    <cfRule type="expression" dxfId="12" priority="48">
      <formula>IF(RIGHT(TEXT(AM204,"0.#"),1)=".",TRUE,FALSE)</formula>
    </cfRule>
  </conditionalFormatting>
  <conditionalFormatting sqref="AU207">
    <cfRule type="expression" dxfId="11" priority="41">
      <formula>IF(RIGHT(TEXT(AU207,"0.#"),1)=".",FALSE,TRUE)</formula>
    </cfRule>
    <cfRule type="expression" dxfId="10" priority="42">
      <formula>IF(RIGHT(TEXT(AU207,"0.#"),1)=".",TRUE,FALSE)</formula>
    </cfRule>
  </conditionalFormatting>
  <conditionalFormatting sqref="AQ207">
    <cfRule type="expression" dxfId="9" priority="39">
      <formula>IF(RIGHT(TEXT(AQ207,"0.#"),1)=".",FALSE,TRUE)</formula>
    </cfRule>
    <cfRule type="expression" dxfId="8" priority="40">
      <formula>IF(RIGHT(TEXT(AQ207,"0.#"),1)=".",TRUE,FALSE)</formula>
    </cfRule>
  </conditionalFormatting>
  <conditionalFormatting sqref="AU310">
    <cfRule type="expression" dxfId="7" priority="33">
      <formula>IF(RIGHT(TEXT(AU310,"0.#"),1)=".",FALSE,TRUE)</formula>
    </cfRule>
    <cfRule type="expression" dxfId="6" priority="34">
      <formula>IF(RIGHT(TEXT(AU310,"0.#"),1)=".",TRUE,FALSE)</formula>
    </cfRule>
  </conditionalFormatting>
  <conditionalFormatting sqref="AU311">
    <cfRule type="expression" dxfId="5" priority="31">
      <formula>IF(RIGHT(TEXT(AU311,"0.#"),1)=".",FALSE,TRUE)</formula>
    </cfRule>
    <cfRule type="expression" dxfId="4" priority="32">
      <formula>IF(RIGHT(TEXT(AU311,"0.#"),1)=".",TRUE,FALSE)</formula>
    </cfRule>
  </conditionalFormatting>
  <conditionalFormatting sqref="AM205">
    <cfRule type="expression" dxfId="3" priority="23">
      <formula>IF(RIGHT(TEXT(AM205,"0.#"),1)=".",FALSE,TRUE)</formula>
    </cfRule>
    <cfRule type="expression" dxfId="2" priority="24">
      <formula>IF(RIGHT(TEXT(AM205,"0.#"),1)=".",TRUE,FALSE)</formula>
    </cfRule>
  </conditionalFormatting>
  <conditionalFormatting sqref="AU205">
    <cfRule type="expression" dxfId="1" priority="1">
      <formula>IF(RIGHT(TEXT(AU205,"0.#"),1)=".",FALSE,TRUE)</formula>
    </cfRule>
    <cfRule type="expression" dxfId="0" priority="2">
      <formula>IF(RIGHT(TEXT(AU205,"0.#"),1)=".",TRUE,FALSE)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19685039370078741" footer="0"/>
  <pageSetup paperSize="9" scale="70" fitToHeight="0" orientation="portrait" r:id="rId1"/>
  <headerFooter alignWithMargins="0"/>
  <rowBreaks count="6" manualBreakCount="6">
    <brk id="36" max="16383" man="1"/>
    <brk id="220" max="16383" man="1"/>
    <brk id="239" max="16383" man="1"/>
    <brk id="268" max="16383" man="1"/>
    <brk id="307"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E1" zoomScale="130" zoomScaleNormal="130" workbookViewId="0">
      <selection activeCell="P10" sqref="P10"/>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277</v>
      </c>
      <c r="B1" s="25" t="s">
        <v>278</v>
      </c>
      <c r="F1" s="26" t="s">
        <v>18</v>
      </c>
      <c r="G1" s="26" t="s">
        <v>279</v>
      </c>
      <c r="K1" s="27" t="s">
        <v>280</v>
      </c>
      <c r="L1" s="25" t="s">
        <v>278</v>
      </c>
      <c r="O1" s="13"/>
      <c r="P1" s="26" t="s">
        <v>27</v>
      </c>
      <c r="Q1" s="26" t="s">
        <v>279</v>
      </c>
      <c r="T1" s="13"/>
      <c r="U1" s="29" t="s">
        <v>281</v>
      </c>
      <c r="W1" s="29" t="s">
        <v>282</v>
      </c>
      <c r="Y1" s="29" t="s">
        <v>283</v>
      </c>
      <c r="Z1" s="29" t="s">
        <v>284</v>
      </c>
      <c r="AA1" s="29" t="s">
        <v>285</v>
      </c>
      <c r="AB1" s="29" t="s">
        <v>286</v>
      </c>
      <c r="AC1" s="29" t="s">
        <v>182</v>
      </c>
      <c r="AD1" s="28"/>
      <c r="AE1" s="29" t="s">
        <v>185</v>
      </c>
      <c r="AF1" s="30"/>
      <c r="AG1" s="42" t="s">
        <v>274</v>
      </c>
      <c r="AI1" s="42" t="s">
        <v>287</v>
      </c>
      <c r="AK1" s="42" t="s">
        <v>288</v>
      </c>
      <c r="AM1" s="63"/>
      <c r="AN1" s="63"/>
      <c r="AP1" s="28" t="s">
        <v>289</v>
      </c>
    </row>
    <row r="2" spans="1:42" ht="13.5" customHeight="1" x14ac:dyDescent="0.15">
      <c r="A2" s="14" t="s">
        <v>290</v>
      </c>
      <c r="B2" s="15"/>
      <c r="C2" s="13" t="str">
        <f>IF(B2="","",A2)</f>
        <v/>
      </c>
      <c r="D2" s="13" t="str">
        <f>IF(C2="","",IF(D1&lt;&gt;"",CONCATENATE(D1,"、",C2),C2))</f>
        <v/>
      </c>
      <c r="F2" s="12" t="s">
        <v>291</v>
      </c>
      <c r="G2" s="17"/>
      <c r="H2" s="13" t="str">
        <f>IF(G2="","",F2)</f>
        <v/>
      </c>
      <c r="I2" s="13" t="str">
        <f>IF(H2="","",IF(I1&lt;&gt;"",CONCATENATE(I1,"、",H2),H2))</f>
        <v/>
      </c>
      <c r="K2" s="14" t="s">
        <v>292</v>
      </c>
      <c r="L2" s="15"/>
      <c r="M2" s="13" t="str">
        <f>IF(L2="","",K2)</f>
        <v/>
      </c>
      <c r="N2" s="13" t="str">
        <f>IF(M2="","",IF(N1&lt;&gt;"",CONCATENATE(N1,"、",M2),M2))</f>
        <v/>
      </c>
      <c r="O2" s="13"/>
      <c r="P2" s="12" t="s">
        <v>293</v>
      </c>
      <c r="Q2" s="17"/>
      <c r="R2" s="13" t="str">
        <f>IF(Q2="","",P2)</f>
        <v/>
      </c>
      <c r="S2" s="13" t="str">
        <f>IF(R2="","",IF(S1&lt;&gt;"",CONCATENATE(S1,"、",R2),R2))</f>
        <v/>
      </c>
      <c r="T2" s="13"/>
      <c r="U2" s="78">
        <v>21</v>
      </c>
      <c r="W2" s="32" t="s">
        <v>294</v>
      </c>
      <c r="Y2" s="32" t="s">
        <v>295</v>
      </c>
      <c r="Z2" s="32" t="s">
        <v>295</v>
      </c>
      <c r="AA2" s="71" t="s">
        <v>296</v>
      </c>
      <c r="AB2" s="71" t="s">
        <v>297</v>
      </c>
      <c r="AC2" s="72" t="s">
        <v>298</v>
      </c>
      <c r="AD2" s="28"/>
      <c r="AE2" s="34" t="s">
        <v>299</v>
      </c>
      <c r="AF2" s="30"/>
      <c r="AG2" s="44" t="s">
        <v>247</v>
      </c>
      <c r="AI2" s="42" t="s">
        <v>1</v>
      </c>
      <c r="AK2" s="42" t="s">
        <v>300</v>
      </c>
      <c r="AM2" s="63"/>
      <c r="AN2" s="63"/>
      <c r="AP2" s="44" t="s">
        <v>247</v>
      </c>
    </row>
    <row r="3" spans="1:42" ht="13.5" customHeight="1" x14ac:dyDescent="0.15">
      <c r="A3" s="14" t="s">
        <v>301</v>
      </c>
      <c r="B3" s="15"/>
      <c r="C3" s="13" t="str">
        <f t="shared" ref="C3:C11" si="0">IF(B3="","",A3)</f>
        <v/>
      </c>
      <c r="D3" s="13" t="str">
        <f>IF(C3="",D2,IF(D2&lt;&gt;"",CONCATENATE(D2,"、",C3),C3))</f>
        <v/>
      </c>
      <c r="F3" s="18" t="s">
        <v>302</v>
      </c>
      <c r="G3" s="17"/>
      <c r="H3" s="13" t="str">
        <f t="shared" ref="H3:H37" si="1">IF(G3="","",F3)</f>
        <v/>
      </c>
      <c r="I3" s="13" t="str">
        <f>IF(H3="",I2,IF(I2&lt;&gt;"",CONCATENATE(I2,"、",H3),H3))</f>
        <v/>
      </c>
      <c r="K3" s="14" t="s">
        <v>303</v>
      </c>
      <c r="L3" s="15"/>
      <c r="M3" s="13" t="str">
        <f t="shared" ref="M3:M11" si="2">IF(L3="","",K3)</f>
        <v/>
      </c>
      <c r="N3" s="13" t="str">
        <f>IF(M3="",N2,IF(N2&lt;&gt;"",CONCATENATE(N2,"、",M3),M3))</f>
        <v/>
      </c>
      <c r="O3" s="13"/>
      <c r="P3" s="12" t="s">
        <v>304</v>
      </c>
      <c r="Q3" s="17"/>
      <c r="R3" s="13" t="str">
        <f t="shared" ref="R3:R8" si="3">IF(Q3="","",P3)</f>
        <v/>
      </c>
      <c r="S3" s="13" t="str">
        <f t="shared" ref="S3:S8" si="4">IF(R3="",S2,IF(S2&lt;&gt;"",CONCATENATE(S2,"、",R3),R3))</f>
        <v/>
      </c>
      <c r="T3" s="13"/>
      <c r="U3" s="32" t="s">
        <v>305</v>
      </c>
      <c r="W3" s="32" t="s">
        <v>306</v>
      </c>
      <c r="Y3" s="32" t="s">
        <v>307</v>
      </c>
      <c r="Z3" s="32" t="s">
        <v>308</v>
      </c>
      <c r="AA3" s="71" t="s">
        <v>309</v>
      </c>
      <c r="AB3" s="71" t="s">
        <v>310</v>
      </c>
      <c r="AC3" s="72" t="s">
        <v>311</v>
      </c>
      <c r="AD3" s="28"/>
      <c r="AE3" s="34" t="s">
        <v>312</v>
      </c>
      <c r="AF3" s="30"/>
      <c r="AG3" s="44" t="s">
        <v>240</v>
      </c>
      <c r="AI3" s="42" t="s">
        <v>313</v>
      </c>
      <c r="AK3" s="42" t="str">
        <f>CHAR(CODE(AK2)+1)</f>
        <v>B</v>
      </c>
      <c r="AM3" s="63"/>
      <c r="AN3" s="63"/>
      <c r="AP3" s="44" t="s">
        <v>240</v>
      </c>
    </row>
    <row r="4" spans="1:42" ht="13.5" customHeight="1" x14ac:dyDescent="0.15">
      <c r="A4" s="14" t="s">
        <v>314</v>
      </c>
      <c r="B4" s="15"/>
      <c r="C4" s="13" t="str">
        <f t="shared" si="0"/>
        <v/>
      </c>
      <c r="D4" s="13" t="str">
        <f>IF(C4="",D3,IF(D3&lt;&gt;"",CONCATENATE(D3,"、",C4),C4))</f>
        <v/>
      </c>
      <c r="F4" s="18" t="s">
        <v>315</v>
      </c>
      <c r="G4" s="17"/>
      <c r="H4" s="13" t="str">
        <f t="shared" si="1"/>
        <v/>
      </c>
      <c r="I4" s="13" t="str">
        <f t="shared" ref="I4:I37" si="5">IF(H4="",I3,IF(I3&lt;&gt;"",CONCATENATE(I3,"、",H4),H4))</f>
        <v/>
      </c>
      <c r="K4" s="14" t="s">
        <v>316</v>
      </c>
      <c r="L4" s="15"/>
      <c r="M4" s="13" t="str">
        <f t="shared" si="2"/>
        <v/>
      </c>
      <c r="N4" s="13" t="str">
        <f t="shared" ref="N4:N11" si="6">IF(M4="",N3,IF(N3&lt;&gt;"",CONCATENATE(N3,"、",M4),M4))</f>
        <v/>
      </c>
      <c r="O4" s="13"/>
      <c r="P4" s="12" t="s">
        <v>317</v>
      </c>
      <c r="Q4" s="17" t="s">
        <v>133</v>
      </c>
      <c r="R4" s="13" t="str">
        <f t="shared" si="3"/>
        <v>補助</v>
      </c>
      <c r="S4" s="13" t="str">
        <f t="shared" si="4"/>
        <v>補助</v>
      </c>
      <c r="T4" s="13"/>
      <c r="U4" s="32" t="s">
        <v>318</v>
      </c>
      <c r="W4" s="32" t="s">
        <v>319</v>
      </c>
      <c r="Y4" s="32" t="s">
        <v>320</v>
      </c>
      <c r="Z4" s="32" t="s">
        <v>321</v>
      </c>
      <c r="AA4" s="71" t="s">
        <v>322</v>
      </c>
      <c r="AB4" s="71" t="s">
        <v>323</v>
      </c>
      <c r="AC4" s="71" t="s">
        <v>324</v>
      </c>
      <c r="AD4" s="28"/>
      <c r="AE4" s="34" t="s">
        <v>325</v>
      </c>
      <c r="AF4" s="30"/>
      <c r="AG4" s="44" t="s">
        <v>326</v>
      </c>
      <c r="AI4" s="42" t="s">
        <v>327</v>
      </c>
      <c r="AK4" s="42" t="str">
        <f t="shared" ref="AK4:AK49" si="7">CHAR(CODE(AK3)+1)</f>
        <v>C</v>
      </c>
      <c r="AM4" s="63"/>
      <c r="AN4" s="63"/>
      <c r="AP4" s="44" t="s">
        <v>326</v>
      </c>
    </row>
    <row r="5" spans="1:42" ht="13.5" customHeight="1" x14ac:dyDescent="0.15">
      <c r="A5" s="14" t="s">
        <v>328</v>
      </c>
      <c r="B5" s="15"/>
      <c r="C5" s="13" t="str">
        <f t="shared" si="0"/>
        <v/>
      </c>
      <c r="D5" s="13" t="str">
        <f>IF(C5="",D4,IF(D4&lt;&gt;"",CONCATENATE(D4,"、",C5),C5))</f>
        <v/>
      </c>
      <c r="F5" s="18" t="s">
        <v>329</v>
      </c>
      <c r="G5" s="17"/>
      <c r="H5" s="13" t="str">
        <f t="shared" si="1"/>
        <v/>
      </c>
      <c r="I5" s="13" t="str">
        <f t="shared" si="5"/>
        <v/>
      </c>
      <c r="K5" s="14" t="s">
        <v>330</v>
      </c>
      <c r="L5" s="15"/>
      <c r="M5" s="13" t="str">
        <f t="shared" si="2"/>
        <v/>
      </c>
      <c r="N5" s="13" t="str">
        <f t="shared" si="6"/>
        <v/>
      </c>
      <c r="O5" s="13"/>
      <c r="P5" s="12" t="s">
        <v>331</v>
      </c>
      <c r="Q5" s="17"/>
      <c r="R5" s="13" t="str">
        <f t="shared" si="3"/>
        <v/>
      </c>
      <c r="S5" s="13" t="str">
        <f t="shared" si="4"/>
        <v>補助</v>
      </c>
      <c r="T5" s="13"/>
      <c r="W5" s="32" t="s">
        <v>332</v>
      </c>
      <c r="Y5" s="32" t="s">
        <v>333</v>
      </c>
      <c r="Z5" s="32" t="s">
        <v>334</v>
      </c>
      <c r="AA5" s="71" t="s">
        <v>14</v>
      </c>
      <c r="AB5" s="71" t="s">
        <v>335</v>
      </c>
      <c r="AC5" s="71" t="s">
        <v>336</v>
      </c>
      <c r="AD5" s="31"/>
      <c r="AE5" s="34" t="s">
        <v>337</v>
      </c>
      <c r="AF5" s="30"/>
      <c r="AG5" s="44" t="s">
        <v>338</v>
      </c>
      <c r="AI5" s="42" t="s">
        <v>339</v>
      </c>
      <c r="AK5" s="42" t="str">
        <f t="shared" si="7"/>
        <v>D</v>
      </c>
      <c r="AP5" s="44" t="s">
        <v>338</v>
      </c>
    </row>
    <row r="6" spans="1:42" ht="13.5" customHeight="1" x14ac:dyDescent="0.15">
      <c r="A6" s="14" t="s">
        <v>340</v>
      </c>
      <c r="B6" s="15"/>
      <c r="C6" s="13" t="str">
        <f t="shared" si="0"/>
        <v/>
      </c>
      <c r="D6" s="13" t="str">
        <f t="shared" ref="D6:D21" si="8">IF(C6="",D5,IF(D5&lt;&gt;"",CONCATENATE(D5,"、",C6),C6))</f>
        <v/>
      </c>
      <c r="F6" s="18" t="s">
        <v>341</v>
      </c>
      <c r="G6" s="17"/>
      <c r="H6" s="13" t="str">
        <f t="shared" si="1"/>
        <v/>
      </c>
      <c r="I6" s="13" t="str">
        <f t="shared" si="5"/>
        <v/>
      </c>
      <c r="K6" s="14" t="s">
        <v>342</v>
      </c>
      <c r="L6" s="15"/>
      <c r="M6" s="13" t="str">
        <f t="shared" si="2"/>
        <v/>
      </c>
      <c r="N6" s="13" t="str">
        <f t="shared" si="6"/>
        <v/>
      </c>
      <c r="O6" s="13"/>
      <c r="P6" s="12" t="s">
        <v>343</v>
      </c>
      <c r="Q6" s="17"/>
      <c r="R6" s="13" t="str">
        <f t="shared" si="3"/>
        <v/>
      </c>
      <c r="S6" s="13" t="str">
        <f t="shared" si="4"/>
        <v>補助</v>
      </c>
      <c r="T6" s="13"/>
      <c r="U6" s="32" t="s">
        <v>344</v>
      </c>
      <c r="W6" s="32" t="s">
        <v>345</v>
      </c>
      <c r="Y6" s="32" t="s">
        <v>346</v>
      </c>
      <c r="Z6" s="32" t="s">
        <v>347</v>
      </c>
      <c r="AA6" s="71" t="s">
        <v>348</v>
      </c>
      <c r="AB6" s="71" t="s">
        <v>349</v>
      </c>
      <c r="AC6" s="71" t="s">
        <v>350</v>
      </c>
      <c r="AD6" s="31"/>
      <c r="AE6" s="34" t="s">
        <v>351</v>
      </c>
      <c r="AF6" s="30"/>
      <c r="AG6" s="44" t="s">
        <v>352</v>
      </c>
      <c r="AI6" s="42" t="s">
        <v>353</v>
      </c>
      <c r="AK6" s="42" t="str">
        <f>CHAR(CODE(AK5)+1)</f>
        <v>E</v>
      </c>
      <c r="AP6" s="44" t="s">
        <v>352</v>
      </c>
    </row>
    <row r="7" spans="1:42" ht="13.5" customHeight="1" x14ac:dyDescent="0.15">
      <c r="A7" s="14" t="s">
        <v>354</v>
      </c>
      <c r="B7" s="15"/>
      <c r="C7" s="13" t="str">
        <f t="shared" si="0"/>
        <v/>
      </c>
      <c r="D7" s="13" t="str">
        <f t="shared" si="8"/>
        <v/>
      </c>
      <c r="F7" s="18" t="s">
        <v>355</v>
      </c>
      <c r="G7" s="17"/>
      <c r="H7" s="13" t="str">
        <f t="shared" si="1"/>
        <v/>
      </c>
      <c r="I7" s="13" t="str">
        <f t="shared" si="5"/>
        <v/>
      </c>
      <c r="K7" s="14" t="s">
        <v>356</v>
      </c>
      <c r="L7" s="15"/>
      <c r="M7" s="13" t="str">
        <f t="shared" si="2"/>
        <v/>
      </c>
      <c r="N7" s="13" t="str">
        <f t="shared" si="6"/>
        <v/>
      </c>
      <c r="O7" s="13"/>
      <c r="P7" s="12" t="s">
        <v>357</v>
      </c>
      <c r="Q7" s="17"/>
      <c r="R7" s="13" t="str">
        <f t="shared" si="3"/>
        <v/>
      </c>
      <c r="S7" s="13" t="str">
        <f t="shared" si="4"/>
        <v>補助</v>
      </c>
      <c r="T7" s="13"/>
      <c r="U7" s="32"/>
      <c r="W7" s="32" t="s">
        <v>358</v>
      </c>
      <c r="Y7" s="32" t="s">
        <v>359</v>
      </c>
      <c r="Z7" s="32" t="s">
        <v>360</v>
      </c>
      <c r="AA7" s="71" t="s">
        <v>361</v>
      </c>
      <c r="AB7" s="71" t="s">
        <v>362</v>
      </c>
      <c r="AC7" s="31"/>
      <c r="AD7" s="31"/>
      <c r="AE7" s="32" t="s">
        <v>350</v>
      </c>
      <c r="AF7" s="30"/>
      <c r="AG7" s="44" t="s">
        <v>363</v>
      </c>
      <c r="AH7" s="66"/>
      <c r="AI7" s="44" t="s">
        <v>364</v>
      </c>
      <c r="AK7" s="42" t="str">
        <f>CHAR(CODE(AK6)+1)</f>
        <v>F</v>
      </c>
      <c r="AP7" s="44" t="s">
        <v>363</v>
      </c>
    </row>
    <row r="8" spans="1:42" ht="13.5" customHeight="1" x14ac:dyDescent="0.15">
      <c r="A8" s="14" t="s">
        <v>365</v>
      </c>
      <c r="B8" s="15"/>
      <c r="C8" s="13" t="str">
        <f t="shared" si="0"/>
        <v/>
      </c>
      <c r="D8" s="13" t="str">
        <f t="shared" si="8"/>
        <v/>
      </c>
      <c r="F8" s="18" t="s">
        <v>366</v>
      </c>
      <c r="G8" s="17"/>
      <c r="H8" s="13" t="str">
        <f t="shared" si="1"/>
        <v/>
      </c>
      <c r="I8" s="13" t="str">
        <f t="shared" si="5"/>
        <v/>
      </c>
      <c r="K8" s="14" t="s">
        <v>367</v>
      </c>
      <c r="L8" s="15"/>
      <c r="M8" s="13" t="str">
        <f t="shared" si="2"/>
        <v/>
      </c>
      <c r="N8" s="13" t="str">
        <f t="shared" si="6"/>
        <v/>
      </c>
      <c r="O8" s="13"/>
      <c r="P8" s="12" t="s">
        <v>368</v>
      </c>
      <c r="Q8" s="17"/>
      <c r="R8" s="13" t="str">
        <f t="shared" si="3"/>
        <v/>
      </c>
      <c r="S8" s="13" t="str">
        <f t="shared" si="4"/>
        <v>補助</v>
      </c>
      <c r="T8" s="13"/>
      <c r="U8" s="32" t="s">
        <v>369</v>
      </c>
      <c r="W8" s="32" t="s">
        <v>370</v>
      </c>
      <c r="Y8" s="32" t="s">
        <v>371</v>
      </c>
      <c r="Z8" s="32" t="s">
        <v>372</v>
      </c>
      <c r="AA8" s="71" t="s">
        <v>373</v>
      </c>
      <c r="AB8" s="71" t="s">
        <v>374</v>
      </c>
      <c r="AC8" s="31"/>
      <c r="AD8" s="31"/>
      <c r="AE8" s="31"/>
      <c r="AF8" s="30"/>
      <c r="AG8" s="44" t="s">
        <v>375</v>
      </c>
      <c r="AI8" s="42" t="s">
        <v>376</v>
      </c>
      <c r="AK8" s="42" t="str">
        <f t="shared" si="7"/>
        <v>G</v>
      </c>
      <c r="AP8" s="44" t="s">
        <v>375</v>
      </c>
    </row>
    <row r="9" spans="1:42" ht="13.5" customHeight="1" x14ac:dyDescent="0.15">
      <c r="A9" s="14" t="s">
        <v>377</v>
      </c>
      <c r="B9" s="15"/>
      <c r="C9" s="13" t="str">
        <f t="shared" si="0"/>
        <v/>
      </c>
      <c r="D9" s="13" t="str">
        <f t="shared" si="8"/>
        <v/>
      </c>
      <c r="F9" s="18" t="s">
        <v>378</v>
      </c>
      <c r="G9" s="17"/>
      <c r="H9" s="13" t="str">
        <f t="shared" si="1"/>
        <v/>
      </c>
      <c r="I9" s="13" t="str">
        <f t="shared" si="5"/>
        <v/>
      </c>
      <c r="K9" s="14" t="s">
        <v>379</v>
      </c>
      <c r="L9" s="15" t="s">
        <v>133</v>
      </c>
      <c r="M9" s="13" t="str">
        <f t="shared" si="2"/>
        <v>エネルギー対策</v>
      </c>
      <c r="N9" s="13" t="str">
        <f t="shared" si="6"/>
        <v>エネルギー対策</v>
      </c>
      <c r="O9" s="13"/>
      <c r="P9" s="13"/>
      <c r="Q9" s="19"/>
      <c r="T9" s="13"/>
      <c r="U9" s="32" t="s">
        <v>380</v>
      </c>
      <c r="W9" s="32" t="s">
        <v>381</v>
      </c>
      <c r="Y9" s="32" t="s">
        <v>382</v>
      </c>
      <c r="Z9" s="32" t="s">
        <v>383</v>
      </c>
      <c r="AA9" s="71" t="s">
        <v>384</v>
      </c>
      <c r="AB9" s="71" t="s">
        <v>385</v>
      </c>
      <c r="AC9" s="31"/>
      <c r="AD9" s="31"/>
      <c r="AE9" s="31"/>
      <c r="AF9" s="30"/>
      <c r="AG9" s="44" t="s">
        <v>243</v>
      </c>
      <c r="AI9" s="62"/>
      <c r="AK9" s="42" t="str">
        <f t="shared" si="7"/>
        <v>H</v>
      </c>
      <c r="AP9" s="44" t="s">
        <v>243</v>
      </c>
    </row>
    <row r="10" spans="1:42" ht="13.5" customHeight="1" x14ac:dyDescent="0.15">
      <c r="A10" s="14" t="s">
        <v>386</v>
      </c>
      <c r="B10" s="15"/>
      <c r="C10" s="13" t="str">
        <f t="shared" si="0"/>
        <v/>
      </c>
      <c r="D10" s="13" t="str">
        <f t="shared" si="8"/>
        <v/>
      </c>
      <c r="F10" s="18" t="s">
        <v>387</v>
      </c>
      <c r="G10" s="17" t="s">
        <v>133</v>
      </c>
      <c r="H10" s="13" t="str">
        <f t="shared" si="1"/>
        <v>エネルギー対策特別会計エネルギー需給勘定</v>
      </c>
      <c r="I10" s="13" t="str">
        <f t="shared" si="5"/>
        <v>エネルギー対策特別会計エネルギー需給勘定</v>
      </c>
      <c r="K10" s="14" t="s">
        <v>388</v>
      </c>
      <c r="L10" s="15"/>
      <c r="M10" s="13" t="str">
        <f t="shared" si="2"/>
        <v/>
      </c>
      <c r="N10" s="13" t="str">
        <f t="shared" si="6"/>
        <v>エネルギー対策</v>
      </c>
      <c r="O10" s="13"/>
      <c r="P10" s="13" t="str">
        <f>S8</f>
        <v>補助</v>
      </c>
      <c r="Q10" s="19"/>
      <c r="T10" s="13"/>
      <c r="W10" s="32" t="s">
        <v>389</v>
      </c>
      <c r="Y10" s="32" t="s">
        <v>390</v>
      </c>
      <c r="Z10" s="32" t="s">
        <v>391</v>
      </c>
      <c r="AA10" s="71" t="s">
        <v>392</v>
      </c>
      <c r="AB10" s="71" t="s">
        <v>393</v>
      </c>
      <c r="AC10" s="31"/>
      <c r="AD10" s="31"/>
      <c r="AE10" s="31"/>
      <c r="AF10" s="30"/>
      <c r="AG10" s="44" t="s">
        <v>394</v>
      </c>
      <c r="AK10" s="42" t="str">
        <f t="shared" si="7"/>
        <v>I</v>
      </c>
      <c r="AP10" s="42" t="s">
        <v>368</v>
      </c>
    </row>
    <row r="11" spans="1:42" ht="13.5" customHeight="1" x14ac:dyDescent="0.15">
      <c r="A11" s="14" t="s">
        <v>395</v>
      </c>
      <c r="B11" s="15"/>
      <c r="C11" s="13" t="str">
        <f t="shared" si="0"/>
        <v/>
      </c>
      <c r="D11" s="13" t="str">
        <f t="shared" si="8"/>
        <v/>
      </c>
      <c r="F11" s="18" t="s">
        <v>396</v>
      </c>
      <c r="G11" s="17"/>
      <c r="H11" s="13" t="str">
        <f t="shared" si="1"/>
        <v/>
      </c>
      <c r="I11" s="13" t="str">
        <f t="shared" si="5"/>
        <v>エネルギー対策特別会計エネルギー需給勘定</v>
      </c>
      <c r="K11" s="14" t="s">
        <v>397</v>
      </c>
      <c r="L11" s="15"/>
      <c r="M11" s="13" t="str">
        <f t="shared" si="2"/>
        <v/>
      </c>
      <c r="N11" s="13" t="str">
        <f t="shared" si="6"/>
        <v>エネルギー対策</v>
      </c>
      <c r="O11" s="13"/>
      <c r="P11" s="13"/>
      <c r="Q11" s="19"/>
      <c r="T11" s="13"/>
      <c r="W11" s="32" t="s">
        <v>398</v>
      </c>
      <c r="Y11" s="32" t="s">
        <v>399</v>
      </c>
      <c r="Z11" s="32" t="s">
        <v>400</v>
      </c>
      <c r="AA11" s="71" t="s">
        <v>401</v>
      </c>
      <c r="AB11" s="71" t="s">
        <v>402</v>
      </c>
      <c r="AC11" s="31"/>
      <c r="AD11" s="31"/>
      <c r="AE11" s="31"/>
      <c r="AF11" s="30"/>
      <c r="AG11" s="42" t="s">
        <v>403</v>
      </c>
      <c r="AK11" s="42" t="str">
        <f t="shared" si="7"/>
        <v>J</v>
      </c>
    </row>
    <row r="12" spans="1:42" ht="13.5" customHeight="1" x14ac:dyDescent="0.15">
      <c r="A12" s="14" t="s">
        <v>404</v>
      </c>
      <c r="B12" s="15"/>
      <c r="C12" s="13" t="str">
        <f t="shared" ref="C12:C23" si="9">IF(B12="","",A12)</f>
        <v/>
      </c>
      <c r="D12" s="13" t="str">
        <f t="shared" si="8"/>
        <v/>
      </c>
      <c r="F12" s="18" t="s">
        <v>405</v>
      </c>
      <c r="G12" s="17"/>
      <c r="H12" s="13" t="str">
        <f t="shared" si="1"/>
        <v/>
      </c>
      <c r="I12" s="13" t="str">
        <f t="shared" si="5"/>
        <v>エネルギー対策特別会計エネルギー需給勘定</v>
      </c>
      <c r="K12" s="13"/>
      <c r="L12" s="13"/>
      <c r="O12" s="13"/>
      <c r="P12" s="13"/>
      <c r="Q12" s="19"/>
      <c r="T12" s="13"/>
      <c r="U12" s="29" t="s">
        <v>406</v>
      </c>
      <c r="W12" s="32" t="s">
        <v>407</v>
      </c>
      <c r="Y12" s="32" t="s">
        <v>408</v>
      </c>
      <c r="Z12" s="32" t="s">
        <v>409</v>
      </c>
      <c r="AA12" s="71" t="s">
        <v>410</v>
      </c>
      <c r="AB12" s="71" t="s">
        <v>411</v>
      </c>
      <c r="AC12" s="31"/>
      <c r="AD12" s="31"/>
      <c r="AE12" s="31"/>
      <c r="AF12" s="30"/>
      <c r="AG12" s="42" t="s">
        <v>412</v>
      </c>
      <c r="AK12" s="42" t="str">
        <f t="shared" si="7"/>
        <v>K</v>
      </c>
    </row>
    <row r="13" spans="1:42" ht="13.5" customHeight="1" x14ac:dyDescent="0.15">
      <c r="A13" s="14" t="s">
        <v>413</v>
      </c>
      <c r="B13" s="15"/>
      <c r="C13" s="13" t="str">
        <f t="shared" si="9"/>
        <v/>
      </c>
      <c r="D13" s="13" t="str">
        <f t="shared" si="8"/>
        <v/>
      </c>
      <c r="F13" s="18" t="s">
        <v>414</v>
      </c>
      <c r="G13" s="17"/>
      <c r="H13" s="13" t="str">
        <f t="shared" si="1"/>
        <v/>
      </c>
      <c r="I13" s="13" t="str">
        <f t="shared" si="5"/>
        <v>エネルギー対策特別会計エネルギー需給勘定</v>
      </c>
      <c r="K13" s="13" t="str">
        <f>N11</f>
        <v>エネルギー対策</v>
      </c>
      <c r="L13" s="13"/>
      <c r="O13" s="13"/>
      <c r="P13" s="13"/>
      <c r="Q13" s="19"/>
      <c r="T13" s="13"/>
      <c r="U13" s="32" t="s">
        <v>294</v>
      </c>
      <c r="W13" s="32" t="s">
        <v>415</v>
      </c>
      <c r="Y13" s="32" t="s">
        <v>416</v>
      </c>
      <c r="Z13" s="32" t="s">
        <v>417</v>
      </c>
      <c r="AA13" s="71" t="s">
        <v>418</v>
      </c>
      <c r="AB13" s="71" t="s">
        <v>419</v>
      </c>
      <c r="AC13" s="31"/>
      <c r="AD13" s="31"/>
      <c r="AE13" s="31"/>
      <c r="AF13" s="30"/>
      <c r="AG13" s="42" t="s">
        <v>368</v>
      </c>
      <c r="AK13" s="42" t="str">
        <f t="shared" si="7"/>
        <v>L</v>
      </c>
    </row>
    <row r="14" spans="1:42" ht="13.5" customHeight="1" x14ac:dyDescent="0.15">
      <c r="A14" s="14" t="s">
        <v>420</v>
      </c>
      <c r="B14" s="15"/>
      <c r="C14" s="13" t="str">
        <f t="shared" si="9"/>
        <v/>
      </c>
      <c r="D14" s="13" t="str">
        <f t="shared" si="8"/>
        <v/>
      </c>
      <c r="F14" s="18" t="s">
        <v>421</v>
      </c>
      <c r="G14" s="17"/>
      <c r="H14" s="13" t="str">
        <f t="shared" si="1"/>
        <v/>
      </c>
      <c r="I14" s="13" t="str">
        <f t="shared" si="5"/>
        <v>エネルギー対策特別会計エネルギー需給勘定</v>
      </c>
      <c r="K14" s="13"/>
      <c r="L14" s="13"/>
      <c r="O14" s="13"/>
      <c r="P14" s="13"/>
      <c r="Q14" s="19"/>
      <c r="T14" s="13"/>
      <c r="U14" s="32" t="s">
        <v>422</v>
      </c>
      <c r="W14" s="32" t="s">
        <v>423</v>
      </c>
      <c r="Y14" s="32" t="s">
        <v>424</v>
      </c>
      <c r="Z14" s="32" t="s">
        <v>425</v>
      </c>
      <c r="AA14" s="71" t="s">
        <v>426</v>
      </c>
      <c r="AB14" s="71" t="s">
        <v>427</v>
      </c>
      <c r="AC14" s="31"/>
      <c r="AD14" s="31"/>
      <c r="AE14" s="31"/>
      <c r="AF14" s="30"/>
      <c r="AG14" s="62"/>
      <c r="AK14" s="42" t="str">
        <f t="shared" si="7"/>
        <v>M</v>
      </c>
    </row>
    <row r="15" spans="1:42" ht="13.5" customHeight="1" x14ac:dyDescent="0.15">
      <c r="A15" s="14" t="s">
        <v>428</v>
      </c>
      <c r="B15" s="15"/>
      <c r="C15" s="13" t="str">
        <f t="shared" si="9"/>
        <v/>
      </c>
      <c r="D15" s="13" t="str">
        <f t="shared" si="8"/>
        <v/>
      </c>
      <c r="F15" s="18" t="s">
        <v>429</v>
      </c>
      <c r="G15" s="17"/>
      <c r="H15" s="13" t="str">
        <f t="shared" si="1"/>
        <v/>
      </c>
      <c r="I15" s="13" t="str">
        <f t="shared" si="5"/>
        <v>エネルギー対策特別会計エネルギー需給勘定</v>
      </c>
      <c r="K15" s="13"/>
      <c r="L15" s="13"/>
      <c r="O15" s="13"/>
      <c r="P15" s="13"/>
      <c r="Q15" s="19"/>
      <c r="T15" s="13"/>
      <c r="U15" s="32" t="s">
        <v>430</v>
      </c>
      <c r="W15" s="32" t="s">
        <v>431</v>
      </c>
      <c r="Y15" s="32" t="s">
        <v>432</v>
      </c>
      <c r="Z15" s="32" t="s">
        <v>433</v>
      </c>
      <c r="AA15" s="71" t="s">
        <v>434</v>
      </c>
      <c r="AB15" s="71" t="s">
        <v>435</v>
      </c>
      <c r="AC15" s="31"/>
      <c r="AD15" s="31"/>
      <c r="AE15" s="31"/>
      <c r="AF15" s="30"/>
      <c r="AG15" s="63"/>
      <c r="AK15" s="42" t="str">
        <f t="shared" si="7"/>
        <v>N</v>
      </c>
    </row>
    <row r="16" spans="1:42" ht="13.5" customHeight="1" x14ac:dyDescent="0.15">
      <c r="A16" s="14" t="s">
        <v>436</v>
      </c>
      <c r="B16" s="15" t="s">
        <v>133</v>
      </c>
      <c r="C16" s="13" t="str">
        <f t="shared" si="9"/>
        <v>地球温暖化対策</v>
      </c>
      <c r="D16" s="13" t="str">
        <f t="shared" si="8"/>
        <v>地球温暖化対策</v>
      </c>
      <c r="F16" s="18" t="s">
        <v>437</v>
      </c>
      <c r="G16" s="17"/>
      <c r="H16" s="13" t="str">
        <f t="shared" si="1"/>
        <v/>
      </c>
      <c r="I16" s="13" t="str">
        <f t="shared" si="5"/>
        <v>エネルギー対策特別会計エネルギー需給勘定</v>
      </c>
      <c r="K16" s="13"/>
      <c r="L16" s="13"/>
      <c r="O16" s="13"/>
      <c r="P16" s="13"/>
      <c r="Q16" s="19"/>
      <c r="T16" s="13"/>
      <c r="U16" s="32" t="s">
        <v>438</v>
      </c>
      <c r="W16" s="32" t="s">
        <v>439</v>
      </c>
      <c r="Y16" s="32" t="s">
        <v>440</v>
      </c>
      <c r="Z16" s="32" t="s">
        <v>441</v>
      </c>
      <c r="AA16" s="71" t="s">
        <v>442</v>
      </c>
      <c r="AB16" s="71" t="s">
        <v>443</v>
      </c>
      <c r="AC16" s="31"/>
      <c r="AD16" s="31"/>
      <c r="AE16" s="31"/>
      <c r="AF16" s="30"/>
      <c r="AG16" s="63"/>
      <c r="AK16" s="42" t="str">
        <f t="shared" si="7"/>
        <v>O</v>
      </c>
    </row>
    <row r="17" spans="1:37" ht="13.5" customHeight="1" x14ac:dyDescent="0.15">
      <c r="A17" s="14" t="s">
        <v>444</v>
      </c>
      <c r="B17" s="15"/>
      <c r="C17" s="13" t="str">
        <f t="shared" si="9"/>
        <v/>
      </c>
      <c r="D17" s="13" t="str">
        <f t="shared" si="8"/>
        <v>地球温暖化対策</v>
      </c>
      <c r="F17" s="18" t="s">
        <v>445</v>
      </c>
      <c r="G17" s="17"/>
      <c r="H17" s="13" t="str">
        <f t="shared" si="1"/>
        <v/>
      </c>
      <c r="I17" s="13" t="str">
        <f t="shared" si="5"/>
        <v>エネルギー対策特別会計エネルギー需給勘定</v>
      </c>
      <c r="K17" s="13"/>
      <c r="L17" s="13"/>
      <c r="O17" s="13"/>
      <c r="P17" s="13"/>
      <c r="Q17" s="19"/>
      <c r="T17" s="13"/>
      <c r="U17" s="32" t="s">
        <v>446</v>
      </c>
      <c r="W17" s="32" t="s">
        <v>447</v>
      </c>
      <c r="Y17" s="32" t="s">
        <v>448</v>
      </c>
      <c r="Z17" s="32" t="s">
        <v>449</v>
      </c>
      <c r="AA17" s="71" t="s">
        <v>450</v>
      </c>
      <c r="AB17" s="71" t="s">
        <v>451</v>
      </c>
      <c r="AC17" s="31"/>
      <c r="AD17" s="31"/>
      <c r="AE17" s="31"/>
      <c r="AF17" s="30"/>
      <c r="AG17" s="63"/>
      <c r="AK17" s="42" t="str">
        <f t="shared" si="7"/>
        <v>P</v>
      </c>
    </row>
    <row r="18" spans="1:37" ht="13.5" customHeight="1" x14ac:dyDescent="0.15">
      <c r="A18" s="14" t="s">
        <v>452</v>
      </c>
      <c r="B18" s="15"/>
      <c r="C18" s="13" t="str">
        <f t="shared" si="9"/>
        <v/>
      </c>
      <c r="D18" s="13" t="str">
        <f t="shared" si="8"/>
        <v>地球温暖化対策</v>
      </c>
      <c r="F18" s="18" t="s">
        <v>453</v>
      </c>
      <c r="G18" s="17"/>
      <c r="H18" s="13" t="str">
        <f t="shared" si="1"/>
        <v/>
      </c>
      <c r="I18" s="13" t="str">
        <f t="shared" si="5"/>
        <v>エネルギー対策特別会計エネルギー需給勘定</v>
      </c>
      <c r="K18" s="13"/>
      <c r="L18" s="13"/>
      <c r="O18" s="13"/>
      <c r="P18" s="13"/>
      <c r="Q18" s="19"/>
      <c r="T18" s="13"/>
      <c r="U18" s="32" t="s">
        <v>454</v>
      </c>
      <c r="W18" s="32" t="s">
        <v>455</v>
      </c>
      <c r="Y18" s="32" t="s">
        <v>456</v>
      </c>
      <c r="Z18" s="32" t="s">
        <v>457</v>
      </c>
      <c r="AA18" s="71" t="s">
        <v>458</v>
      </c>
      <c r="AB18" s="71" t="s">
        <v>459</v>
      </c>
      <c r="AC18" s="31"/>
      <c r="AD18" s="31"/>
      <c r="AE18" s="31"/>
      <c r="AF18" s="30"/>
      <c r="AK18" s="42" t="str">
        <f t="shared" si="7"/>
        <v>Q</v>
      </c>
    </row>
    <row r="19" spans="1:37" ht="13.5" customHeight="1" x14ac:dyDescent="0.15">
      <c r="A19" s="14" t="s">
        <v>460</v>
      </c>
      <c r="B19" s="15"/>
      <c r="C19" s="13" t="str">
        <f t="shared" si="9"/>
        <v/>
      </c>
      <c r="D19" s="13" t="str">
        <f t="shared" si="8"/>
        <v>地球温暖化対策</v>
      </c>
      <c r="F19" s="18" t="s">
        <v>461</v>
      </c>
      <c r="G19" s="17"/>
      <c r="H19" s="13" t="str">
        <f t="shared" si="1"/>
        <v/>
      </c>
      <c r="I19" s="13" t="str">
        <f t="shared" si="5"/>
        <v>エネルギー対策特別会計エネルギー需給勘定</v>
      </c>
      <c r="K19" s="13"/>
      <c r="L19" s="13"/>
      <c r="O19" s="13"/>
      <c r="P19" s="13"/>
      <c r="Q19" s="19"/>
      <c r="T19" s="13"/>
      <c r="U19" s="32" t="s">
        <v>462</v>
      </c>
      <c r="W19" s="32" t="s">
        <v>463</v>
      </c>
      <c r="Y19" s="32" t="s">
        <v>464</v>
      </c>
      <c r="Z19" s="32" t="s">
        <v>465</v>
      </c>
      <c r="AA19" s="71" t="s">
        <v>466</v>
      </c>
      <c r="AB19" s="71" t="s">
        <v>467</v>
      </c>
      <c r="AC19" s="31"/>
      <c r="AD19" s="31"/>
      <c r="AE19" s="31"/>
      <c r="AF19" s="30"/>
      <c r="AK19" s="42" t="str">
        <f t="shared" si="7"/>
        <v>R</v>
      </c>
    </row>
    <row r="20" spans="1:37" ht="13.5" customHeight="1" x14ac:dyDescent="0.15">
      <c r="A20" s="14" t="s">
        <v>468</v>
      </c>
      <c r="B20" s="15"/>
      <c r="C20" s="13" t="str">
        <f t="shared" si="9"/>
        <v/>
      </c>
      <c r="D20" s="13" t="str">
        <f t="shared" si="8"/>
        <v>地球温暖化対策</v>
      </c>
      <c r="F20" s="18" t="s">
        <v>469</v>
      </c>
      <c r="G20" s="17"/>
      <c r="H20" s="13" t="str">
        <f t="shared" si="1"/>
        <v/>
      </c>
      <c r="I20" s="13" t="str">
        <f t="shared" si="5"/>
        <v>エネルギー対策特別会計エネルギー需給勘定</v>
      </c>
      <c r="K20" s="13"/>
      <c r="L20" s="13"/>
      <c r="O20" s="13"/>
      <c r="P20" s="13"/>
      <c r="Q20" s="19"/>
      <c r="T20" s="13"/>
      <c r="U20" s="32" t="s">
        <v>470</v>
      </c>
      <c r="W20" s="32" t="s">
        <v>471</v>
      </c>
      <c r="Y20" s="32" t="s">
        <v>472</v>
      </c>
      <c r="Z20" s="32" t="s">
        <v>473</v>
      </c>
      <c r="AA20" s="71" t="s">
        <v>474</v>
      </c>
      <c r="AB20" s="71" t="s">
        <v>475</v>
      </c>
      <c r="AC20" s="31"/>
      <c r="AD20" s="31"/>
      <c r="AE20" s="31"/>
      <c r="AF20" s="30"/>
      <c r="AK20" s="42" t="str">
        <f t="shared" si="7"/>
        <v>S</v>
      </c>
    </row>
    <row r="21" spans="1:37" ht="13.5" customHeight="1" x14ac:dyDescent="0.15">
      <c r="A21" s="14" t="s">
        <v>476</v>
      </c>
      <c r="B21" s="15"/>
      <c r="C21" s="13" t="str">
        <f t="shared" si="9"/>
        <v/>
      </c>
      <c r="D21" s="13" t="str">
        <f t="shared" si="8"/>
        <v>地球温暖化対策</v>
      </c>
      <c r="F21" s="18" t="s">
        <v>477</v>
      </c>
      <c r="G21" s="17"/>
      <c r="H21" s="13" t="str">
        <f t="shared" si="1"/>
        <v/>
      </c>
      <c r="I21" s="13" t="str">
        <f t="shared" si="5"/>
        <v>エネルギー対策特別会計エネルギー需給勘定</v>
      </c>
      <c r="K21" s="13"/>
      <c r="L21" s="13"/>
      <c r="O21" s="13"/>
      <c r="P21" s="13"/>
      <c r="Q21" s="19"/>
      <c r="T21" s="13"/>
      <c r="U21" s="32" t="s">
        <v>478</v>
      </c>
      <c r="W21" s="32" t="s">
        <v>479</v>
      </c>
      <c r="Y21" s="32" t="s">
        <v>480</v>
      </c>
      <c r="Z21" s="32" t="s">
        <v>481</v>
      </c>
      <c r="AA21" s="71" t="s">
        <v>482</v>
      </c>
      <c r="AB21" s="71" t="s">
        <v>483</v>
      </c>
      <c r="AC21" s="31"/>
      <c r="AD21" s="31"/>
      <c r="AE21" s="31"/>
      <c r="AF21" s="30"/>
      <c r="AK21" s="42" t="str">
        <f t="shared" si="7"/>
        <v>T</v>
      </c>
    </row>
    <row r="22" spans="1:37" ht="13.5" customHeight="1" x14ac:dyDescent="0.15">
      <c r="A22" s="14" t="s">
        <v>484</v>
      </c>
      <c r="B22" s="15"/>
      <c r="C22" s="13" t="str">
        <f t="shared" si="9"/>
        <v/>
      </c>
      <c r="D22" s="13" t="str">
        <f>IF(C22="",D21,IF(D21&lt;&gt;"",CONCATENATE(D21,"、",C22),C22))</f>
        <v>地球温暖化対策</v>
      </c>
      <c r="F22" s="18" t="s">
        <v>485</v>
      </c>
      <c r="G22" s="17"/>
      <c r="H22" s="13" t="str">
        <f t="shared" si="1"/>
        <v/>
      </c>
      <c r="I22" s="13" t="str">
        <f t="shared" si="5"/>
        <v>エネルギー対策特別会計エネルギー需給勘定</v>
      </c>
      <c r="K22" s="13"/>
      <c r="L22" s="13"/>
      <c r="O22" s="13"/>
      <c r="P22" s="13"/>
      <c r="Q22" s="19"/>
      <c r="T22" s="13"/>
      <c r="U22" s="32" t="s">
        <v>486</v>
      </c>
      <c r="W22" s="32" t="s">
        <v>5</v>
      </c>
      <c r="Y22" s="32" t="s">
        <v>487</v>
      </c>
      <c r="Z22" s="32" t="s">
        <v>488</v>
      </c>
      <c r="AA22" s="71" t="s">
        <v>489</v>
      </c>
      <c r="AB22" s="71" t="s">
        <v>490</v>
      </c>
      <c r="AC22" s="31"/>
      <c r="AD22" s="31"/>
      <c r="AE22" s="31"/>
      <c r="AF22" s="30"/>
      <c r="AK22" s="42" t="str">
        <f t="shared" si="7"/>
        <v>U</v>
      </c>
    </row>
    <row r="23" spans="1:37" ht="13.5" customHeight="1" x14ac:dyDescent="0.15">
      <c r="A23" s="69" t="s">
        <v>491</v>
      </c>
      <c r="B23" s="15"/>
      <c r="C23" s="13" t="str">
        <f t="shared" si="9"/>
        <v/>
      </c>
      <c r="D23" s="13" t="str">
        <f>IF(C23="",D22,IF(D22&lt;&gt;"",CONCATENATE(D22,"、",C23),C23))</f>
        <v>地球温暖化対策</v>
      </c>
      <c r="F23" s="18" t="s">
        <v>492</v>
      </c>
      <c r="G23" s="17"/>
      <c r="H23" s="13" t="str">
        <f t="shared" si="1"/>
        <v/>
      </c>
      <c r="I23" s="13" t="str">
        <f t="shared" si="5"/>
        <v>エネルギー対策特別会計エネルギー需給勘定</v>
      </c>
      <c r="K23" s="13"/>
      <c r="L23" s="13"/>
      <c r="O23" s="13"/>
      <c r="P23" s="13"/>
      <c r="Q23" s="19"/>
      <c r="T23" s="13"/>
      <c r="U23" s="32" t="s">
        <v>493</v>
      </c>
      <c r="W23" s="32" t="s">
        <v>494</v>
      </c>
      <c r="Y23" s="32" t="s">
        <v>495</v>
      </c>
      <c r="Z23" s="32" t="s">
        <v>496</v>
      </c>
      <c r="AA23" s="71" t="s">
        <v>497</v>
      </c>
      <c r="AB23" s="71" t="s">
        <v>498</v>
      </c>
      <c r="AC23" s="31"/>
      <c r="AD23" s="31"/>
      <c r="AE23" s="31"/>
      <c r="AF23" s="30"/>
      <c r="AK23" s="42" t="str">
        <f t="shared" si="7"/>
        <v>V</v>
      </c>
    </row>
    <row r="24" spans="1:37" ht="13.5" customHeight="1" x14ac:dyDescent="0.15">
      <c r="A24" s="83"/>
      <c r="B24" s="67"/>
      <c r="F24" s="18" t="s">
        <v>499</v>
      </c>
      <c r="G24" s="17"/>
      <c r="H24" s="13" t="str">
        <f t="shared" si="1"/>
        <v/>
      </c>
      <c r="I24" s="13" t="str">
        <f t="shared" si="5"/>
        <v>エネルギー対策特別会計エネルギー需給勘定</v>
      </c>
      <c r="K24" s="13"/>
      <c r="L24" s="13"/>
      <c r="O24" s="13"/>
      <c r="P24" s="13"/>
      <c r="Q24" s="19"/>
      <c r="T24" s="13"/>
      <c r="U24" s="32" t="s">
        <v>500</v>
      </c>
      <c r="W24" s="32" t="s">
        <v>501</v>
      </c>
      <c r="Y24" s="32" t="s">
        <v>502</v>
      </c>
      <c r="Z24" s="32" t="s">
        <v>503</v>
      </c>
      <c r="AA24" s="71" t="s">
        <v>504</v>
      </c>
      <c r="AB24" s="71" t="s">
        <v>505</v>
      </c>
      <c r="AC24" s="31"/>
      <c r="AD24" s="31"/>
      <c r="AE24" s="31"/>
      <c r="AF24" s="30"/>
      <c r="AK24" s="42" t="str">
        <f>CHAR(CODE(AK23)+1)</f>
        <v>W</v>
      </c>
    </row>
    <row r="25" spans="1:37" ht="13.5" customHeight="1" x14ac:dyDescent="0.15">
      <c r="A25" s="68"/>
      <c r="B25" s="67"/>
      <c r="F25" s="18" t="s">
        <v>506</v>
      </c>
      <c r="G25" s="17"/>
      <c r="H25" s="13" t="str">
        <f t="shared" si="1"/>
        <v/>
      </c>
      <c r="I25" s="13" t="str">
        <f t="shared" si="5"/>
        <v>エネルギー対策特別会計エネルギー需給勘定</v>
      </c>
      <c r="K25" s="13"/>
      <c r="L25" s="13"/>
      <c r="O25" s="13"/>
      <c r="P25" s="13"/>
      <c r="Q25" s="19"/>
      <c r="T25" s="13"/>
      <c r="U25" s="32" t="s">
        <v>507</v>
      </c>
      <c r="W25" s="60"/>
      <c r="Y25" s="32" t="s">
        <v>508</v>
      </c>
      <c r="Z25" s="32" t="s">
        <v>509</v>
      </c>
      <c r="AA25" s="71" t="s">
        <v>510</v>
      </c>
      <c r="AB25" s="71" t="s">
        <v>511</v>
      </c>
      <c r="AC25" s="31"/>
      <c r="AD25" s="31"/>
      <c r="AE25" s="31"/>
      <c r="AF25" s="30"/>
      <c r="AK25" s="42" t="str">
        <f t="shared" si="7"/>
        <v>X</v>
      </c>
    </row>
    <row r="26" spans="1:37" ht="13.5" customHeight="1" x14ac:dyDescent="0.15">
      <c r="A26" s="68"/>
      <c r="B26" s="67"/>
      <c r="F26" s="18" t="s">
        <v>512</v>
      </c>
      <c r="G26" s="17"/>
      <c r="H26" s="13" t="str">
        <f t="shared" si="1"/>
        <v/>
      </c>
      <c r="I26" s="13" t="str">
        <f t="shared" si="5"/>
        <v>エネルギー対策特別会計エネルギー需給勘定</v>
      </c>
      <c r="K26" s="13"/>
      <c r="L26" s="13"/>
      <c r="O26" s="13"/>
      <c r="P26" s="13"/>
      <c r="Q26" s="19"/>
      <c r="T26" s="13"/>
      <c r="U26" s="32" t="s">
        <v>513</v>
      </c>
      <c r="Y26" s="32" t="s">
        <v>514</v>
      </c>
      <c r="Z26" s="32" t="s">
        <v>515</v>
      </c>
      <c r="AA26" s="71" t="s">
        <v>516</v>
      </c>
      <c r="AB26" s="71" t="s">
        <v>517</v>
      </c>
      <c r="AC26" s="31"/>
      <c r="AD26" s="31"/>
      <c r="AE26" s="31"/>
      <c r="AF26" s="30"/>
      <c r="AK26" s="42" t="str">
        <f t="shared" si="7"/>
        <v>Y</v>
      </c>
    </row>
    <row r="27" spans="1:37" ht="13.5" customHeight="1" x14ac:dyDescent="0.15">
      <c r="A27" s="13" t="str">
        <f>IF(D23="", "-", D23)</f>
        <v>地球温暖化対策</v>
      </c>
      <c r="B27" s="13"/>
      <c r="F27" s="18" t="s">
        <v>518</v>
      </c>
      <c r="G27" s="17"/>
      <c r="H27" s="13" t="str">
        <f t="shared" si="1"/>
        <v/>
      </c>
      <c r="I27" s="13" t="str">
        <f t="shared" si="5"/>
        <v>エネルギー対策特別会計エネルギー需給勘定</v>
      </c>
      <c r="K27" s="13"/>
      <c r="L27" s="13"/>
      <c r="O27" s="13"/>
      <c r="P27" s="13"/>
      <c r="Q27" s="19"/>
      <c r="T27" s="13"/>
      <c r="U27" s="32" t="s">
        <v>519</v>
      </c>
      <c r="Y27" s="32" t="s">
        <v>520</v>
      </c>
      <c r="Z27" s="32" t="s">
        <v>521</v>
      </c>
      <c r="AA27" s="71" t="s">
        <v>522</v>
      </c>
      <c r="AB27" s="71" t="s">
        <v>523</v>
      </c>
      <c r="AC27" s="31"/>
      <c r="AD27" s="31"/>
      <c r="AE27" s="31"/>
      <c r="AF27" s="30"/>
      <c r="AK27" s="42" t="str">
        <f>CHAR(CODE(AK26)+1)</f>
        <v>Z</v>
      </c>
    </row>
    <row r="28" spans="1:37" ht="13.5" customHeight="1" x14ac:dyDescent="0.15">
      <c r="B28" s="13"/>
      <c r="F28" s="18" t="s">
        <v>524</v>
      </c>
      <c r="G28" s="17"/>
      <c r="H28" s="13" t="str">
        <f t="shared" si="1"/>
        <v/>
      </c>
      <c r="I28" s="13" t="str">
        <f t="shared" si="5"/>
        <v>エネルギー対策特別会計エネルギー需給勘定</v>
      </c>
      <c r="K28" s="13"/>
      <c r="L28" s="13"/>
      <c r="O28" s="13"/>
      <c r="P28" s="13"/>
      <c r="Q28" s="19"/>
      <c r="T28" s="13"/>
      <c r="U28" s="32" t="s">
        <v>525</v>
      </c>
      <c r="Y28" s="32" t="s">
        <v>526</v>
      </c>
      <c r="Z28" s="32" t="s">
        <v>527</v>
      </c>
      <c r="AA28" s="71" t="s">
        <v>528</v>
      </c>
      <c r="AB28" s="71" t="s">
        <v>529</v>
      </c>
      <c r="AC28" s="31"/>
      <c r="AD28" s="31"/>
      <c r="AE28" s="31"/>
      <c r="AF28" s="30"/>
      <c r="AK28" s="42" t="s">
        <v>530</v>
      </c>
    </row>
    <row r="29" spans="1:37" ht="13.5" customHeight="1" x14ac:dyDescent="0.15">
      <c r="A29" s="13"/>
      <c r="B29" s="13"/>
      <c r="F29" s="18" t="s">
        <v>531</v>
      </c>
      <c r="G29" s="17"/>
      <c r="H29" s="13" t="str">
        <f t="shared" si="1"/>
        <v/>
      </c>
      <c r="I29" s="13" t="str">
        <f t="shared" si="5"/>
        <v>エネルギー対策特別会計エネルギー需給勘定</v>
      </c>
      <c r="K29" s="13"/>
      <c r="L29" s="13"/>
      <c r="O29" s="13"/>
      <c r="P29" s="13"/>
      <c r="Q29" s="19"/>
      <c r="T29" s="13"/>
      <c r="U29" s="32" t="s">
        <v>532</v>
      </c>
      <c r="Y29" s="32" t="s">
        <v>533</v>
      </c>
      <c r="Z29" s="32" t="s">
        <v>534</v>
      </c>
      <c r="AA29" s="71" t="s">
        <v>535</v>
      </c>
      <c r="AB29" s="71" t="s">
        <v>536</v>
      </c>
      <c r="AC29" s="31"/>
      <c r="AD29" s="31"/>
      <c r="AE29" s="31"/>
      <c r="AF29" s="30"/>
      <c r="AK29" s="42" t="str">
        <f t="shared" si="7"/>
        <v>b</v>
      </c>
    </row>
    <row r="30" spans="1:37" ht="13.5" customHeight="1" x14ac:dyDescent="0.15">
      <c r="A30" s="13"/>
      <c r="B30" s="13"/>
      <c r="F30" s="18" t="s">
        <v>537</v>
      </c>
      <c r="G30" s="17"/>
      <c r="H30" s="13" t="str">
        <f t="shared" si="1"/>
        <v/>
      </c>
      <c r="I30" s="13" t="str">
        <f t="shared" si="5"/>
        <v>エネルギー対策特別会計エネルギー需給勘定</v>
      </c>
      <c r="K30" s="13"/>
      <c r="L30" s="13"/>
      <c r="O30" s="13"/>
      <c r="P30" s="13"/>
      <c r="Q30" s="19"/>
      <c r="T30" s="13"/>
      <c r="U30" s="32" t="s">
        <v>538</v>
      </c>
      <c r="Y30" s="32" t="s">
        <v>539</v>
      </c>
      <c r="Z30" s="32" t="s">
        <v>540</v>
      </c>
      <c r="AA30" s="71" t="s">
        <v>541</v>
      </c>
      <c r="AB30" s="71" t="s">
        <v>542</v>
      </c>
      <c r="AC30" s="31"/>
      <c r="AD30" s="31"/>
      <c r="AE30" s="31"/>
      <c r="AF30" s="30"/>
      <c r="AK30" s="42" t="str">
        <f t="shared" si="7"/>
        <v>c</v>
      </c>
    </row>
    <row r="31" spans="1:37" ht="13.5" customHeight="1" x14ac:dyDescent="0.15">
      <c r="A31" s="13"/>
      <c r="B31" s="13"/>
      <c r="F31" s="18" t="s">
        <v>543</v>
      </c>
      <c r="G31" s="17"/>
      <c r="H31" s="13" t="str">
        <f t="shared" si="1"/>
        <v/>
      </c>
      <c r="I31" s="13" t="str">
        <f t="shared" si="5"/>
        <v>エネルギー対策特別会計エネルギー需給勘定</v>
      </c>
      <c r="K31" s="13"/>
      <c r="L31" s="13"/>
      <c r="O31" s="13"/>
      <c r="P31" s="13"/>
      <c r="Q31" s="19"/>
      <c r="T31" s="13"/>
      <c r="U31" s="32" t="s">
        <v>544</v>
      </c>
      <c r="Y31" s="32" t="s">
        <v>545</v>
      </c>
      <c r="Z31" s="32" t="s">
        <v>546</v>
      </c>
      <c r="AA31" s="71" t="s">
        <v>547</v>
      </c>
      <c r="AB31" s="71" t="s">
        <v>548</v>
      </c>
      <c r="AC31" s="31"/>
      <c r="AD31" s="31"/>
      <c r="AE31" s="31"/>
      <c r="AF31" s="30"/>
      <c r="AK31" s="42" t="str">
        <f t="shared" si="7"/>
        <v>d</v>
      </c>
    </row>
    <row r="32" spans="1:37" ht="13.5" customHeight="1" x14ac:dyDescent="0.15">
      <c r="A32" s="13"/>
      <c r="B32" s="13"/>
      <c r="F32" s="18" t="s">
        <v>549</v>
      </c>
      <c r="G32" s="17"/>
      <c r="H32" s="13" t="str">
        <f t="shared" si="1"/>
        <v/>
      </c>
      <c r="I32" s="13" t="str">
        <f t="shared" si="5"/>
        <v>エネルギー対策特別会計エネルギー需給勘定</v>
      </c>
      <c r="K32" s="13"/>
      <c r="L32" s="13"/>
      <c r="O32" s="13"/>
      <c r="P32" s="13"/>
      <c r="Q32" s="19"/>
      <c r="T32" s="13"/>
      <c r="U32" s="32" t="s">
        <v>550</v>
      </c>
      <c r="Y32" s="32" t="s">
        <v>551</v>
      </c>
      <c r="Z32" s="32" t="s">
        <v>552</v>
      </c>
      <c r="AA32" s="71" t="s">
        <v>553</v>
      </c>
      <c r="AB32" s="71" t="s">
        <v>553</v>
      </c>
      <c r="AC32" s="31"/>
      <c r="AD32" s="31"/>
      <c r="AE32" s="31"/>
      <c r="AF32" s="30"/>
      <c r="AK32" s="42" t="str">
        <f t="shared" si="7"/>
        <v>e</v>
      </c>
    </row>
    <row r="33" spans="1:37" ht="13.5" customHeight="1" x14ac:dyDescent="0.15">
      <c r="A33" s="13"/>
      <c r="B33" s="13"/>
      <c r="F33" s="18" t="s">
        <v>554</v>
      </c>
      <c r="G33" s="17"/>
      <c r="H33" s="13" t="str">
        <f t="shared" si="1"/>
        <v/>
      </c>
      <c r="I33" s="13" t="str">
        <f t="shared" si="5"/>
        <v>エネルギー対策特別会計エネルギー需給勘定</v>
      </c>
      <c r="K33" s="13"/>
      <c r="L33" s="13"/>
      <c r="O33" s="13"/>
      <c r="P33" s="13"/>
      <c r="Q33" s="19"/>
      <c r="T33" s="13"/>
      <c r="U33" s="32" t="s">
        <v>555</v>
      </c>
      <c r="Y33" s="32" t="s">
        <v>556</v>
      </c>
      <c r="Z33" s="32" t="s">
        <v>557</v>
      </c>
      <c r="AA33" s="60"/>
      <c r="AB33" s="31"/>
      <c r="AC33" s="31"/>
      <c r="AD33" s="31"/>
      <c r="AE33" s="31"/>
      <c r="AF33" s="30"/>
      <c r="AK33" s="42" t="str">
        <f t="shared" si="7"/>
        <v>f</v>
      </c>
    </row>
    <row r="34" spans="1:37" ht="13.5" customHeight="1" x14ac:dyDescent="0.15">
      <c r="A34" s="13"/>
      <c r="B34" s="13"/>
      <c r="F34" s="18" t="s">
        <v>558</v>
      </c>
      <c r="G34" s="17"/>
      <c r="H34" s="13" t="str">
        <f t="shared" si="1"/>
        <v/>
      </c>
      <c r="I34" s="13" t="str">
        <f t="shared" si="5"/>
        <v>エネルギー対策特別会計エネルギー需給勘定</v>
      </c>
      <c r="K34" s="13"/>
      <c r="L34" s="13"/>
      <c r="O34" s="13"/>
      <c r="P34" s="13"/>
      <c r="Q34" s="19"/>
      <c r="T34" s="13"/>
      <c r="U34" s="32" t="s">
        <v>559</v>
      </c>
      <c r="Y34" s="32" t="s">
        <v>560</v>
      </c>
      <c r="Z34" s="32" t="s">
        <v>561</v>
      </c>
      <c r="AB34" s="31"/>
      <c r="AC34" s="31"/>
      <c r="AD34" s="31"/>
      <c r="AE34" s="31"/>
      <c r="AF34" s="30"/>
      <c r="AK34" s="42" t="str">
        <f t="shared" si="7"/>
        <v>g</v>
      </c>
    </row>
    <row r="35" spans="1:37" ht="13.5" customHeight="1" x14ac:dyDescent="0.15">
      <c r="A35" s="13"/>
      <c r="B35" s="13"/>
      <c r="F35" s="18" t="s">
        <v>562</v>
      </c>
      <c r="G35" s="17"/>
      <c r="H35" s="13" t="str">
        <f t="shared" si="1"/>
        <v/>
      </c>
      <c r="I35" s="13" t="str">
        <f t="shared" si="5"/>
        <v>エネルギー対策特別会計エネルギー需給勘定</v>
      </c>
      <c r="K35" s="13"/>
      <c r="L35" s="13"/>
      <c r="O35" s="13"/>
      <c r="P35" s="13"/>
      <c r="Q35" s="19"/>
      <c r="T35" s="13"/>
      <c r="U35" s="32" t="s">
        <v>563</v>
      </c>
      <c r="Y35" s="32" t="s">
        <v>564</v>
      </c>
      <c r="Z35" s="32" t="s">
        <v>565</v>
      </c>
      <c r="AC35" s="31"/>
      <c r="AF35" s="30"/>
      <c r="AK35" s="42" t="str">
        <f t="shared" si="7"/>
        <v>h</v>
      </c>
    </row>
    <row r="36" spans="1:37" ht="13.5" customHeight="1" x14ac:dyDescent="0.15">
      <c r="A36" s="13"/>
      <c r="B36" s="13"/>
      <c r="F36" s="18" t="s">
        <v>566</v>
      </c>
      <c r="G36" s="17"/>
      <c r="H36" s="13" t="str">
        <f t="shared" si="1"/>
        <v/>
      </c>
      <c r="I36" s="13" t="str">
        <f t="shared" si="5"/>
        <v>エネルギー対策特別会計エネルギー需給勘定</v>
      </c>
      <c r="K36" s="13"/>
      <c r="L36" s="13"/>
      <c r="O36" s="13"/>
      <c r="P36" s="13"/>
      <c r="Q36" s="19"/>
      <c r="T36" s="13"/>
      <c r="Y36" s="32" t="s">
        <v>567</v>
      </c>
      <c r="Z36" s="32" t="s">
        <v>568</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569</v>
      </c>
      <c r="Z37" s="32" t="s">
        <v>570</v>
      </c>
      <c r="AF37" s="30"/>
      <c r="AK37" s="42" t="str">
        <f t="shared" si="7"/>
        <v>j</v>
      </c>
    </row>
    <row r="38" spans="1:37" x14ac:dyDescent="0.15">
      <c r="A38" s="13"/>
      <c r="B38" s="13"/>
      <c r="F38" s="13"/>
      <c r="G38" s="19"/>
      <c r="K38" s="13"/>
      <c r="L38" s="13"/>
      <c r="O38" s="13"/>
      <c r="P38" s="13"/>
      <c r="Q38" s="19"/>
      <c r="T38" s="13"/>
      <c r="Y38" s="32" t="s">
        <v>571</v>
      </c>
      <c r="Z38" s="32" t="s">
        <v>572</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573</v>
      </c>
      <c r="Y39" s="32" t="s">
        <v>574</v>
      </c>
      <c r="Z39" s="32" t="s">
        <v>575</v>
      </c>
      <c r="AF39" s="30"/>
      <c r="AK39" s="42" t="str">
        <f t="shared" si="7"/>
        <v>l</v>
      </c>
    </row>
    <row r="40" spans="1:37" x14ac:dyDescent="0.15">
      <c r="A40" s="13"/>
      <c r="B40" s="13"/>
      <c r="F40" s="13"/>
      <c r="G40" s="19"/>
      <c r="K40" s="13"/>
      <c r="L40" s="13"/>
      <c r="O40" s="13"/>
      <c r="P40" s="13"/>
      <c r="Q40" s="19"/>
      <c r="T40" s="13"/>
      <c r="U40" s="32"/>
      <c r="Y40" s="32" t="s">
        <v>576</v>
      </c>
      <c r="Z40" s="32" t="s">
        <v>577</v>
      </c>
      <c r="AF40" s="30"/>
      <c r="AK40" s="42" t="str">
        <f t="shared" si="7"/>
        <v>m</v>
      </c>
    </row>
    <row r="41" spans="1:37" x14ac:dyDescent="0.15">
      <c r="A41" s="13"/>
      <c r="B41" s="13"/>
      <c r="F41" s="13"/>
      <c r="G41" s="19"/>
      <c r="K41" s="13"/>
      <c r="L41" s="13"/>
      <c r="O41" s="13"/>
      <c r="P41" s="13"/>
      <c r="Q41" s="19"/>
      <c r="T41" s="13"/>
      <c r="U41" s="32" t="s">
        <v>578</v>
      </c>
      <c r="Y41" s="32" t="s">
        <v>579</v>
      </c>
      <c r="Z41" s="32" t="s">
        <v>580</v>
      </c>
      <c r="AF41" s="30"/>
      <c r="AK41" s="42" t="str">
        <f t="shared" si="7"/>
        <v>n</v>
      </c>
    </row>
    <row r="42" spans="1:37" x14ac:dyDescent="0.15">
      <c r="A42" s="13"/>
      <c r="B42" s="13"/>
      <c r="F42" s="13"/>
      <c r="G42" s="19"/>
      <c r="K42" s="13"/>
      <c r="L42" s="13"/>
      <c r="O42" s="13"/>
      <c r="P42" s="13"/>
      <c r="Q42" s="19"/>
      <c r="T42" s="13"/>
      <c r="U42" s="32" t="s">
        <v>581</v>
      </c>
      <c r="Y42" s="32" t="s">
        <v>582</v>
      </c>
      <c r="Z42" s="32" t="s">
        <v>583</v>
      </c>
      <c r="AF42" s="30"/>
      <c r="AK42" s="42" t="str">
        <f t="shared" si="7"/>
        <v>o</v>
      </c>
    </row>
    <row r="43" spans="1:37" x14ac:dyDescent="0.15">
      <c r="A43" s="13"/>
      <c r="B43" s="13"/>
      <c r="F43" s="13"/>
      <c r="G43" s="19"/>
      <c r="K43" s="13"/>
      <c r="L43" s="13"/>
      <c r="O43" s="13"/>
      <c r="P43" s="13"/>
      <c r="Q43" s="19"/>
      <c r="T43" s="13"/>
      <c r="Y43" s="32" t="s">
        <v>584</v>
      </c>
      <c r="Z43" s="32" t="s">
        <v>585</v>
      </c>
      <c r="AF43" s="30"/>
      <c r="AK43" s="42" t="str">
        <f t="shared" si="7"/>
        <v>p</v>
      </c>
    </row>
    <row r="44" spans="1:37" x14ac:dyDescent="0.15">
      <c r="A44" s="13"/>
      <c r="B44" s="13"/>
      <c r="F44" s="13"/>
      <c r="G44" s="19"/>
      <c r="K44" s="13"/>
      <c r="L44" s="13"/>
      <c r="O44" s="13"/>
      <c r="P44" s="13"/>
      <c r="Q44" s="19"/>
      <c r="T44" s="13"/>
      <c r="Y44" s="32" t="s">
        <v>586</v>
      </c>
      <c r="Z44" s="32" t="s">
        <v>587</v>
      </c>
      <c r="AF44" s="30"/>
      <c r="AK44" s="42" t="str">
        <f t="shared" si="7"/>
        <v>q</v>
      </c>
    </row>
    <row r="45" spans="1:37" x14ac:dyDescent="0.15">
      <c r="A45" s="13"/>
      <c r="B45" s="13"/>
      <c r="F45" s="13"/>
      <c r="G45" s="19"/>
      <c r="K45" s="13"/>
      <c r="L45" s="13"/>
      <c r="O45" s="13"/>
      <c r="P45" s="13"/>
      <c r="Q45" s="19"/>
      <c r="T45" s="13"/>
      <c r="U45" s="29" t="s">
        <v>281</v>
      </c>
      <c r="Y45" s="32" t="s">
        <v>588</v>
      </c>
      <c r="Z45" s="32" t="s">
        <v>589</v>
      </c>
      <c r="AF45" s="30"/>
      <c r="AK45" s="42" t="str">
        <f t="shared" si="7"/>
        <v>r</v>
      </c>
    </row>
    <row r="46" spans="1:37" x14ac:dyDescent="0.15">
      <c r="A46" s="13"/>
      <c r="B46" s="13"/>
      <c r="F46" s="13"/>
      <c r="G46" s="19"/>
      <c r="K46" s="13"/>
      <c r="L46" s="13"/>
      <c r="O46" s="13"/>
      <c r="P46" s="13"/>
      <c r="Q46" s="19"/>
      <c r="T46" s="13"/>
      <c r="U46" s="78" t="s">
        <v>590</v>
      </c>
      <c r="Y46" s="32" t="s">
        <v>591</v>
      </c>
      <c r="Z46" s="32" t="s">
        <v>592</v>
      </c>
      <c r="AF46" s="30"/>
      <c r="AK46" s="42" t="str">
        <f t="shared" si="7"/>
        <v>s</v>
      </c>
    </row>
    <row r="47" spans="1:37" x14ac:dyDescent="0.15">
      <c r="A47" s="13"/>
      <c r="B47" s="13"/>
      <c r="F47" s="13"/>
      <c r="G47" s="19"/>
      <c r="K47" s="13"/>
      <c r="L47" s="13"/>
      <c r="O47" s="13"/>
      <c r="P47" s="13"/>
      <c r="Q47" s="19"/>
      <c r="T47" s="13"/>
      <c r="Y47" s="32" t="s">
        <v>593</v>
      </c>
      <c r="Z47" s="32" t="s">
        <v>594</v>
      </c>
      <c r="AF47" s="30"/>
      <c r="AK47" s="42" t="str">
        <f t="shared" si="7"/>
        <v>t</v>
      </c>
    </row>
    <row r="48" spans="1:37" x14ac:dyDescent="0.15">
      <c r="A48" s="13"/>
      <c r="B48" s="13"/>
      <c r="F48" s="13"/>
      <c r="G48" s="19"/>
      <c r="K48" s="13"/>
      <c r="L48" s="13"/>
      <c r="O48" s="13"/>
      <c r="P48" s="13"/>
      <c r="Q48" s="19"/>
      <c r="T48" s="13"/>
      <c r="U48" s="78">
        <v>2021</v>
      </c>
      <c r="Y48" s="32" t="s">
        <v>595</v>
      </c>
      <c r="Z48" s="32" t="s">
        <v>596</v>
      </c>
      <c r="AF48" s="30"/>
      <c r="AK48" s="42" t="str">
        <f t="shared" si="7"/>
        <v>u</v>
      </c>
    </row>
    <row r="49" spans="1:37" x14ac:dyDescent="0.15">
      <c r="A49" s="13"/>
      <c r="B49" s="13"/>
      <c r="F49" s="13"/>
      <c r="G49" s="19"/>
      <c r="K49" s="13"/>
      <c r="L49" s="13"/>
      <c r="O49" s="13"/>
      <c r="P49" s="13"/>
      <c r="Q49" s="19"/>
      <c r="T49" s="13"/>
      <c r="U49" s="78">
        <v>2022</v>
      </c>
      <c r="Y49" s="32" t="s">
        <v>597</v>
      </c>
      <c r="Z49" s="32" t="s">
        <v>598</v>
      </c>
      <c r="AF49" s="30"/>
      <c r="AK49" s="42" t="str">
        <f t="shared" si="7"/>
        <v>v</v>
      </c>
    </row>
    <row r="50" spans="1:37" x14ac:dyDescent="0.15">
      <c r="A50" s="13"/>
      <c r="B50" s="13"/>
      <c r="F50" s="13"/>
      <c r="G50" s="19"/>
      <c r="K50" s="13"/>
      <c r="L50" s="13"/>
      <c r="O50" s="13"/>
      <c r="P50" s="13"/>
      <c r="Q50" s="19"/>
      <c r="T50" s="13"/>
      <c r="U50" s="78">
        <v>2023</v>
      </c>
      <c r="Y50" s="32" t="s">
        <v>599</v>
      </c>
      <c r="Z50" s="32" t="s">
        <v>600</v>
      </c>
      <c r="AF50" s="30"/>
    </row>
    <row r="51" spans="1:37" x14ac:dyDescent="0.15">
      <c r="A51" s="13"/>
      <c r="B51" s="13"/>
      <c r="F51" s="13"/>
      <c r="G51" s="19"/>
      <c r="K51" s="13"/>
      <c r="L51" s="13"/>
      <c r="O51" s="13"/>
      <c r="P51" s="13"/>
      <c r="Q51" s="19"/>
      <c r="T51" s="13"/>
      <c r="U51" s="78">
        <v>2024</v>
      </c>
      <c r="Y51" s="32" t="s">
        <v>601</v>
      </c>
      <c r="Z51" s="32" t="s">
        <v>602</v>
      </c>
      <c r="AF51" s="30"/>
    </row>
    <row r="52" spans="1:37" x14ac:dyDescent="0.15">
      <c r="A52" s="13"/>
      <c r="B52" s="13"/>
      <c r="F52" s="13"/>
      <c r="G52" s="19"/>
      <c r="K52" s="13"/>
      <c r="L52" s="13"/>
      <c r="O52" s="13"/>
      <c r="P52" s="13"/>
      <c r="Q52" s="19"/>
      <c r="T52" s="13"/>
      <c r="U52" s="78">
        <v>2025</v>
      </c>
      <c r="Y52" s="32" t="s">
        <v>603</v>
      </c>
      <c r="Z52" s="32" t="s">
        <v>604</v>
      </c>
      <c r="AF52" s="30"/>
    </row>
    <row r="53" spans="1:37" x14ac:dyDescent="0.15">
      <c r="A53" s="13"/>
      <c r="B53" s="13"/>
      <c r="F53" s="13"/>
      <c r="G53" s="19"/>
      <c r="K53" s="13"/>
      <c r="L53" s="13"/>
      <c r="O53" s="13"/>
      <c r="P53" s="13"/>
      <c r="Q53" s="19"/>
      <c r="T53" s="13"/>
      <c r="U53" s="78">
        <v>2026</v>
      </c>
      <c r="Y53" s="32" t="s">
        <v>605</v>
      </c>
      <c r="Z53" s="32" t="s">
        <v>606</v>
      </c>
      <c r="AF53" s="30"/>
    </row>
    <row r="54" spans="1:37" x14ac:dyDescent="0.15">
      <c r="A54" s="13"/>
      <c r="B54" s="13"/>
      <c r="F54" s="13"/>
      <c r="G54" s="19"/>
      <c r="K54" s="13"/>
      <c r="L54" s="13"/>
      <c r="O54" s="13"/>
      <c r="P54" s="20"/>
      <c r="Q54" s="19"/>
      <c r="T54" s="13"/>
      <c r="Y54" s="32" t="s">
        <v>607</v>
      </c>
      <c r="Z54" s="32" t="s">
        <v>608</v>
      </c>
      <c r="AF54" s="30"/>
    </row>
    <row r="55" spans="1:37" x14ac:dyDescent="0.15">
      <c r="A55" s="13"/>
      <c r="B55" s="13"/>
      <c r="F55" s="13"/>
      <c r="G55" s="19"/>
      <c r="K55" s="13"/>
      <c r="L55" s="13"/>
      <c r="O55" s="13"/>
      <c r="P55" s="13"/>
      <c r="Q55" s="19"/>
      <c r="T55" s="13"/>
      <c r="Y55" s="32" t="s">
        <v>609</v>
      </c>
      <c r="Z55" s="32" t="s">
        <v>610</v>
      </c>
      <c r="AF55" s="30"/>
    </row>
    <row r="56" spans="1:37" x14ac:dyDescent="0.15">
      <c r="A56" s="13"/>
      <c r="B56" s="13"/>
      <c r="F56" s="13"/>
      <c r="G56" s="19"/>
      <c r="K56" s="13"/>
      <c r="L56" s="13"/>
      <c r="O56" s="13"/>
      <c r="P56" s="13"/>
      <c r="Q56" s="19"/>
      <c r="T56" s="13"/>
      <c r="U56" s="78">
        <v>20</v>
      </c>
      <c r="Y56" s="32" t="s">
        <v>611</v>
      </c>
      <c r="Z56" s="32" t="s">
        <v>612</v>
      </c>
      <c r="AF56" s="30"/>
    </row>
    <row r="57" spans="1:37" x14ac:dyDescent="0.15">
      <c r="A57" s="13"/>
      <c r="B57" s="13"/>
      <c r="F57" s="13"/>
      <c r="G57" s="19"/>
      <c r="K57" s="13"/>
      <c r="L57" s="13"/>
      <c r="O57" s="13"/>
      <c r="P57" s="13"/>
      <c r="Q57" s="19"/>
      <c r="T57" s="13"/>
      <c r="U57" s="32" t="s">
        <v>613</v>
      </c>
      <c r="Y57" s="32" t="s">
        <v>614</v>
      </c>
      <c r="Z57" s="32" t="s">
        <v>615</v>
      </c>
      <c r="AF57" s="30"/>
    </row>
    <row r="58" spans="1:37" x14ac:dyDescent="0.15">
      <c r="A58" s="13"/>
      <c r="B58" s="13"/>
      <c r="F58" s="13"/>
      <c r="G58" s="19"/>
      <c r="K58" s="13"/>
      <c r="L58" s="13"/>
      <c r="O58" s="13"/>
      <c r="P58" s="13"/>
      <c r="Q58" s="19"/>
      <c r="T58" s="13"/>
      <c r="U58" s="32" t="s">
        <v>305</v>
      </c>
      <c r="Y58" s="32" t="s">
        <v>616</v>
      </c>
      <c r="Z58" s="32" t="s">
        <v>617</v>
      </c>
      <c r="AF58" s="30"/>
    </row>
    <row r="59" spans="1:37" x14ac:dyDescent="0.15">
      <c r="A59" s="13"/>
      <c r="B59" s="13"/>
      <c r="F59" s="13"/>
      <c r="G59" s="19"/>
      <c r="K59" s="13"/>
      <c r="L59" s="13"/>
      <c r="O59" s="13"/>
      <c r="P59" s="13"/>
      <c r="Q59" s="19"/>
      <c r="T59" s="13"/>
      <c r="Y59" s="32" t="s">
        <v>618</v>
      </c>
      <c r="Z59" s="32" t="s">
        <v>619</v>
      </c>
      <c r="AF59" s="30"/>
    </row>
    <row r="60" spans="1:37" x14ac:dyDescent="0.15">
      <c r="A60" s="13"/>
      <c r="B60" s="13"/>
      <c r="F60" s="13"/>
      <c r="G60" s="19"/>
      <c r="K60" s="13"/>
      <c r="L60" s="13"/>
      <c r="O60" s="13"/>
      <c r="P60" s="13"/>
      <c r="Q60" s="19"/>
      <c r="T60" s="13"/>
      <c r="Y60" s="32" t="s">
        <v>620</v>
      </c>
      <c r="Z60" s="32" t="s">
        <v>621</v>
      </c>
      <c r="AF60" s="30"/>
    </row>
    <row r="61" spans="1:37" x14ac:dyDescent="0.15">
      <c r="A61" s="13"/>
      <c r="B61" s="13"/>
      <c r="F61" s="13"/>
      <c r="G61" s="19"/>
      <c r="K61" s="13"/>
      <c r="L61" s="13"/>
      <c r="O61" s="13"/>
      <c r="P61" s="13"/>
      <c r="Q61" s="19"/>
      <c r="T61" s="13"/>
      <c r="Y61" s="32" t="s">
        <v>622</v>
      </c>
      <c r="Z61" s="32" t="s">
        <v>623</v>
      </c>
      <c r="AF61" s="30"/>
    </row>
    <row r="62" spans="1:37" x14ac:dyDescent="0.15">
      <c r="A62" s="13"/>
      <c r="B62" s="13"/>
      <c r="F62" s="13"/>
      <c r="G62" s="19"/>
      <c r="K62" s="13"/>
      <c r="L62" s="13"/>
      <c r="O62" s="13"/>
      <c r="P62" s="13"/>
      <c r="Q62" s="19"/>
      <c r="T62" s="13"/>
      <c r="Y62" s="32" t="s">
        <v>624</v>
      </c>
      <c r="Z62" s="32" t="s">
        <v>625</v>
      </c>
      <c r="AF62" s="30"/>
    </row>
    <row r="63" spans="1:37" x14ac:dyDescent="0.15">
      <c r="A63" s="13"/>
      <c r="B63" s="13"/>
      <c r="F63" s="13"/>
      <c r="G63" s="19"/>
      <c r="K63" s="13"/>
      <c r="L63" s="13"/>
      <c r="O63" s="13"/>
      <c r="P63" s="13"/>
      <c r="Q63" s="19"/>
      <c r="T63" s="13"/>
      <c r="Y63" s="32" t="s">
        <v>626</v>
      </c>
      <c r="Z63" s="32" t="s">
        <v>627</v>
      </c>
      <c r="AF63" s="30"/>
    </row>
    <row r="64" spans="1:37" x14ac:dyDescent="0.15">
      <c r="A64" s="13"/>
      <c r="B64" s="13"/>
      <c r="F64" s="13"/>
      <c r="G64" s="19"/>
      <c r="K64" s="13"/>
      <c r="L64" s="13"/>
      <c r="O64" s="13"/>
      <c r="P64" s="13"/>
      <c r="Q64" s="19"/>
      <c r="T64" s="13"/>
      <c r="Y64" s="32" t="s">
        <v>628</v>
      </c>
      <c r="Z64" s="32" t="s">
        <v>629</v>
      </c>
      <c r="AF64" s="30"/>
    </row>
    <row r="65" spans="1:32" x14ac:dyDescent="0.15">
      <c r="A65" s="13"/>
      <c r="B65" s="13"/>
      <c r="F65" s="13"/>
      <c r="G65" s="19"/>
      <c r="K65" s="13"/>
      <c r="L65" s="13"/>
      <c r="O65" s="13"/>
      <c r="P65" s="13"/>
      <c r="Q65" s="19"/>
      <c r="T65" s="13"/>
      <c r="Y65" s="32" t="s">
        <v>630</v>
      </c>
      <c r="Z65" s="32" t="s">
        <v>631</v>
      </c>
      <c r="AF65" s="30"/>
    </row>
    <row r="66" spans="1:32" x14ac:dyDescent="0.15">
      <c r="A66" s="13"/>
      <c r="B66" s="13"/>
      <c r="F66" s="13"/>
      <c r="G66" s="19"/>
      <c r="K66" s="13"/>
      <c r="L66" s="13"/>
      <c r="O66" s="13"/>
      <c r="P66" s="13"/>
      <c r="Q66" s="19"/>
      <c r="T66" s="13"/>
      <c r="Y66" s="32" t="s">
        <v>632</v>
      </c>
      <c r="Z66" s="32" t="s">
        <v>633</v>
      </c>
      <c r="AF66" s="30"/>
    </row>
    <row r="67" spans="1:32" x14ac:dyDescent="0.15">
      <c r="A67" s="13"/>
      <c r="B67" s="13"/>
      <c r="F67" s="13"/>
      <c r="G67" s="19"/>
      <c r="K67" s="13"/>
      <c r="L67" s="13"/>
      <c r="O67" s="13"/>
      <c r="P67" s="13"/>
      <c r="Q67" s="19"/>
      <c r="T67" s="13"/>
      <c r="Y67" s="32" t="s">
        <v>634</v>
      </c>
      <c r="Z67" s="32" t="s">
        <v>635</v>
      </c>
      <c r="AF67" s="30"/>
    </row>
    <row r="68" spans="1:32" x14ac:dyDescent="0.15">
      <c r="A68" s="13"/>
      <c r="B68" s="13"/>
      <c r="F68" s="13"/>
      <c r="G68" s="19"/>
      <c r="K68" s="13"/>
      <c r="L68" s="13"/>
      <c r="O68" s="13"/>
      <c r="P68" s="13"/>
      <c r="Q68" s="19"/>
      <c r="T68" s="13"/>
      <c r="Y68" s="32" t="s">
        <v>636</v>
      </c>
      <c r="Z68" s="32" t="s">
        <v>637</v>
      </c>
      <c r="AF68" s="30"/>
    </row>
    <row r="69" spans="1:32" x14ac:dyDescent="0.15">
      <c r="A69" s="13"/>
      <c r="B69" s="13"/>
      <c r="F69" s="13"/>
      <c r="G69" s="19"/>
      <c r="K69" s="13"/>
      <c r="L69" s="13"/>
      <c r="O69" s="13"/>
      <c r="P69" s="13"/>
      <c r="Q69" s="19"/>
      <c r="T69" s="13"/>
      <c r="Y69" s="32" t="s">
        <v>638</v>
      </c>
      <c r="Z69" s="32" t="s">
        <v>639</v>
      </c>
      <c r="AF69" s="30"/>
    </row>
    <row r="70" spans="1:32" x14ac:dyDescent="0.15">
      <c r="A70" s="13"/>
      <c r="B70" s="13"/>
      <c r="Y70" s="32" t="s">
        <v>640</v>
      </c>
      <c r="Z70" s="32" t="s">
        <v>641</v>
      </c>
    </row>
    <row r="71" spans="1:32" x14ac:dyDescent="0.15">
      <c r="Y71" s="32" t="s">
        <v>642</v>
      </c>
      <c r="Z71" s="32" t="s">
        <v>643</v>
      </c>
    </row>
    <row r="72" spans="1:32" x14ac:dyDescent="0.15">
      <c r="Y72" s="32" t="s">
        <v>644</v>
      </c>
      <c r="Z72" s="32" t="s">
        <v>645</v>
      </c>
    </row>
    <row r="73" spans="1:32" x14ac:dyDescent="0.15">
      <c r="Y73" s="32" t="s">
        <v>646</v>
      </c>
      <c r="Z73" s="32" t="s">
        <v>647</v>
      </c>
    </row>
    <row r="74" spans="1:32" x14ac:dyDescent="0.15">
      <c r="Y74" s="32" t="s">
        <v>648</v>
      </c>
      <c r="Z74" s="32" t="s">
        <v>649</v>
      </c>
    </row>
    <row r="75" spans="1:32" x14ac:dyDescent="0.15">
      <c r="Y75" s="32" t="s">
        <v>650</v>
      </c>
      <c r="Z75" s="32" t="s">
        <v>651</v>
      </c>
    </row>
    <row r="76" spans="1:32" x14ac:dyDescent="0.15">
      <c r="Y76" s="32" t="s">
        <v>652</v>
      </c>
      <c r="Z76" s="32" t="s">
        <v>653</v>
      </c>
    </row>
    <row r="77" spans="1:32" x14ac:dyDescent="0.15">
      <c r="Y77" s="32" t="s">
        <v>654</v>
      </c>
      <c r="Z77" s="32" t="s">
        <v>655</v>
      </c>
    </row>
    <row r="78" spans="1:32" x14ac:dyDescent="0.15">
      <c r="Y78" s="32" t="s">
        <v>656</v>
      </c>
      <c r="Z78" s="32" t="s">
        <v>657</v>
      </c>
    </row>
    <row r="79" spans="1:32" x14ac:dyDescent="0.15">
      <c r="Y79" s="32" t="s">
        <v>658</v>
      </c>
      <c r="Z79" s="32" t="s">
        <v>659</v>
      </c>
    </row>
    <row r="80" spans="1:32" x14ac:dyDescent="0.15">
      <c r="Y80" s="32" t="s">
        <v>660</v>
      </c>
      <c r="Z80" s="32" t="s">
        <v>661</v>
      </c>
    </row>
    <row r="81" spans="25:26" x14ac:dyDescent="0.15">
      <c r="Y81" s="32" t="s">
        <v>662</v>
      </c>
      <c r="Z81" s="32" t="s">
        <v>663</v>
      </c>
    </row>
    <row r="82" spans="25:26" x14ac:dyDescent="0.15">
      <c r="Y82" s="32" t="s">
        <v>664</v>
      </c>
      <c r="Z82" s="32" t="s">
        <v>665</v>
      </c>
    </row>
    <row r="83" spans="25:26" x14ac:dyDescent="0.15">
      <c r="Y83" s="32" t="s">
        <v>666</v>
      </c>
      <c r="Z83" s="32" t="s">
        <v>667</v>
      </c>
    </row>
    <row r="84" spans="25:26" x14ac:dyDescent="0.15">
      <c r="Y84" s="32" t="s">
        <v>668</v>
      </c>
      <c r="Z84" s="32" t="s">
        <v>669</v>
      </c>
    </row>
    <row r="85" spans="25:26" x14ac:dyDescent="0.15">
      <c r="Y85" s="32" t="s">
        <v>670</v>
      </c>
      <c r="Z85" s="32" t="s">
        <v>671</v>
      </c>
    </row>
    <row r="86" spans="25:26" x14ac:dyDescent="0.15">
      <c r="Y86" s="32" t="s">
        <v>672</v>
      </c>
      <c r="Z86" s="32" t="s">
        <v>673</v>
      </c>
    </row>
    <row r="87" spans="25:26" x14ac:dyDescent="0.15">
      <c r="Y87" s="32" t="s">
        <v>674</v>
      </c>
      <c r="Z87" s="32" t="s">
        <v>675</v>
      </c>
    </row>
    <row r="88" spans="25:26" x14ac:dyDescent="0.15">
      <c r="Y88" s="32" t="s">
        <v>676</v>
      </c>
      <c r="Z88" s="32" t="s">
        <v>677</v>
      </c>
    </row>
    <row r="89" spans="25:26" x14ac:dyDescent="0.15">
      <c r="Y89" s="32" t="s">
        <v>678</v>
      </c>
      <c r="Z89" s="32" t="s">
        <v>679</v>
      </c>
    </row>
    <row r="90" spans="25:26" x14ac:dyDescent="0.15">
      <c r="Y90" s="32" t="s">
        <v>680</v>
      </c>
      <c r="Z90" s="32" t="s">
        <v>681</v>
      </c>
    </row>
    <row r="91" spans="25:26" x14ac:dyDescent="0.15">
      <c r="Y91" s="32" t="s">
        <v>682</v>
      </c>
      <c r="Z91" s="32" t="s">
        <v>683</v>
      </c>
    </row>
    <row r="92" spans="25:26" x14ac:dyDescent="0.15">
      <c r="Y92" s="32" t="s">
        <v>684</v>
      </c>
      <c r="Z92" s="32" t="s">
        <v>685</v>
      </c>
    </row>
    <row r="93" spans="25:26" x14ac:dyDescent="0.15">
      <c r="Y93" s="32" t="s">
        <v>686</v>
      </c>
      <c r="Z93" s="32" t="s">
        <v>687</v>
      </c>
    </row>
    <row r="94" spans="25:26" x14ac:dyDescent="0.15">
      <c r="Y94" s="32" t="s">
        <v>688</v>
      </c>
      <c r="Z94" s="32" t="s">
        <v>689</v>
      </c>
    </row>
    <row r="95" spans="25:26" x14ac:dyDescent="0.15">
      <c r="Y95" s="32" t="s">
        <v>690</v>
      </c>
      <c r="Z95" s="32" t="s">
        <v>691</v>
      </c>
    </row>
    <row r="96" spans="25:26" x14ac:dyDescent="0.15">
      <c r="Y96" s="32" t="s">
        <v>692</v>
      </c>
      <c r="Z96" s="32" t="s">
        <v>297</v>
      </c>
    </row>
    <row r="97" spans="25:26" x14ac:dyDescent="0.15">
      <c r="Y97" s="32" t="s">
        <v>693</v>
      </c>
      <c r="Z97" s="32" t="s">
        <v>310</v>
      </c>
    </row>
    <row r="98" spans="25:26" x14ac:dyDescent="0.15">
      <c r="Y98" s="32" t="s">
        <v>56</v>
      </c>
      <c r="Z98" s="32" t="s">
        <v>323</v>
      </c>
    </row>
    <row r="99" spans="25:26" x14ac:dyDescent="0.15">
      <c r="Y99" s="32" t="s">
        <v>694</v>
      </c>
      <c r="Z99" s="32" t="s">
        <v>335</v>
      </c>
    </row>
    <row r="100" spans="25:26" x14ac:dyDescent="0.15">
      <c r="Y100" s="32" t="s">
        <v>695</v>
      </c>
      <c r="Z100" s="32" t="s">
        <v>349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野嶋 ふみ（行革本部事務局）</dc:creator>
  <cp:keywords/>
  <dc:description/>
  <cp:lastModifiedBy>吉田 和樹</cp:lastModifiedBy>
  <cp:revision/>
  <cp:lastPrinted>2022-09-05T09:03:07Z</cp:lastPrinted>
  <dcterms:created xsi:type="dcterms:W3CDTF">2012-03-13T00:50:25Z</dcterms:created>
  <dcterms:modified xsi:type="dcterms:W3CDTF">2022-09-05T09:04:48Z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