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0　大容量のデータ交換用（※24時にフォルダ内をクリアする）\会計課_烏様　←　環境情報室_橋本（直）拝\guide\budget\review\2022\sheets\r03_f\xls\1.地球温暖化対策の推進\"/>
    </mc:Choice>
  </mc:AlternateContent>
  <xr:revisionPtr revIDLastSave="0" documentId="13_ncr:1_{77E7CE10-4E8C-49BA-A5F9-7E7F55435F8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行政事業レビューシート!$A$1:$AX$462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Y310" i="11"/>
  <c r="Y311" i="11"/>
  <c r="AQ103" i="11" l="1"/>
  <c r="AQ69" i="11"/>
  <c r="AM69" i="11"/>
  <c r="AM35" i="11" l="1"/>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397" i="11" l="1"/>
  <c r="AY399" i="11"/>
  <c r="AY340" i="11"/>
  <c r="AY325" i="11"/>
  <c r="AY333" i="11"/>
  <c r="AY326" i="11"/>
  <c r="AY336" i="11"/>
  <c r="AY332" i="11"/>
  <c r="AY327" i="11"/>
  <c r="AY337" i="11"/>
  <c r="AY328" i="11"/>
  <c r="AY338" i="11"/>
  <c r="AY324" i="11"/>
  <c r="AY329" i="11"/>
  <c r="AY322" i="11"/>
  <c r="AY330" i="11"/>
  <c r="AY341" i="11"/>
  <c r="AY69" i="11"/>
  <c r="AY323"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8" i="11"/>
  <c r="AY112" i="11"/>
  <c r="AY115" i="11" s="1"/>
  <c r="AY99" i="11"/>
  <c r="AY101" i="11" s="1"/>
  <c r="AY98" i="11"/>
  <c r="AY102" i="11"/>
  <c r="AY104" i="11" s="1"/>
  <c r="AY163" i="11" l="1"/>
  <c r="AY116" i="11"/>
  <c r="AY117" i="11"/>
  <c r="AY164" i="11"/>
  <c r="AY176" i="11"/>
  <c r="AY178" i="11"/>
  <c r="AY179" i="11"/>
  <c r="AY142" i="11"/>
  <c r="AY144" i="11"/>
  <c r="AY174" i="11"/>
  <c r="AY130" i="11"/>
  <c r="AY114" i="11"/>
  <c r="AY145" i="11"/>
  <c r="AY175" i="11"/>
  <c r="AY100" i="11"/>
  <c r="AY126" i="11"/>
  <c r="AY152" i="11"/>
  <c r="AY171" i="11"/>
  <c r="AY119" i="11"/>
  <c r="AY153" i="11"/>
  <c r="AY124" i="11"/>
  <c r="AY125" i="11"/>
  <c r="AY151" i="11"/>
  <c r="AY120" i="11"/>
  <c r="AY128" i="11"/>
  <c r="AY154" i="11"/>
  <c r="AY140" i="11"/>
  <c r="AY134" i="11"/>
  <c r="AY193" i="11"/>
  <c r="AY113" i="11"/>
  <c r="AY121" i="11"/>
  <c r="AY129" i="11"/>
  <c r="AY155" i="11"/>
  <c r="AY141" i="11"/>
  <c r="AY198" i="11"/>
  <c r="AY137" i="11"/>
  <c r="AY202" i="11"/>
  <c r="AY204" i="11"/>
  <c r="AY206" i="11"/>
  <c r="AY210" i="11"/>
  <c r="AY212"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2" i="11" s="1"/>
  <c r="AY78" i="11"/>
  <c r="AY86" i="11" s="1"/>
  <c r="AY44" i="11"/>
  <c r="AY52" i="11" s="1"/>
  <c r="AY96" i="11" l="1"/>
  <c r="AY80" i="11"/>
  <c r="AY95" i="11"/>
  <c r="AY81" i="11"/>
  <c r="AY97" i="11"/>
  <c r="AY82" i="11"/>
  <c r="AY83" i="11"/>
  <c r="AY84" i="11"/>
  <c r="AY49" i="11"/>
  <c r="AY87" i="11"/>
  <c r="AY79" i="11"/>
  <c r="AY89" i="11"/>
  <c r="AY90" i="11"/>
  <c r="AY85"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<sst xmlns="http://schemas.openxmlformats.org/spreadsheetml/2006/main" count="1558" uniqueCount="748">
  <si>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</si>
  <si>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</si>
  <si>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</si>
  <si>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</si>
  <si>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</si>
  <si>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</si>
  <si>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</si>
  <si>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</si>
  <si>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</si>
  <si>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</si>
  <si>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</si>
  <si>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</si>
  <si>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</si>
  <si>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</si>
  <si>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</si>
  <si>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</si>
  <si>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</si>
  <si>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</si>
  <si>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</si>
  <si>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</si>
  <si>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</si>
  <si>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</si>
  <si>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</si>
  <si>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</si>
  <si>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</si>
  <si>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</si>
  <si>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</si>
  <si>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</si>
  <si>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</si>
  <si>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</si>
  <si>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</si>
  <si>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</si>
  <si>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</si>
  <si>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</si>
  <si>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</si>
  <si>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</si>
  <si>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</si>
  <si>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</si>
  <si>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</si>
  <si>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</si>
  <si>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</si>
  <si>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</si>
  <si>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</si>
  <si>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</si>
  <si>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</si>
  <si>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</si>
  <si>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</si>
  <si>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</si>
  <si>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</si>
  <si>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</si>
  <si>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</si>
  <si>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</si>
  <si>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</si>
  <si>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</si>
  <si>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</si>
  <si>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</si>
  <si>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</si>
  <si>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</si>
  <si>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</si>
  <si>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</si>
  <si>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</si>
  <si>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</si>
  <si>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</si>
  <si>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</si>
  <si>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</si>
  <si>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</si>
  <si>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</si>
  <si>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</si>
  <si>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</si>
  <si>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</si>
  <si>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</si>
  <si>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</si>
  <si>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</si>
  <si>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</si>
  <si>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</si>
  <si>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</si>
  <si>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</si>
  <si>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</si>
  <si>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</si>
  <si>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</si>
  <si>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</si>
  <si>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</si>
  <si>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</si>
  <si>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</si>
  <si>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</si>
  <si>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</si>
  <si>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</si>
  <si>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</si>
  <si>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</si>
  <si>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</si>
  <si>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</si>
  <si>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</si>
  <si>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</si>
  <si>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</si>
  <si>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</si>
  <si>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</si>
  <si>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</si>
  <si>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</si>
  <si>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</si>
  <si>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</si>
  <si>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</si>
  <si>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</si>
  <si>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</si>
  <si>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</si>
  <si>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</si>
  <si>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</si>
  <si>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</si>
  <si>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</si>
  <si>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</si>
  <si>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</si>
  <si>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</si>
  <si>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</si>
  <si>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</si>
  <si>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</si>
  <si>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</si>
  <si>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</si>
  <si>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</si>
  <si>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</si>
  <si>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</si>
  <si>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</si>
  <si>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</si>
  <si>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</si>
  <si>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</si>
  <si>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</si>
  <si>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</si>
  <si>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</si>
  <si>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</si>
  <si>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</si>
  <si>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</si>
  <si>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</si>
  <si>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</si>
  <si>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</si>
  <si>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</si>
  <si>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</si>
  <si>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</si>
  <si>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</si>
  <si>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</si>
  <si>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</si>
  <si>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</si>
  <si>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</si>
  <si>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</si>
  <si>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</si>
  <si>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</si>
  <si>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</si>
  <si>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</si>
  <si>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</si>
  <si>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</si>
  <si>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</si>
  <si>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</si>
  <si>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</si>
  <si>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</si>
  <si>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</si>
  <si>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</si>
  <si>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</si>
  <si>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</si>
  <si>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</si>
  <si>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</si>
  <si>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</si>
  <si>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</si>
  <si>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</si>
  <si>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</si>
  <si>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</si>
  <si>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</si>
  <si>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</si>
  <si>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</si>
  <si>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</si>
  <si>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</si>
  <si>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</si>
  <si>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</si>
  <si>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</si>
  <si>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</si>
  <si>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</si>
  <si>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</si>
  <si>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</si>
  <si>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</si>
  <si>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</si>
  <si>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</si>
  <si>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</si>
  <si>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</si>
  <si>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</si>
  <si>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</si>
  <si>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</si>
  <si>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</si>
  <si>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</si>
  <si>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</si>
  <si>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</si>
  <si>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</si>
  <si>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</si>
  <si>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</si>
  <si>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</si>
  <si>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</si>
  <si>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</si>
  <si>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</si>
  <si>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</si>
  <si>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</si>
  <si>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</si>
  <si>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</si>
  <si>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</si>
  <si>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</si>
  <si>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</si>
  <si>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</si>
  <si>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</si>
  <si>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</si>
  <si>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</si>
  <si>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</si>
  <si>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</si>
  <si>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</si>
  <si>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</si>
  <si>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</si>
  <si>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</si>
  <si>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</si>
  <si>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</si>
  <si>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</si>
  <si>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</si>
  <si>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</si>
  <si>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</si>
  <si>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</si>
  <si>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</si>
  <si>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</si>
  <si>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</si>
  <si>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</si>
  <si>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</si>
  <si>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</si>
  <si>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</si>
  <si>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</si>
  <si>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</si>
  <si>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</si>
  <si>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</si>
  <si>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</si>
  <si>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</si>
  <si>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</si>
  <si>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</si>
  <si>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</si>
  <si>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</si>
  <si>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</si>
  <si>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</si>
  <si>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</si>
  <si>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</si>
  <si>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</si>
  <si>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</si>
  <si>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</si>
  <si>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</si>
  <si>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</si>
  <si>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</si>
  <si>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</si>
  <si>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</si>
  <si>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</si>
  <si>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</si>
  <si>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</si>
  <si>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</si>
  <si>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</si>
  <si>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</si>
  <si>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</si>
  <si>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</si>
  <si>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</si>
  <si>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</si>
  <si>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</si>
  <si>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</si>
  <si>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</si>
  <si>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</si>
  <si>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</si>
  <si>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</si>
  <si>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</si>
  <si>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</si>
  <si>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</si>
  <si>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</si>
  <si>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</si>
  <si>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</si>
  <si>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</si>
  <si>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</si>
  <si>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</si>
  <si>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</si>
  <si>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</si>
  <si>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</si>
  <si>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</si>
  <si>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</si>
  <si>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</si>
  <si>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</si>
  <si>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</si>
  <si>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</si>
  <si>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</si>
  <si>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</si>
  <si>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</si>
  <si>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</si>
  <si>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</si>
  <si>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</si>
  <si>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</si>
  <si>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</si>
  <si>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</si>
  <si>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</si>
  <si>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</si>
  <si>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</si>
  <si>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</si>
  <si>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</si>
  <si>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</si>
  <si>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</si>
  <si>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</si>
  <si>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</si>
  <si>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</si>
  <si>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</si>
  <si>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</si>
  <si>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</si>
  <si>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</si>
  <si>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</si>
  <si>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</si>
  <si>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</si>
  <si>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</si>
  <si>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</si>
  <si>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</si>
  <si>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</si>
  <si>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</si>
  <si>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</si>
  <si>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</si>
  <si>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</si>
  <si>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</si>
  <si>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</si>
  <si>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</si>
  <si>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</si>
  <si>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</si>
  <si>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</si>
  <si>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</si>
  <si>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</si>
  <si>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</si>
  <si>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</si>
  <si>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</si>
  <si>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</si>
  <si>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</si>
  <si>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</si>
  <si>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</si>
  <si>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</si>
  <si>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</si>
  <si>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</si>
  <si>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</si>
  <si>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</si>
  <si>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</si>
  <si>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</si>
  <si>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</si>
  <si>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</si>
  <si>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</si>
  <si>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</si>
  <si>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</si>
  <si>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</si>
  <si>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</si>
  <si>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</si>
  <si>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</si>
  <si>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</si>
  <si>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</si>
  <si>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</si>
  <si>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</si>
  <si>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</si>
  <si>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</si>
  <si>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</si>
  <si>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</si>
  <si>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</si>
  <si>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</si>
  <si>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</si>
  <si>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</si>
  <si>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</si>
  <si>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</si>
  <si>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</si>
  <si>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</si>
  <si>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</si>
  <si>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</si>
  <si>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</si>
  <si>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</si>
  <si>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</si>
  <si>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</si>
  <si>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</si>
  <si>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</si>
  <si>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</si>
  <si>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</si>
  <si>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</si>
  <si>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</si>
  <si>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</si>
  <si>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</si>
  <si>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</si>
  <si>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</si>
  <si>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</si>
  <si>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</si>
  <si>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</si>
  <si>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</si>
  <si>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</si>
  <si>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</si>
  <si>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</si>
  <si>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</si>
  <si>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</si>
  <si>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</si>
  <si>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</si>
  <si>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</si>
  <si>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</si>
  <si>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</si>
  <si>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</si>
  <si>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</si>
  <si>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</si>
  <si>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</si>
  <si>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</si>
  <si>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</si>
  <si>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</si>
  <si>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</si>
  <si>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</si>
  <si>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</si>
  <si>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</si>
  <si>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</si>
  <si>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</si>
  <si>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</si>
  <si>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</si>
  <si>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</si>
  <si>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</si>
  <si>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</si>
  <si>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</si>
  <si>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</si>
  <si>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</si>
  <si>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</si>
  <si>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</si>
  <si>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</si>
  <si>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</si>
  <si>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</si>
  <si>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</si>
  <si>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</si>
  <si>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</si>
  <si>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</si>
  <si>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</si>
  <si>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</si>
  <si>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</si>
  <si>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</si>
  <si>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</si>
  <si>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</si>
  <si>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</si>
  <si>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</si>
  <si>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</si>
  <si>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</si>
  <si>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</si>
  <si>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</si>
  <si>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</si>
  <si>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</si>
  <si>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</si>
  <si>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</si>
  <si>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</si>
  <si>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</si>
  <si>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</si>
  <si>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</si>
  <si>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</si>
  <si>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</si>
  <si>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</si>
  <si>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</si>
  <si>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</si>
  <si>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</si>
  <si>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</si>
  <si>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</si>
  <si>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</si>
  <si>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</si>
  <si>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</si>
  <si>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</si>
  <si>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</si>
  <si>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</si>
  <si>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</si>
  <si>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</si>
  <si>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</si>
  <si>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</si>
  <si>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</si>
  <si>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</si>
  <si>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</si>
  <si>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</si>
  <si>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</si>
  <si>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</si>
  <si>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</si>
  <si>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</si>
  <si>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</si>
  <si>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</si>
  <si>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</si>
  <si>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</si>
  <si>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</si>
  <si>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</si>
  <si>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</si>
  <si>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</si>
  <si>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</si>
  <si>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</si>
  <si>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</si>
  <si>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</si>
  <si>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</si>
  <si>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</si>
  <si>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</si>
  <si>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</si>
  <si>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</si>
  <si>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</si>
  <si>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</si>
  <si>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</si>
  <si>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</si>
  <si>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</si>
  <si>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</si>
  <si>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</si>
  <si>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</si>
  <si>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</si>
  <si>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</si>
  <si>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</si>
  <si>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</si>
  <si>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</si>
  <si>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</si>
  <si>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</si>
  <si>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</si>
  <si>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</si>
  <si>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</si>
  <si>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</si>
  <si>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</si>
  <si>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</si>
  <si>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</si>
  <si>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</si>
  <si>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</si>
  <si>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</si>
  <si>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</si>
  <si>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</si>
  <si>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</si>
  <si>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</si>
  <si>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</si>
  <si>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</si>
  <si>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</si>
  <si>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</si>
  <si>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</si>
  <si>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</si>
  <si>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</si>
  <si>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</si>
  <si>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</si>
  <si>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</si>
  <si>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</si>
  <si>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</si>
  <si>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</si>
  <si>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</si>
  <si>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</si>
  <si>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</si>
  <si>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</si>
  <si>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</si>
  <si>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</si>
  <si>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</si>
  <si>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</si>
  <si>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</si>
  <si>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</si>
  <si>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</si>
  <si>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</si>
  <si>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</si>
  <si>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</si>
  <si>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</si>
  <si>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</si>
  <si>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</si>
  <si>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</si>
  <si>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</si>
  <si>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</si>
  <si>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</si>
  <si>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</si>
  <si>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</si>
  <si>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</si>
  <si>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</si>
  <si>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</si>
  <si>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</si>
  <si>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</si>
  <si>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</si>
  <si>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</si>
  <si>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</si>
  <si>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</si>
  <si>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</si>
  <si>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</si>
  <si>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</si>
  <si>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</si>
  <si>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</si>
  <si>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</si>
  <si>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</si>
  <si>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</si>
  <si>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</si>
  <si>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</si>
  <si>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</si>
  <si>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</si>
  <si>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</si>
  <si>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</si>
  <si>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</si>
  <si>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</si>
  <si>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</si>
  <si>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</si>
  <si>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</si>
  <si>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</si>
  <si>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</si>
  <si>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</si>
  <si>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</si>
  <si>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</si>
  <si>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</si>
  <si>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</si>
  <si>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</si>
  <si>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</si>
  <si>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</si>
  <si>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</si>
  <si>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</si>
  <si>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</si>
  <si>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</si>
  <si>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</si>
  <si>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</si>
  <si>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</si>
  <si>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</si>
  <si>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</si>
  <si>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</si>
  <si>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</si>
  <si>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</si>
  <si>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</si>
  <si>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</si>
  <si>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</si>
  <si>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</si>
  <si>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</si>
  <si>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</si>
  <si>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</si>
  <si>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</si>
  <si>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二国間クレジット制度（JCM）資金支援事業（プロジェクト補助）</t>
  </si>
  <si>
    <t>平成25年度</t>
  </si>
  <si>
    <t>令和12年度</t>
  </si>
  <si>
    <t>特別会計に関する法律第85条第3項第1号ホ及びへ、同第2号、地球温暖化対策の推進に関する法律第3条第2項及び第20条の3
特別会計に関する法律施行令第50条第7項第10号及び11号並びに第8項第7号及び第8号</t>
  </si>
  <si>
    <t>-</t>
  </si>
  <si>
    <t>二酸化炭素排出抑制対策事業費等補助金</t>
  </si>
  <si>
    <t>万ｔCO2</t>
  </si>
  <si>
    <t>t-CO2</t>
  </si>
  <si>
    <t>１ｔあたりのCO2削減コスト（円/tCO2）</t>
  </si>
  <si>
    <t>地球温暖化対策関係</t>
    <phoneticPr fontId="6"/>
  </si>
  <si>
    <t>事業実施期間の予算総額/削減効果（波及効果含む）</t>
  </si>
  <si>
    <t>①設備補助事業
年度内に温室効果ガス削減が開始する（設備完工）事業件数</t>
  </si>
  <si>
    <t>件</t>
  </si>
  <si>
    <t>データ数</t>
  </si>
  <si>
    <t>①設備補助事業
執行額／（設備完工）事業件数</t>
    <phoneticPr fontId="6"/>
  </si>
  <si>
    <t>百万円／件</t>
  </si>
  <si>
    <t>百万円/件</t>
  </si>
  <si>
    <t>百万円/件</t>
    <phoneticPr fontId="6"/>
  </si>
  <si>
    <t>3691/8</t>
  </si>
  <si>
    <t>4426/11</t>
  </si>
  <si>
    <t>②コ・イノベーションによる途上国向け低炭素技術創出・普及事業
執行額／補助事業実施件数　</t>
    <phoneticPr fontId="6"/>
  </si>
  <si>
    <t>百万円/件</t>
    <phoneticPr fontId="6"/>
  </si>
  <si>
    <t>243/8</t>
  </si>
  <si>
    <t>239/12</t>
  </si>
  <si>
    <t>／　　　　　　　　　　　　　　</t>
    <phoneticPr fontId="6"/>
  </si>
  <si>
    <t>経済産業省</t>
  </si>
  <si>
    <t>民間主導によるJCM等を通じた低炭素技術国際展開事業</t>
  </si>
  <si>
    <t>0061、経済産業省（新26-0012）</t>
  </si>
  <si>
    <t>0066、経済産業省（新26-009）</t>
  </si>
  <si>
    <t>0073</t>
  </si>
  <si>
    <t>0070</t>
  </si>
  <si>
    <t>0085、経済産業省(0397)</t>
  </si>
  <si>
    <t>0081、経済産業省(0369)</t>
  </si>
  <si>
    <t>○</t>
  </si>
  <si>
    <t>②コ・イノベーションによる途上国向け低炭素技術創出・普及事業
1t-CO2当たりの削減コストを令和12年度において23,106円を達成する。</t>
    <phoneticPr fontId="6"/>
  </si>
  <si>
    <t>本事業の実施によって途上国における低炭素技術の一定の需要を生み出すことで、令和12年度に約67万t-CO2程度の波及効果を想定。</t>
    <phoneticPr fontId="6"/>
  </si>
  <si>
    <t>※赤字更新済み</t>
    <rPh sb="1" eb="3">
      <t>アカジ</t>
    </rPh>
    <rPh sb="3" eb="6">
      <t>コウシンズ</t>
    </rPh>
    <phoneticPr fontId="6"/>
  </si>
  <si>
    <t>事業費</t>
    <rPh sb="0" eb="3">
      <t>ジギョウヒ</t>
    </rPh>
    <phoneticPr fontId="6"/>
  </si>
  <si>
    <t>補助金交付</t>
    <phoneticPr fontId="6"/>
  </si>
  <si>
    <t>事務費</t>
    <rPh sb="0" eb="3">
      <t>ジムヒ</t>
    </rPh>
    <phoneticPr fontId="6"/>
  </si>
  <si>
    <t>人件費、旅費、社会保険料、使用料及び賃貸料等</t>
    <phoneticPr fontId="6"/>
  </si>
  <si>
    <t>設備費</t>
    <rPh sb="0" eb="3">
      <t>セツビヒ</t>
    </rPh>
    <phoneticPr fontId="6"/>
  </si>
  <si>
    <t>①サウジアラビア／ラービグ地域における400MW太陽光発電プロジェクト
②ベトナム／インスタントコーヒー製造工場へのバイオマスボイラーの導入</t>
    <phoneticPr fontId="6"/>
  </si>
  <si>
    <t>B.丸紅株式会社</t>
    <phoneticPr fontId="6"/>
  </si>
  <si>
    <t>二国間クレジット制度プロジェクト設備補助事業</t>
    <rPh sb="0" eb="1">
      <t>ニ</t>
    </rPh>
    <rPh sb="1" eb="3">
      <t>コクカン</t>
    </rPh>
    <rPh sb="8" eb="10">
      <t>セイド</t>
    </rPh>
    <rPh sb="16" eb="18">
      <t>セツビ</t>
    </rPh>
    <rPh sb="18" eb="20">
      <t>ホジョ</t>
    </rPh>
    <rPh sb="20" eb="22">
      <t>ジギョウ</t>
    </rPh>
    <phoneticPr fontId="6"/>
  </si>
  <si>
    <t>補助金等交付</t>
  </si>
  <si>
    <t>丸紅株式会社</t>
    <rPh sb="0" eb="2">
      <t>マルベニ</t>
    </rPh>
    <rPh sb="2" eb="6">
      <t>カブシキガイシャ</t>
    </rPh>
    <phoneticPr fontId="6"/>
  </si>
  <si>
    <t>①サウジアラビア／ラービグ地域における400MW太陽光発電プロジェクト
②ベトナム／インスタントコーヒー製造工場へのバイオマスボイラーの導入</t>
  </si>
  <si>
    <t>三菱重工業株式会社</t>
    <rPh sb="0" eb="2">
      <t>ミツビシ</t>
    </rPh>
    <rPh sb="2" eb="5">
      <t>ジュウコウギョウ</t>
    </rPh>
    <rPh sb="5" eb="9">
      <t>カブシキガイシャ</t>
    </rPh>
    <phoneticPr fontId="6"/>
  </si>
  <si>
    <t>①フィリピン/パラヤン地熱発電所における29MWバイナリー発電プロジェクト</t>
    <phoneticPr fontId="6"/>
  </si>
  <si>
    <t>JFEエンジニアリング株式会社</t>
    <rPh sb="11" eb="15">
      <t>カブシキガイシャ</t>
    </rPh>
    <phoneticPr fontId="6"/>
  </si>
  <si>
    <t>①ベトナム／バクニン省における廃棄物発電</t>
    <phoneticPr fontId="6"/>
  </si>
  <si>
    <t>①チリ／マウレ州における3.4MWもみ殻発電プロジェクト
②カンボジア／インターナショナルスクールへの0.9MW 太陽光発電システムの導入</t>
    <phoneticPr fontId="6"/>
  </si>
  <si>
    <t>関西電力株式会社</t>
    <rPh sb="0" eb="4">
      <t>カンサイデンリョク</t>
    </rPh>
    <rPh sb="4" eb="8">
      <t>カブシキガイシャ</t>
    </rPh>
    <phoneticPr fontId="6"/>
  </si>
  <si>
    <t>①タイ／繊維工場へのガスコージェネレーションシステム及び吸収式冷凍機の導入
②タイ/二輪工場及び繊維工場への8.1MW屋根置き太陽光発電システムの導入
③タイ／機械工場への省エネ型ターボ冷凍機の導入</t>
    <phoneticPr fontId="6"/>
  </si>
  <si>
    <t>株式会社グローバルエンジニアリング</t>
    <rPh sb="0" eb="4">
      <t>カブシキガイシャ</t>
    </rPh>
    <phoneticPr fontId="6"/>
  </si>
  <si>
    <t>①ミャンマー/セメント工場への8.8MW廃熱回収発電システムの導入</t>
    <phoneticPr fontId="6"/>
  </si>
  <si>
    <t>①ラオス／シエンクワーン県における19MW 太陽光発電プロジェクト</t>
    <phoneticPr fontId="6"/>
  </si>
  <si>
    <t>豊田通商株式会社</t>
    <phoneticPr fontId="6"/>
  </si>
  <si>
    <t>①フィリピン/ミンダナオ島シギル川15MW小水力発電プロジェクト</t>
    <phoneticPr fontId="6"/>
  </si>
  <si>
    <t>東京センチュリー株式会社</t>
    <phoneticPr fontId="6"/>
  </si>
  <si>
    <t>①タイ/工業団地への25MW屋根置き及び水上太陽光発電プロジェクト
②フィリピン/配電会社と連携した18MW太陽光発電プロジェクト
③ミャンマー／マンダレー空港及びヤンゴン市における7.3MW太陽光発電プロジェクト</t>
    <phoneticPr fontId="6"/>
  </si>
  <si>
    <t>AURA-Green Energy株式会社</t>
    <phoneticPr fontId="6"/>
  </si>
  <si>
    <t xml:space="preserve">①インドネシア／マルク州における８ＭＷ小水力発電プロジェクト
</t>
    <phoneticPr fontId="6"/>
  </si>
  <si>
    <t>国際脱炭素移行推進・環境インフラ担当参事官室</t>
  </si>
  <si>
    <t>参事官　水谷　好洋</t>
  </si>
  <si>
    <t>水素製造・利活用第三国連携事業報告書</t>
  </si>
  <si>
    <t>コ・イノベーションによる途上国向け低炭素技術創出・普及事業</t>
    <phoneticPr fontId="6"/>
  </si>
  <si>
    <t>事業費</t>
    <phoneticPr fontId="6"/>
  </si>
  <si>
    <t>フクシマガリレイ株式会社</t>
  </si>
  <si>
    <t>アジアの食品スーパーマーケットにおける高機能換気・空調・ショーケース複合制御の実証</t>
  </si>
  <si>
    <t>ゼネラルヒートポンプ工業株式会社</t>
  </si>
  <si>
    <t>極寒冷地のための地中熱・太陽熱ハイブリッドヒートポンプ暖房システムの実証</t>
  </si>
  <si>
    <t>株式会社エム・イー・ティー</t>
  </si>
  <si>
    <t>ココナッツヤシ殻を原料とする炭化・賦活一体型省エネ高機能活性炭製造プラントの実証</t>
  </si>
  <si>
    <t xml:space="preserve">	
ココナッツヤシ殻を原料とする炭化・賦活一体型省エネ高機能活性炭製造プラントの実証</t>
  </si>
  <si>
    <t>株式会社長谷川電気工業所</t>
  </si>
  <si>
    <t>タイの病院等建物における既存の水冷式空調システムへの負荷連動流量制御システム技術の導入・実証</t>
  </si>
  <si>
    <t>①設備補助事業
途上国等において優れた脱炭素技術等の導入に要する費用への資金支援を行うことで、パリ協定６条（市場メカニズム）に基づき世界全体の温室効果ガス排出量の削減及びJCMクレジットの獲得と我が国の削減目標の達成に活用すること。
②コ・イノベーションによる途上国向け低炭素技術創出・普及事業
途上国における温室効果ガスを削減するとともに、質の高い環境技術・製品のカスタマイズ・普及を通じて脱炭素社会を構築し、我が国と相手国の協働を通じて、双方に裨益あるイノベーション（コ・イノベーション）を創出すること。
③水素製造・利活用第三国連携事業
将来的な波及効果を見据え、第三国と連携した再生可能エネルギー由来水素の製造及び利活用を促進することにより、もって二国間クレジット制度を通じた我が国の温室効果ガス排出削減目標の達成に資すること。</t>
    <phoneticPr fontId="6"/>
  </si>
  <si>
    <t>JCMは政府間で構築・実施しており、国が取り組む必要がある。</t>
    <phoneticPr fontId="6"/>
  </si>
  <si>
    <t>地球温暖化対策計画・約束草案にJCMの構築・実施が位置付けられており、優先度の高い事業である。</t>
    <phoneticPr fontId="6"/>
  </si>
  <si>
    <t>支出先選定について公募を行っており、競争性を確保している。</t>
    <phoneticPr fontId="6"/>
  </si>
  <si>
    <t>無</t>
  </si>
  <si>
    <t>補助率を適切に設定するとともに、発行されたクレジットを日本政府が獲得することとなっており、妥当である。</t>
    <phoneticPr fontId="6"/>
  </si>
  <si>
    <t>採択要件として単位当たりコストを適切に定めており、妥当である。</t>
    <phoneticPr fontId="6"/>
  </si>
  <si>
    <t>補助金執行団体が補助事業実施に当たり要した経費の確定に当たっては、事業の目的に即し真に必要なものかどうか確認した上で行っており、合理的である。</t>
    <phoneticPr fontId="6"/>
  </si>
  <si>
    <t>補助金額の確定においては、費目・使途が事業目的に即していることを確認している。</t>
    <phoneticPr fontId="6"/>
  </si>
  <si>
    <t>主に相手国の事情（政治的混乱や治安悪化）により採択案件が廃止となったためであり、妥当である。</t>
    <phoneticPr fontId="6"/>
  </si>
  <si>
    <t>新型コロナウィルス感染拡大の影響や相手国の事情（政治的混乱や治安悪化、事業内容の変更など）により事業の着手までに不測の日数がかかってしまったことが主な要因であり、妥当である。</t>
    <rPh sb="0" eb="2">
      <t>シンガタ</t>
    </rPh>
    <rPh sb="9" eb="11">
      <t>カンセン</t>
    </rPh>
    <rPh sb="11" eb="13">
      <t>カクダイ</t>
    </rPh>
    <rPh sb="14" eb="16">
      <t>エイキョウ</t>
    </rPh>
    <rPh sb="73" eb="74">
      <t>オモ</t>
    </rPh>
    <rPh sb="75" eb="77">
      <t>ヨウイン</t>
    </rPh>
    <phoneticPr fontId="6"/>
  </si>
  <si>
    <t>HP掲載など公募情報を広範に公開しており、事業者間で競争を確保するよう努めている。</t>
    <phoneticPr fontId="6"/>
  </si>
  <si>
    <t>地球温暖化対策計画・約束草案に示されたJCMによる削減見込み量と整合するべく、案件の規模拡大や水平展開が進む等、着実に成果を上げている。</t>
    <phoneticPr fontId="6"/>
  </si>
  <si>
    <t>JCM事業の推進のための支援方策として、様々なスキームを検討した結果、現行のスキームが効果的と判断している。</t>
    <phoneticPr fontId="6"/>
  </si>
  <si>
    <t>△</t>
  </si>
  <si>
    <t>年度内に温室効果ガス削減が開始する（設備完工）事業件数は見込みを下回ったものの国別の平均事業数は見込みに見合ったものとなっている。</t>
    <phoneticPr fontId="6"/>
  </si>
  <si>
    <t>実績・成果は国際会議、政府交渉等でも利用している。</t>
    <phoneticPr fontId="6"/>
  </si>
  <si>
    <t>経済産業省は委託事業として、民間企業が主体となって事業開始することが困難な事業を主たる対象とし、環境省は補助事業として、民間企業にもある程度の負担を求めることで実施が可能となる事業を主たる対象としている。加えて、経済産業省の実証事業は、対象技術を相手国での導入に際して解決すべき技術的課題を残しているものとしており、環境省の設備導入事業は、確立済の技術の普及を行うものとしている。</t>
    <phoneticPr fontId="6"/>
  </si>
  <si>
    <t>不用及び繰越が多かったことから、事業のスケジュールや確実性をしっかりと確認した上で案件の採択を行った。また、パリ協定６条等の国際交渉の動向、我が国の削減目標及び行動計画等の策定状況を踏まえつつ事業を実施した。</t>
    <phoneticPr fontId="6"/>
  </si>
  <si>
    <t>今後とも補助先を厳正な審査で選定するとともに、きめ細やかな事業の進捗管理を行うこと等により、適切に執行する。また、限られた補助金で最大の成果を発揮できるよう、費用対効果を含む審査基準に係る要件を今後も段階的に見直す。</t>
    <phoneticPr fontId="6"/>
  </si>
  <si>
    <t>経産</t>
  </si>
  <si>
    <t>4358/7</t>
    <phoneticPr fontId="6"/>
  </si>
  <si>
    <t>我が国と相手国の協働を通じて、双方に裨益のあるイノベーション（コ・イノベーション）を創出することにより、相手国におけるエネルギー起源CO2の排出抑制のために相手国ごとの特性に応じ、質の高い脱炭素技術（脱炭素社会への移行に貢献する低炭素技術を含む。以下同じ。）のリノベーション及び実証を実施する事業に対し、補助金を交付する事業を実施する。</t>
    <phoneticPr fontId="6"/>
  </si>
  <si>
    <t>②コ・イノベーションによる途上国向け低炭素技術創出・普及事業件数</t>
    <rPh sb="30" eb="32">
      <t>ケンスウ</t>
    </rPh>
    <phoneticPr fontId="6"/>
  </si>
  <si>
    <t>コ・イノベーションによる途上国向け低炭素技術創出・普及事業の実施</t>
    <rPh sb="30" eb="32">
      <t>ジッシ</t>
    </rPh>
    <phoneticPr fontId="6"/>
  </si>
  <si>
    <t>531/13</t>
    <phoneticPr fontId="6"/>
  </si>
  <si>
    <t>③水素製造・利活用第三国連携事業　　　　　　　　　　　　　</t>
    <phoneticPr fontId="6"/>
  </si>
  <si>
    <t>本事業では、太陽光発電や風力発電等の再生可能エネルギーが豊富な第三国において、再エネ由来の水素を製造し、パートナー国（島嶼国等）への輸送・利活用を促進する一連の実証事業に対して、補助を行う。</t>
    <phoneticPr fontId="6"/>
  </si>
  <si>
    <t>490/9</t>
    <phoneticPr fontId="6"/>
  </si>
  <si>
    <t>水素製造・利活用第三国連携事業の実施</t>
    <rPh sb="16" eb="18">
      <t>ジッシ</t>
    </rPh>
    <phoneticPr fontId="6"/>
  </si>
  <si>
    <t>③水素製造・利活用第三国連携事業件数</t>
    <rPh sb="16" eb="18">
      <t>ケンスウ</t>
    </rPh>
    <phoneticPr fontId="6"/>
  </si>
  <si>
    <t>350/3</t>
    <phoneticPr fontId="6"/>
  </si>
  <si>
    <t>１．地球温暖化対策の推進</t>
    <phoneticPr fontId="6"/>
  </si>
  <si>
    <t>パリ協定６条に基づく市場メカニズムとしてのJCMにより、民間活力を活用し、優れた脱炭素技術等を導入するプロジェクトに対し支援を行うことや地域的な展開等も視野に官民連携をさらに強化・拡充することにより、途上国の脱炭素社会への移行等を実現。</t>
    <phoneticPr fontId="6"/>
  </si>
  <si>
    <t>優れた脱炭素技術等の途上国等における水平展開を促進し、地球規模での排出削減に貢献するとともに、海外の脱炭素技術等の市場を拡大。</t>
    <phoneticPr fontId="6"/>
  </si>
  <si>
    <t>②コ・イノベーションによる途上国向け低炭素技術創出・普及事業
令和12年(2030年)度までに670,000t-CO2削減する。</t>
    <phoneticPr fontId="6"/>
  </si>
  <si>
    <t>地球温暖化対策計画・約束草案において、JCMを活用した国際的な排出削減・吸収の実現が求められている。
また、事業を進めることにより、我が国企業が有する優れた環境インフラの海外展開の促進に貢献でき、社会のニーズを的確に反映している。</t>
    <rPh sb="54" eb="56">
      <t>ジギョウ</t>
    </rPh>
    <rPh sb="57" eb="58">
      <t>スス</t>
    </rPh>
    <rPh sb="66" eb="67">
      <t>ワ</t>
    </rPh>
    <rPh sb="68" eb="69">
      <t>クニ</t>
    </rPh>
    <rPh sb="93" eb="95">
      <t>コウケン</t>
    </rPh>
    <rPh sb="98" eb="100">
      <t>シャカイ</t>
    </rPh>
    <rPh sb="105" eb="107">
      <t>テキカク</t>
    </rPh>
    <rPh sb="108" eb="110">
      <t>ハンエイ</t>
    </rPh>
    <phoneticPr fontId="6"/>
  </si>
  <si>
    <t>コ・イノベーションによる途上国向け低炭素技術創出・普及事業における事業報告書</t>
    <phoneticPr fontId="6"/>
  </si>
  <si>
    <t>・R1、R2、R3年度（国費ベース）
各年度の国費投入額（円）／各年度事業によるCO2削減量（当該年度事業による設備導入件数×設備の単年度削減量×法定耐用年数）
・中間目標年度及び最終目標年度（国費ベース）
中間・最終目標年度の国費投入見込額（円）／中間・最終目標年度事業によるCO2削減量（中間・最終目標年度における予算上の設備導入見込件数×設備の単年度削減量×法定耐用年数）</t>
    <phoneticPr fontId="6"/>
  </si>
  <si>
    <t>③水素製造・利活用第三国連携事業
令和12年(2030年)度までに17，060t-CO2削減する。　</t>
    <phoneticPr fontId="6"/>
  </si>
  <si>
    <t>①設備補助事業
１tあたりのCO2削減コストを令和12（2030）年度までに1,000円/tCO2とする。</t>
    <phoneticPr fontId="6"/>
  </si>
  <si>
    <t xml:space="preserve">国連気候変動枠組み条約パリ協定６条（平成27年）
パリ協定に基づく成長戦略としての長期戦略（令和3年10月閣議決定）
インフラシステム海外展開戦略2025（令和２年12月、経協インフラ戦略会議決定）
日本のNDC（国が決定する貢献）（令和３年10月地球温暖化対策推進本部
環境省 脱炭素インフライニシアティブ（令和３年６月、環境省策定
地球温暖化対策計画（令和３年10月、閣議決定）
環境省 COP26後の６条実施方針（令和３年11月、環境省発表）
新しい資本主義及びグランドデザイン実行計画（令和４年６月７日閣議決定）
インフラシステム輸出戦略（令和元年度改訂版）（平成25年5月閣議決定）
エネルギー基本計画（令和3年7月閣議決定）
海外展開戦略（環境）（平成30年6月策定）
</t>
    <phoneticPr fontId="6"/>
  </si>
  <si>
    <t>21,453/47</t>
    <phoneticPr fontId="6"/>
  </si>
  <si>
    <t>-</t>
    <phoneticPr fontId="6"/>
  </si>
  <si>
    <t>C.フクシマガリレイ株式会社</t>
    <phoneticPr fontId="6"/>
  </si>
  <si>
    <t>地球温暖化対策計画、日本再興戦略2016</t>
    <phoneticPr fontId="6"/>
  </si>
  <si>
    <t>①設備補助事業
 二国間クレジット制度（JCM） ：官民連携で2030年度までの累積で、１億t-CO2程度の国際的な排出削減・吸収量の確保を目標とする。（地球温暖化対策計画（令和3年10月閣議決定））</t>
    <rPh sb="35" eb="37">
      <t>ネンド</t>
    </rPh>
    <phoneticPr fontId="6"/>
  </si>
  <si>
    <t>外部有識者点検対象外</t>
    <rPh sb="0" eb="2">
      <t>ガイブ</t>
    </rPh>
    <rPh sb="2" eb="5">
      <t>ユウシキシャ</t>
    </rPh>
    <rPh sb="5" eb="7">
      <t>テンケン</t>
    </rPh>
    <rPh sb="7" eb="10">
      <t>タイショウガイ</t>
    </rPh>
    <phoneticPr fontId="17"/>
  </si>
  <si>
    <t>やむを得ない事情ではあるが、例年多額の不用と繰り越しが発生しているため、一層事業の進捗管理に努めるとともに、予算規模の妥当性について検討すること。</t>
    <phoneticPr fontId="6"/>
  </si>
  <si>
    <t>①設備補助事業
優れた脱炭素技術等を活用し、途上国等における温室効果ガス排出量を削減する事業（国際協力機構（JICA）や他の政府系金融機関の出資・融資を受ける事業と連携する事業を含む）を実施し、測定・報告・検証（MRV)を行う。これにより算出された排出削減量を、二国間クレジット制度（JCM）により我が国の排出削減量として計上することを目指し、事業者（国際コンソーシアム）に対し初期投資費用の１／２を上限として設備補助を行う。
補助事業を実施する国において、過去に採択されたJCM設備補助事業のうち、類似技術を活用している件数に応じて補助率の上限を設定している（【補助率の上限】類似件数０件：50％、類似件数1～3件：40％、類似件数4件以上：30％）。また、平成29年度より事業の採択に当たって温室効果ガス排出削減に係る補助金額が4 千円/tCO2以下、令和2年度からは採択実績に応じて2千5百円～4 千円/tCO2以下となることを指標として設定し、着実に目標値を上回る成果を上げている。
②コ・イノベーションによる途上国向け低炭素技術創出・普及事業
エネルギー起源二酸化炭素排出抑制のために相手国ごとの環境規制・制度、文化慣習、資源・エネルギー節約等の特性に応じ、相手国向け脱炭素技術のシステム化、複数技術パッケージ化等によるリノベーション及び実証を行う。事業者（国際コンソーシアム）に対し初期投資費用の１／3～２／3を上限として補助を行う。
③水素製造・利活用第三国連携事業
再エネが　豊富な第三国において、再エネ由来水素を製造し、島嶼国等への輸送・利活用を促進する実証事業に対し、補助金を交付する事業（水素製造・利活用第三国連携事業）を実施している。事業者（国際コンソーシアム）に対し、補助対象経費の１／２の補助を行う。</t>
    <phoneticPr fontId="6"/>
  </si>
  <si>
    <t>CO2削減に係わる費用（円）／CO2削減量（tCO2）</t>
    <phoneticPr fontId="6"/>
  </si>
  <si>
    <t>1t-CO2当たりの本事業における削減コスト</t>
    <phoneticPr fontId="6"/>
  </si>
  <si>
    <t>途上国向け低炭素技術創出・普及が進むことによる本事業におけるCO2削減量（t-CO2）</t>
    <rPh sb="16" eb="17">
      <t>スス</t>
    </rPh>
    <rPh sb="23" eb="24">
      <t>ホン</t>
    </rPh>
    <rPh sb="24" eb="26">
      <t>ジギョウ</t>
    </rPh>
    <phoneticPr fontId="6"/>
  </si>
  <si>
    <t>水素製造・利活用第三国連携が進むことによる本事業におけるCO2削減量（t-CO2）</t>
    <rPh sb="14" eb="15">
      <t>スス</t>
    </rPh>
    <phoneticPr fontId="6"/>
  </si>
  <si>
    <t>リベラルソリューション株式会社</t>
    <phoneticPr fontId="6"/>
  </si>
  <si>
    <t>アジアゲートウェイ株式会社</t>
    <phoneticPr fontId="6"/>
  </si>
  <si>
    <t>公益財団法人地球環境センター</t>
    <phoneticPr fontId="6"/>
  </si>
  <si>
    <t>A.公益財団法人地球環境センター</t>
    <phoneticPr fontId="6"/>
  </si>
  <si>
    <t>主な不用や繰り越しの原因である途上国等のパートナー国における情勢の変化や新型コロナウィルス感染症の影響等を踏まえた事業実施の確実性の確認を審査段階においても一層強化し、適切な予算執行に努める。</t>
    <phoneticPr fontId="6"/>
  </si>
  <si>
    <t>執行等改善</t>
  </si>
  <si>
    <t>地球環境局</t>
    <phoneticPr fontId="6"/>
  </si>
  <si>
    <t>JCMを通じた2030年までの累積の国際的な排出削減・吸収量（全体の削減量。実績は案件採択時の数値に基づく。）</t>
    <rPh sb="11" eb="12">
      <t>ネン</t>
    </rPh>
    <rPh sb="31" eb="33">
      <t>ゼンタイ</t>
    </rPh>
    <rPh sb="34" eb="37">
      <t>サクゲンリョウ</t>
    </rPh>
    <rPh sb="38" eb="40">
      <t>ジッセキ</t>
    </rPh>
    <rPh sb="41" eb="43">
      <t>アンケン</t>
    </rPh>
    <rPh sb="43" eb="46">
      <t>サイタクジ</t>
    </rPh>
    <rPh sb="47" eb="49">
      <t>スウチ</t>
    </rPh>
    <rPh sb="50" eb="51">
      <t>モト</t>
    </rPh>
    <phoneticPr fontId="6"/>
  </si>
  <si>
    <t>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</si>
</sst>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8" fontId="0" fillId="0" borderId="11" xfId="0" applyNumberFormat="1" applyFont="1" applyBorder="1" applyAlignment="1" applyProtection="1">
      <alignment horizontal="left" vertical="center" wrapText="1"/>
      <protection locked="0"/>
    </xf>
    <xf numFmtId="178" fontId="4" fillId="0" borderId="11" xfId="0" applyNumberFormat="1"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50" xfId="0" applyFont="1" applyFill="1" applyBorder="1" applyAlignment="1" applyProtection="1">
      <alignment horizontal="center" vertical="center" wrapText="1"/>
      <protection locked="0"/>
    </xf>
    <xf numFmtId="0" fontId="20" fillId="0" borderId="142"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4" fillId="5" borderId="70" xfId="4" applyFill="1" applyBorder="1" applyAlignment="1" applyProtection="1">
      <alignment horizontal="center" vertical="center"/>
      <protection locked="0"/>
    </xf>
    <xf numFmtId="0" fontId="4" fillId="5" borderId="71" xfId="4" applyFill="1" applyBorder="1" applyAlignment="1" applyProtection="1">
      <alignment horizontal="center" vertical="center"/>
      <protection locked="0"/>
    </xf>
    <xf numFmtId="0" fontId="4" fillId="5" borderId="93" xfId="4" applyFill="1" applyBorder="1" applyAlignment="1" applyProtection="1">
      <alignment horizontal="center" vertical="center"/>
      <protection locked="0"/>
    </xf>
    <xf numFmtId="0" fontId="4" fillId="5" borderId="70" xfId="4" applyFill="1" applyBorder="1" applyAlignment="1" applyProtection="1">
      <alignment horizontal="left" vertical="center" wrapText="1"/>
      <protection locked="0"/>
    </xf>
    <xf numFmtId="0" fontId="4" fillId="5" borderId="71" xfId="4" applyFill="1" applyBorder="1" applyAlignment="1" applyProtection="1">
      <alignment horizontal="left" vertical="center" wrapText="1"/>
      <protection locked="0"/>
    </xf>
    <xf numFmtId="0" fontId="4" fillId="5" borderId="95" xfId="4"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59" xfId="4" applyFill="1" applyBorder="1" applyAlignment="1" applyProtection="1">
      <alignment horizontal="center" vertical="center"/>
      <protection locked="0"/>
    </xf>
    <xf numFmtId="0" fontId="4" fillId="5" borderId="60" xfId="4" applyFill="1" applyBorder="1" applyAlignment="1" applyProtection="1">
      <alignment horizontal="center" vertical="center"/>
      <protection locked="0"/>
    </xf>
    <xf numFmtId="0" fontId="4" fillId="5" borderId="13" xfId="4" applyFill="1" applyBorder="1" applyAlignment="1" applyProtection="1">
      <alignment horizontal="left" vertical="center" wrapText="1"/>
      <protection locked="0"/>
    </xf>
    <xf numFmtId="0" fontId="4" fillId="5" borderId="14" xfId="4" applyFill="1" applyBorder="1" applyAlignment="1" applyProtection="1">
      <alignment horizontal="left" vertical="center" wrapText="1"/>
      <protection locked="0"/>
    </xf>
    <xf numFmtId="0" fontId="4" fillId="5" borderId="30" xfId="4"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4" fillId="5" borderId="13" xfId="4" applyFill="1" applyBorder="1" applyAlignment="1" applyProtection="1">
      <alignment horizontal="center" vertical="center"/>
      <protection locked="0"/>
    </xf>
    <xf numFmtId="0" fontId="4" fillId="5" borderId="14" xfId="4"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4" fillId="5" borderId="40" xfId="4" applyFill="1" applyBorder="1" applyAlignment="1" applyProtection="1">
      <alignment horizontal="left" vertical="center" wrapText="1"/>
      <protection locked="0"/>
    </xf>
    <xf numFmtId="0" fontId="4" fillId="5" borderId="41" xfId="4" applyFill="1" applyBorder="1" applyAlignment="1" applyProtection="1">
      <alignment horizontal="left" vertical="center" wrapText="1"/>
      <protection locked="0"/>
    </xf>
    <xf numFmtId="0" fontId="4" fillId="5" borderId="62" xfId="4" applyFill="1" applyBorder="1" applyAlignment="1" applyProtection="1">
      <alignment horizontal="left" vertical="center" wrapText="1"/>
      <protection locked="0"/>
    </xf>
    <xf numFmtId="0" fontId="4" fillId="5" borderId="63" xfId="4" applyFill="1" applyBorder="1" applyAlignment="1" applyProtection="1">
      <alignment horizontal="left" vertical="center" wrapText="1"/>
      <protection locked="0"/>
    </xf>
    <xf numFmtId="0" fontId="4" fillId="5" borderId="0" xfId="4" applyFill="1" applyAlignment="1" applyProtection="1">
      <alignment horizontal="left" vertical="center" wrapText="1"/>
      <protection locked="0"/>
    </xf>
    <xf numFmtId="0" fontId="4" fillId="5" borderId="2" xfId="4" applyFill="1" applyBorder="1" applyAlignment="1" applyProtection="1">
      <alignment horizontal="left" vertical="center" wrapText="1"/>
      <protection locked="0"/>
    </xf>
    <xf numFmtId="0" fontId="4" fillId="5" borderId="16" xfId="4" applyFill="1" applyBorder="1" applyAlignment="1" applyProtection="1">
      <alignment horizontal="left" vertical="center" wrapText="1"/>
      <protection locked="0"/>
    </xf>
    <xf numFmtId="0" fontId="4" fillId="5" borderId="17" xfId="4" applyFill="1" applyBorder="1" applyAlignment="1" applyProtection="1">
      <alignment horizontal="left" vertical="center" wrapText="1"/>
      <protection locked="0"/>
    </xf>
    <xf numFmtId="0" fontId="4" fillId="5" borderId="31" xfId="4"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4" fillId="5" borderId="19" xfId="4" applyFill="1" applyBorder="1" applyAlignment="1" applyProtection="1">
      <alignment horizontal="center" vertical="center"/>
      <protection locked="0"/>
    </xf>
    <xf numFmtId="0" fontId="4" fillId="5" borderId="20" xfId="4" applyFill="1" applyBorder="1" applyAlignment="1" applyProtection="1">
      <alignment horizontal="center" vertical="center"/>
      <protection locked="0"/>
    </xf>
    <xf numFmtId="0" fontId="4" fillId="5" borderId="67" xfId="4" applyFill="1" applyBorder="1" applyAlignment="1" applyProtection="1">
      <alignment horizontal="center" vertical="center"/>
      <protection locked="0"/>
    </xf>
    <xf numFmtId="0" fontId="4" fillId="5" borderId="19" xfId="4" applyFill="1" applyBorder="1" applyAlignment="1" applyProtection="1">
      <alignment horizontal="left" vertical="center" wrapText="1"/>
      <protection locked="0"/>
    </xf>
    <xf numFmtId="0" fontId="4" fillId="5" borderId="20" xfId="4" applyFill="1" applyBorder="1" applyAlignment="1" applyProtection="1">
      <alignment horizontal="left" vertical="center" wrapText="1"/>
      <protection locked="0"/>
    </xf>
    <xf numFmtId="0" fontId="4" fillId="5" borderId="21" xfId="4" applyFill="1" applyBorder="1" applyAlignment="1" applyProtection="1">
      <alignment horizontal="left" vertical="center" wrapText="1"/>
      <protection locked="0"/>
    </xf>
    <xf numFmtId="0" fontId="0" fillId="5" borderId="15" xfId="0" applyFont="1" applyFill="1" applyBorder="1" applyAlignment="1">
      <alignment vertical="center"/>
    </xf>
    <xf numFmtId="0" fontId="4" fillId="5" borderId="104" xfId="4" applyFill="1" applyBorder="1" applyAlignment="1" applyProtection="1">
      <alignment horizontal="center" vertical="center"/>
      <protection locked="0"/>
    </xf>
    <xf numFmtId="0" fontId="4" fillId="5" borderId="105" xfId="4" applyFill="1" applyBorder="1" applyAlignment="1" applyProtection="1">
      <alignment horizontal="center" vertical="center"/>
      <protection locked="0"/>
    </xf>
    <xf numFmtId="0" fontId="4" fillId="5" borderId="59" xfId="4" applyFill="1" applyBorder="1" applyAlignment="1" applyProtection="1">
      <alignment horizontal="left" vertical="center" wrapText="1"/>
      <protection locked="0"/>
    </xf>
    <xf numFmtId="0" fontId="4" fillId="5" borderId="60" xfId="4" applyFill="1" applyBorder="1" applyAlignment="1" applyProtection="1">
      <alignment horizontal="left" vertical="center" wrapText="1"/>
      <protection locked="0"/>
    </xf>
    <xf numFmtId="0" fontId="4" fillId="5" borderId="61" xfId="4"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4" fillId="5" borderId="40" xfId="4" applyFill="1" applyBorder="1" applyAlignment="1" applyProtection="1">
      <alignment horizontal="center" vertical="center"/>
      <protection locked="0"/>
    </xf>
    <xf numFmtId="0" fontId="4" fillId="5" borderId="41" xfId="4"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5" borderId="15" xfId="4"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5" borderId="63" xfId="4" applyFill="1" applyBorder="1" applyAlignment="1" applyProtection="1">
      <alignment horizontal="center" vertical="center"/>
      <protection locked="0"/>
    </xf>
    <xf numFmtId="0" fontId="4" fillId="5" borderId="0" xfId="4"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4" fillId="5" borderId="27" xfId="4" applyFill="1" applyBorder="1" applyAlignment="1" applyProtection="1">
      <alignment horizontal="center" vertical="center"/>
      <protection locked="0"/>
    </xf>
    <xf numFmtId="0" fontId="4" fillId="5" borderId="28" xfId="4" applyFill="1" applyBorder="1" applyAlignment="1" applyProtection="1">
      <alignment horizontal="center" vertical="center"/>
      <protection locked="0"/>
    </xf>
    <xf numFmtId="0" fontId="0" fillId="5" borderId="27" xfId="4" applyFont="1" applyFill="1" applyBorder="1" applyAlignment="1" applyProtection="1">
      <alignment horizontal="left" vertical="center" wrapText="1"/>
      <protection locked="0"/>
    </xf>
    <xf numFmtId="0" fontId="4" fillId="5" borderId="28" xfId="4" applyFill="1" applyBorder="1" applyAlignment="1" applyProtection="1">
      <alignment horizontal="left" vertical="center" wrapText="1"/>
      <protection locked="0"/>
    </xf>
    <xf numFmtId="0" fontId="4" fillId="5" borderId="29" xfId="4"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5" borderId="42"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118050</xdr:colOff>
      <xdr:row>269</xdr:row>
      <xdr:rowOff>0</xdr:rowOff>
    </xdr:from>
    <xdr:to>
      <xdr:col>36</xdr:col>
      <xdr:colOff>11206</xdr:colOff>
      <xdr:row>270</xdr:row>
      <xdr:rowOff>346364</xdr:rowOff>
    </xdr:to>
    <xdr:sp macro="" textlink="">
      <xdr:nvSpPr>
        <xdr:cNvPr id="2" name="正方形/長方形 1">
          <a:extLst>
            <a:ext uri="{FF2B5EF4-FFF2-40B4-BE49-F238E27FC236}">
              <a16:creationId xmlns:a16="http://schemas.microsoft.com/office/drawing/2014/main" id="{2478F7A2-793E-4984-BD76-AA17FD240966}"/>
            </a:ext>
          </a:extLst>
        </xdr:cNvPr>
        <xdr:cNvSpPr/>
      </xdr:nvSpPr>
      <xdr:spPr>
        <a:xfrm>
          <a:off x="3258414" y="87526091"/>
          <a:ext cx="3402974" cy="7042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rgbClr val="FF0000"/>
              </a:solidFill>
            </a:rPr>
            <a:t> </a:t>
          </a:r>
          <a:r>
            <a:rPr kumimoji="1" lang="en-US" altLang="ja-JP" sz="1100">
              <a:solidFill>
                <a:sysClr val="windowText" lastClr="000000"/>
              </a:solidFill>
            </a:rPr>
            <a:t>4,567</a:t>
          </a:r>
          <a:r>
            <a:rPr kumimoji="1" lang="ja-JP" altLang="en-US" sz="1100">
              <a:solidFill>
                <a:sysClr val="windowText" lastClr="000000"/>
              </a:solidFill>
            </a:rPr>
            <a:t>百万：設備補助</a:t>
          </a:r>
          <a:r>
            <a:rPr kumimoji="1" lang="en-US" altLang="ja-JP" sz="1100">
              <a:solidFill>
                <a:sysClr val="windowText" lastClr="000000"/>
              </a:solidFill>
            </a:rPr>
            <a:t>4,358</a:t>
          </a:r>
          <a:r>
            <a:rPr kumimoji="1" lang="ja-JP" altLang="en-US" sz="1100">
              <a:solidFill>
                <a:sysClr val="windowText" lastClr="000000"/>
              </a:solidFill>
            </a:rPr>
            <a:t>百万円、コ・イノベ</a:t>
          </a:r>
          <a:r>
            <a:rPr kumimoji="1" lang="en-US" altLang="ja-JP" sz="1100">
              <a:solidFill>
                <a:sysClr val="windowText" lastClr="000000"/>
              </a:solidFill>
            </a:rPr>
            <a:t>208</a:t>
          </a:r>
          <a:r>
            <a:rPr kumimoji="1" lang="ja-JP" altLang="en-US" sz="1100">
              <a:solidFill>
                <a:sysClr val="windowText" lastClr="000000"/>
              </a:solidFill>
            </a:rPr>
            <a:t>百万円</a:t>
          </a:r>
        </a:p>
      </xdr:txBody>
    </xdr:sp>
    <xdr:clientData/>
  </xdr:twoCellAnchor>
  <xdr:twoCellAnchor>
    <xdr:from>
      <xdr:col>25</xdr:col>
      <xdr:colOff>45623</xdr:colOff>
      <xdr:row>271</xdr:row>
      <xdr:rowOff>40127</xdr:rowOff>
    </xdr:from>
    <xdr:to>
      <xdr:col>40</xdr:col>
      <xdr:colOff>137731</xdr:colOff>
      <xdr:row>272</xdr:row>
      <xdr:rowOff>323273</xdr:rowOff>
    </xdr:to>
    <xdr:sp macro="" textlink="">
      <xdr:nvSpPr>
        <xdr:cNvPr id="3" name="正方形/長方形 2">
          <a:extLst>
            <a:ext uri="{FF2B5EF4-FFF2-40B4-BE49-F238E27FC236}">
              <a16:creationId xmlns:a16="http://schemas.microsoft.com/office/drawing/2014/main" id="{727CE1AE-B74F-41B5-9EFD-ECD92F56417F}"/>
            </a:ext>
          </a:extLst>
        </xdr:cNvPr>
        <xdr:cNvSpPr/>
      </xdr:nvSpPr>
      <xdr:spPr>
        <a:xfrm>
          <a:off x="4663805" y="88282036"/>
          <a:ext cx="2863017" cy="6410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・二酸化炭素排出抑制対策事業</a:t>
          </a:r>
          <a:endParaRPr kumimoji="1" lang="en-US" altLang="ja-JP" sz="1100">
            <a:solidFill>
              <a:sysClr val="windowText" lastClr="000000"/>
            </a:solidFill>
          </a:endParaRPr>
        </a:p>
        <a:p>
          <a:pPr algn="l"/>
          <a:r>
            <a:rPr kumimoji="1" lang="ja-JP" altLang="en-US" sz="1100">
              <a:solidFill>
                <a:sysClr val="windowText" lastClr="000000"/>
              </a:solidFill>
            </a:rPr>
            <a:t>（二国間クレジット制度を利用したプロジェクト設備補助事業のうち資金支援基金事業）</a:t>
          </a:r>
        </a:p>
      </xdr:txBody>
    </xdr:sp>
    <xdr:clientData/>
  </xdr:twoCellAnchor>
  <xdr:twoCellAnchor>
    <xdr:from>
      <xdr:col>17</xdr:col>
      <xdr:colOff>118051</xdr:colOff>
      <xdr:row>273</xdr:row>
      <xdr:rowOff>116555</xdr:rowOff>
    </xdr:from>
    <xdr:to>
      <xdr:col>27</xdr:col>
      <xdr:colOff>89340</xdr:colOff>
      <xdr:row>274</xdr:row>
      <xdr:rowOff>148940</xdr:rowOff>
    </xdr:to>
    <xdr:sp macro="" textlink="">
      <xdr:nvSpPr>
        <xdr:cNvPr id="4" name="正方形/長方形 3">
          <a:extLst>
            <a:ext uri="{FF2B5EF4-FFF2-40B4-BE49-F238E27FC236}">
              <a16:creationId xmlns:a16="http://schemas.microsoft.com/office/drawing/2014/main" id="{83AAA7A6-97F9-483B-B158-C87191143143}"/>
            </a:ext>
          </a:extLst>
        </xdr:cNvPr>
        <xdr:cNvSpPr/>
      </xdr:nvSpPr>
      <xdr:spPr>
        <a:xfrm>
          <a:off x="3650960" y="90309646"/>
          <a:ext cx="2049471" cy="3787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18</xdr:col>
      <xdr:colOff>114300</xdr:colOff>
      <xdr:row>270</xdr:row>
      <xdr:rowOff>330200</xdr:rowOff>
    </xdr:from>
    <xdr:to>
      <xdr:col>18</xdr:col>
      <xdr:colOff>116223</xdr:colOff>
      <xdr:row>273</xdr:row>
      <xdr:rowOff>104716</xdr:rowOff>
    </xdr:to>
    <xdr:cxnSp macro="">
      <xdr:nvCxnSpPr>
        <xdr:cNvPr id="5" name="直線矢印コネクタ 4">
          <a:extLst>
            <a:ext uri="{FF2B5EF4-FFF2-40B4-BE49-F238E27FC236}">
              <a16:creationId xmlns:a16="http://schemas.microsoft.com/office/drawing/2014/main" id="{205CE129-C732-4990-A3B2-E2AD37BF3FFB}"/>
            </a:ext>
          </a:extLst>
        </xdr:cNvPr>
        <xdr:cNvCxnSpPr/>
      </xdr:nvCxnSpPr>
      <xdr:spPr>
        <a:xfrm>
          <a:off x="3429000" y="64255650"/>
          <a:ext cx="1923" cy="8349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118050</xdr:colOff>
      <xdr:row>274</xdr:row>
      <xdr:rowOff>241497</xdr:rowOff>
    </xdr:from>
    <xdr:to>
      <xdr:col>30</xdr:col>
      <xdr:colOff>202405</xdr:colOff>
      <xdr:row>276</xdr:row>
      <xdr:rowOff>128396</xdr:rowOff>
    </xdr:to>
    <xdr:sp macro="" textlink="">
      <xdr:nvSpPr>
        <xdr:cNvPr id="6" name="正方形/長方形 5">
          <a:extLst>
            <a:ext uri="{FF2B5EF4-FFF2-40B4-BE49-F238E27FC236}">
              <a16:creationId xmlns:a16="http://schemas.microsoft.com/office/drawing/2014/main" id="{6CFDB944-1AA1-430E-88F7-1C8825F6934A}"/>
            </a:ext>
          </a:extLst>
        </xdr:cNvPr>
        <xdr:cNvSpPr/>
      </xdr:nvSpPr>
      <xdr:spPr>
        <a:xfrm>
          <a:off x="3558956" y="66047341"/>
          <a:ext cx="2715637" cy="6012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 </a:t>
          </a:r>
          <a:r>
            <a:rPr kumimoji="1" lang="ja-JP" altLang="en-US" sz="1100">
              <a:solidFill>
                <a:sysClr val="windowText" lastClr="000000"/>
              </a:solidFill>
            </a:rPr>
            <a:t>公益財団法人地球環境センター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4,566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76750</xdr:colOff>
      <xdr:row>286</xdr:row>
      <xdr:rowOff>56020</xdr:rowOff>
    </xdr:from>
    <xdr:to>
      <xdr:col>19</xdr:col>
      <xdr:colOff>159013</xdr:colOff>
      <xdr:row>286</xdr:row>
      <xdr:rowOff>370991</xdr:rowOff>
    </xdr:to>
    <xdr:sp macro="" textlink="">
      <xdr:nvSpPr>
        <xdr:cNvPr id="7" name="正方形/長方形 6">
          <a:extLst>
            <a:ext uri="{FF2B5EF4-FFF2-40B4-BE49-F238E27FC236}">
              <a16:creationId xmlns:a16="http://schemas.microsoft.com/office/drawing/2014/main" id="{299F6379-3AD7-4D82-A0EC-FAE398383948}"/>
            </a:ext>
          </a:extLst>
        </xdr:cNvPr>
        <xdr:cNvSpPr/>
      </xdr:nvSpPr>
      <xdr:spPr>
        <a:xfrm>
          <a:off x="2154932" y="95080884"/>
          <a:ext cx="1952626" cy="31497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14</xdr:col>
      <xdr:colOff>196089</xdr:colOff>
      <xdr:row>285</xdr:row>
      <xdr:rowOff>212962</xdr:rowOff>
    </xdr:from>
    <xdr:to>
      <xdr:col>14</xdr:col>
      <xdr:colOff>196089</xdr:colOff>
      <xdr:row>285</xdr:row>
      <xdr:rowOff>569152</xdr:rowOff>
    </xdr:to>
    <xdr:cxnSp macro="">
      <xdr:nvCxnSpPr>
        <xdr:cNvPr id="8" name="直線矢印コネクタ 7">
          <a:extLst>
            <a:ext uri="{FF2B5EF4-FFF2-40B4-BE49-F238E27FC236}">
              <a16:creationId xmlns:a16="http://schemas.microsoft.com/office/drawing/2014/main" id="{E06813E9-D483-4C6A-9C53-E9BA81C9BE2C}"/>
            </a:ext>
          </a:extLst>
        </xdr:cNvPr>
        <xdr:cNvCxnSpPr/>
      </xdr:nvCxnSpPr>
      <xdr:spPr>
        <a:xfrm>
          <a:off x="3105544" y="94562417"/>
          <a:ext cx="0" cy="3561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64831</xdr:colOff>
      <xdr:row>286</xdr:row>
      <xdr:rowOff>470421</xdr:rowOff>
    </xdr:from>
    <xdr:to>
      <xdr:col>19</xdr:col>
      <xdr:colOff>123082</xdr:colOff>
      <xdr:row>287</xdr:row>
      <xdr:rowOff>396299</xdr:rowOff>
    </xdr:to>
    <xdr:sp macro="" textlink="">
      <xdr:nvSpPr>
        <xdr:cNvPr id="9" name="正方形/長方形 8">
          <a:extLst>
            <a:ext uri="{FF2B5EF4-FFF2-40B4-BE49-F238E27FC236}">
              <a16:creationId xmlns:a16="http://schemas.microsoft.com/office/drawing/2014/main" id="{88735347-1DD1-4BF8-BBA6-7CE910EAA160}"/>
            </a:ext>
          </a:extLst>
        </xdr:cNvPr>
        <xdr:cNvSpPr/>
      </xdr:nvSpPr>
      <xdr:spPr>
        <a:xfrm>
          <a:off x="2143013" y="95495285"/>
          <a:ext cx="1928614" cy="6012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en-US" altLang="ja-JP" sz="1100" baseline="0">
              <a:solidFill>
                <a:sysClr val="windowText" lastClr="000000"/>
              </a:solidFill>
            </a:rPr>
            <a:t>32</a:t>
          </a:r>
          <a:r>
            <a:rPr kumimoji="1" lang="ja-JP" altLang="en-US" sz="1100" baseline="0">
              <a:solidFill>
                <a:sysClr val="windowText" lastClr="000000"/>
              </a:solidFill>
            </a:rPr>
            <a:t>社）</a:t>
          </a:r>
          <a:endParaRPr kumimoji="1" lang="en-US" altLang="ja-JP" sz="1100" baseline="0">
            <a:solidFill>
              <a:sysClr val="windowText" lastClr="000000"/>
            </a:solidFill>
          </a:endParaRPr>
        </a:p>
        <a:p>
          <a:pPr algn="ctr"/>
          <a:r>
            <a:rPr kumimoji="1" lang="en-US" altLang="ja-JP" sz="1100" baseline="0">
              <a:solidFill>
                <a:sysClr val="windowText" lastClr="000000"/>
              </a:solidFill>
            </a:rPr>
            <a:t>4,145</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10</xdr:col>
      <xdr:colOff>31679</xdr:colOff>
      <xdr:row>287</xdr:row>
      <xdr:rowOff>432548</xdr:rowOff>
    </xdr:from>
    <xdr:to>
      <xdr:col>19</xdr:col>
      <xdr:colOff>126587</xdr:colOff>
      <xdr:row>290</xdr:row>
      <xdr:rowOff>295873</xdr:rowOff>
    </xdr:to>
    <xdr:sp macro="" textlink="">
      <xdr:nvSpPr>
        <xdr:cNvPr id="10" name="正方形/長方形 9">
          <a:extLst>
            <a:ext uri="{FF2B5EF4-FFF2-40B4-BE49-F238E27FC236}">
              <a16:creationId xmlns:a16="http://schemas.microsoft.com/office/drawing/2014/main" id="{2F4E19A9-0346-48EF-9AD1-22613D7D65B1}"/>
            </a:ext>
          </a:extLst>
        </xdr:cNvPr>
        <xdr:cNvSpPr/>
      </xdr:nvSpPr>
      <xdr:spPr>
        <a:xfrm>
          <a:off x="2109861" y="96132821"/>
          <a:ext cx="1965271" cy="112755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二国間クレジット制度を利用したプロジェクト設備補助事業を実施</a:t>
          </a:r>
          <a:endParaRPr kumimoji="1" lang="ja-JP" altLang="en-US" sz="1100"/>
        </a:p>
      </xdr:txBody>
    </xdr:sp>
    <xdr:clientData/>
  </xdr:twoCellAnchor>
  <xdr:twoCellAnchor>
    <xdr:from>
      <xdr:col>6</xdr:col>
      <xdr:colOff>0</xdr:colOff>
      <xdr:row>276</xdr:row>
      <xdr:rowOff>248774</xdr:rowOff>
    </xdr:from>
    <xdr:to>
      <xdr:col>25</xdr:col>
      <xdr:colOff>156882</xdr:colOff>
      <xdr:row>285</xdr:row>
      <xdr:rowOff>420447</xdr:rowOff>
    </xdr:to>
    <xdr:sp macro="" textlink="">
      <xdr:nvSpPr>
        <xdr:cNvPr id="11" name="正方形/長方形 10">
          <a:extLst>
            <a:ext uri="{FF2B5EF4-FFF2-40B4-BE49-F238E27FC236}">
              <a16:creationId xmlns:a16="http://schemas.microsoft.com/office/drawing/2014/main" id="{DC2B7126-479D-415B-9FBE-8D412AF47A70}"/>
            </a:ext>
          </a:extLst>
        </xdr:cNvPr>
        <xdr:cNvSpPr/>
      </xdr:nvSpPr>
      <xdr:spPr>
        <a:xfrm>
          <a:off x="1210235" y="90982803"/>
          <a:ext cx="3989294" cy="3298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p>
        <a:p>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29</a:t>
          </a:r>
          <a:r>
            <a:rPr kumimoji="1" lang="ja-JP" altLang="en-US" sz="1000">
              <a:solidFill>
                <a:schemeClr val="tx1"/>
              </a:solidFill>
              <a:effectLst/>
              <a:latin typeface="+mn-lt"/>
              <a:ea typeface="+mn-ea"/>
              <a:cs typeface="+mn-cs"/>
            </a:rPr>
            <a:t>年度から平成</a:t>
          </a:r>
          <a:r>
            <a:rPr kumimoji="1" lang="en-US" altLang="ja-JP" sz="1000">
              <a:solidFill>
                <a:schemeClr val="tx1"/>
              </a:solidFill>
              <a:effectLst/>
              <a:latin typeface="+mn-lt"/>
              <a:ea typeface="+mn-ea"/>
              <a:cs typeface="+mn-cs"/>
            </a:rPr>
            <a:t>31</a:t>
          </a:r>
          <a:r>
            <a:rPr kumimoji="1" lang="ja-JP" altLang="en-US" sz="1000">
              <a:solidFill>
                <a:schemeClr val="tx1"/>
              </a:solidFill>
              <a:effectLst/>
              <a:latin typeface="+mn-lt"/>
              <a:ea typeface="+mn-ea"/>
              <a:cs typeface="+mn-cs"/>
            </a:rPr>
            <a:t>年度二酸化炭素排出抑制対策事業費等補助金（二国間クレジット制度資金支援事業のうち設備補助事業</a:t>
          </a:r>
          <a:r>
            <a:rPr kumimoji="1" lang="en-US" altLang="ja-JP" sz="1000">
              <a:solidFill>
                <a:schemeClr val="tx1"/>
              </a:solidFill>
              <a:effectLst/>
              <a:latin typeface="+mn-lt"/>
              <a:ea typeface="+mn-ea"/>
              <a:cs typeface="+mn-cs"/>
            </a:rPr>
            <a:t>5</a:t>
          </a:r>
          <a:r>
            <a:rPr kumimoji="1" lang="ja-JP" altLang="en-US" sz="1000">
              <a:solidFill>
                <a:schemeClr val="tx1"/>
              </a:solidFill>
              <a:effectLst/>
              <a:latin typeface="+mn-lt"/>
              <a:ea typeface="+mn-ea"/>
              <a:cs typeface="+mn-cs"/>
            </a:rPr>
            <a:t>年目）　</a:t>
          </a:r>
        </a:p>
        <a:p>
          <a:endParaRPr kumimoji="1" lang="ja-JP" altLang="en-US"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30</a:t>
          </a:r>
          <a:r>
            <a:rPr kumimoji="1" lang="ja-JP" altLang="en-US" sz="1000">
              <a:solidFill>
                <a:schemeClr val="tx1"/>
              </a:solidFill>
              <a:effectLst/>
              <a:latin typeface="+mn-lt"/>
              <a:ea typeface="+mn-ea"/>
              <a:cs typeface="+mn-cs"/>
            </a:rPr>
            <a:t>年度から平成</a:t>
          </a:r>
          <a:r>
            <a:rPr kumimoji="1" lang="en-US" altLang="ja-JP" sz="1000">
              <a:solidFill>
                <a:schemeClr val="tx1"/>
              </a:solidFill>
              <a:effectLst/>
              <a:latin typeface="+mn-lt"/>
              <a:ea typeface="+mn-ea"/>
              <a:cs typeface="+mn-cs"/>
            </a:rPr>
            <a:t>32</a:t>
          </a:r>
          <a:r>
            <a:rPr kumimoji="1" lang="ja-JP" altLang="en-US" sz="1000">
              <a:solidFill>
                <a:schemeClr val="tx1"/>
              </a:solidFill>
              <a:effectLst/>
              <a:latin typeface="+mn-lt"/>
              <a:ea typeface="+mn-ea"/>
              <a:cs typeface="+mn-cs"/>
            </a:rPr>
            <a:t>年度二酸化炭素排出抑制対策事業費等補助金（二国間クレジット制度資金支援事業のうち設備補助事業</a:t>
          </a:r>
          <a:r>
            <a:rPr kumimoji="1" lang="en-US" altLang="ja-JP" sz="1000">
              <a:solidFill>
                <a:schemeClr val="tx1"/>
              </a:solidFill>
              <a:effectLst/>
              <a:latin typeface="+mn-lt"/>
              <a:ea typeface="+mn-ea"/>
              <a:cs typeface="+mn-cs"/>
            </a:rPr>
            <a:t>4</a:t>
          </a:r>
          <a:r>
            <a:rPr kumimoji="1" lang="ja-JP" altLang="en-US" sz="1000">
              <a:solidFill>
                <a:schemeClr val="tx1"/>
              </a:solidFill>
              <a:effectLst/>
              <a:latin typeface="+mn-lt"/>
              <a:ea typeface="+mn-ea"/>
              <a:cs typeface="+mn-cs"/>
            </a:rPr>
            <a:t>年目）</a:t>
          </a:r>
        </a:p>
        <a:p>
          <a:endParaRPr kumimoji="1" lang="ja-JP" altLang="en-US"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2019</a:t>
          </a:r>
          <a:r>
            <a:rPr kumimoji="1" lang="ja-JP" altLang="en-US" sz="1000">
              <a:solidFill>
                <a:schemeClr val="tx1"/>
              </a:solidFill>
              <a:effectLst/>
              <a:latin typeface="+mn-lt"/>
              <a:ea typeface="+mn-ea"/>
              <a:cs typeface="+mn-cs"/>
            </a:rPr>
            <a:t>年度（平成</a:t>
          </a:r>
          <a:r>
            <a:rPr kumimoji="1" lang="en-US" altLang="ja-JP" sz="1000">
              <a:solidFill>
                <a:schemeClr val="tx1"/>
              </a:solidFill>
              <a:effectLst/>
              <a:latin typeface="+mn-lt"/>
              <a:ea typeface="+mn-ea"/>
              <a:cs typeface="+mn-cs"/>
            </a:rPr>
            <a:t>31</a:t>
          </a:r>
          <a:r>
            <a:rPr kumimoji="1" lang="ja-JP" altLang="en-US" sz="1000">
              <a:solidFill>
                <a:schemeClr val="tx1"/>
              </a:solidFill>
              <a:effectLst/>
              <a:latin typeface="+mn-lt"/>
              <a:ea typeface="+mn-ea"/>
              <a:cs typeface="+mn-cs"/>
            </a:rPr>
            <a:t>年度）から</a:t>
          </a:r>
          <a:r>
            <a:rPr kumimoji="1" lang="en-US" altLang="ja-JP" sz="1000">
              <a:solidFill>
                <a:schemeClr val="tx1"/>
              </a:solidFill>
              <a:effectLst/>
              <a:latin typeface="+mn-lt"/>
              <a:ea typeface="+mn-ea"/>
              <a:cs typeface="+mn-cs"/>
            </a:rPr>
            <a:t>2021</a:t>
          </a:r>
          <a:r>
            <a:rPr kumimoji="1" lang="ja-JP" altLang="en-US" sz="1000">
              <a:solidFill>
                <a:schemeClr val="tx1"/>
              </a:solidFill>
              <a:effectLst/>
              <a:latin typeface="+mn-lt"/>
              <a:ea typeface="+mn-ea"/>
              <a:cs typeface="+mn-cs"/>
            </a:rPr>
            <a:t>年度二酸化炭素排出抑制対策事業費等補助金（二国間クレジット制度資金支援事業のうち設備補助事業</a:t>
          </a:r>
          <a:r>
            <a:rPr kumimoji="1" lang="en-US" altLang="ja-JP" sz="1000">
              <a:solidFill>
                <a:schemeClr val="tx1"/>
              </a:solidFill>
              <a:effectLst/>
              <a:latin typeface="+mn-lt"/>
              <a:ea typeface="+mn-ea"/>
              <a:cs typeface="+mn-cs"/>
            </a:rPr>
            <a:t>3</a:t>
          </a:r>
          <a:r>
            <a:rPr kumimoji="1" lang="ja-JP" altLang="en-US" sz="1000">
              <a:solidFill>
                <a:schemeClr val="tx1"/>
              </a:solidFill>
              <a:effectLst/>
              <a:latin typeface="+mn-lt"/>
              <a:ea typeface="+mn-ea"/>
              <a:cs typeface="+mn-cs"/>
            </a:rPr>
            <a:t>年目）</a:t>
          </a:r>
        </a:p>
        <a:p>
          <a:endParaRPr kumimoji="1" lang="ja-JP" altLang="en-US"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・令和</a:t>
          </a:r>
          <a:r>
            <a:rPr kumimoji="1" lang="en-US" altLang="ja-JP" sz="1000">
              <a:solidFill>
                <a:schemeClr val="tx1"/>
              </a:solidFill>
              <a:effectLst/>
              <a:latin typeface="+mn-lt"/>
              <a:ea typeface="+mn-ea"/>
              <a:cs typeface="+mn-cs"/>
            </a:rPr>
            <a:t>2</a:t>
          </a:r>
          <a:r>
            <a:rPr kumimoji="1" lang="ja-JP" altLang="en-US" sz="1000">
              <a:solidFill>
                <a:schemeClr val="tx1"/>
              </a:solidFill>
              <a:effectLst/>
              <a:latin typeface="+mn-lt"/>
              <a:ea typeface="+mn-ea"/>
              <a:cs typeface="+mn-cs"/>
            </a:rPr>
            <a:t>年度から令和</a:t>
          </a:r>
          <a:r>
            <a:rPr kumimoji="1" lang="en-US" altLang="ja-JP" sz="1000">
              <a:solidFill>
                <a:schemeClr val="tx1"/>
              </a:solidFill>
              <a:effectLst/>
              <a:latin typeface="+mn-lt"/>
              <a:ea typeface="+mn-ea"/>
              <a:cs typeface="+mn-cs"/>
            </a:rPr>
            <a:t>4</a:t>
          </a:r>
          <a:r>
            <a:rPr kumimoji="1" lang="ja-JP" altLang="en-US" sz="1000">
              <a:solidFill>
                <a:schemeClr val="tx1"/>
              </a:solidFill>
              <a:effectLst/>
              <a:latin typeface="+mn-lt"/>
              <a:ea typeface="+mn-ea"/>
              <a:cs typeface="+mn-cs"/>
            </a:rPr>
            <a:t>年度二酸化炭素排出抑制対策事業費等補助金（二国間クレ</a:t>
          </a:r>
        </a:p>
        <a:p>
          <a:r>
            <a:rPr kumimoji="1" lang="ja-JP" altLang="en-US" sz="1000">
              <a:solidFill>
                <a:schemeClr val="tx1"/>
              </a:solidFill>
              <a:effectLst/>
              <a:latin typeface="+mn-lt"/>
              <a:ea typeface="+mn-ea"/>
              <a:cs typeface="+mn-cs"/>
            </a:rPr>
            <a:t>ジット制度資金支援事業のうち設備補助事業</a:t>
          </a:r>
          <a:r>
            <a:rPr kumimoji="1" lang="en-US" altLang="ja-JP" sz="1000">
              <a:solidFill>
                <a:schemeClr val="tx1"/>
              </a:solidFill>
              <a:effectLst/>
              <a:latin typeface="+mn-lt"/>
              <a:ea typeface="+mn-ea"/>
              <a:cs typeface="+mn-cs"/>
            </a:rPr>
            <a:t>2</a:t>
          </a:r>
          <a:r>
            <a:rPr kumimoji="1" lang="ja-JP" altLang="en-US" sz="1000">
              <a:solidFill>
                <a:schemeClr val="tx1"/>
              </a:solidFill>
              <a:effectLst/>
              <a:latin typeface="+mn-lt"/>
              <a:ea typeface="+mn-ea"/>
              <a:cs typeface="+mn-cs"/>
            </a:rPr>
            <a:t>年目）</a:t>
          </a:r>
        </a:p>
        <a:p>
          <a:endParaRPr kumimoji="1" lang="ja-JP" altLang="en-US"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・令和３年度から令和５年度二酸化炭素排出抑制対策事業費等補助金 （二国間クレジット制度資金支援事業のうち</a:t>
          </a:r>
          <a:r>
            <a:rPr kumimoji="1" lang="en-US" altLang="ja-JP" sz="10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設備補助事業</a:t>
          </a:r>
          <a:r>
            <a:rPr kumimoji="1" lang="en-US" altLang="ja-JP" sz="1000">
              <a:solidFill>
                <a:schemeClr val="tx1"/>
              </a:solidFill>
              <a:effectLst/>
              <a:latin typeface="+mn-lt"/>
              <a:ea typeface="+mn-ea"/>
              <a:cs typeface="+mn-cs"/>
            </a:rPr>
            <a:t>1</a:t>
          </a:r>
          <a:r>
            <a:rPr kumimoji="1" lang="ja-JP" altLang="en-US" sz="1000">
              <a:solidFill>
                <a:schemeClr val="tx1"/>
              </a:solidFill>
              <a:effectLst/>
              <a:latin typeface="+mn-lt"/>
              <a:ea typeface="+mn-ea"/>
              <a:cs typeface="+mn-cs"/>
            </a:rPr>
            <a:t>年目）</a:t>
          </a:r>
        </a:p>
      </xdr:txBody>
    </xdr:sp>
    <xdr:clientData/>
  </xdr:twoCellAnchor>
  <xdr:twoCellAnchor>
    <xdr:from>
      <xdr:col>9</xdr:col>
      <xdr:colOff>106662</xdr:colOff>
      <xdr:row>291</xdr:row>
      <xdr:rowOff>1</xdr:rowOff>
    </xdr:from>
    <xdr:to>
      <xdr:col>23</xdr:col>
      <xdr:colOff>166687</xdr:colOff>
      <xdr:row>293</xdr:row>
      <xdr:rowOff>130969</xdr:rowOff>
    </xdr:to>
    <xdr:sp macro="" textlink="">
      <xdr:nvSpPr>
        <xdr:cNvPr id="12" name="テキスト ボックス 11">
          <a:extLst>
            <a:ext uri="{FF2B5EF4-FFF2-40B4-BE49-F238E27FC236}">
              <a16:creationId xmlns:a16="http://schemas.microsoft.com/office/drawing/2014/main" id="{F2291F93-5FFE-4473-A52E-3C74356008F7}"/>
            </a:ext>
          </a:extLst>
        </xdr:cNvPr>
        <xdr:cNvSpPr txBox="1"/>
      </xdr:nvSpPr>
      <xdr:spPr>
        <a:xfrm>
          <a:off x="1928318" y="68758595"/>
          <a:ext cx="2893713" cy="821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国庫債務負担行為の繰越があるため、</a:t>
          </a:r>
          <a:r>
            <a:rPr kumimoji="1" lang="en-US" altLang="ja-JP" sz="1100"/>
            <a:t>A</a:t>
          </a:r>
          <a:r>
            <a:rPr kumimoji="1" lang="ja-JP" altLang="en-US" sz="1100"/>
            <a:t>と</a:t>
          </a:r>
          <a:r>
            <a:rPr kumimoji="1" lang="en-US" altLang="ja-JP" sz="1100"/>
            <a:t>B,C</a:t>
          </a:r>
          <a:r>
            <a:rPr kumimoji="1" lang="ja-JP" altLang="en-US" sz="1100"/>
            <a:t>で差額が生じている。</a:t>
          </a:r>
        </a:p>
      </xdr:txBody>
    </xdr:sp>
    <xdr:clientData/>
  </xdr:twoCellAnchor>
  <xdr:twoCellAnchor>
    <xdr:from>
      <xdr:col>33</xdr:col>
      <xdr:colOff>2264</xdr:colOff>
      <xdr:row>276</xdr:row>
      <xdr:rowOff>222250</xdr:rowOff>
    </xdr:from>
    <xdr:to>
      <xdr:col>47</xdr:col>
      <xdr:colOff>109578</xdr:colOff>
      <xdr:row>285</xdr:row>
      <xdr:rowOff>241016</xdr:rowOff>
    </xdr:to>
    <xdr:sp macro="" textlink="">
      <xdr:nvSpPr>
        <xdr:cNvPr id="17" name="正方形/長方形 16">
          <a:extLst>
            <a:ext uri="{FF2B5EF4-FFF2-40B4-BE49-F238E27FC236}">
              <a16:creationId xmlns:a16="http://schemas.microsoft.com/office/drawing/2014/main" id="{F391A62C-8F54-4202-900D-B15D5A7A7837}"/>
            </a:ext>
          </a:extLst>
        </xdr:cNvPr>
        <xdr:cNvSpPr/>
      </xdr:nvSpPr>
      <xdr:spPr>
        <a:xfrm>
          <a:off x="5989407" y="66343893"/>
          <a:ext cx="2647314" cy="32028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p>
        <a:p>
          <a:endParaRPr lang="ja-JP" altLang="en-US" sz="1000">
            <a:solidFill>
              <a:sysClr val="windowText" lastClr="000000"/>
            </a:solidFill>
            <a:effectLst/>
          </a:endParaRPr>
        </a:p>
        <a:p>
          <a:r>
            <a:rPr lang="ja-JP" altLang="en-US" sz="1000">
              <a:solidFill>
                <a:sysClr val="windowText" lastClr="000000"/>
              </a:solidFill>
              <a:effectLst/>
            </a:rPr>
            <a:t> ･令和３年度二酸化炭素排出抑制対策事業費</a:t>
          </a:r>
          <a:r>
            <a:rPr lang="ja-JP" altLang="en-US" sz="1000">
              <a:solidFill>
                <a:schemeClr val="tx1"/>
              </a:solidFill>
              <a:effectLst/>
            </a:rPr>
            <a:t>等補助金（コ・イノベーションによる途上国向け低炭素技術創出・普及事業）</a:t>
          </a:r>
          <a:endParaRPr lang="en-US" altLang="ja-JP" sz="1000">
            <a:solidFill>
              <a:schemeClr val="tx1"/>
            </a:solidFill>
            <a:effectLst/>
          </a:endParaRPr>
        </a:p>
      </xdr:txBody>
    </xdr:sp>
    <xdr:clientData/>
  </xdr:twoCellAnchor>
  <xdr:twoCellAnchor>
    <xdr:from>
      <xdr:col>38</xdr:col>
      <xdr:colOff>84766</xdr:colOff>
      <xdr:row>283</xdr:row>
      <xdr:rowOff>119791</xdr:rowOff>
    </xdr:from>
    <xdr:to>
      <xdr:col>38</xdr:col>
      <xdr:colOff>84766</xdr:colOff>
      <xdr:row>284</xdr:row>
      <xdr:rowOff>123268</xdr:rowOff>
    </xdr:to>
    <xdr:cxnSp macro="">
      <xdr:nvCxnSpPr>
        <xdr:cNvPr id="19" name="直線矢印コネクタ 18">
          <a:extLst>
            <a:ext uri="{FF2B5EF4-FFF2-40B4-BE49-F238E27FC236}">
              <a16:creationId xmlns:a16="http://schemas.microsoft.com/office/drawing/2014/main" id="{25A62710-506F-4C48-B020-B28734087004}"/>
            </a:ext>
          </a:extLst>
        </xdr:cNvPr>
        <xdr:cNvCxnSpPr/>
      </xdr:nvCxnSpPr>
      <xdr:spPr>
        <a:xfrm>
          <a:off x="6979052" y="68717934"/>
          <a:ext cx="0" cy="3572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21503</xdr:colOff>
      <xdr:row>285</xdr:row>
      <xdr:rowOff>354159</xdr:rowOff>
    </xdr:from>
    <xdr:to>
      <xdr:col>43</xdr:col>
      <xdr:colOff>52928</xdr:colOff>
      <xdr:row>286</xdr:row>
      <xdr:rowOff>294468</xdr:rowOff>
    </xdr:to>
    <xdr:sp macro="" textlink="">
      <xdr:nvSpPr>
        <xdr:cNvPr id="20" name="正方形/長方形 19">
          <a:extLst>
            <a:ext uri="{FF2B5EF4-FFF2-40B4-BE49-F238E27FC236}">
              <a16:creationId xmlns:a16="http://schemas.microsoft.com/office/drawing/2014/main" id="{EF0B2D58-B7EC-4E11-ABA0-E679E31D898B}"/>
            </a:ext>
          </a:extLst>
        </xdr:cNvPr>
        <xdr:cNvSpPr/>
      </xdr:nvSpPr>
      <xdr:spPr>
        <a:xfrm>
          <a:off x="6190074" y="69659873"/>
          <a:ext cx="1664283" cy="6115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en-US" altLang="ja-JP" sz="1100" baseline="0">
              <a:solidFill>
                <a:sysClr val="windowText" lastClr="000000"/>
              </a:solidFill>
            </a:rPr>
            <a:t>4</a:t>
          </a:r>
          <a:r>
            <a:rPr kumimoji="1" lang="ja-JP" altLang="en-US" sz="1100" baseline="0">
              <a:solidFill>
                <a:sysClr val="windowText" lastClr="000000"/>
              </a:solidFill>
            </a:rPr>
            <a:t>社）</a:t>
          </a:r>
          <a:endParaRPr kumimoji="1" lang="en-US" altLang="ja-JP" sz="1100" baseline="0">
            <a:solidFill>
              <a:sysClr val="windowText" lastClr="000000"/>
            </a:solidFill>
          </a:endParaRPr>
        </a:p>
        <a:p>
          <a:pPr algn="ctr"/>
          <a:r>
            <a:rPr kumimoji="1" lang="en-US" altLang="ja-JP" sz="1100" baseline="0">
              <a:solidFill>
                <a:sysClr val="windowText" lastClr="000000"/>
              </a:solidFill>
              <a:effectLst/>
              <a:latin typeface="+mn-lt"/>
              <a:ea typeface="+mn-ea"/>
              <a:cs typeface="+mn-cs"/>
            </a:rPr>
            <a:t>187</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33</xdr:col>
      <xdr:colOff>144213</xdr:colOff>
      <xdr:row>286</xdr:row>
      <xdr:rowOff>330717</xdr:rowOff>
    </xdr:from>
    <xdr:to>
      <xdr:col>48</xdr:col>
      <xdr:colOff>108858</xdr:colOff>
      <xdr:row>290</xdr:row>
      <xdr:rowOff>73610</xdr:rowOff>
    </xdr:to>
    <xdr:sp macro="" textlink="">
      <xdr:nvSpPr>
        <xdr:cNvPr id="21" name="正方形/長方形 20">
          <a:extLst>
            <a:ext uri="{FF2B5EF4-FFF2-40B4-BE49-F238E27FC236}">
              <a16:creationId xmlns:a16="http://schemas.microsoft.com/office/drawing/2014/main" id="{8C415D86-4576-49F3-B607-EDEB45A8C323}"/>
            </a:ext>
          </a:extLst>
        </xdr:cNvPr>
        <xdr:cNvSpPr/>
      </xdr:nvSpPr>
      <xdr:spPr>
        <a:xfrm>
          <a:off x="6131356" y="70307717"/>
          <a:ext cx="2686073" cy="16932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baseline="0">
              <a:solidFill>
                <a:sysClr val="windowText" lastClr="000000"/>
              </a:solidFill>
            </a:rPr>
            <a:t>途上国向け低炭素技術のシステム化、複数技術のパッケージ化等によるリノベーション及び実証を行う。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7" zoomScale="80" zoomScaleNormal="75" zoomScaleSheetLayoutView="80" zoomScalePageLayoutView="85" workbookViewId="0">
      <selection activeCell="AK16" sqref="AK16:AQ1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0">
        <v>2022</v>
      </c>
      <c r="AE2" s="880"/>
      <c r="AF2" s="880"/>
      <c r="AG2" s="880"/>
      <c r="AH2" s="880"/>
      <c r="AI2" s="75" t="s">
        <v>281</v>
      </c>
      <c r="AJ2" s="880" t="s">
        <v>604</v>
      </c>
      <c r="AK2" s="880"/>
      <c r="AL2" s="880"/>
      <c r="AM2" s="880"/>
      <c r="AN2" s="75" t="s">
        <v>281</v>
      </c>
      <c r="AO2" s="880">
        <v>21</v>
      </c>
      <c r="AP2" s="880"/>
      <c r="AQ2" s="880"/>
      <c r="AR2" s="76" t="s">
        <v>281</v>
      </c>
      <c r="AS2" s="881">
        <v>51</v>
      </c>
      <c r="AT2" s="881"/>
      <c r="AU2" s="881"/>
      <c r="AV2" s="75" t="str">
        <f>IF(AW2="","","-")</f>
        <v/>
      </c>
      <c r="AW2" s="882"/>
      <c r="AX2" s="882"/>
    </row>
    <row r="3" spans="1:50" ht="21" customHeight="1" thickBot="1" x14ac:dyDescent="0.25">
      <c r="A3" s="883" t="s">
        <v>594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59</v>
      </c>
      <c r="AJ3" s="885" t="s">
        <v>606</v>
      </c>
      <c r="AK3" s="885"/>
      <c r="AL3" s="885"/>
      <c r="AM3" s="885"/>
      <c r="AN3" s="885"/>
      <c r="AO3" s="885"/>
      <c r="AP3" s="885"/>
      <c r="AQ3" s="885"/>
      <c r="AR3" s="885"/>
      <c r="AS3" s="885"/>
      <c r="AT3" s="885"/>
      <c r="AU3" s="885"/>
      <c r="AV3" s="885"/>
      <c r="AW3" s="885"/>
      <c r="AX3" s="24" t="s">
        <v>60</v>
      </c>
    </row>
    <row r="4" spans="1:50" ht="24.75" customHeight="1" x14ac:dyDescent="0.2">
      <c r="A4" s="855" t="s">
        <v>23</v>
      </c>
      <c r="B4" s="856"/>
      <c r="C4" s="856"/>
      <c r="D4" s="856"/>
      <c r="E4" s="856"/>
      <c r="F4" s="856"/>
      <c r="G4" s="857" t="s">
        <v>607</v>
      </c>
      <c r="H4" s="858"/>
      <c r="I4" s="858"/>
      <c r="J4" s="858"/>
      <c r="K4" s="858"/>
      <c r="L4" s="858"/>
      <c r="M4" s="858"/>
      <c r="N4" s="858"/>
      <c r="O4" s="858"/>
      <c r="P4" s="858"/>
      <c r="Q4" s="858"/>
      <c r="R4" s="858"/>
      <c r="S4" s="858"/>
      <c r="T4" s="858"/>
      <c r="U4" s="858"/>
      <c r="V4" s="858"/>
      <c r="W4" s="858"/>
      <c r="X4" s="858"/>
      <c r="Y4" s="859" t="s">
        <v>1</v>
      </c>
      <c r="Z4" s="860"/>
      <c r="AA4" s="860"/>
      <c r="AB4" s="860"/>
      <c r="AC4" s="860"/>
      <c r="AD4" s="861"/>
      <c r="AE4" s="862" t="s">
        <v>745</v>
      </c>
      <c r="AF4" s="863"/>
      <c r="AG4" s="863"/>
      <c r="AH4" s="863"/>
      <c r="AI4" s="863"/>
      <c r="AJ4" s="863"/>
      <c r="AK4" s="863"/>
      <c r="AL4" s="863"/>
      <c r="AM4" s="863"/>
      <c r="AN4" s="863"/>
      <c r="AO4" s="863"/>
      <c r="AP4" s="864"/>
      <c r="AQ4" s="865" t="s">
        <v>2</v>
      </c>
      <c r="AR4" s="860"/>
      <c r="AS4" s="860"/>
      <c r="AT4" s="860"/>
      <c r="AU4" s="860"/>
      <c r="AV4" s="860"/>
      <c r="AW4" s="860"/>
      <c r="AX4" s="866"/>
    </row>
    <row r="5" spans="1:50" ht="30" customHeight="1" x14ac:dyDescent="0.2">
      <c r="A5" s="867" t="s">
        <v>62</v>
      </c>
      <c r="B5" s="868"/>
      <c r="C5" s="868"/>
      <c r="D5" s="868"/>
      <c r="E5" s="868"/>
      <c r="F5" s="869"/>
      <c r="G5" s="870" t="s">
        <v>608</v>
      </c>
      <c r="H5" s="871"/>
      <c r="I5" s="871"/>
      <c r="J5" s="871"/>
      <c r="K5" s="871"/>
      <c r="L5" s="871"/>
      <c r="M5" s="872" t="s">
        <v>61</v>
      </c>
      <c r="N5" s="873"/>
      <c r="O5" s="873"/>
      <c r="P5" s="873"/>
      <c r="Q5" s="873"/>
      <c r="R5" s="874"/>
      <c r="S5" s="875" t="s">
        <v>609</v>
      </c>
      <c r="T5" s="871"/>
      <c r="U5" s="871"/>
      <c r="V5" s="871"/>
      <c r="W5" s="871"/>
      <c r="X5" s="876"/>
      <c r="Y5" s="877" t="s">
        <v>3</v>
      </c>
      <c r="Z5" s="878"/>
      <c r="AA5" s="878"/>
      <c r="AB5" s="878"/>
      <c r="AC5" s="878"/>
      <c r="AD5" s="879"/>
      <c r="AE5" s="900" t="s">
        <v>671</v>
      </c>
      <c r="AF5" s="900"/>
      <c r="AG5" s="900"/>
      <c r="AH5" s="900"/>
      <c r="AI5" s="900"/>
      <c r="AJ5" s="900"/>
      <c r="AK5" s="900"/>
      <c r="AL5" s="900"/>
      <c r="AM5" s="900"/>
      <c r="AN5" s="900"/>
      <c r="AO5" s="900"/>
      <c r="AP5" s="901"/>
      <c r="AQ5" s="902" t="s">
        <v>672</v>
      </c>
      <c r="AR5" s="903"/>
      <c r="AS5" s="903"/>
      <c r="AT5" s="903"/>
      <c r="AU5" s="903"/>
      <c r="AV5" s="903"/>
      <c r="AW5" s="903"/>
      <c r="AX5" s="904"/>
    </row>
    <row r="6" spans="1:50" ht="39" customHeight="1" x14ac:dyDescent="0.2">
      <c r="A6" s="905" t="s">
        <v>4</v>
      </c>
      <c r="B6" s="906"/>
      <c r="C6" s="906"/>
      <c r="D6" s="906"/>
      <c r="E6" s="906"/>
      <c r="F6" s="906"/>
      <c r="G6" s="907" t="str">
        <f>入力規則等!F39</f>
        <v>エネルギー対策特別会計エネルギー需給勘定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276" customHeight="1" x14ac:dyDescent="0.2">
      <c r="A7" s="886" t="s">
        <v>20</v>
      </c>
      <c r="B7" s="887"/>
      <c r="C7" s="887"/>
      <c r="D7" s="887"/>
      <c r="E7" s="887"/>
      <c r="F7" s="888"/>
      <c r="G7" s="910" t="s">
        <v>610</v>
      </c>
      <c r="H7" s="911"/>
      <c r="I7" s="911"/>
      <c r="J7" s="911"/>
      <c r="K7" s="911"/>
      <c r="L7" s="911"/>
      <c r="M7" s="911"/>
      <c r="N7" s="911"/>
      <c r="O7" s="911"/>
      <c r="P7" s="911"/>
      <c r="Q7" s="911"/>
      <c r="R7" s="911"/>
      <c r="S7" s="911"/>
      <c r="T7" s="911"/>
      <c r="U7" s="911"/>
      <c r="V7" s="911"/>
      <c r="W7" s="911"/>
      <c r="X7" s="912"/>
      <c r="Y7" s="913" t="s">
        <v>266</v>
      </c>
      <c r="Z7" s="732"/>
      <c r="AA7" s="732"/>
      <c r="AB7" s="732"/>
      <c r="AC7" s="732"/>
      <c r="AD7" s="914"/>
      <c r="AE7" s="842" t="s">
        <v>726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2">
      <c r="A8" s="886" t="s">
        <v>185</v>
      </c>
      <c r="B8" s="887"/>
      <c r="C8" s="887"/>
      <c r="D8" s="887"/>
      <c r="E8" s="887"/>
      <c r="F8" s="888"/>
      <c r="G8" s="889" t="str">
        <f>入力規則等!A27</f>
        <v>地球温暖化対策</v>
      </c>
      <c r="H8" s="890"/>
      <c r="I8" s="890"/>
      <c r="J8" s="890"/>
      <c r="K8" s="890"/>
      <c r="L8" s="890"/>
      <c r="M8" s="890"/>
      <c r="N8" s="890"/>
      <c r="O8" s="890"/>
      <c r="P8" s="890"/>
      <c r="Q8" s="890"/>
      <c r="R8" s="890"/>
      <c r="S8" s="890"/>
      <c r="T8" s="890"/>
      <c r="U8" s="890"/>
      <c r="V8" s="890"/>
      <c r="W8" s="890"/>
      <c r="X8" s="891"/>
      <c r="Y8" s="892" t="s">
        <v>186</v>
      </c>
      <c r="Z8" s="893"/>
      <c r="AA8" s="893"/>
      <c r="AB8" s="893"/>
      <c r="AC8" s="893"/>
      <c r="AD8" s="894"/>
      <c r="AE8" s="895" t="str">
        <f>入力規則等!K13</f>
        <v>エネルギー対策</v>
      </c>
      <c r="AF8" s="890"/>
      <c r="AG8" s="890"/>
      <c r="AH8" s="890"/>
      <c r="AI8" s="890"/>
      <c r="AJ8" s="890"/>
      <c r="AK8" s="890"/>
      <c r="AL8" s="890"/>
      <c r="AM8" s="890"/>
      <c r="AN8" s="890"/>
      <c r="AO8" s="890"/>
      <c r="AP8" s="890"/>
      <c r="AQ8" s="890"/>
      <c r="AR8" s="890"/>
      <c r="AS8" s="890"/>
      <c r="AT8" s="890"/>
      <c r="AU8" s="890"/>
      <c r="AV8" s="890"/>
      <c r="AW8" s="890"/>
      <c r="AX8" s="896"/>
    </row>
    <row r="9" spans="1:50" ht="115.4" customHeight="1" x14ac:dyDescent="0.2">
      <c r="A9" s="815" t="s">
        <v>21</v>
      </c>
      <c r="B9" s="816"/>
      <c r="C9" s="816"/>
      <c r="D9" s="816"/>
      <c r="E9" s="816"/>
      <c r="F9" s="816"/>
      <c r="G9" s="897" t="s">
        <v>685</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195.65" customHeight="1" x14ac:dyDescent="0.2">
      <c r="A10" s="803" t="s">
        <v>27</v>
      </c>
      <c r="B10" s="804"/>
      <c r="C10" s="804"/>
      <c r="D10" s="804"/>
      <c r="E10" s="804"/>
      <c r="F10" s="804"/>
      <c r="G10" s="805" t="s">
        <v>734</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2">
      <c r="A11" s="803" t="s">
        <v>5</v>
      </c>
      <c r="B11" s="804"/>
      <c r="C11" s="804"/>
      <c r="D11" s="804"/>
      <c r="E11" s="804"/>
      <c r="F11" s="808"/>
      <c r="G11" s="809" t="str">
        <f>入力規則等!P10</f>
        <v>補助</v>
      </c>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1"/>
    </row>
    <row r="12" spans="1:50" ht="21" customHeight="1" x14ac:dyDescent="0.2">
      <c r="A12" s="812" t="s">
        <v>22</v>
      </c>
      <c r="B12" s="813"/>
      <c r="C12" s="813"/>
      <c r="D12" s="813"/>
      <c r="E12" s="813"/>
      <c r="F12" s="814"/>
      <c r="G12" s="818"/>
      <c r="H12" s="819"/>
      <c r="I12" s="819"/>
      <c r="J12" s="819"/>
      <c r="K12" s="819"/>
      <c r="L12" s="819"/>
      <c r="M12" s="819"/>
      <c r="N12" s="819"/>
      <c r="O12" s="819"/>
      <c r="P12" s="178" t="s">
        <v>413</v>
      </c>
      <c r="Q12" s="179"/>
      <c r="R12" s="179"/>
      <c r="S12" s="179"/>
      <c r="T12" s="179"/>
      <c r="U12" s="179"/>
      <c r="V12" s="180"/>
      <c r="W12" s="178" t="s">
        <v>565</v>
      </c>
      <c r="X12" s="179"/>
      <c r="Y12" s="179"/>
      <c r="Z12" s="179"/>
      <c r="AA12" s="179"/>
      <c r="AB12" s="179"/>
      <c r="AC12" s="180"/>
      <c r="AD12" s="178" t="s">
        <v>567</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48"/>
    </row>
    <row r="13" spans="1:50" ht="21" customHeight="1" x14ac:dyDescent="0.2">
      <c r="A13" s="343"/>
      <c r="B13" s="344"/>
      <c r="C13" s="344"/>
      <c r="D13" s="344"/>
      <c r="E13" s="344"/>
      <c r="F13" s="345"/>
      <c r="G13" s="832" t="s">
        <v>6</v>
      </c>
      <c r="H13" s="833"/>
      <c r="I13" s="849" t="s">
        <v>7</v>
      </c>
      <c r="J13" s="850"/>
      <c r="K13" s="850"/>
      <c r="L13" s="850"/>
      <c r="M13" s="850"/>
      <c r="N13" s="850"/>
      <c r="O13" s="851"/>
      <c r="P13" s="745">
        <v>8100</v>
      </c>
      <c r="Q13" s="746"/>
      <c r="R13" s="746"/>
      <c r="S13" s="746"/>
      <c r="T13" s="746"/>
      <c r="U13" s="746"/>
      <c r="V13" s="747"/>
      <c r="W13" s="745">
        <v>9687</v>
      </c>
      <c r="X13" s="746"/>
      <c r="Y13" s="746"/>
      <c r="Z13" s="746"/>
      <c r="AA13" s="746"/>
      <c r="AB13" s="746"/>
      <c r="AC13" s="747"/>
      <c r="AD13" s="745">
        <v>10387</v>
      </c>
      <c r="AE13" s="746"/>
      <c r="AF13" s="746"/>
      <c r="AG13" s="746"/>
      <c r="AH13" s="746"/>
      <c r="AI13" s="746"/>
      <c r="AJ13" s="747"/>
      <c r="AK13" s="745">
        <v>12500</v>
      </c>
      <c r="AL13" s="746"/>
      <c r="AM13" s="746"/>
      <c r="AN13" s="746"/>
      <c r="AO13" s="746"/>
      <c r="AP13" s="746"/>
      <c r="AQ13" s="747"/>
      <c r="AR13" s="780">
        <v>12500</v>
      </c>
      <c r="AS13" s="781"/>
      <c r="AT13" s="781"/>
      <c r="AU13" s="781"/>
      <c r="AV13" s="781"/>
      <c r="AW13" s="781"/>
      <c r="AX13" s="852"/>
    </row>
    <row r="14" spans="1:50" ht="21" customHeight="1" x14ac:dyDescent="0.2">
      <c r="A14" s="343"/>
      <c r="B14" s="344"/>
      <c r="C14" s="344"/>
      <c r="D14" s="344"/>
      <c r="E14" s="344"/>
      <c r="F14" s="345"/>
      <c r="G14" s="834"/>
      <c r="H14" s="835"/>
      <c r="I14" s="827" t="s">
        <v>8</v>
      </c>
      <c r="J14" s="828"/>
      <c r="K14" s="828"/>
      <c r="L14" s="828"/>
      <c r="M14" s="828"/>
      <c r="N14" s="828"/>
      <c r="O14" s="829"/>
      <c r="P14" s="745" t="s">
        <v>611</v>
      </c>
      <c r="Q14" s="746"/>
      <c r="R14" s="746"/>
      <c r="S14" s="746"/>
      <c r="T14" s="746"/>
      <c r="U14" s="746"/>
      <c r="V14" s="747"/>
      <c r="W14" s="745" t="s">
        <v>611</v>
      </c>
      <c r="X14" s="746"/>
      <c r="Y14" s="746"/>
      <c r="Z14" s="746"/>
      <c r="AA14" s="746"/>
      <c r="AB14" s="746"/>
      <c r="AC14" s="747"/>
      <c r="AD14" s="745" t="s">
        <v>611</v>
      </c>
      <c r="AE14" s="746"/>
      <c r="AF14" s="746"/>
      <c r="AG14" s="746"/>
      <c r="AH14" s="746"/>
      <c r="AI14" s="746"/>
      <c r="AJ14" s="747"/>
      <c r="AK14" s="745" t="s">
        <v>281</v>
      </c>
      <c r="AL14" s="746"/>
      <c r="AM14" s="746"/>
      <c r="AN14" s="746"/>
      <c r="AO14" s="746"/>
      <c r="AP14" s="746"/>
      <c r="AQ14" s="747"/>
      <c r="AR14" s="838"/>
      <c r="AS14" s="838"/>
      <c r="AT14" s="838"/>
      <c r="AU14" s="838"/>
      <c r="AV14" s="838"/>
      <c r="AW14" s="838"/>
      <c r="AX14" s="839"/>
    </row>
    <row r="15" spans="1:50" ht="21" customHeight="1" x14ac:dyDescent="0.2">
      <c r="A15" s="343"/>
      <c r="B15" s="344"/>
      <c r="C15" s="344"/>
      <c r="D15" s="344"/>
      <c r="E15" s="344"/>
      <c r="F15" s="345"/>
      <c r="G15" s="834"/>
      <c r="H15" s="835"/>
      <c r="I15" s="827" t="s">
        <v>47</v>
      </c>
      <c r="J15" s="840"/>
      <c r="K15" s="840"/>
      <c r="L15" s="840"/>
      <c r="M15" s="840"/>
      <c r="N15" s="840"/>
      <c r="O15" s="841"/>
      <c r="P15" s="745">
        <v>6269</v>
      </c>
      <c r="Q15" s="746"/>
      <c r="R15" s="746"/>
      <c r="S15" s="746"/>
      <c r="T15" s="746"/>
      <c r="U15" s="746"/>
      <c r="V15" s="747"/>
      <c r="W15" s="745">
        <v>5823</v>
      </c>
      <c r="X15" s="746"/>
      <c r="Y15" s="746"/>
      <c r="Z15" s="746"/>
      <c r="AA15" s="746"/>
      <c r="AB15" s="746"/>
      <c r="AC15" s="747"/>
      <c r="AD15" s="745">
        <v>9449</v>
      </c>
      <c r="AE15" s="746"/>
      <c r="AF15" s="746"/>
      <c r="AG15" s="746"/>
      <c r="AH15" s="746"/>
      <c r="AI15" s="746"/>
      <c r="AJ15" s="747"/>
      <c r="AK15" s="745">
        <v>10952</v>
      </c>
      <c r="AL15" s="746"/>
      <c r="AM15" s="746"/>
      <c r="AN15" s="746"/>
      <c r="AO15" s="746"/>
      <c r="AP15" s="746"/>
      <c r="AQ15" s="747"/>
      <c r="AR15" s="745" t="s">
        <v>281</v>
      </c>
      <c r="AS15" s="746"/>
      <c r="AT15" s="746"/>
      <c r="AU15" s="746"/>
      <c r="AV15" s="746"/>
      <c r="AW15" s="746"/>
      <c r="AX15" s="853"/>
    </row>
    <row r="16" spans="1:50" ht="21" customHeight="1" x14ac:dyDescent="0.2">
      <c r="A16" s="343"/>
      <c r="B16" s="344"/>
      <c r="C16" s="344"/>
      <c r="D16" s="344"/>
      <c r="E16" s="344"/>
      <c r="F16" s="345"/>
      <c r="G16" s="834"/>
      <c r="H16" s="835"/>
      <c r="I16" s="827" t="s">
        <v>48</v>
      </c>
      <c r="J16" s="840"/>
      <c r="K16" s="840"/>
      <c r="L16" s="840"/>
      <c r="M16" s="840"/>
      <c r="N16" s="840"/>
      <c r="O16" s="841"/>
      <c r="P16" s="745">
        <v>-5823</v>
      </c>
      <c r="Q16" s="746"/>
      <c r="R16" s="746"/>
      <c r="S16" s="746"/>
      <c r="T16" s="746"/>
      <c r="U16" s="746"/>
      <c r="V16" s="747"/>
      <c r="W16" s="745">
        <v>-9449</v>
      </c>
      <c r="X16" s="746"/>
      <c r="Y16" s="746"/>
      <c r="Z16" s="746"/>
      <c r="AA16" s="746"/>
      <c r="AB16" s="746"/>
      <c r="AC16" s="747"/>
      <c r="AD16" s="745">
        <v>-10952</v>
      </c>
      <c r="AE16" s="746"/>
      <c r="AF16" s="746"/>
      <c r="AG16" s="746"/>
      <c r="AH16" s="746"/>
      <c r="AI16" s="746"/>
      <c r="AJ16" s="747"/>
      <c r="AK16" s="745" t="s">
        <v>281</v>
      </c>
      <c r="AL16" s="746"/>
      <c r="AM16" s="746"/>
      <c r="AN16" s="746"/>
      <c r="AO16" s="746"/>
      <c r="AP16" s="746"/>
      <c r="AQ16" s="747"/>
      <c r="AR16" s="845"/>
      <c r="AS16" s="846"/>
      <c r="AT16" s="846"/>
      <c r="AU16" s="846"/>
      <c r="AV16" s="846"/>
      <c r="AW16" s="846"/>
      <c r="AX16" s="847"/>
    </row>
    <row r="17" spans="1:50" ht="24.75" customHeight="1" x14ac:dyDescent="0.2">
      <c r="A17" s="343"/>
      <c r="B17" s="344"/>
      <c r="C17" s="344"/>
      <c r="D17" s="344"/>
      <c r="E17" s="344"/>
      <c r="F17" s="345"/>
      <c r="G17" s="834"/>
      <c r="H17" s="835"/>
      <c r="I17" s="827" t="s">
        <v>46</v>
      </c>
      <c r="J17" s="828"/>
      <c r="K17" s="828"/>
      <c r="L17" s="828"/>
      <c r="M17" s="828"/>
      <c r="N17" s="828"/>
      <c r="O17" s="829"/>
      <c r="P17" s="745" t="s">
        <v>611</v>
      </c>
      <c r="Q17" s="746"/>
      <c r="R17" s="746"/>
      <c r="S17" s="746"/>
      <c r="T17" s="746"/>
      <c r="U17" s="746"/>
      <c r="V17" s="747"/>
      <c r="W17" s="745" t="s">
        <v>611</v>
      </c>
      <c r="X17" s="746"/>
      <c r="Y17" s="746"/>
      <c r="Z17" s="746"/>
      <c r="AA17" s="746"/>
      <c r="AB17" s="746"/>
      <c r="AC17" s="747"/>
      <c r="AD17" s="745" t="s">
        <v>611</v>
      </c>
      <c r="AE17" s="746"/>
      <c r="AF17" s="746"/>
      <c r="AG17" s="746"/>
      <c r="AH17" s="746"/>
      <c r="AI17" s="746"/>
      <c r="AJ17" s="747"/>
      <c r="AK17" s="745" t="s">
        <v>281</v>
      </c>
      <c r="AL17" s="746"/>
      <c r="AM17" s="746"/>
      <c r="AN17" s="746"/>
      <c r="AO17" s="746"/>
      <c r="AP17" s="746"/>
      <c r="AQ17" s="747"/>
      <c r="AR17" s="830"/>
      <c r="AS17" s="830"/>
      <c r="AT17" s="830"/>
      <c r="AU17" s="830"/>
      <c r="AV17" s="830"/>
      <c r="AW17" s="830"/>
      <c r="AX17" s="831"/>
    </row>
    <row r="18" spans="1:50" ht="24.75" customHeight="1" x14ac:dyDescent="0.2">
      <c r="A18" s="343"/>
      <c r="B18" s="344"/>
      <c r="C18" s="344"/>
      <c r="D18" s="344"/>
      <c r="E18" s="344"/>
      <c r="F18" s="345"/>
      <c r="G18" s="836"/>
      <c r="H18" s="837"/>
      <c r="I18" s="820" t="s">
        <v>18</v>
      </c>
      <c r="J18" s="821"/>
      <c r="K18" s="821"/>
      <c r="L18" s="821"/>
      <c r="M18" s="821"/>
      <c r="N18" s="821"/>
      <c r="O18" s="822"/>
      <c r="P18" s="823">
        <f>SUM(P13:V17)</f>
        <v>8546</v>
      </c>
      <c r="Q18" s="824"/>
      <c r="R18" s="824"/>
      <c r="S18" s="824"/>
      <c r="T18" s="824"/>
      <c r="U18" s="824"/>
      <c r="V18" s="825"/>
      <c r="W18" s="823">
        <f>SUM(W13:AC17)</f>
        <v>6061</v>
      </c>
      <c r="X18" s="824"/>
      <c r="Y18" s="824"/>
      <c r="Z18" s="824"/>
      <c r="AA18" s="824"/>
      <c r="AB18" s="824"/>
      <c r="AC18" s="825"/>
      <c r="AD18" s="823">
        <f>SUM(AD13:AJ17)</f>
        <v>8884</v>
      </c>
      <c r="AE18" s="824"/>
      <c r="AF18" s="824"/>
      <c r="AG18" s="824"/>
      <c r="AH18" s="824"/>
      <c r="AI18" s="824"/>
      <c r="AJ18" s="825"/>
      <c r="AK18" s="823">
        <f>SUM(AK13:AQ17)</f>
        <v>23452</v>
      </c>
      <c r="AL18" s="824"/>
      <c r="AM18" s="824"/>
      <c r="AN18" s="824"/>
      <c r="AO18" s="824"/>
      <c r="AP18" s="824"/>
      <c r="AQ18" s="825"/>
      <c r="AR18" s="823">
        <f>SUM(AR13:AX17)</f>
        <v>12500</v>
      </c>
      <c r="AS18" s="824"/>
      <c r="AT18" s="824"/>
      <c r="AU18" s="824"/>
      <c r="AV18" s="824"/>
      <c r="AW18" s="824"/>
      <c r="AX18" s="826"/>
    </row>
    <row r="19" spans="1:50" ht="24.75" customHeight="1" x14ac:dyDescent="0.2">
      <c r="A19" s="343"/>
      <c r="B19" s="344"/>
      <c r="C19" s="344"/>
      <c r="D19" s="344"/>
      <c r="E19" s="344"/>
      <c r="F19" s="345"/>
      <c r="G19" s="795" t="s">
        <v>9</v>
      </c>
      <c r="H19" s="796"/>
      <c r="I19" s="796"/>
      <c r="J19" s="796"/>
      <c r="K19" s="796"/>
      <c r="L19" s="796"/>
      <c r="M19" s="796"/>
      <c r="N19" s="796"/>
      <c r="O19" s="796"/>
      <c r="P19" s="745">
        <v>3691</v>
      </c>
      <c r="Q19" s="746"/>
      <c r="R19" s="746"/>
      <c r="S19" s="746"/>
      <c r="T19" s="746"/>
      <c r="U19" s="746"/>
      <c r="V19" s="747"/>
      <c r="W19" s="745">
        <v>4750</v>
      </c>
      <c r="X19" s="746"/>
      <c r="Y19" s="746"/>
      <c r="Z19" s="746"/>
      <c r="AA19" s="746"/>
      <c r="AB19" s="746"/>
      <c r="AC19" s="747"/>
      <c r="AD19" s="745">
        <v>4567</v>
      </c>
      <c r="AE19" s="746"/>
      <c r="AF19" s="746"/>
      <c r="AG19" s="746"/>
      <c r="AH19" s="746"/>
      <c r="AI19" s="746"/>
      <c r="AJ19" s="747"/>
      <c r="AK19" s="792"/>
      <c r="AL19" s="792"/>
      <c r="AM19" s="792"/>
      <c r="AN19" s="792"/>
      <c r="AO19" s="792"/>
      <c r="AP19" s="792"/>
      <c r="AQ19" s="792"/>
      <c r="AR19" s="792"/>
      <c r="AS19" s="792"/>
      <c r="AT19" s="792"/>
      <c r="AU19" s="792"/>
      <c r="AV19" s="792"/>
      <c r="AW19" s="792"/>
      <c r="AX19" s="794"/>
    </row>
    <row r="20" spans="1:50" ht="24.75" customHeight="1" x14ac:dyDescent="0.2">
      <c r="A20" s="343"/>
      <c r="B20" s="344"/>
      <c r="C20" s="344"/>
      <c r="D20" s="344"/>
      <c r="E20" s="344"/>
      <c r="F20" s="345"/>
      <c r="G20" s="795" t="s">
        <v>10</v>
      </c>
      <c r="H20" s="796"/>
      <c r="I20" s="796"/>
      <c r="J20" s="796"/>
      <c r="K20" s="796"/>
      <c r="L20" s="796"/>
      <c r="M20" s="796"/>
      <c r="N20" s="796"/>
      <c r="O20" s="796"/>
      <c r="P20" s="791">
        <f>IF(P18=0, "-", SUM(P19)/P18)</f>
        <v>0.43189796395974728</v>
      </c>
      <c r="Q20" s="791"/>
      <c r="R20" s="791"/>
      <c r="S20" s="791"/>
      <c r="T20" s="791"/>
      <c r="U20" s="791"/>
      <c r="V20" s="791"/>
      <c r="W20" s="791">
        <f>IF(W18=0, "-", SUM(W19)/W18)</f>
        <v>0.78369905956112851</v>
      </c>
      <c r="X20" s="791"/>
      <c r="Y20" s="791"/>
      <c r="Z20" s="791"/>
      <c r="AA20" s="791"/>
      <c r="AB20" s="791"/>
      <c r="AC20" s="791"/>
      <c r="AD20" s="791">
        <f>IF(AD18=0, "-", SUM(AD19)/AD18)</f>
        <v>0.51407023863124723</v>
      </c>
      <c r="AE20" s="791"/>
      <c r="AF20" s="791"/>
      <c r="AG20" s="791"/>
      <c r="AH20" s="791"/>
      <c r="AI20" s="791"/>
      <c r="AJ20" s="791"/>
      <c r="AK20" s="792"/>
      <c r="AL20" s="792"/>
      <c r="AM20" s="792"/>
      <c r="AN20" s="792"/>
      <c r="AO20" s="792"/>
      <c r="AP20" s="792"/>
      <c r="AQ20" s="793"/>
      <c r="AR20" s="793"/>
      <c r="AS20" s="793"/>
      <c r="AT20" s="793"/>
      <c r="AU20" s="792"/>
      <c r="AV20" s="792"/>
      <c r="AW20" s="792"/>
      <c r="AX20" s="794"/>
    </row>
    <row r="21" spans="1:50" ht="25.5" customHeight="1" x14ac:dyDescent="0.2">
      <c r="A21" s="815"/>
      <c r="B21" s="816"/>
      <c r="C21" s="816"/>
      <c r="D21" s="816"/>
      <c r="E21" s="816"/>
      <c r="F21" s="817"/>
      <c r="G21" s="789" t="s">
        <v>237</v>
      </c>
      <c r="H21" s="790"/>
      <c r="I21" s="790"/>
      <c r="J21" s="790"/>
      <c r="K21" s="790"/>
      <c r="L21" s="790"/>
      <c r="M21" s="790"/>
      <c r="N21" s="790"/>
      <c r="O21" s="790"/>
      <c r="P21" s="791">
        <f>IF(P19=0, "-", SUM(P19)/SUM(P13,P14))</f>
        <v>0.45567901234567904</v>
      </c>
      <c r="Q21" s="791"/>
      <c r="R21" s="791"/>
      <c r="S21" s="791"/>
      <c r="T21" s="791"/>
      <c r="U21" s="791"/>
      <c r="V21" s="791"/>
      <c r="W21" s="791">
        <f>IF(W19=0, "-", SUM(W19)/SUM(W13,W14))</f>
        <v>0.49034788892329928</v>
      </c>
      <c r="X21" s="791"/>
      <c r="Y21" s="791"/>
      <c r="Z21" s="791"/>
      <c r="AA21" s="791"/>
      <c r="AB21" s="791"/>
      <c r="AC21" s="791"/>
      <c r="AD21" s="791">
        <f>IF(AD19=0, "-", SUM(AD19)/SUM(AD13,AD14))</f>
        <v>0.43968422066044094</v>
      </c>
      <c r="AE21" s="791"/>
      <c r="AF21" s="791"/>
      <c r="AG21" s="791"/>
      <c r="AH21" s="791"/>
      <c r="AI21" s="791"/>
      <c r="AJ21" s="791"/>
      <c r="AK21" s="792"/>
      <c r="AL21" s="792"/>
      <c r="AM21" s="792"/>
      <c r="AN21" s="792"/>
      <c r="AO21" s="792"/>
      <c r="AP21" s="792"/>
      <c r="AQ21" s="793"/>
      <c r="AR21" s="793"/>
      <c r="AS21" s="793"/>
      <c r="AT21" s="793"/>
      <c r="AU21" s="792"/>
      <c r="AV21" s="792"/>
      <c r="AW21" s="792"/>
      <c r="AX21" s="794"/>
    </row>
    <row r="22" spans="1:50" ht="18.75" customHeight="1" x14ac:dyDescent="0.2">
      <c r="A22" s="751" t="s">
        <v>589</v>
      </c>
      <c r="B22" s="752"/>
      <c r="C22" s="752"/>
      <c r="D22" s="752"/>
      <c r="E22" s="752"/>
      <c r="F22" s="753"/>
      <c r="G22" s="757" t="s">
        <v>227</v>
      </c>
      <c r="H22" s="592"/>
      <c r="I22" s="592"/>
      <c r="J22" s="592"/>
      <c r="K22" s="592"/>
      <c r="L22" s="592"/>
      <c r="M22" s="592"/>
      <c r="N22" s="592"/>
      <c r="O22" s="593"/>
      <c r="P22" s="758" t="s">
        <v>587</v>
      </c>
      <c r="Q22" s="592"/>
      <c r="R22" s="592"/>
      <c r="S22" s="592"/>
      <c r="T22" s="592"/>
      <c r="U22" s="592"/>
      <c r="V22" s="593"/>
      <c r="W22" s="758" t="s">
        <v>588</v>
      </c>
      <c r="X22" s="592"/>
      <c r="Y22" s="592"/>
      <c r="Z22" s="592"/>
      <c r="AA22" s="592"/>
      <c r="AB22" s="592"/>
      <c r="AC22" s="593"/>
      <c r="AD22" s="758" t="s">
        <v>226</v>
      </c>
      <c r="AE22" s="592"/>
      <c r="AF22" s="592"/>
      <c r="AG22" s="592"/>
      <c r="AH22" s="592"/>
      <c r="AI22" s="592"/>
      <c r="AJ22" s="592"/>
      <c r="AK22" s="592"/>
      <c r="AL22" s="592"/>
      <c r="AM22" s="592"/>
      <c r="AN22" s="592"/>
      <c r="AO22" s="592"/>
      <c r="AP22" s="592"/>
      <c r="AQ22" s="592"/>
      <c r="AR22" s="592"/>
      <c r="AS22" s="592"/>
      <c r="AT22" s="592"/>
      <c r="AU22" s="592"/>
      <c r="AV22" s="592"/>
      <c r="AW22" s="592"/>
      <c r="AX22" s="776"/>
    </row>
    <row r="23" spans="1:50" ht="25.5" customHeight="1" x14ac:dyDescent="0.2">
      <c r="A23" s="754"/>
      <c r="B23" s="755"/>
      <c r="C23" s="755"/>
      <c r="D23" s="755"/>
      <c r="E23" s="755"/>
      <c r="F23" s="756"/>
      <c r="G23" s="777" t="s">
        <v>612</v>
      </c>
      <c r="H23" s="778"/>
      <c r="I23" s="778"/>
      <c r="J23" s="778"/>
      <c r="K23" s="778"/>
      <c r="L23" s="778"/>
      <c r="M23" s="778"/>
      <c r="N23" s="778"/>
      <c r="O23" s="779"/>
      <c r="P23" s="780">
        <v>12500</v>
      </c>
      <c r="Q23" s="781"/>
      <c r="R23" s="781"/>
      <c r="S23" s="781"/>
      <c r="T23" s="781"/>
      <c r="U23" s="781"/>
      <c r="V23" s="782"/>
      <c r="W23" s="780">
        <v>12500</v>
      </c>
      <c r="X23" s="781"/>
      <c r="Y23" s="781"/>
      <c r="Z23" s="781"/>
      <c r="AA23" s="781"/>
      <c r="AB23" s="781"/>
      <c r="AC23" s="782"/>
      <c r="AD23" s="783" t="s">
        <v>281</v>
      </c>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hidden="1" customHeight="1" x14ac:dyDescent="0.2">
      <c r="A24" s="754"/>
      <c r="B24" s="755"/>
      <c r="C24" s="755"/>
      <c r="D24" s="755"/>
      <c r="E24" s="755"/>
      <c r="F24" s="756"/>
      <c r="G24" s="748"/>
      <c r="H24" s="749"/>
      <c r="I24" s="749"/>
      <c r="J24" s="749"/>
      <c r="K24" s="749"/>
      <c r="L24" s="749"/>
      <c r="M24" s="749"/>
      <c r="N24" s="749"/>
      <c r="O24" s="750"/>
      <c r="P24" s="745"/>
      <c r="Q24" s="746"/>
      <c r="R24" s="746"/>
      <c r="S24" s="746"/>
      <c r="T24" s="746"/>
      <c r="U24" s="746"/>
      <c r="V24" s="747"/>
      <c r="W24" s="745"/>
      <c r="X24" s="746"/>
      <c r="Y24" s="746"/>
      <c r="Z24" s="746"/>
      <c r="AA24" s="746"/>
      <c r="AB24" s="746"/>
      <c r="AC24" s="747"/>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x14ac:dyDescent="0.2">
      <c r="A25" s="754"/>
      <c r="B25" s="755"/>
      <c r="C25" s="755"/>
      <c r="D25" s="755"/>
      <c r="E25" s="755"/>
      <c r="F25" s="756"/>
      <c r="G25" s="748"/>
      <c r="H25" s="749"/>
      <c r="I25" s="749"/>
      <c r="J25" s="749"/>
      <c r="K25" s="749"/>
      <c r="L25" s="749"/>
      <c r="M25" s="749"/>
      <c r="N25" s="749"/>
      <c r="O25" s="750"/>
      <c r="P25" s="745"/>
      <c r="Q25" s="746"/>
      <c r="R25" s="746"/>
      <c r="S25" s="746"/>
      <c r="T25" s="746"/>
      <c r="U25" s="746"/>
      <c r="V25" s="747"/>
      <c r="W25" s="745"/>
      <c r="X25" s="746"/>
      <c r="Y25" s="746"/>
      <c r="Z25" s="746"/>
      <c r="AA25" s="746"/>
      <c r="AB25" s="746"/>
      <c r="AC25" s="747"/>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x14ac:dyDescent="0.2">
      <c r="A26" s="754"/>
      <c r="B26" s="755"/>
      <c r="C26" s="755"/>
      <c r="D26" s="755"/>
      <c r="E26" s="755"/>
      <c r="F26" s="756"/>
      <c r="G26" s="748"/>
      <c r="H26" s="749"/>
      <c r="I26" s="749"/>
      <c r="J26" s="749"/>
      <c r="K26" s="749"/>
      <c r="L26" s="749"/>
      <c r="M26" s="749"/>
      <c r="N26" s="749"/>
      <c r="O26" s="750"/>
      <c r="P26" s="745"/>
      <c r="Q26" s="746"/>
      <c r="R26" s="746"/>
      <c r="S26" s="746"/>
      <c r="T26" s="746"/>
      <c r="U26" s="746"/>
      <c r="V26" s="747"/>
      <c r="W26" s="745"/>
      <c r="X26" s="746"/>
      <c r="Y26" s="746"/>
      <c r="Z26" s="746"/>
      <c r="AA26" s="746"/>
      <c r="AB26" s="746"/>
      <c r="AC26" s="747"/>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x14ac:dyDescent="0.2">
      <c r="A27" s="754"/>
      <c r="B27" s="755"/>
      <c r="C27" s="755"/>
      <c r="D27" s="755"/>
      <c r="E27" s="755"/>
      <c r="F27" s="756"/>
      <c r="G27" s="748"/>
      <c r="H27" s="749"/>
      <c r="I27" s="749"/>
      <c r="J27" s="749"/>
      <c r="K27" s="749"/>
      <c r="L27" s="749"/>
      <c r="M27" s="749"/>
      <c r="N27" s="749"/>
      <c r="O27" s="750"/>
      <c r="P27" s="745"/>
      <c r="Q27" s="746"/>
      <c r="R27" s="746"/>
      <c r="S27" s="746"/>
      <c r="T27" s="746"/>
      <c r="U27" s="746"/>
      <c r="V27" s="747"/>
      <c r="W27" s="745"/>
      <c r="X27" s="746"/>
      <c r="Y27" s="746"/>
      <c r="Z27" s="746"/>
      <c r="AA27" s="746"/>
      <c r="AB27" s="746"/>
      <c r="AC27" s="747"/>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x14ac:dyDescent="0.2">
      <c r="A28" s="754"/>
      <c r="B28" s="755"/>
      <c r="C28" s="755"/>
      <c r="D28" s="755"/>
      <c r="E28" s="755"/>
      <c r="F28" s="756"/>
      <c r="G28" s="797"/>
      <c r="H28" s="798"/>
      <c r="I28" s="798"/>
      <c r="J28" s="798"/>
      <c r="K28" s="798"/>
      <c r="L28" s="798"/>
      <c r="M28" s="798"/>
      <c r="N28" s="798"/>
      <c r="O28" s="799"/>
      <c r="P28" s="800"/>
      <c r="Q28" s="801"/>
      <c r="R28" s="801"/>
      <c r="S28" s="801"/>
      <c r="T28" s="801"/>
      <c r="U28" s="801"/>
      <c r="V28" s="802"/>
      <c r="W28" s="800"/>
      <c r="X28" s="801"/>
      <c r="Y28" s="801"/>
      <c r="Z28" s="801"/>
      <c r="AA28" s="801"/>
      <c r="AB28" s="801"/>
      <c r="AC28" s="802"/>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thickBot="1" x14ac:dyDescent="0.25">
      <c r="A29" s="754"/>
      <c r="B29" s="755"/>
      <c r="C29" s="755"/>
      <c r="D29" s="755"/>
      <c r="E29" s="755"/>
      <c r="F29" s="756"/>
      <c r="G29" s="322" t="s">
        <v>18</v>
      </c>
      <c r="H29" s="765"/>
      <c r="I29" s="765"/>
      <c r="J29" s="765"/>
      <c r="K29" s="765"/>
      <c r="L29" s="765"/>
      <c r="M29" s="765"/>
      <c r="N29" s="765"/>
      <c r="O29" s="766"/>
      <c r="P29" s="767">
        <f>AK13</f>
        <v>12500</v>
      </c>
      <c r="Q29" s="768"/>
      <c r="R29" s="768"/>
      <c r="S29" s="768"/>
      <c r="T29" s="768"/>
      <c r="U29" s="768"/>
      <c r="V29" s="769"/>
      <c r="W29" s="767">
        <f>AR13</f>
        <v>12500</v>
      </c>
      <c r="X29" s="768"/>
      <c r="Y29" s="768"/>
      <c r="Z29" s="768"/>
      <c r="AA29" s="768"/>
      <c r="AB29" s="768"/>
      <c r="AC29" s="769"/>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47.25" customHeight="1" x14ac:dyDescent="0.2">
      <c r="A30" s="770" t="s">
        <v>576</v>
      </c>
      <c r="B30" s="771"/>
      <c r="C30" s="771"/>
      <c r="D30" s="771"/>
      <c r="E30" s="771"/>
      <c r="F30" s="772"/>
      <c r="G30" s="773" t="s">
        <v>718</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31.5" customHeight="1" x14ac:dyDescent="0.2">
      <c r="A31" s="697" t="s">
        <v>577</v>
      </c>
      <c r="B31" s="156"/>
      <c r="C31" s="156"/>
      <c r="D31" s="156"/>
      <c r="E31" s="156"/>
      <c r="F31" s="157"/>
      <c r="G31" s="735" t="s">
        <v>569</v>
      </c>
      <c r="H31" s="736"/>
      <c r="I31" s="736"/>
      <c r="J31" s="736"/>
      <c r="K31" s="736"/>
      <c r="L31" s="736"/>
      <c r="M31" s="736"/>
      <c r="N31" s="736"/>
      <c r="O31" s="736"/>
      <c r="P31" s="737" t="s">
        <v>568</v>
      </c>
      <c r="Q31" s="736"/>
      <c r="R31" s="736"/>
      <c r="S31" s="736"/>
      <c r="T31" s="736"/>
      <c r="U31" s="736"/>
      <c r="V31" s="736"/>
      <c r="W31" s="736"/>
      <c r="X31" s="738"/>
      <c r="Y31" s="739"/>
      <c r="Z31" s="740"/>
      <c r="AA31" s="741"/>
      <c r="AB31" s="674" t="s">
        <v>11</v>
      </c>
      <c r="AC31" s="674"/>
      <c r="AD31" s="674"/>
      <c r="AE31" s="119" t="s">
        <v>413</v>
      </c>
      <c r="AF31" s="742"/>
      <c r="AG31" s="742"/>
      <c r="AH31" s="743"/>
      <c r="AI31" s="119" t="s">
        <v>565</v>
      </c>
      <c r="AJ31" s="742"/>
      <c r="AK31" s="742"/>
      <c r="AL31" s="743"/>
      <c r="AM31" s="119" t="s">
        <v>381</v>
      </c>
      <c r="AN31" s="742"/>
      <c r="AO31" s="742"/>
      <c r="AP31" s="743"/>
      <c r="AQ31" s="671" t="s">
        <v>412</v>
      </c>
      <c r="AR31" s="672"/>
      <c r="AS31" s="672"/>
      <c r="AT31" s="673"/>
      <c r="AU31" s="671" t="s">
        <v>590</v>
      </c>
      <c r="AV31" s="672"/>
      <c r="AW31" s="672"/>
      <c r="AX31" s="682"/>
    </row>
    <row r="32" spans="1:50" ht="42" customHeight="1" x14ac:dyDescent="0.2">
      <c r="A32" s="697"/>
      <c r="B32" s="156"/>
      <c r="C32" s="156"/>
      <c r="D32" s="156"/>
      <c r="E32" s="156"/>
      <c r="F32" s="157"/>
      <c r="G32" s="744" t="s">
        <v>719</v>
      </c>
      <c r="H32" s="684"/>
      <c r="I32" s="684"/>
      <c r="J32" s="684"/>
      <c r="K32" s="684"/>
      <c r="L32" s="684"/>
      <c r="M32" s="684"/>
      <c r="N32" s="684"/>
      <c r="O32" s="774"/>
      <c r="P32" s="734" t="s">
        <v>618</v>
      </c>
      <c r="Q32" s="688"/>
      <c r="R32" s="688"/>
      <c r="S32" s="688"/>
      <c r="T32" s="688"/>
      <c r="U32" s="688"/>
      <c r="V32" s="688"/>
      <c r="W32" s="688"/>
      <c r="X32" s="689"/>
      <c r="Y32" s="693" t="s">
        <v>51</v>
      </c>
      <c r="Z32" s="694"/>
      <c r="AA32" s="695"/>
      <c r="AB32" s="696" t="s">
        <v>619</v>
      </c>
      <c r="AC32" s="696"/>
      <c r="AD32" s="696"/>
      <c r="AE32" s="658">
        <v>8</v>
      </c>
      <c r="AF32" s="658"/>
      <c r="AG32" s="658"/>
      <c r="AH32" s="658"/>
      <c r="AI32" s="658">
        <v>11</v>
      </c>
      <c r="AJ32" s="658"/>
      <c r="AK32" s="658"/>
      <c r="AL32" s="658"/>
      <c r="AM32" s="658">
        <v>7</v>
      </c>
      <c r="AN32" s="658"/>
      <c r="AO32" s="658"/>
      <c r="AP32" s="658"/>
      <c r="AQ32" s="681" t="s">
        <v>611</v>
      </c>
      <c r="AR32" s="658"/>
      <c r="AS32" s="658"/>
      <c r="AT32" s="658"/>
      <c r="AU32" s="96" t="s">
        <v>281</v>
      </c>
      <c r="AV32" s="660"/>
      <c r="AW32" s="660"/>
      <c r="AX32" s="661"/>
    </row>
    <row r="33" spans="1:51" ht="42" customHeight="1" x14ac:dyDescent="0.2">
      <c r="A33" s="191"/>
      <c r="B33" s="161"/>
      <c r="C33" s="161"/>
      <c r="D33" s="161"/>
      <c r="E33" s="161"/>
      <c r="F33" s="162"/>
      <c r="G33" s="685"/>
      <c r="H33" s="686"/>
      <c r="I33" s="686"/>
      <c r="J33" s="686"/>
      <c r="K33" s="686"/>
      <c r="L33" s="686"/>
      <c r="M33" s="686"/>
      <c r="N33" s="686"/>
      <c r="O33" s="775"/>
      <c r="P33" s="690"/>
      <c r="Q33" s="691"/>
      <c r="R33" s="691"/>
      <c r="S33" s="691"/>
      <c r="T33" s="691"/>
      <c r="U33" s="691"/>
      <c r="V33" s="691"/>
      <c r="W33" s="691"/>
      <c r="X33" s="692"/>
      <c r="Y33" s="662" t="s">
        <v>52</v>
      </c>
      <c r="Z33" s="663"/>
      <c r="AA33" s="664"/>
      <c r="AB33" s="696" t="s">
        <v>619</v>
      </c>
      <c r="AC33" s="696"/>
      <c r="AD33" s="696"/>
      <c r="AE33" s="658">
        <v>35</v>
      </c>
      <c r="AF33" s="658"/>
      <c r="AG33" s="658"/>
      <c r="AH33" s="658"/>
      <c r="AI33" s="658">
        <v>33</v>
      </c>
      <c r="AJ33" s="658"/>
      <c r="AK33" s="658"/>
      <c r="AL33" s="658"/>
      <c r="AM33" s="658">
        <v>28</v>
      </c>
      <c r="AN33" s="658"/>
      <c r="AO33" s="658"/>
      <c r="AP33" s="658"/>
      <c r="AQ33" s="658">
        <v>47</v>
      </c>
      <c r="AR33" s="658"/>
      <c r="AS33" s="658"/>
      <c r="AT33" s="658"/>
      <c r="AU33" s="96" t="s">
        <v>281</v>
      </c>
      <c r="AV33" s="660"/>
      <c r="AW33" s="660"/>
      <c r="AX33" s="661"/>
    </row>
    <row r="34" spans="1:51" ht="23.25" customHeight="1" x14ac:dyDescent="0.2">
      <c r="A34" s="725" t="s">
        <v>578</v>
      </c>
      <c r="B34" s="726"/>
      <c r="C34" s="726"/>
      <c r="D34" s="726"/>
      <c r="E34" s="726"/>
      <c r="F34" s="727"/>
      <c r="G34" s="179" t="s">
        <v>579</v>
      </c>
      <c r="H34" s="179"/>
      <c r="I34" s="179"/>
      <c r="J34" s="179"/>
      <c r="K34" s="179"/>
      <c r="L34" s="179"/>
      <c r="M34" s="179"/>
      <c r="N34" s="179"/>
      <c r="O34" s="179"/>
      <c r="P34" s="179"/>
      <c r="Q34" s="179"/>
      <c r="R34" s="179"/>
      <c r="S34" s="179"/>
      <c r="T34" s="179"/>
      <c r="U34" s="179"/>
      <c r="V34" s="179"/>
      <c r="W34" s="179"/>
      <c r="X34" s="180"/>
      <c r="Y34" s="678"/>
      <c r="Z34" s="679"/>
      <c r="AA34" s="680"/>
      <c r="AB34" s="178" t="s">
        <v>11</v>
      </c>
      <c r="AC34" s="179"/>
      <c r="AD34" s="180"/>
      <c r="AE34" s="178" t="s">
        <v>413</v>
      </c>
      <c r="AF34" s="179"/>
      <c r="AG34" s="179"/>
      <c r="AH34" s="180"/>
      <c r="AI34" s="178" t="s">
        <v>565</v>
      </c>
      <c r="AJ34" s="179"/>
      <c r="AK34" s="179"/>
      <c r="AL34" s="180"/>
      <c r="AM34" s="178" t="s">
        <v>381</v>
      </c>
      <c r="AN34" s="179"/>
      <c r="AO34" s="179"/>
      <c r="AP34" s="180"/>
      <c r="AQ34" s="675" t="s">
        <v>591</v>
      </c>
      <c r="AR34" s="676"/>
      <c r="AS34" s="676"/>
      <c r="AT34" s="676"/>
      <c r="AU34" s="676"/>
      <c r="AV34" s="676"/>
      <c r="AW34" s="676"/>
      <c r="AX34" s="677"/>
    </row>
    <row r="35" spans="1:51" ht="23.25" customHeight="1" x14ac:dyDescent="0.2">
      <c r="A35" s="728"/>
      <c r="B35" s="729"/>
      <c r="C35" s="729"/>
      <c r="D35" s="729"/>
      <c r="E35" s="729"/>
      <c r="F35" s="730"/>
      <c r="G35" s="701" t="s">
        <v>621</v>
      </c>
      <c r="H35" s="702"/>
      <c r="I35" s="702"/>
      <c r="J35" s="702"/>
      <c r="K35" s="702"/>
      <c r="L35" s="702"/>
      <c r="M35" s="702"/>
      <c r="N35" s="702"/>
      <c r="O35" s="702"/>
      <c r="P35" s="702"/>
      <c r="Q35" s="702"/>
      <c r="R35" s="702"/>
      <c r="S35" s="702"/>
      <c r="T35" s="702"/>
      <c r="U35" s="702"/>
      <c r="V35" s="702"/>
      <c r="W35" s="702"/>
      <c r="X35" s="702"/>
      <c r="Y35" s="705" t="s">
        <v>578</v>
      </c>
      <c r="Z35" s="706"/>
      <c r="AA35" s="707"/>
      <c r="AB35" s="665" t="s">
        <v>622</v>
      </c>
      <c r="AC35" s="666"/>
      <c r="AD35" s="667"/>
      <c r="AE35" s="681">
        <v>461.375</v>
      </c>
      <c r="AF35" s="681"/>
      <c r="AG35" s="681"/>
      <c r="AH35" s="681"/>
      <c r="AI35" s="681">
        <v>402.36363636363598</v>
      </c>
      <c r="AJ35" s="681"/>
      <c r="AK35" s="681"/>
      <c r="AL35" s="681"/>
      <c r="AM35" s="681">
        <f>4357737160/7/10^6</f>
        <v>622.53387999999995</v>
      </c>
      <c r="AN35" s="681"/>
      <c r="AO35" s="681"/>
      <c r="AP35" s="681"/>
      <c r="AQ35" s="96">
        <v>456</v>
      </c>
      <c r="AR35" s="90"/>
      <c r="AS35" s="90"/>
      <c r="AT35" s="90"/>
      <c r="AU35" s="90"/>
      <c r="AV35" s="90"/>
      <c r="AW35" s="90"/>
      <c r="AX35" s="91"/>
    </row>
    <row r="36" spans="1:51" ht="46.5" customHeight="1" x14ac:dyDescent="0.2">
      <c r="A36" s="731"/>
      <c r="B36" s="732"/>
      <c r="C36" s="732"/>
      <c r="D36" s="732"/>
      <c r="E36" s="732"/>
      <c r="F36" s="733"/>
      <c r="G36" s="703"/>
      <c r="H36" s="704"/>
      <c r="I36" s="704"/>
      <c r="J36" s="704"/>
      <c r="K36" s="704"/>
      <c r="L36" s="704"/>
      <c r="M36" s="704"/>
      <c r="N36" s="704"/>
      <c r="O36" s="704"/>
      <c r="P36" s="704"/>
      <c r="Q36" s="704"/>
      <c r="R36" s="704"/>
      <c r="S36" s="704"/>
      <c r="T36" s="704"/>
      <c r="U36" s="704"/>
      <c r="V36" s="704"/>
      <c r="W36" s="704"/>
      <c r="X36" s="704"/>
      <c r="Y36" s="222" t="s">
        <v>581</v>
      </c>
      <c r="Z36" s="698"/>
      <c r="AA36" s="699"/>
      <c r="AB36" s="654" t="s">
        <v>624</v>
      </c>
      <c r="AC36" s="655"/>
      <c r="AD36" s="656"/>
      <c r="AE36" s="657" t="s">
        <v>625</v>
      </c>
      <c r="AF36" s="657"/>
      <c r="AG36" s="657"/>
      <c r="AH36" s="657"/>
      <c r="AI36" s="657" t="s">
        <v>626</v>
      </c>
      <c r="AJ36" s="657"/>
      <c r="AK36" s="657"/>
      <c r="AL36" s="657"/>
      <c r="AM36" s="657" t="s">
        <v>706</v>
      </c>
      <c r="AN36" s="657"/>
      <c r="AO36" s="657"/>
      <c r="AP36" s="657"/>
      <c r="AQ36" s="657" t="s">
        <v>727</v>
      </c>
      <c r="AR36" s="657"/>
      <c r="AS36" s="657"/>
      <c r="AT36" s="657"/>
      <c r="AU36" s="657"/>
      <c r="AV36" s="657"/>
      <c r="AW36" s="657"/>
      <c r="AX36" s="700"/>
    </row>
    <row r="37" spans="1:51" ht="18.75" customHeight="1" x14ac:dyDescent="0.2">
      <c r="A37" s="713" t="s">
        <v>234</v>
      </c>
      <c r="B37" s="714"/>
      <c r="C37" s="714"/>
      <c r="D37" s="714"/>
      <c r="E37" s="714"/>
      <c r="F37" s="715"/>
      <c r="G37" s="644" t="s">
        <v>139</v>
      </c>
      <c r="H37" s="200"/>
      <c r="I37" s="200"/>
      <c r="J37" s="200"/>
      <c r="K37" s="200"/>
      <c r="L37" s="200"/>
      <c r="M37" s="200"/>
      <c r="N37" s="200"/>
      <c r="O37" s="201"/>
      <c r="P37" s="202" t="s">
        <v>55</v>
      </c>
      <c r="Q37" s="200"/>
      <c r="R37" s="200"/>
      <c r="S37" s="200"/>
      <c r="T37" s="200"/>
      <c r="U37" s="200"/>
      <c r="V37" s="200"/>
      <c r="W37" s="200"/>
      <c r="X37" s="201"/>
      <c r="Y37" s="645"/>
      <c r="Z37" s="646"/>
      <c r="AA37" s="647"/>
      <c r="AB37" s="651" t="s">
        <v>11</v>
      </c>
      <c r="AC37" s="652"/>
      <c r="AD37" s="653"/>
      <c r="AE37" s="651" t="s">
        <v>413</v>
      </c>
      <c r="AF37" s="652"/>
      <c r="AG37" s="652"/>
      <c r="AH37" s="653"/>
      <c r="AI37" s="723" t="s">
        <v>565</v>
      </c>
      <c r="AJ37" s="723"/>
      <c r="AK37" s="723"/>
      <c r="AL37" s="651"/>
      <c r="AM37" s="723" t="s">
        <v>381</v>
      </c>
      <c r="AN37" s="723"/>
      <c r="AO37" s="723"/>
      <c r="AP37" s="651"/>
      <c r="AQ37" s="219" t="s">
        <v>174</v>
      </c>
      <c r="AR37" s="220"/>
      <c r="AS37" s="220"/>
      <c r="AT37" s="221"/>
      <c r="AU37" s="200" t="s">
        <v>128</v>
      </c>
      <c r="AV37" s="200"/>
      <c r="AW37" s="200"/>
      <c r="AX37" s="203"/>
    </row>
    <row r="38" spans="1:51" ht="18.75" customHeight="1" x14ac:dyDescent="0.2">
      <c r="A38" s="716"/>
      <c r="B38" s="717"/>
      <c r="C38" s="717"/>
      <c r="D38" s="717"/>
      <c r="E38" s="717"/>
      <c r="F38" s="718"/>
      <c r="G38" s="159"/>
      <c r="H38" s="111"/>
      <c r="I38" s="111"/>
      <c r="J38" s="111"/>
      <c r="K38" s="111"/>
      <c r="L38" s="111"/>
      <c r="M38" s="111"/>
      <c r="N38" s="111"/>
      <c r="O38" s="112"/>
      <c r="P38" s="110"/>
      <c r="Q38" s="111"/>
      <c r="R38" s="111"/>
      <c r="S38" s="111"/>
      <c r="T38" s="111"/>
      <c r="U38" s="111"/>
      <c r="V38" s="111"/>
      <c r="W38" s="111"/>
      <c r="X38" s="112"/>
      <c r="Y38" s="648"/>
      <c r="Z38" s="649"/>
      <c r="AA38" s="650"/>
      <c r="AB38" s="119"/>
      <c r="AC38" s="120"/>
      <c r="AD38" s="121"/>
      <c r="AE38" s="119"/>
      <c r="AF38" s="120"/>
      <c r="AG38" s="120"/>
      <c r="AH38" s="121"/>
      <c r="AI38" s="724"/>
      <c r="AJ38" s="724"/>
      <c r="AK38" s="724"/>
      <c r="AL38" s="119"/>
      <c r="AM38" s="724"/>
      <c r="AN38" s="724"/>
      <c r="AO38" s="724"/>
      <c r="AP38" s="119"/>
      <c r="AQ38" s="549">
        <v>9</v>
      </c>
      <c r="AR38" s="550"/>
      <c r="AS38" s="130" t="s">
        <v>175</v>
      </c>
      <c r="AT38" s="131"/>
      <c r="AU38" s="129">
        <v>12</v>
      </c>
      <c r="AV38" s="129"/>
      <c r="AW38" s="111" t="s">
        <v>166</v>
      </c>
      <c r="AX38" s="132"/>
    </row>
    <row r="39" spans="1:51" ht="41.5" customHeight="1" x14ac:dyDescent="0.2">
      <c r="A39" s="719"/>
      <c r="B39" s="717"/>
      <c r="C39" s="717"/>
      <c r="D39" s="717"/>
      <c r="E39" s="717"/>
      <c r="F39" s="718"/>
      <c r="G39" s="181" t="s">
        <v>731</v>
      </c>
      <c r="H39" s="182"/>
      <c r="I39" s="182"/>
      <c r="J39" s="182"/>
      <c r="K39" s="182"/>
      <c r="L39" s="182"/>
      <c r="M39" s="182"/>
      <c r="N39" s="182"/>
      <c r="O39" s="183"/>
      <c r="P39" s="134" t="s">
        <v>746</v>
      </c>
      <c r="Q39" s="134"/>
      <c r="R39" s="134"/>
      <c r="S39" s="134"/>
      <c r="T39" s="134"/>
      <c r="U39" s="134"/>
      <c r="V39" s="134"/>
      <c r="W39" s="134"/>
      <c r="X39" s="135"/>
      <c r="Y39" s="222" t="s">
        <v>12</v>
      </c>
      <c r="Z39" s="223"/>
      <c r="AA39" s="224"/>
      <c r="AB39" s="151" t="s">
        <v>613</v>
      </c>
      <c r="AC39" s="151"/>
      <c r="AD39" s="151"/>
      <c r="AE39" s="96">
        <v>1223</v>
      </c>
      <c r="AF39" s="90"/>
      <c r="AG39" s="90"/>
      <c r="AH39" s="90"/>
      <c r="AI39" s="96">
        <v>1756</v>
      </c>
      <c r="AJ39" s="90"/>
      <c r="AK39" s="90"/>
      <c r="AL39" s="90"/>
      <c r="AM39" s="96">
        <v>1802</v>
      </c>
      <c r="AN39" s="90"/>
      <c r="AO39" s="90"/>
      <c r="AP39" s="90"/>
      <c r="AQ39" s="97" t="s">
        <v>611</v>
      </c>
      <c r="AR39" s="98"/>
      <c r="AS39" s="98"/>
      <c r="AT39" s="99"/>
      <c r="AU39" s="90" t="s">
        <v>611</v>
      </c>
      <c r="AV39" s="90"/>
      <c r="AW39" s="90"/>
      <c r="AX39" s="91"/>
    </row>
    <row r="40" spans="1:51" ht="41.5" customHeight="1" x14ac:dyDescent="0.2">
      <c r="A40" s="720"/>
      <c r="B40" s="721"/>
      <c r="C40" s="721"/>
      <c r="D40" s="721"/>
      <c r="E40" s="721"/>
      <c r="F40" s="722"/>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613</v>
      </c>
      <c r="AC40" s="95"/>
      <c r="AD40" s="95"/>
      <c r="AE40" s="96" t="s">
        <v>281</v>
      </c>
      <c r="AF40" s="90"/>
      <c r="AG40" s="90"/>
      <c r="AH40" s="90"/>
      <c r="AI40" s="96" t="s">
        <v>281</v>
      </c>
      <c r="AJ40" s="90"/>
      <c r="AK40" s="90"/>
      <c r="AL40" s="90"/>
      <c r="AM40" s="96" t="s">
        <v>281</v>
      </c>
      <c r="AN40" s="90"/>
      <c r="AO40" s="90"/>
      <c r="AP40" s="90"/>
      <c r="AQ40" s="97" t="s">
        <v>281</v>
      </c>
      <c r="AR40" s="98"/>
      <c r="AS40" s="98"/>
      <c r="AT40" s="99"/>
      <c r="AU40" s="90">
        <v>10000</v>
      </c>
      <c r="AV40" s="90"/>
      <c r="AW40" s="90"/>
      <c r="AX40" s="91"/>
    </row>
    <row r="41" spans="1:51" ht="41.5" customHeight="1" x14ac:dyDescent="0.2">
      <c r="A41" s="719"/>
      <c r="B41" s="717"/>
      <c r="C41" s="717"/>
      <c r="D41" s="717"/>
      <c r="E41" s="717"/>
      <c r="F41" s="718"/>
      <c r="G41" s="187"/>
      <c r="H41" s="188"/>
      <c r="I41" s="188"/>
      <c r="J41" s="188"/>
      <c r="K41" s="188"/>
      <c r="L41" s="188"/>
      <c r="M41" s="188"/>
      <c r="N41" s="188"/>
      <c r="O41" s="189"/>
      <c r="P41" s="140"/>
      <c r="Q41" s="140"/>
      <c r="R41" s="140"/>
      <c r="S41" s="140"/>
      <c r="T41" s="140"/>
      <c r="U41" s="140"/>
      <c r="V41" s="140"/>
      <c r="W41" s="140"/>
      <c r="X41" s="141"/>
      <c r="Y41" s="178" t="s">
        <v>13</v>
      </c>
      <c r="Z41" s="179"/>
      <c r="AA41" s="180"/>
      <c r="AB41" s="634" t="s">
        <v>14</v>
      </c>
      <c r="AC41" s="634"/>
      <c r="AD41" s="634"/>
      <c r="AE41" s="96" t="s">
        <v>281</v>
      </c>
      <c r="AF41" s="90"/>
      <c r="AG41" s="90"/>
      <c r="AH41" s="90"/>
      <c r="AI41" s="96" t="s">
        <v>281</v>
      </c>
      <c r="AJ41" s="90"/>
      <c r="AK41" s="90"/>
      <c r="AL41" s="90"/>
      <c r="AM41" s="96" t="s">
        <v>281</v>
      </c>
      <c r="AN41" s="90"/>
      <c r="AO41" s="90"/>
      <c r="AP41" s="90"/>
      <c r="AQ41" s="97" t="s">
        <v>611</v>
      </c>
      <c r="AR41" s="98"/>
      <c r="AS41" s="98"/>
      <c r="AT41" s="99"/>
      <c r="AU41" s="90" t="s">
        <v>611</v>
      </c>
      <c r="AV41" s="90"/>
      <c r="AW41" s="90"/>
      <c r="AX41" s="91"/>
    </row>
    <row r="42" spans="1:51" ht="23.25" customHeight="1" x14ac:dyDescent="0.2">
      <c r="A42" s="190" t="s">
        <v>258</v>
      </c>
      <c r="B42" s="153"/>
      <c r="C42" s="153"/>
      <c r="D42" s="153"/>
      <c r="E42" s="153"/>
      <c r="F42" s="154"/>
      <c r="G42" s="192" t="s">
        <v>730</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570</v>
      </c>
      <c r="B44" s="155" t="s">
        <v>571</v>
      </c>
      <c r="C44" s="156"/>
      <c r="D44" s="156"/>
      <c r="E44" s="156"/>
      <c r="F44" s="157"/>
      <c r="G44" s="200" t="s">
        <v>572</v>
      </c>
      <c r="H44" s="200"/>
      <c r="I44" s="200"/>
      <c r="J44" s="200"/>
      <c r="K44" s="200"/>
      <c r="L44" s="200"/>
      <c r="M44" s="200"/>
      <c r="N44" s="200"/>
      <c r="O44" s="200"/>
      <c r="P44" s="200"/>
      <c r="Q44" s="200"/>
      <c r="R44" s="200"/>
      <c r="S44" s="200"/>
      <c r="T44" s="200"/>
      <c r="U44" s="200"/>
      <c r="V44" s="200"/>
      <c r="W44" s="200"/>
      <c r="X44" s="200"/>
      <c r="Y44" s="200"/>
      <c r="Z44" s="200"/>
      <c r="AA44" s="201"/>
      <c r="AB44" s="202" t="s">
        <v>592</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413</v>
      </c>
      <c r="AF49" s="122"/>
      <c r="AG49" s="122"/>
      <c r="AH49" s="122"/>
      <c r="AI49" s="122" t="s">
        <v>565</v>
      </c>
      <c r="AJ49" s="122"/>
      <c r="AK49" s="122"/>
      <c r="AL49" s="122"/>
      <c r="AM49" s="122" t="s">
        <v>381</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413</v>
      </c>
      <c r="AF54" s="122"/>
      <c r="AG54" s="122"/>
      <c r="AH54" s="122"/>
      <c r="AI54" s="122" t="s">
        <v>565</v>
      </c>
      <c r="AJ54" s="122"/>
      <c r="AK54" s="122"/>
      <c r="AL54" s="122"/>
      <c r="AM54" s="122" t="s">
        <v>381</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413</v>
      </c>
      <c r="AF59" s="122"/>
      <c r="AG59" s="122"/>
      <c r="AH59" s="122"/>
      <c r="AI59" s="122" t="s">
        <v>565</v>
      </c>
      <c r="AJ59" s="122"/>
      <c r="AK59" s="122"/>
      <c r="AL59" s="122"/>
      <c r="AM59" s="122" t="s">
        <v>381</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x14ac:dyDescent="0.2">
      <c r="A64" s="770" t="s">
        <v>576</v>
      </c>
      <c r="B64" s="771"/>
      <c r="C64" s="771"/>
      <c r="D64" s="771"/>
      <c r="E64" s="771"/>
      <c r="F64" s="772"/>
      <c r="G64" s="773" t="s">
        <v>707</v>
      </c>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COUNTA($G$64)</f>
        <v>1</v>
      </c>
    </row>
    <row r="65" spans="1:51" ht="31.5" customHeight="1" x14ac:dyDescent="0.2">
      <c r="A65" s="697" t="s">
        <v>577</v>
      </c>
      <c r="B65" s="156"/>
      <c r="C65" s="156"/>
      <c r="D65" s="156"/>
      <c r="E65" s="156"/>
      <c r="F65" s="157"/>
      <c r="G65" s="735" t="s">
        <v>569</v>
      </c>
      <c r="H65" s="736"/>
      <c r="I65" s="736"/>
      <c r="J65" s="736"/>
      <c r="K65" s="736"/>
      <c r="L65" s="736"/>
      <c r="M65" s="736"/>
      <c r="N65" s="736"/>
      <c r="O65" s="736"/>
      <c r="P65" s="737" t="s">
        <v>568</v>
      </c>
      <c r="Q65" s="736"/>
      <c r="R65" s="736"/>
      <c r="S65" s="736"/>
      <c r="T65" s="736"/>
      <c r="U65" s="736"/>
      <c r="V65" s="736"/>
      <c r="W65" s="736"/>
      <c r="X65" s="738"/>
      <c r="Y65" s="739"/>
      <c r="Z65" s="740"/>
      <c r="AA65" s="741"/>
      <c r="AB65" s="674" t="s">
        <v>11</v>
      </c>
      <c r="AC65" s="674"/>
      <c r="AD65" s="674"/>
      <c r="AE65" s="119" t="s">
        <v>413</v>
      </c>
      <c r="AF65" s="742"/>
      <c r="AG65" s="742"/>
      <c r="AH65" s="743"/>
      <c r="AI65" s="119" t="s">
        <v>565</v>
      </c>
      <c r="AJ65" s="742"/>
      <c r="AK65" s="742"/>
      <c r="AL65" s="743"/>
      <c r="AM65" s="119" t="s">
        <v>381</v>
      </c>
      <c r="AN65" s="742"/>
      <c r="AO65" s="742"/>
      <c r="AP65" s="743"/>
      <c r="AQ65" s="671" t="s">
        <v>412</v>
      </c>
      <c r="AR65" s="672"/>
      <c r="AS65" s="672"/>
      <c r="AT65" s="673"/>
      <c r="AU65" s="671" t="s">
        <v>590</v>
      </c>
      <c r="AV65" s="672"/>
      <c r="AW65" s="672"/>
      <c r="AX65" s="682"/>
      <c r="AY65">
        <f>COUNTA($G$66)</f>
        <v>1</v>
      </c>
    </row>
    <row r="66" spans="1:51" ht="23.25" customHeight="1" x14ac:dyDescent="0.2">
      <c r="A66" s="697"/>
      <c r="B66" s="156"/>
      <c r="C66" s="156"/>
      <c r="D66" s="156"/>
      <c r="E66" s="156"/>
      <c r="F66" s="157"/>
      <c r="G66" s="744" t="s">
        <v>709</v>
      </c>
      <c r="H66" s="684"/>
      <c r="I66" s="684"/>
      <c r="J66" s="684"/>
      <c r="K66" s="684"/>
      <c r="L66" s="684"/>
      <c r="M66" s="684"/>
      <c r="N66" s="684"/>
      <c r="O66" s="684"/>
      <c r="P66" s="687" t="s">
        <v>708</v>
      </c>
      <c r="Q66" s="688"/>
      <c r="R66" s="688"/>
      <c r="S66" s="688"/>
      <c r="T66" s="688"/>
      <c r="U66" s="688"/>
      <c r="V66" s="688"/>
      <c r="W66" s="688"/>
      <c r="X66" s="689"/>
      <c r="Y66" s="693" t="s">
        <v>51</v>
      </c>
      <c r="Z66" s="694"/>
      <c r="AA66" s="695"/>
      <c r="AB66" s="696" t="s">
        <v>619</v>
      </c>
      <c r="AC66" s="696"/>
      <c r="AD66" s="696"/>
      <c r="AE66" s="658">
        <v>8</v>
      </c>
      <c r="AF66" s="658"/>
      <c r="AG66" s="658"/>
      <c r="AH66" s="658"/>
      <c r="AI66" s="658">
        <v>12</v>
      </c>
      <c r="AJ66" s="658"/>
      <c r="AK66" s="658"/>
      <c r="AL66" s="658"/>
      <c r="AM66" s="658">
        <v>13</v>
      </c>
      <c r="AN66" s="658"/>
      <c r="AO66" s="658"/>
      <c r="AP66" s="658"/>
      <c r="AQ66" s="658" t="s">
        <v>611</v>
      </c>
      <c r="AR66" s="658"/>
      <c r="AS66" s="658"/>
      <c r="AT66" s="658"/>
      <c r="AU66" s="659" t="s">
        <v>611</v>
      </c>
      <c r="AV66" s="660"/>
      <c r="AW66" s="660"/>
      <c r="AX66" s="661"/>
      <c r="AY66">
        <f>$AY$65</f>
        <v>1</v>
      </c>
    </row>
    <row r="67" spans="1:51" ht="23.25" customHeight="1" x14ac:dyDescent="0.2">
      <c r="A67" s="191"/>
      <c r="B67" s="161"/>
      <c r="C67" s="161"/>
      <c r="D67" s="161"/>
      <c r="E67" s="161"/>
      <c r="F67" s="162"/>
      <c r="G67" s="685"/>
      <c r="H67" s="686"/>
      <c r="I67" s="686"/>
      <c r="J67" s="686"/>
      <c r="K67" s="686"/>
      <c r="L67" s="686"/>
      <c r="M67" s="686"/>
      <c r="N67" s="686"/>
      <c r="O67" s="686"/>
      <c r="P67" s="690"/>
      <c r="Q67" s="691"/>
      <c r="R67" s="691"/>
      <c r="S67" s="691"/>
      <c r="T67" s="691"/>
      <c r="U67" s="691"/>
      <c r="V67" s="691"/>
      <c r="W67" s="691"/>
      <c r="X67" s="692"/>
      <c r="Y67" s="662" t="s">
        <v>52</v>
      </c>
      <c r="Z67" s="663"/>
      <c r="AA67" s="664"/>
      <c r="AB67" s="696" t="s">
        <v>619</v>
      </c>
      <c r="AC67" s="696"/>
      <c r="AD67" s="696"/>
      <c r="AE67" s="658">
        <v>12</v>
      </c>
      <c r="AF67" s="658"/>
      <c r="AG67" s="658"/>
      <c r="AH67" s="658"/>
      <c r="AI67" s="658">
        <v>13</v>
      </c>
      <c r="AJ67" s="658"/>
      <c r="AK67" s="658"/>
      <c r="AL67" s="658"/>
      <c r="AM67" s="658">
        <v>15</v>
      </c>
      <c r="AN67" s="658"/>
      <c r="AO67" s="658"/>
      <c r="AP67" s="658"/>
      <c r="AQ67" s="658">
        <v>9</v>
      </c>
      <c r="AR67" s="658"/>
      <c r="AS67" s="658"/>
      <c r="AT67" s="658"/>
      <c r="AU67" s="659" t="s">
        <v>611</v>
      </c>
      <c r="AV67" s="660"/>
      <c r="AW67" s="660"/>
      <c r="AX67" s="661"/>
      <c r="AY67">
        <f>$AY$65</f>
        <v>1</v>
      </c>
    </row>
    <row r="68" spans="1:51" ht="23.25" customHeight="1" x14ac:dyDescent="0.2">
      <c r="A68" s="725" t="s">
        <v>578</v>
      </c>
      <c r="B68" s="726"/>
      <c r="C68" s="726"/>
      <c r="D68" s="726"/>
      <c r="E68" s="726"/>
      <c r="F68" s="727"/>
      <c r="G68" s="179" t="s">
        <v>579</v>
      </c>
      <c r="H68" s="179"/>
      <c r="I68" s="179"/>
      <c r="J68" s="179"/>
      <c r="K68" s="179"/>
      <c r="L68" s="179"/>
      <c r="M68" s="179"/>
      <c r="N68" s="179"/>
      <c r="O68" s="179"/>
      <c r="P68" s="179"/>
      <c r="Q68" s="179"/>
      <c r="R68" s="179"/>
      <c r="S68" s="179"/>
      <c r="T68" s="179"/>
      <c r="U68" s="179"/>
      <c r="V68" s="179"/>
      <c r="W68" s="179"/>
      <c r="X68" s="180"/>
      <c r="Y68" s="678"/>
      <c r="Z68" s="679"/>
      <c r="AA68" s="680"/>
      <c r="AB68" s="178" t="s">
        <v>11</v>
      </c>
      <c r="AC68" s="179"/>
      <c r="AD68" s="180"/>
      <c r="AE68" s="122" t="s">
        <v>413</v>
      </c>
      <c r="AF68" s="122"/>
      <c r="AG68" s="122"/>
      <c r="AH68" s="122"/>
      <c r="AI68" s="122" t="s">
        <v>565</v>
      </c>
      <c r="AJ68" s="122"/>
      <c r="AK68" s="122"/>
      <c r="AL68" s="122"/>
      <c r="AM68" s="122" t="s">
        <v>381</v>
      </c>
      <c r="AN68" s="122"/>
      <c r="AO68" s="122"/>
      <c r="AP68" s="122"/>
      <c r="AQ68" s="675" t="s">
        <v>591</v>
      </c>
      <c r="AR68" s="676"/>
      <c r="AS68" s="676"/>
      <c r="AT68" s="676"/>
      <c r="AU68" s="676"/>
      <c r="AV68" s="676"/>
      <c r="AW68" s="676"/>
      <c r="AX68" s="677"/>
      <c r="AY68">
        <f>IF(SUBSTITUTE(SUBSTITUTE($G$69,"／",""),"　","")="",0,1)</f>
        <v>1</v>
      </c>
    </row>
    <row r="69" spans="1:51" ht="23.25" customHeight="1" x14ac:dyDescent="0.2">
      <c r="A69" s="728"/>
      <c r="B69" s="729"/>
      <c r="C69" s="729"/>
      <c r="D69" s="729"/>
      <c r="E69" s="729"/>
      <c r="F69" s="730"/>
      <c r="G69" s="701" t="s">
        <v>627</v>
      </c>
      <c r="H69" s="702"/>
      <c r="I69" s="702"/>
      <c r="J69" s="702"/>
      <c r="K69" s="702"/>
      <c r="L69" s="702"/>
      <c r="M69" s="702"/>
      <c r="N69" s="702"/>
      <c r="O69" s="702"/>
      <c r="P69" s="702"/>
      <c r="Q69" s="702"/>
      <c r="R69" s="702"/>
      <c r="S69" s="702"/>
      <c r="T69" s="702"/>
      <c r="U69" s="702"/>
      <c r="V69" s="702"/>
      <c r="W69" s="702"/>
      <c r="X69" s="702"/>
      <c r="Y69" s="705" t="s">
        <v>578</v>
      </c>
      <c r="Z69" s="706"/>
      <c r="AA69" s="707"/>
      <c r="AB69" s="665" t="s">
        <v>623</v>
      </c>
      <c r="AC69" s="666"/>
      <c r="AD69" s="667"/>
      <c r="AE69" s="681">
        <v>30.4</v>
      </c>
      <c r="AF69" s="681"/>
      <c r="AG69" s="681"/>
      <c r="AH69" s="681"/>
      <c r="AI69" s="681">
        <v>19.9166666666667</v>
      </c>
      <c r="AJ69" s="681"/>
      <c r="AK69" s="681"/>
      <c r="AL69" s="681"/>
      <c r="AM69" s="681">
        <f>531/13</f>
        <v>40.846153846153847</v>
      </c>
      <c r="AN69" s="681"/>
      <c r="AO69" s="681"/>
      <c r="AP69" s="681"/>
      <c r="AQ69" s="96">
        <f>490/9</f>
        <v>54.444444444444443</v>
      </c>
      <c r="AR69" s="90"/>
      <c r="AS69" s="90"/>
      <c r="AT69" s="90"/>
      <c r="AU69" s="90"/>
      <c r="AV69" s="90"/>
      <c r="AW69" s="90"/>
      <c r="AX69" s="91"/>
      <c r="AY69">
        <f>$AY$68</f>
        <v>1</v>
      </c>
    </row>
    <row r="70" spans="1:51" ht="46.5" customHeight="1" x14ac:dyDescent="0.2">
      <c r="A70" s="731"/>
      <c r="B70" s="732"/>
      <c r="C70" s="732"/>
      <c r="D70" s="732"/>
      <c r="E70" s="732"/>
      <c r="F70" s="733"/>
      <c r="G70" s="703"/>
      <c r="H70" s="704"/>
      <c r="I70" s="704"/>
      <c r="J70" s="704"/>
      <c r="K70" s="704"/>
      <c r="L70" s="704"/>
      <c r="M70" s="704"/>
      <c r="N70" s="704"/>
      <c r="O70" s="704"/>
      <c r="P70" s="704"/>
      <c r="Q70" s="704"/>
      <c r="R70" s="704"/>
      <c r="S70" s="704"/>
      <c r="T70" s="704"/>
      <c r="U70" s="704"/>
      <c r="V70" s="704"/>
      <c r="W70" s="704"/>
      <c r="X70" s="704"/>
      <c r="Y70" s="222" t="s">
        <v>581</v>
      </c>
      <c r="Z70" s="698"/>
      <c r="AA70" s="699"/>
      <c r="AB70" s="654" t="s">
        <v>628</v>
      </c>
      <c r="AC70" s="655"/>
      <c r="AD70" s="656"/>
      <c r="AE70" s="657" t="s">
        <v>629</v>
      </c>
      <c r="AF70" s="657"/>
      <c r="AG70" s="657"/>
      <c r="AH70" s="657"/>
      <c r="AI70" s="657" t="s">
        <v>630</v>
      </c>
      <c r="AJ70" s="657"/>
      <c r="AK70" s="657"/>
      <c r="AL70" s="657"/>
      <c r="AM70" s="657" t="s">
        <v>710</v>
      </c>
      <c r="AN70" s="657"/>
      <c r="AO70" s="657"/>
      <c r="AP70" s="657"/>
      <c r="AQ70" s="657" t="s">
        <v>713</v>
      </c>
      <c r="AR70" s="657"/>
      <c r="AS70" s="657"/>
      <c r="AT70" s="657"/>
      <c r="AU70" s="657"/>
      <c r="AV70" s="657"/>
      <c r="AW70" s="657"/>
      <c r="AX70" s="700"/>
      <c r="AY70">
        <f>$AY$68</f>
        <v>1</v>
      </c>
    </row>
    <row r="71" spans="1:51" ht="18.75" customHeight="1" x14ac:dyDescent="0.2">
      <c r="A71" s="457" t="s">
        <v>234</v>
      </c>
      <c r="B71" s="635"/>
      <c r="C71" s="635"/>
      <c r="D71" s="635"/>
      <c r="E71" s="635"/>
      <c r="F71" s="636"/>
      <c r="G71" s="644" t="s">
        <v>139</v>
      </c>
      <c r="H71" s="200"/>
      <c r="I71" s="200"/>
      <c r="J71" s="200"/>
      <c r="K71" s="200"/>
      <c r="L71" s="200"/>
      <c r="M71" s="200"/>
      <c r="N71" s="200"/>
      <c r="O71" s="201"/>
      <c r="P71" s="202" t="s">
        <v>55</v>
      </c>
      <c r="Q71" s="200"/>
      <c r="R71" s="200"/>
      <c r="S71" s="200"/>
      <c r="T71" s="200"/>
      <c r="U71" s="200"/>
      <c r="V71" s="200"/>
      <c r="W71" s="200"/>
      <c r="X71" s="201"/>
      <c r="Y71" s="645"/>
      <c r="Z71" s="646"/>
      <c r="AA71" s="647"/>
      <c r="AB71" s="651" t="s">
        <v>11</v>
      </c>
      <c r="AC71" s="652"/>
      <c r="AD71" s="653"/>
      <c r="AE71" s="122" t="s">
        <v>413</v>
      </c>
      <c r="AF71" s="122"/>
      <c r="AG71" s="122"/>
      <c r="AH71" s="122"/>
      <c r="AI71" s="122" t="s">
        <v>565</v>
      </c>
      <c r="AJ71" s="122"/>
      <c r="AK71" s="122"/>
      <c r="AL71" s="122"/>
      <c r="AM71" s="122" t="s">
        <v>381</v>
      </c>
      <c r="AN71" s="122"/>
      <c r="AO71" s="122"/>
      <c r="AP71" s="122"/>
      <c r="AQ71" s="219" t="s">
        <v>174</v>
      </c>
      <c r="AR71" s="220"/>
      <c r="AS71" s="220"/>
      <c r="AT71" s="221"/>
      <c r="AU71" s="200" t="s">
        <v>128</v>
      </c>
      <c r="AV71" s="200"/>
      <c r="AW71" s="200"/>
      <c r="AX71" s="203"/>
      <c r="AY71">
        <f>COUNTA($G$73)</f>
        <v>1</v>
      </c>
    </row>
    <row r="72" spans="1:51" ht="18.75" customHeight="1" x14ac:dyDescent="0.2">
      <c r="A72" s="637"/>
      <c r="B72" s="638"/>
      <c r="C72" s="638"/>
      <c r="D72" s="638"/>
      <c r="E72" s="638"/>
      <c r="F72" s="639"/>
      <c r="G72" s="159"/>
      <c r="H72" s="111"/>
      <c r="I72" s="111"/>
      <c r="J72" s="111"/>
      <c r="K72" s="111"/>
      <c r="L72" s="111"/>
      <c r="M72" s="111"/>
      <c r="N72" s="111"/>
      <c r="O72" s="112"/>
      <c r="P72" s="110"/>
      <c r="Q72" s="111"/>
      <c r="R72" s="111"/>
      <c r="S72" s="111"/>
      <c r="T72" s="111"/>
      <c r="U72" s="111"/>
      <c r="V72" s="111"/>
      <c r="W72" s="111"/>
      <c r="X72" s="112"/>
      <c r="Y72" s="648"/>
      <c r="Z72" s="649"/>
      <c r="AA72" s="650"/>
      <c r="AB72" s="119"/>
      <c r="AC72" s="120"/>
      <c r="AD72" s="121"/>
      <c r="AE72" s="122"/>
      <c r="AF72" s="122"/>
      <c r="AG72" s="122"/>
      <c r="AH72" s="122"/>
      <c r="AI72" s="122"/>
      <c r="AJ72" s="122"/>
      <c r="AK72" s="122"/>
      <c r="AL72" s="122"/>
      <c r="AM72" s="122"/>
      <c r="AN72" s="122"/>
      <c r="AO72" s="122"/>
      <c r="AP72" s="122"/>
      <c r="AQ72" s="549" t="s">
        <v>611</v>
      </c>
      <c r="AR72" s="550"/>
      <c r="AS72" s="130" t="s">
        <v>175</v>
      </c>
      <c r="AT72" s="131"/>
      <c r="AU72" s="129">
        <v>12</v>
      </c>
      <c r="AV72" s="129"/>
      <c r="AW72" s="111" t="s">
        <v>166</v>
      </c>
      <c r="AX72" s="132"/>
      <c r="AY72">
        <f t="shared" ref="AY72:AY77" si="1">$AY$71</f>
        <v>1</v>
      </c>
    </row>
    <row r="73" spans="1:51" ht="30" customHeight="1" x14ac:dyDescent="0.2">
      <c r="A73" s="640"/>
      <c r="B73" s="638"/>
      <c r="C73" s="638"/>
      <c r="D73" s="638"/>
      <c r="E73" s="638"/>
      <c r="F73" s="639"/>
      <c r="G73" s="181" t="s">
        <v>720</v>
      </c>
      <c r="H73" s="182"/>
      <c r="I73" s="182"/>
      <c r="J73" s="182"/>
      <c r="K73" s="182"/>
      <c r="L73" s="182"/>
      <c r="M73" s="182"/>
      <c r="N73" s="182"/>
      <c r="O73" s="183"/>
      <c r="P73" s="134" t="s">
        <v>737</v>
      </c>
      <c r="Q73" s="134"/>
      <c r="R73" s="134"/>
      <c r="S73" s="134"/>
      <c r="T73" s="134"/>
      <c r="U73" s="134"/>
      <c r="V73" s="134"/>
      <c r="W73" s="134"/>
      <c r="X73" s="135"/>
      <c r="Y73" s="222" t="s">
        <v>12</v>
      </c>
      <c r="Z73" s="223"/>
      <c r="AA73" s="224"/>
      <c r="AB73" s="151" t="s">
        <v>614</v>
      </c>
      <c r="AC73" s="151"/>
      <c r="AD73" s="151"/>
      <c r="AE73" s="96" t="s">
        <v>611</v>
      </c>
      <c r="AF73" s="90"/>
      <c r="AG73" s="90"/>
      <c r="AH73" s="90"/>
      <c r="AI73" s="96" t="s">
        <v>611</v>
      </c>
      <c r="AJ73" s="90"/>
      <c r="AK73" s="90"/>
      <c r="AL73" s="90"/>
      <c r="AM73" s="96" t="s">
        <v>611</v>
      </c>
      <c r="AN73" s="90"/>
      <c r="AO73" s="90"/>
      <c r="AP73" s="90"/>
      <c r="AQ73" s="97" t="s">
        <v>611</v>
      </c>
      <c r="AR73" s="98"/>
      <c r="AS73" s="98"/>
      <c r="AT73" s="99"/>
      <c r="AU73" s="90" t="s">
        <v>611</v>
      </c>
      <c r="AV73" s="90"/>
      <c r="AW73" s="90"/>
      <c r="AX73" s="91"/>
      <c r="AY73">
        <f t="shared" si="1"/>
        <v>1</v>
      </c>
    </row>
    <row r="74" spans="1:51" ht="30" customHeight="1" x14ac:dyDescent="0.2">
      <c r="A74" s="641"/>
      <c r="B74" s="642"/>
      <c r="C74" s="642"/>
      <c r="D74" s="642"/>
      <c r="E74" s="642"/>
      <c r="F74" s="643"/>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614</v>
      </c>
      <c r="AC74" s="95"/>
      <c r="AD74" s="95"/>
      <c r="AE74" s="96" t="s">
        <v>611</v>
      </c>
      <c r="AF74" s="90"/>
      <c r="AG74" s="90"/>
      <c r="AH74" s="90"/>
      <c r="AI74" s="96" t="s">
        <v>611</v>
      </c>
      <c r="AJ74" s="90"/>
      <c r="AK74" s="90"/>
      <c r="AL74" s="90"/>
      <c r="AM74" s="96" t="s">
        <v>611</v>
      </c>
      <c r="AN74" s="90"/>
      <c r="AO74" s="90"/>
      <c r="AP74" s="90"/>
      <c r="AQ74" s="97" t="s">
        <v>611</v>
      </c>
      <c r="AR74" s="98"/>
      <c r="AS74" s="98"/>
      <c r="AT74" s="99"/>
      <c r="AU74" s="90">
        <v>670000</v>
      </c>
      <c r="AV74" s="90"/>
      <c r="AW74" s="90"/>
      <c r="AX74" s="91"/>
      <c r="AY74">
        <f t="shared" si="1"/>
        <v>1</v>
      </c>
    </row>
    <row r="75" spans="1:51" ht="30" customHeight="1" x14ac:dyDescent="0.2">
      <c r="A75" s="640"/>
      <c r="B75" s="638"/>
      <c r="C75" s="638"/>
      <c r="D75" s="638"/>
      <c r="E75" s="638"/>
      <c r="F75" s="639"/>
      <c r="G75" s="187"/>
      <c r="H75" s="188"/>
      <c r="I75" s="188"/>
      <c r="J75" s="188"/>
      <c r="K75" s="188"/>
      <c r="L75" s="188"/>
      <c r="M75" s="188"/>
      <c r="N75" s="188"/>
      <c r="O75" s="189"/>
      <c r="P75" s="140"/>
      <c r="Q75" s="140"/>
      <c r="R75" s="140"/>
      <c r="S75" s="140"/>
      <c r="T75" s="140"/>
      <c r="U75" s="140"/>
      <c r="V75" s="140"/>
      <c r="W75" s="140"/>
      <c r="X75" s="141"/>
      <c r="Y75" s="178" t="s">
        <v>13</v>
      </c>
      <c r="Z75" s="179"/>
      <c r="AA75" s="180"/>
      <c r="AB75" s="634" t="s">
        <v>14</v>
      </c>
      <c r="AC75" s="634"/>
      <c r="AD75" s="634"/>
      <c r="AE75" s="96" t="s">
        <v>611</v>
      </c>
      <c r="AF75" s="90"/>
      <c r="AG75" s="90"/>
      <c r="AH75" s="90"/>
      <c r="AI75" s="96" t="s">
        <v>611</v>
      </c>
      <c r="AJ75" s="90"/>
      <c r="AK75" s="90"/>
      <c r="AL75" s="90"/>
      <c r="AM75" s="96" t="s">
        <v>611</v>
      </c>
      <c r="AN75" s="90"/>
      <c r="AO75" s="90"/>
      <c r="AP75" s="90"/>
      <c r="AQ75" s="97" t="s">
        <v>611</v>
      </c>
      <c r="AR75" s="98"/>
      <c r="AS75" s="98"/>
      <c r="AT75" s="99"/>
      <c r="AU75" s="90" t="s">
        <v>611</v>
      </c>
      <c r="AV75" s="90"/>
      <c r="AW75" s="90"/>
      <c r="AX75" s="91"/>
      <c r="AY75">
        <f t="shared" si="1"/>
        <v>1</v>
      </c>
    </row>
    <row r="76" spans="1:51" ht="23.25" customHeight="1" x14ac:dyDescent="0.2">
      <c r="A76" s="190" t="s">
        <v>258</v>
      </c>
      <c r="B76" s="153"/>
      <c r="C76" s="153"/>
      <c r="D76" s="153"/>
      <c r="E76" s="153"/>
      <c r="F76" s="154"/>
      <c r="G76" s="192" t="s">
        <v>722</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5">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2">
      <c r="A78" s="198" t="s">
        <v>570</v>
      </c>
      <c r="B78" s="155" t="s">
        <v>571</v>
      </c>
      <c r="C78" s="156"/>
      <c r="D78" s="156"/>
      <c r="E78" s="156"/>
      <c r="F78" s="157"/>
      <c r="G78" s="200" t="s">
        <v>572</v>
      </c>
      <c r="H78" s="200"/>
      <c r="I78" s="200"/>
      <c r="J78" s="200"/>
      <c r="K78" s="200"/>
      <c r="L78" s="200"/>
      <c r="M78" s="200"/>
      <c r="N78" s="200"/>
      <c r="O78" s="200"/>
      <c r="P78" s="200"/>
      <c r="Q78" s="200"/>
      <c r="R78" s="200"/>
      <c r="S78" s="200"/>
      <c r="T78" s="200"/>
      <c r="U78" s="200"/>
      <c r="V78" s="200"/>
      <c r="W78" s="200"/>
      <c r="X78" s="200"/>
      <c r="Y78" s="200"/>
      <c r="Z78" s="200"/>
      <c r="AA78" s="201"/>
      <c r="AB78" s="202" t="s">
        <v>592</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413</v>
      </c>
      <c r="AF83" s="122"/>
      <c r="AG83" s="122"/>
      <c r="AH83" s="122"/>
      <c r="AI83" s="122" t="s">
        <v>565</v>
      </c>
      <c r="AJ83" s="122"/>
      <c r="AK83" s="122"/>
      <c r="AL83" s="122"/>
      <c r="AM83" s="122" t="s">
        <v>381</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413</v>
      </c>
      <c r="AF88" s="122"/>
      <c r="AG88" s="122"/>
      <c r="AH88" s="122"/>
      <c r="AI88" s="122" t="s">
        <v>565</v>
      </c>
      <c r="AJ88" s="122"/>
      <c r="AK88" s="122"/>
      <c r="AL88" s="122"/>
      <c r="AM88" s="122" t="s">
        <v>381</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413</v>
      </c>
      <c r="AF93" s="122"/>
      <c r="AG93" s="122"/>
      <c r="AH93" s="122"/>
      <c r="AI93" s="122" t="s">
        <v>565</v>
      </c>
      <c r="AJ93" s="122"/>
      <c r="AK93" s="122"/>
      <c r="AL93" s="122"/>
      <c r="AM93" s="122" t="s">
        <v>381</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customHeight="1" x14ac:dyDescent="0.2">
      <c r="A98" s="759" t="s">
        <v>576</v>
      </c>
      <c r="B98" s="760"/>
      <c r="C98" s="760"/>
      <c r="D98" s="760"/>
      <c r="E98" s="760"/>
      <c r="F98" s="761"/>
      <c r="G98" s="762" t="s">
        <v>712</v>
      </c>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c r="AY98">
        <f>COUNTA($G$98)</f>
        <v>1</v>
      </c>
    </row>
    <row r="99" spans="1:60" ht="31.5" customHeight="1" x14ac:dyDescent="0.2">
      <c r="A99" s="697" t="s">
        <v>577</v>
      </c>
      <c r="B99" s="156"/>
      <c r="C99" s="156"/>
      <c r="D99" s="156"/>
      <c r="E99" s="156"/>
      <c r="F99" s="157"/>
      <c r="G99" s="735" t="s">
        <v>569</v>
      </c>
      <c r="H99" s="736"/>
      <c r="I99" s="736"/>
      <c r="J99" s="736"/>
      <c r="K99" s="736"/>
      <c r="L99" s="736"/>
      <c r="M99" s="736"/>
      <c r="N99" s="736"/>
      <c r="O99" s="736"/>
      <c r="P99" s="737" t="s">
        <v>568</v>
      </c>
      <c r="Q99" s="736"/>
      <c r="R99" s="736"/>
      <c r="S99" s="736"/>
      <c r="T99" s="736"/>
      <c r="U99" s="736"/>
      <c r="V99" s="736"/>
      <c r="W99" s="736"/>
      <c r="X99" s="738"/>
      <c r="Y99" s="739"/>
      <c r="Z99" s="740"/>
      <c r="AA99" s="741"/>
      <c r="AB99" s="674" t="s">
        <v>11</v>
      </c>
      <c r="AC99" s="674"/>
      <c r="AD99" s="674"/>
      <c r="AE99" s="122" t="s">
        <v>413</v>
      </c>
      <c r="AF99" s="122"/>
      <c r="AG99" s="122"/>
      <c r="AH99" s="122"/>
      <c r="AI99" s="122" t="s">
        <v>565</v>
      </c>
      <c r="AJ99" s="122"/>
      <c r="AK99" s="122"/>
      <c r="AL99" s="122"/>
      <c r="AM99" s="122" t="s">
        <v>381</v>
      </c>
      <c r="AN99" s="122"/>
      <c r="AO99" s="122"/>
      <c r="AP99" s="122"/>
      <c r="AQ99" s="671" t="s">
        <v>412</v>
      </c>
      <c r="AR99" s="672"/>
      <c r="AS99" s="672"/>
      <c r="AT99" s="673"/>
      <c r="AU99" s="671" t="s">
        <v>590</v>
      </c>
      <c r="AV99" s="672"/>
      <c r="AW99" s="672"/>
      <c r="AX99" s="682"/>
      <c r="AY99">
        <f>COUNTA($G$100)</f>
        <v>1</v>
      </c>
    </row>
    <row r="100" spans="1:60" ht="23.25" customHeight="1" x14ac:dyDescent="0.2">
      <c r="A100" s="697"/>
      <c r="B100" s="156"/>
      <c r="C100" s="156"/>
      <c r="D100" s="156"/>
      <c r="E100" s="156"/>
      <c r="F100" s="157"/>
      <c r="G100" s="683" t="s">
        <v>714</v>
      </c>
      <c r="H100" s="684"/>
      <c r="I100" s="684"/>
      <c r="J100" s="684"/>
      <c r="K100" s="684"/>
      <c r="L100" s="684"/>
      <c r="M100" s="684"/>
      <c r="N100" s="684"/>
      <c r="O100" s="684"/>
      <c r="P100" s="687" t="s">
        <v>715</v>
      </c>
      <c r="Q100" s="688"/>
      <c r="R100" s="688"/>
      <c r="S100" s="688"/>
      <c r="T100" s="688"/>
      <c r="U100" s="688"/>
      <c r="V100" s="688"/>
      <c r="W100" s="688"/>
      <c r="X100" s="689"/>
      <c r="Y100" s="693" t="s">
        <v>51</v>
      </c>
      <c r="Z100" s="694"/>
      <c r="AA100" s="695"/>
      <c r="AB100" s="696" t="s">
        <v>620</v>
      </c>
      <c r="AC100" s="696"/>
      <c r="AD100" s="696"/>
      <c r="AE100" s="658" t="s">
        <v>611</v>
      </c>
      <c r="AF100" s="658"/>
      <c r="AG100" s="658"/>
      <c r="AH100" s="658"/>
      <c r="AI100" s="658" t="s">
        <v>611</v>
      </c>
      <c r="AJ100" s="658"/>
      <c r="AK100" s="658"/>
      <c r="AL100" s="658"/>
      <c r="AM100" s="681" t="s">
        <v>728</v>
      </c>
      <c r="AN100" s="658"/>
      <c r="AO100" s="658"/>
      <c r="AP100" s="658"/>
      <c r="AQ100" s="658" t="s">
        <v>611</v>
      </c>
      <c r="AR100" s="658"/>
      <c r="AS100" s="658"/>
      <c r="AT100" s="658"/>
      <c r="AU100" s="659" t="s">
        <v>611</v>
      </c>
      <c r="AV100" s="660"/>
      <c r="AW100" s="660"/>
      <c r="AX100" s="661"/>
      <c r="AY100">
        <f>$AY$99</f>
        <v>1</v>
      </c>
    </row>
    <row r="101" spans="1:60" ht="23.25" customHeight="1" x14ac:dyDescent="0.2">
      <c r="A101" s="191"/>
      <c r="B101" s="161"/>
      <c r="C101" s="161"/>
      <c r="D101" s="161"/>
      <c r="E101" s="161"/>
      <c r="F101" s="162"/>
      <c r="G101" s="685"/>
      <c r="H101" s="686"/>
      <c r="I101" s="686"/>
      <c r="J101" s="686"/>
      <c r="K101" s="686"/>
      <c r="L101" s="686"/>
      <c r="M101" s="686"/>
      <c r="N101" s="686"/>
      <c r="O101" s="686"/>
      <c r="P101" s="690"/>
      <c r="Q101" s="691"/>
      <c r="R101" s="691"/>
      <c r="S101" s="691"/>
      <c r="T101" s="691"/>
      <c r="U101" s="691"/>
      <c r="V101" s="691"/>
      <c r="W101" s="691"/>
      <c r="X101" s="692"/>
      <c r="Y101" s="662" t="s">
        <v>52</v>
      </c>
      <c r="Z101" s="663"/>
      <c r="AA101" s="664"/>
      <c r="AB101" s="696" t="s">
        <v>620</v>
      </c>
      <c r="AC101" s="696"/>
      <c r="AD101" s="696"/>
      <c r="AE101" s="658" t="s">
        <v>611</v>
      </c>
      <c r="AF101" s="658"/>
      <c r="AG101" s="658"/>
      <c r="AH101" s="658"/>
      <c r="AI101" s="658" t="s">
        <v>611</v>
      </c>
      <c r="AJ101" s="658"/>
      <c r="AK101" s="658"/>
      <c r="AL101" s="658"/>
      <c r="AM101" s="658">
        <v>2</v>
      </c>
      <c r="AN101" s="658"/>
      <c r="AO101" s="658"/>
      <c r="AP101" s="658"/>
      <c r="AQ101" s="658">
        <v>3</v>
      </c>
      <c r="AR101" s="658"/>
      <c r="AS101" s="658"/>
      <c r="AT101" s="658"/>
      <c r="AU101" s="659" t="s">
        <v>611</v>
      </c>
      <c r="AV101" s="660"/>
      <c r="AW101" s="660"/>
      <c r="AX101" s="661"/>
      <c r="AY101">
        <f>$AY$99</f>
        <v>1</v>
      </c>
    </row>
    <row r="102" spans="1:60" ht="23.25" customHeight="1" x14ac:dyDescent="0.2">
      <c r="A102" s="190" t="s">
        <v>578</v>
      </c>
      <c r="B102" s="108"/>
      <c r="C102" s="108"/>
      <c r="D102" s="108"/>
      <c r="E102" s="108"/>
      <c r="F102" s="708"/>
      <c r="G102" s="179" t="s">
        <v>579</v>
      </c>
      <c r="H102" s="179"/>
      <c r="I102" s="179"/>
      <c r="J102" s="179"/>
      <c r="K102" s="179"/>
      <c r="L102" s="179"/>
      <c r="M102" s="179"/>
      <c r="N102" s="179"/>
      <c r="O102" s="179"/>
      <c r="P102" s="179"/>
      <c r="Q102" s="179"/>
      <c r="R102" s="179"/>
      <c r="S102" s="179"/>
      <c r="T102" s="179"/>
      <c r="U102" s="179"/>
      <c r="V102" s="179"/>
      <c r="W102" s="179"/>
      <c r="X102" s="180"/>
      <c r="Y102" s="678"/>
      <c r="Z102" s="679"/>
      <c r="AA102" s="680"/>
      <c r="AB102" s="178" t="s">
        <v>11</v>
      </c>
      <c r="AC102" s="179"/>
      <c r="AD102" s="180"/>
      <c r="AE102" s="122" t="s">
        <v>413</v>
      </c>
      <c r="AF102" s="122"/>
      <c r="AG102" s="122"/>
      <c r="AH102" s="122"/>
      <c r="AI102" s="122" t="s">
        <v>565</v>
      </c>
      <c r="AJ102" s="122"/>
      <c r="AK102" s="122"/>
      <c r="AL102" s="122"/>
      <c r="AM102" s="122" t="s">
        <v>381</v>
      </c>
      <c r="AN102" s="122"/>
      <c r="AO102" s="122"/>
      <c r="AP102" s="122"/>
      <c r="AQ102" s="675" t="s">
        <v>591</v>
      </c>
      <c r="AR102" s="676"/>
      <c r="AS102" s="676"/>
      <c r="AT102" s="676"/>
      <c r="AU102" s="676"/>
      <c r="AV102" s="676"/>
      <c r="AW102" s="676"/>
      <c r="AX102" s="677"/>
      <c r="AY102">
        <f>IF(SUBSTITUTE(SUBSTITUTE($G$103,"／",""),"　","")="",0,1)</f>
        <v>1</v>
      </c>
    </row>
    <row r="103" spans="1:60" ht="23.25" customHeight="1" x14ac:dyDescent="0.2">
      <c r="A103" s="709"/>
      <c r="B103" s="200"/>
      <c r="C103" s="200"/>
      <c r="D103" s="200"/>
      <c r="E103" s="200"/>
      <c r="F103" s="710"/>
      <c r="G103" s="701" t="s">
        <v>711</v>
      </c>
      <c r="H103" s="702"/>
      <c r="I103" s="702"/>
      <c r="J103" s="702"/>
      <c r="K103" s="702"/>
      <c r="L103" s="702"/>
      <c r="M103" s="702"/>
      <c r="N103" s="702"/>
      <c r="O103" s="702"/>
      <c r="P103" s="702"/>
      <c r="Q103" s="702"/>
      <c r="R103" s="702"/>
      <c r="S103" s="702"/>
      <c r="T103" s="702"/>
      <c r="U103" s="702"/>
      <c r="V103" s="702"/>
      <c r="W103" s="702"/>
      <c r="X103" s="702"/>
      <c r="Y103" s="705" t="s">
        <v>578</v>
      </c>
      <c r="Z103" s="706"/>
      <c r="AA103" s="707"/>
      <c r="AB103" s="665" t="s">
        <v>623</v>
      </c>
      <c r="AC103" s="666"/>
      <c r="AD103" s="667"/>
      <c r="AE103" s="681" t="s">
        <v>611</v>
      </c>
      <c r="AF103" s="681"/>
      <c r="AG103" s="681"/>
      <c r="AH103" s="681"/>
      <c r="AI103" s="681" t="s">
        <v>611</v>
      </c>
      <c r="AJ103" s="681"/>
      <c r="AK103" s="681"/>
      <c r="AL103" s="681"/>
      <c r="AM103" s="681" t="s">
        <v>728</v>
      </c>
      <c r="AN103" s="681"/>
      <c r="AO103" s="681"/>
      <c r="AP103" s="681"/>
      <c r="AQ103" s="96">
        <f>350/3</f>
        <v>116.66666666666667</v>
      </c>
      <c r="AR103" s="90"/>
      <c r="AS103" s="90"/>
      <c r="AT103" s="90"/>
      <c r="AU103" s="90"/>
      <c r="AV103" s="90"/>
      <c r="AW103" s="90"/>
      <c r="AX103" s="91"/>
      <c r="AY103">
        <f>$AY$102</f>
        <v>1</v>
      </c>
    </row>
    <row r="104" spans="1:60" ht="30" customHeight="1" x14ac:dyDescent="0.2">
      <c r="A104" s="711"/>
      <c r="B104" s="111"/>
      <c r="C104" s="111"/>
      <c r="D104" s="111"/>
      <c r="E104" s="111"/>
      <c r="F104" s="712"/>
      <c r="G104" s="703"/>
      <c r="H104" s="704"/>
      <c r="I104" s="704"/>
      <c r="J104" s="704"/>
      <c r="K104" s="704"/>
      <c r="L104" s="704"/>
      <c r="M104" s="704"/>
      <c r="N104" s="704"/>
      <c r="O104" s="704"/>
      <c r="P104" s="704"/>
      <c r="Q104" s="704"/>
      <c r="R104" s="704"/>
      <c r="S104" s="704"/>
      <c r="T104" s="704"/>
      <c r="U104" s="704"/>
      <c r="V104" s="704"/>
      <c r="W104" s="704"/>
      <c r="X104" s="704"/>
      <c r="Y104" s="222" t="s">
        <v>581</v>
      </c>
      <c r="Z104" s="698"/>
      <c r="AA104" s="699"/>
      <c r="AB104" s="654" t="s">
        <v>623</v>
      </c>
      <c r="AC104" s="655"/>
      <c r="AD104" s="656"/>
      <c r="AE104" s="681" t="s">
        <v>611</v>
      </c>
      <c r="AF104" s="681"/>
      <c r="AG104" s="681"/>
      <c r="AH104" s="681"/>
      <c r="AI104" s="681" t="s">
        <v>611</v>
      </c>
      <c r="AJ104" s="681"/>
      <c r="AK104" s="681"/>
      <c r="AL104" s="681"/>
      <c r="AM104" s="657" t="s">
        <v>728</v>
      </c>
      <c r="AN104" s="657"/>
      <c r="AO104" s="657"/>
      <c r="AP104" s="657"/>
      <c r="AQ104" s="657" t="s">
        <v>716</v>
      </c>
      <c r="AR104" s="657"/>
      <c r="AS104" s="657"/>
      <c r="AT104" s="657"/>
      <c r="AU104" s="657"/>
      <c r="AV104" s="657"/>
      <c r="AW104" s="657"/>
      <c r="AX104" s="700"/>
      <c r="AY104">
        <f>$AY$102</f>
        <v>1</v>
      </c>
    </row>
    <row r="105" spans="1:60" ht="18.75" customHeight="1" x14ac:dyDescent="0.2">
      <c r="A105" s="457" t="s">
        <v>234</v>
      </c>
      <c r="B105" s="635"/>
      <c r="C105" s="635"/>
      <c r="D105" s="635"/>
      <c r="E105" s="635"/>
      <c r="F105" s="636"/>
      <c r="G105" s="644" t="s">
        <v>139</v>
      </c>
      <c r="H105" s="200"/>
      <c r="I105" s="200"/>
      <c r="J105" s="200"/>
      <c r="K105" s="200"/>
      <c r="L105" s="200"/>
      <c r="M105" s="200"/>
      <c r="N105" s="200"/>
      <c r="O105" s="201"/>
      <c r="P105" s="202" t="s">
        <v>55</v>
      </c>
      <c r="Q105" s="200"/>
      <c r="R105" s="200"/>
      <c r="S105" s="200"/>
      <c r="T105" s="200"/>
      <c r="U105" s="200"/>
      <c r="V105" s="200"/>
      <c r="W105" s="200"/>
      <c r="X105" s="201"/>
      <c r="Y105" s="645"/>
      <c r="Z105" s="646"/>
      <c r="AA105" s="647"/>
      <c r="AB105" s="651" t="s">
        <v>11</v>
      </c>
      <c r="AC105" s="652"/>
      <c r="AD105" s="653"/>
      <c r="AE105" s="122" t="s">
        <v>413</v>
      </c>
      <c r="AF105" s="122"/>
      <c r="AG105" s="122"/>
      <c r="AH105" s="122"/>
      <c r="AI105" s="122" t="s">
        <v>565</v>
      </c>
      <c r="AJ105" s="122"/>
      <c r="AK105" s="122"/>
      <c r="AL105" s="122"/>
      <c r="AM105" s="122" t="s">
        <v>381</v>
      </c>
      <c r="AN105" s="122"/>
      <c r="AO105" s="122"/>
      <c r="AP105" s="122"/>
      <c r="AQ105" s="219" t="s">
        <v>174</v>
      </c>
      <c r="AR105" s="220"/>
      <c r="AS105" s="220"/>
      <c r="AT105" s="221"/>
      <c r="AU105" s="200" t="s">
        <v>128</v>
      </c>
      <c r="AV105" s="200"/>
      <c r="AW105" s="200"/>
      <c r="AX105" s="203"/>
      <c r="AY105">
        <f>COUNTA($G$107)</f>
        <v>1</v>
      </c>
    </row>
    <row r="106" spans="1:60" ht="18.75" customHeight="1" x14ac:dyDescent="0.2">
      <c r="A106" s="637"/>
      <c r="B106" s="638"/>
      <c r="C106" s="638"/>
      <c r="D106" s="638"/>
      <c r="E106" s="638"/>
      <c r="F106" s="639"/>
      <c r="G106" s="159"/>
      <c r="H106" s="111"/>
      <c r="I106" s="111"/>
      <c r="J106" s="111"/>
      <c r="K106" s="111"/>
      <c r="L106" s="111"/>
      <c r="M106" s="111"/>
      <c r="N106" s="111"/>
      <c r="O106" s="112"/>
      <c r="P106" s="110"/>
      <c r="Q106" s="111"/>
      <c r="R106" s="111"/>
      <c r="S106" s="111"/>
      <c r="T106" s="111"/>
      <c r="U106" s="111"/>
      <c r="V106" s="111"/>
      <c r="W106" s="111"/>
      <c r="X106" s="112"/>
      <c r="Y106" s="648"/>
      <c r="Z106" s="649"/>
      <c r="AA106" s="650"/>
      <c r="AB106" s="119"/>
      <c r="AC106" s="120"/>
      <c r="AD106" s="121"/>
      <c r="AE106" s="122"/>
      <c r="AF106" s="122"/>
      <c r="AG106" s="122"/>
      <c r="AH106" s="122"/>
      <c r="AI106" s="122"/>
      <c r="AJ106" s="122"/>
      <c r="AK106" s="122"/>
      <c r="AL106" s="122"/>
      <c r="AM106" s="122"/>
      <c r="AN106" s="122"/>
      <c r="AO106" s="122"/>
      <c r="AP106" s="122"/>
      <c r="AQ106" s="549" t="s">
        <v>281</v>
      </c>
      <c r="AR106" s="550"/>
      <c r="AS106" s="130" t="s">
        <v>175</v>
      </c>
      <c r="AT106" s="131"/>
      <c r="AU106" s="129">
        <v>12</v>
      </c>
      <c r="AV106" s="129"/>
      <c r="AW106" s="111" t="s">
        <v>166</v>
      </c>
      <c r="AX106" s="132"/>
      <c r="AY106">
        <f t="shared" ref="AY106:AY111" si="3">$AY$105</f>
        <v>1</v>
      </c>
    </row>
    <row r="107" spans="1:60" ht="23.25" customHeight="1" x14ac:dyDescent="0.2">
      <c r="A107" s="640"/>
      <c r="B107" s="638"/>
      <c r="C107" s="638"/>
      <c r="D107" s="638"/>
      <c r="E107" s="638"/>
      <c r="F107" s="639"/>
      <c r="G107" s="181" t="s">
        <v>724</v>
      </c>
      <c r="H107" s="182"/>
      <c r="I107" s="182"/>
      <c r="J107" s="182"/>
      <c r="K107" s="182"/>
      <c r="L107" s="182"/>
      <c r="M107" s="182"/>
      <c r="N107" s="182"/>
      <c r="O107" s="183"/>
      <c r="P107" s="134" t="s">
        <v>738</v>
      </c>
      <c r="Q107" s="134"/>
      <c r="R107" s="134"/>
      <c r="S107" s="134"/>
      <c r="T107" s="134"/>
      <c r="U107" s="134"/>
      <c r="V107" s="134"/>
      <c r="W107" s="134"/>
      <c r="X107" s="135"/>
      <c r="Y107" s="222" t="s">
        <v>12</v>
      </c>
      <c r="Z107" s="223"/>
      <c r="AA107" s="224"/>
      <c r="AB107" s="668" t="s">
        <v>614</v>
      </c>
      <c r="AC107" s="669"/>
      <c r="AD107" s="670"/>
      <c r="AE107" s="96" t="s">
        <v>611</v>
      </c>
      <c r="AF107" s="90"/>
      <c r="AG107" s="90"/>
      <c r="AH107" s="545"/>
      <c r="AI107" s="96" t="s">
        <v>611</v>
      </c>
      <c r="AJ107" s="90"/>
      <c r="AK107" s="90"/>
      <c r="AL107" s="545"/>
      <c r="AM107" s="96" t="s">
        <v>611</v>
      </c>
      <c r="AN107" s="90"/>
      <c r="AO107" s="90"/>
      <c r="AP107" s="545"/>
      <c r="AQ107" s="97" t="s">
        <v>611</v>
      </c>
      <c r="AR107" s="98"/>
      <c r="AS107" s="98"/>
      <c r="AT107" s="99"/>
      <c r="AU107" s="96" t="s">
        <v>611</v>
      </c>
      <c r="AV107" s="90"/>
      <c r="AW107" s="90"/>
      <c r="AX107" s="91"/>
      <c r="AY107">
        <f t="shared" si="3"/>
        <v>1</v>
      </c>
    </row>
    <row r="108" spans="1:60" ht="23.25" customHeight="1" x14ac:dyDescent="0.2">
      <c r="A108" s="641"/>
      <c r="B108" s="642"/>
      <c r="C108" s="642"/>
      <c r="D108" s="642"/>
      <c r="E108" s="642"/>
      <c r="F108" s="643"/>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665" t="s">
        <v>614</v>
      </c>
      <c r="AC108" s="666"/>
      <c r="AD108" s="667"/>
      <c r="AE108" s="96" t="s">
        <v>611</v>
      </c>
      <c r="AF108" s="90"/>
      <c r="AG108" s="90"/>
      <c r="AH108" s="545"/>
      <c r="AI108" s="96" t="s">
        <v>611</v>
      </c>
      <c r="AJ108" s="90"/>
      <c r="AK108" s="90"/>
      <c r="AL108" s="545"/>
      <c r="AM108" s="96" t="s">
        <v>611</v>
      </c>
      <c r="AN108" s="90"/>
      <c r="AO108" s="90"/>
      <c r="AP108" s="545"/>
      <c r="AQ108" s="97" t="s">
        <v>611</v>
      </c>
      <c r="AR108" s="98"/>
      <c r="AS108" s="98"/>
      <c r="AT108" s="99"/>
      <c r="AU108" s="96">
        <v>17060</v>
      </c>
      <c r="AV108" s="90"/>
      <c r="AW108" s="90"/>
      <c r="AX108" s="91"/>
      <c r="AY108">
        <f t="shared" si="3"/>
        <v>1</v>
      </c>
    </row>
    <row r="109" spans="1:60" ht="23.25" customHeight="1" x14ac:dyDescent="0.2">
      <c r="A109" s="640"/>
      <c r="B109" s="638"/>
      <c r="C109" s="638"/>
      <c r="D109" s="638"/>
      <c r="E109" s="638"/>
      <c r="F109" s="639"/>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34" t="s">
        <v>14</v>
      </c>
      <c r="AC109" s="634"/>
      <c r="AD109" s="634"/>
      <c r="AE109" s="96" t="s">
        <v>611</v>
      </c>
      <c r="AF109" s="90"/>
      <c r="AG109" s="90"/>
      <c r="AH109" s="90"/>
      <c r="AI109" s="96" t="s">
        <v>611</v>
      </c>
      <c r="AJ109" s="90"/>
      <c r="AK109" s="90"/>
      <c r="AL109" s="90"/>
      <c r="AM109" s="96" t="s">
        <v>611</v>
      </c>
      <c r="AN109" s="90"/>
      <c r="AO109" s="90"/>
      <c r="AP109" s="90"/>
      <c r="AQ109" s="97" t="s">
        <v>611</v>
      </c>
      <c r="AR109" s="98"/>
      <c r="AS109" s="98"/>
      <c r="AT109" s="99"/>
      <c r="AU109" s="90" t="s">
        <v>281</v>
      </c>
      <c r="AV109" s="90"/>
      <c r="AW109" s="90"/>
      <c r="AX109" s="91"/>
      <c r="AY109">
        <f t="shared" si="3"/>
        <v>1</v>
      </c>
    </row>
    <row r="110" spans="1:60" ht="23.25" customHeight="1" x14ac:dyDescent="0.2">
      <c r="A110" s="190" t="s">
        <v>258</v>
      </c>
      <c r="B110" s="153"/>
      <c r="C110" s="153"/>
      <c r="D110" s="153"/>
      <c r="E110" s="153"/>
      <c r="F110" s="154"/>
      <c r="G110" s="192" t="s">
        <v>673</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customHeight="1" thickBot="1" x14ac:dyDescent="0.2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2">
      <c r="A112" s="198" t="s">
        <v>570</v>
      </c>
      <c r="B112" s="155" t="s">
        <v>571</v>
      </c>
      <c r="C112" s="156"/>
      <c r="D112" s="156"/>
      <c r="E112" s="156"/>
      <c r="F112" s="157"/>
      <c r="G112" s="200" t="s">
        <v>572</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592</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413</v>
      </c>
      <c r="AF117" s="122"/>
      <c r="AG117" s="122"/>
      <c r="AH117" s="122"/>
      <c r="AI117" s="122" t="s">
        <v>565</v>
      </c>
      <c r="AJ117" s="122"/>
      <c r="AK117" s="122"/>
      <c r="AL117" s="122"/>
      <c r="AM117" s="122" t="s">
        <v>381</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413</v>
      </c>
      <c r="AF122" s="122"/>
      <c r="AG122" s="122"/>
      <c r="AH122" s="122"/>
      <c r="AI122" s="122" t="s">
        <v>565</v>
      </c>
      <c r="AJ122" s="122"/>
      <c r="AK122" s="122"/>
      <c r="AL122" s="122"/>
      <c r="AM122" s="122" t="s">
        <v>381</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413</v>
      </c>
      <c r="AF127" s="122"/>
      <c r="AG127" s="122"/>
      <c r="AH127" s="122"/>
      <c r="AI127" s="122" t="s">
        <v>565</v>
      </c>
      <c r="AJ127" s="122"/>
      <c r="AK127" s="122"/>
      <c r="AL127" s="122"/>
      <c r="AM127" s="122" t="s">
        <v>381</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59" t="s">
        <v>576</v>
      </c>
      <c r="B132" s="760"/>
      <c r="C132" s="760"/>
      <c r="D132" s="760"/>
      <c r="E132" s="760"/>
      <c r="F132" s="761"/>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COUNTA($G$132)</f>
        <v>0</v>
      </c>
    </row>
    <row r="133" spans="1:60" ht="31.5" hidden="1" customHeight="1" x14ac:dyDescent="0.2">
      <c r="A133" s="697" t="s">
        <v>577</v>
      </c>
      <c r="B133" s="156"/>
      <c r="C133" s="156"/>
      <c r="D133" s="156"/>
      <c r="E133" s="156"/>
      <c r="F133" s="157"/>
      <c r="G133" s="735" t="s">
        <v>569</v>
      </c>
      <c r="H133" s="736"/>
      <c r="I133" s="736"/>
      <c r="J133" s="736"/>
      <c r="K133" s="736"/>
      <c r="L133" s="736"/>
      <c r="M133" s="736"/>
      <c r="N133" s="736"/>
      <c r="O133" s="736"/>
      <c r="P133" s="737" t="s">
        <v>568</v>
      </c>
      <c r="Q133" s="736"/>
      <c r="R133" s="736"/>
      <c r="S133" s="736"/>
      <c r="T133" s="736"/>
      <c r="U133" s="736"/>
      <c r="V133" s="736"/>
      <c r="W133" s="736"/>
      <c r="X133" s="738"/>
      <c r="Y133" s="739"/>
      <c r="Z133" s="740"/>
      <c r="AA133" s="741"/>
      <c r="AB133" s="674" t="s">
        <v>11</v>
      </c>
      <c r="AC133" s="674"/>
      <c r="AD133" s="674"/>
      <c r="AE133" s="122" t="s">
        <v>413</v>
      </c>
      <c r="AF133" s="122"/>
      <c r="AG133" s="122"/>
      <c r="AH133" s="122"/>
      <c r="AI133" s="122" t="s">
        <v>565</v>
      </c>
      <c r="AJ133" s="122"/>
      <c r="AK133" s="122"/>
      <c r="AL133" s="122"/>
      <c r="AM133" s="122" t="s">
        <v>381</v>
      </c>
      <c r="AN133" s="122"/>
      <c r="AO133" s="122"/>
      <c r="AP133" s="122"/>
      <c r="AQ133" s="671" t="s">
        <v>412</v>
      </c>
      <c r="AR133" s="672"/>
      <c r="AS133" s="672"/>
      <c r="AT133" s="673"/>
      <c r="AU133" s="671" t="s">
        <v>590</v>
      </c>
      <c r="AV133" s="672"/>
      <c r="AW133" s="672"/>
      <c r="AX133" s="682"/>
      <c r="AY133">
        <f>COUNTA($G$134)</f>
        <v>0</v>
      </c>
    </row>
    <row r="134" spans="1:60" ht="23.25" hidden="1" customHeight="1" x14ac:dyDescent="0.2">
      <c r="A134" s="697"/>
      <c r="B134" s="156"/>
      <c r="C134" s="156"/>
      <c r="D134" s="156"/>
      <c r="E134" s="156"/>
      <c r="F134" s="157"/>
      <c r="G134" s="683"/>
      <c r="H134" s="684"/>
      <c r="I134" s="684"/>
      <c r="J134" s="684"/>
      <c r="K134" s="684"/>
      <c r="L134" s="684"/>
      <c r="M134" s="684"/>
      <c r="N134" s="684"/>
      <c r="O134" s="684"/>
      <c r="P134" s="734"/>
      <c r="Q134" s="688"/>
      <c r="R134" s="688"/>
      <c r="S134" s="688"/>
      <c r="T134" s="688"/>
      <c r="U134" s="688"/>
      <c r="V134" s="688"/>
      <c r="W134" s="688"/>
      <c r="X134" s="689"/>
      <c r="Y134" s="693" t="s">
        <v>51</v>
      </c>
      <c r="Z134" s="694"/>
      <c r="AA134" s="695"/>
      <c r="AB134" s="696"/>
      <c r="AC134" s="696"/>
      <c r="AD134" s="696"/>
      <c r="AE134" s="658"/>
      <c r="AF134" s="658"/>
      <c r="AG134" s="658"/>
      <c r="AH134" s="658"/>
      <c r="AI134" s="658"/>
      <c r="AJ134" s="658"/>
      <c r="AK134" s="658"/>
      <c r="AL134" s="658"/>
      <c r="AM134" s="658"/>
      <c r="AN134" s="658"/>
      <c r="AO134" s="658"/>
      <c r="AP134" s="658"/>
      <c r="AQ134" s="658"/>
      <c r="AR134" s="658"/>
      <c r="AS134" s="658"/>
      <c r="AT134" s="658"/>
      <c r="AU134" s="659"/>
      <c r="AV134" s="660"/>
      <c r="AW134" s="660"/>
      <c r="AX134" s="661"/>
      <c r="AY134">
        <f>$AY$133</f>
        <v>0</v>
      </c>
    </row>
    <row r="135" spans="1:60" ht="23.25" hidden="1" customHeight="1" x14ac:dyDescent="0.2">
      <c r="A135" s="191"/>
      <c r="B135" s="161"/>
      <c r="C135" s="161"/>
      <c r="D135" s="161"/>
      <c r="E135" s="161"/>
      <c r="F135" s="162"/>
      <c r="G135" s="685"/>
      <c r="H135" s="686"/>
      <c r="I135" s="686"/>
      <c r="J135" s="686"/>
      <c r="K135" s="686"/>
      <c r="L135" s="686"/>
      <c r="M135" s="686"/>
      <c r="N135" s="686"/>
      <c r="O135" s="686"/>
      <c r="P135" s="690"/>
      <c r="Q135" s="691"/>
      <c r="R135" s="691"/>
      <c r="S135" s="691"/>
      <c r="T135" s="691"/>
      <c r="U135" s="691"/>
      <c r="V135" s="691"/>
      <c r="W135" s="691"/>
      <c r="X135" s="692"/>
      <c r="Y135" s="662" t="s">
        <v>52</v>
      </c>
      <c r="Z135" s="663"/>
      <c r="AA135" s="664"/>
      <c r="AB135" s="696"/>
      <c r="AC135" s="696"/>
      <c r="AD135" s="696"/>
      <c r="AE135" s="658"/>
      <c r="AF135" s="658"/>
      <c r="AG135" s="658"/>
      <c r="AH135" s="658"/>
      <c r="AI135" s="658"/>
      <c r="AJ135" s="658"/>
      <c r="AK135" s="658"/>
      <c r="AL135" s="658"/>
      <c r="AM135" s="658"/>
      <c r="AN135" s="658"/>
      <c r="AO135" s="658"/>
      <c r="AP135" s="658"/>
      <c r="AQ135" s="658"/>
      <c r="AR135" s="658"/>
      <c r="AS135" s="658"/>
      <c r="AT135" s="658"/>
      <c r="AU135" s="659"/>
      <c r="AV135" s="660"/>
      <c r="AW135" s="660"/>
      <c r="AX135" s="661"/>
      <c r="AY135">
        <f>$AY$133</f>
        <v>0</v>
      </c>
    </row>
    <row r="136" spans="1:60" ht="23.25" hidden="1" customHeight="1" x14ac:dyDescent="0.2">
      <c r="A136" s="190" t="s">
        <v>578</v>
      </c>
      <c r="B136" s="108"/>
      <c r="C136" s="108"/>
      <c r="D136" s="108"/>
      <c r="E136" s="108"/>
      <c r="F136" s="708"/>
      <c r="G136" s="179" t="s">
        <v>579</v>
      </c>
      <c r="H136" s="179"/>
      <c r="I136" s="179"/>
      <c r="J136" s="179"/>
      <c r="K136" s="179"/>
      <c r="L136" s="179"/>
      <c r="M136" s="179"/>
      <c r="N136" s="179"/>
      <c r="O136" s="179"/>
      <c r="P136" s="179"/>
      <c r="Q136" s="179"/>
      <c r="R136" s="179"/>
      <c r="S136" s="179"/>
      <c r="T136" s="179"/>
      <c r="U136" s="179"/>
      <c r="V136" s="179"/>
      <c r="W136" s="179"/>
      <c r="X136" s="180"/>
      <c r="Y136" s="678"/>
      <c r="Z136" s="679"/>
      <c r="AA136" s="680"/>
      <c r="AB136" s="178" t="s">
        <v>11</v>
      </c>
      <c r="AC136" s="179"/>
      <c r="AD136" s="180"/>
      <c r="AE136" s="122" t="s">
        <v>413</v>
      </c>
      <c r="AF136" s="122"/>
      <c r="AG136" s="122"/>
      <c r="AH136" s="122"/>
      <c r="AI136" s="122" t="s">
        <v>565</v>
      </c>
      <c r="AJ136" s="122"/>
      <c r="AK136" s="122"/>
      <c r="AL136" s="122"/>
      <c r="AM136" s="122" t="s">
        <v>381</v>
      </c>
      <c r="AN136" s="122"/>
      <c r="AO136" s="122"/>
      <c r="AP136" s="122"/>
      <c r="AQ136" s="675" t="s">
        <v>591</v>
      </c>
      <c r="AR136" s="676"/>
      <c r="AS136" s="676"/>
      <c r="AT136" s="676"/>
      <c r="AU136" s="676"/>
      <c r="AV136" s="676"/>
      <c r="AW136" s="676"/>
      <c r="AX136" s="677"/>
      <c r="AY136">
        <f>IF(SUBSTITUTE(SUBSTITUTE($G$137,"／",""),"　","")="",0,1)</f>
        <v>0</v>
      </c>
    </row>
    <row r="137" spans="1:60" ht="23.25" hidden="1" customHeight="1" x14ac:dyDescent="0.2">
      <c r="A137" s="709"/>
      <c r="B137" s="200"/>
      <c r="C137" s="200"/>
      <c r="D137" s="200"/>
      <c r="E137" s="200"/>
      <c r="F137" s="710"/>
      <c r="G137" s="701" t="s">
        <v>631</v>
      </c>
      <c r="H137" s="702"/>
      <c r="I137" s="702"/>
      <c r="J137" s="702"/>
      <c r="K137" s="702"/>
      <c r="L137" s="702"/>
      <c r="M137" s="702"/>
      <c r="N137" s="702"/>
      <c r="O137" s="702"/>
      <c r="P137" s="702"/>
      <c r="Q137" s="702"/>
      <c r="R137" s="702"/>
      <c r="S137" s="702"/>
      <c r="T137" s="702"/>
      <c r="U137" s="702"/>
      <c r="V137" s="702"/>
      <c r="W137" s="702"/>
      <c r="X137" s="702"/>
      <c r="Y137" s="705" t="s">
        <v>578</v>
      </c>
      <c r="Z137" s="706"/>
      <c r="AA137" s="707"/>
      <c r="AB137" s="665"/>
      <c r="AC137" s="666"/>
      <c r="AD137" s="667"/>
      <c r="AE137" s="681"/>
      <c r="AF137" s="681"/>
      <c r="AG137" s="681"/>
      <c r="AH137" s="681"/>
      <c r="AI137" s="681"/>
      <c r="AJ137" s="681"/>
      <c r="AK137" s="681"/>
      <c r="AL137" s="681"/>
      <c r="AM137" s="681"/>
      <c r="AN137" s="681"/>
      <c r="AO137" s="681"/>
      <c r="AP137" s="681"/>
      <c r="AQ137" s="96"/>
      <c r="AR137" s="90"/>
      <c r="AS137" s="90"/>
      <c r="AT137" s="90"/>
      <c r="AU137" s="90"/>
      <c r="AV137" s="90"/>
      <c r="AW137" s="90"/>
      <c r="AX137" s="91"/>
      <c r="AY137">
        <f>$AY$136</f>
        <v>0</v>
      </c>
    </row>
    <row r="138" spans="1:60" ht="46.5" hidden="1" customHeight="1" x14ac:dyDescent="0.2">
      <c r="A138" s="711"/>
      <c r="B138" s="111"/>
      <c r="C138" s="111"/>
      <c r="D138" s="111"/>
      <c r="E138" s="111"/>
      <c r="F138" s="712"/>
      <c r="G138" s="703"/>
      <c r="H138" s="704"/>
      <c r="I138" s="704"/>
      <c r="J138" s="704"/>
      <c r="K138" s="704"/>
      <c r="L138" s="704"/>
      <c r="M138" s="704"/>
      <c r="N138" s="704"/>
      <c r="O138" s="704"/>
      <c r="P138" s="704"/>
      <c r="Q138" s="704"/>
      <c r="R138" s="704"/>
      <c r="S138" s="704"/>
      <c r="T138" s="704"/>
      <c r="U138" s="704"/>
      <c r="V138" s="704"/>
      <c r="W138" s="704"/>
      <c r="X138" s="704"/>
      <c r="Y138" s="222" t="s">
        <v>581</v>
      </c>
      <c r="Z138" s="698"/>
      <c r="AA138" s="699"/>
      <c r="AB138" s="654" t="s">
        <v>582</v>
      </c>
      <c r="AC138" s="655"/>
      <c r="AD138" s="656"/>
      <c r="AE138" s="657"/>
      <c r="AF138" s="657"/>
      <c r="AG138" s="657"/>
      <c r="AH138" s="657"/>
      <c r="AI138" s="657"/>
      <c r="AJ138" s="657"/>
      <c r="AK138" s="657"/>
      <c r="AL138" s="657"/>
      <c r="AM138" s="657"/>
      <c r="AN138" s="657"/>
      <c r="AO138" s="657"/>
      <c r="AP138" s="657"/>
      <c r="AQ138" s="657"/>
      <c r="AR138" s="657"/>
      <c r="AS138" s="657"/>
      <c r="AT138" s="657"/>
      <c r="AU138" s="657"/>
      <c r="AV138" s="657"/>
      <c r="AW138" s="657"/>
      <c r="AX138" s="700"/>
      <c r="AY138">
        <f>$AY$136</f>
        <v>0</v>
      </c>
    </row>
    <row r="139" spans="1:60" ht="18.75" hidden="1" customHeight="1" x14ac:dyDescent="0.2">
      <c r="A139" s="457" t="s">
        <v>234</v>
      </c>
      <c r="B139" s="635"/>
      <c r="C139" s="635"/>
      <c r="D139" s="635"/>
      <c r="E139" s="635"/>
      <c r="F139" s="636"/>
      <c r="G139" s="644" t="s">
        <v>139</v>
      </c>
      <c r="H139" s="200"/>
      <c r="I139" s="200"/>
      <c r="J139" s="200"/>
      <c r="K139" s="200"/>
      <c r="L139" s="200"/>
      <c r="M139" s="200"/>
      <c r="N139" s="200"/>
      <c r="O139" s="201"/>
      <c r="P139" s="202" t="s">
        <v>55</v>
      </c>
      <c r="Q139" s="200"/>
      <c r="R139" s="200"/>
      <c r="S139" s="200"/>
      <c r="T139" s="200"/>
      <c r="U139" s="200"/>
      <c r="V139" s="200"/>
      <c r="W139" s="200"/>
      <c r="X139" s="201"/>
      <c r="Y139" s="645"/>
      <c r="Z139" s="646"/>
      <c r="AA139" s="647"/>
      <c r="AB139" s="651" t="s">
        <v>11</v>
      </c>
      <c r="AC139" s="652"/>
      <c r="AD139" s="653"/>
      <c r="AE139" s="122" t="s">
        <v>413</v>
      </c>
      <c r="AF139" s="122"/>
      <c r="AG139" s="122"/>
      <c r="AH139" s="122"/>
      <c r="AI139" s="122" t="s">
        <v>565</v>
      </c>
      <c r="AJ139" s="122"/>
      <c r="AK139" s="122"/>
      <c r="AL139" s="122"/>
      <c r="AM139" s="122" t="s">
        <v>381</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37"/>
      <c r="B140" s="638"/>
      <c r="C140" s="638"/>
      <c r="D140" s="638"/>
      <c r="E140" s="638"/>
      <c r="F140" s="639"/>
      <c r="G140" s="159"/>
      <c r="H140" s="111"/>
      <c r="I140" s="111"/>
      <c r="J140" s="111"/>
      <c r="K140" s="111"/>
      <c r="L140" s="111"/>
      <c r="M140" s="111"/>
      <c r="N140" s="111"/>
      <c r="O140" s="112"/>
      <c r="P140" s="110"/>
      <c r="Q140" s="111"/>
      <c r="R140" s="111"/>
      <c r="S140" s="111"/>
      <c r="T140" s="111"/>
      <c r="U140" s="111"/>
      <c r="V140" s="111"/>
      <c r="W140" s="111"/>
      <c r="X140" s="112"/>
      <c r="Y140" s="648"/>
      <c r="Z140" s="649"/>
      <c r="AA140" s="650"/>
      <c r="AB140" s="119"/>
      <c r="AC140" s="120"/>
      <c r="AD140" s="121"/>
      <c r="AE140" s="122"/>
      <c r="AF140" s="122"/>
      <c r="AG140" s="122"/>
      <c r="AH140" s="122"/>
      <c r="AI140" s="122"/>
      <c r="AJ140" s="122"/>
      <c r="AK140" s="122"/>
      <c r="AL140" s="122"/>
      <c r="AM140" s="122"/>
      <c r="AN140" s="122"/>
      <c r="AO140" s="122"/>
      <c r="AP140" s="122"/>
      <c r="AQ140" s="549"/>
      <c r="AR140" s="550"/>
      <c r="AS140" s="130" t="s">
        <v>175</v>
      </c>
      <c r="AT140" s="131"/>
      <c r="AU140" s="129"/>
      <c r="AV140" s="129"/>
      <c r="AW140" s="111" t="s">
        <v>166</v>
      </c>
      <c r="AX140" s="132"/>
      <c r="AY140">
        <f t="shared" ref="AY140:AY145" si="5">$AY$139</f>
        <v>0</v>
      </c>
    </row>
    <row r="141" spans="1:60" ht="23.25" hidden="1" customHeight="1" x14ac:dyDescent="0.2">
      <c r="A141" s="640"/>
      <c r="B141" s="638"/>
      <c r="C141" s="638"/>
      <c r="D141" s="638"/>
      <c r="E141" s="638"/>
      <c r="F141" s="639"/>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41"/>
      <c r="B142" s="642"/>
      <c r="C142" s="642"/>
      <c r="D142" s="642"/>
      <c r="E142" s="642"/>
      <c r="F142" s="643"/>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40"/>
      <c r="B143" s="638"/>
      <c r="C143" s="638"/>
      <c r="D143" s="638"/>
      <c r="E143" s="638"/>
      <c r="F143" s="639"/>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34" t="s">
        <v>14</v>
      </c>
      <c r="AC143" s="634"/>
      <c r="AD143" s="634"/>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258</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570</v>
      </c>
      <c r="B146" s="155" t="s">
        <v>571</v>
      </c>
      <c r="C146" s="156"/>
      <c r="D146" s="156"/>
      <c r="E146" s="156"/>
      <c r="F146" s="157"/>
      <c r="G146" s="200" t="s">
        <v>572</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592</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413</v>
      </c>
      <c r="AF151" s="122"/>
      <c r="AG151" s="122"/>
      <c r="AH151" s="122"/>
      <c r="AI151" s="122" t="s">
        <v>565</v>
      </c>
      <c r="AJ151" s="122"/>
      <c r="AK151" s="122"/>
      <c r="AL151" s="122"/>
      <c r="AM151" s="122" t="s">
        <v>381</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413</v>
      </c>
      <c r="AF156" s="122"/>
      <c r="AG156" s="122"/>
      <c r="AH156" s="122"/>
      <c r="AI156" s="122" t="s">
        <v>565</v>
      </c>
      <c r="AJ156" s="122"/>
      <c r="AK156" s="122"/>
      <c r="AL156" s="122"/>
      <c r="AM156" s="122" t="s">
        <v>381</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413</v>
      </c>
      <c r="AF161" s="122"/>
      <c r="AG161" s="122"/>
      <c r="AH161" s="122"/>
      <c r="AI161" s="122" t="s">
        <v>565</v>
      </c>
      <c r="AJ161" s="122"/>
      <c r="AK161" s="122"/>
      <c r="AL161" s="122"/>
      <c r="AM161" s="122" t="s">
        <v>381</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59" t="s">
        <v>576</v>
      </c>
      <c r="B166" s="760"/>
      <c r="C166" s="760"/>
      <c r="D166" s="760"/>
      <c r="E166" s="760"/>
      <c r="F166" s="761"/>
      <c r="G166" s="762"/>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4"/>
      <c r="AY166">
        <f>COUNTA($G$166)</f>
        <v>0</v>
      </c>
    </row>
    <row r="167" spans="1:60" ht="31.5" hidden="1" customHeight="1" x14ac:dyDescent="0.2">
      <c r="A167" s="697" t="s">
        <v>577</v>
      </c>
      <c r="B167" s="156"/>
      <c r="C167" s="156"/>
      <c r="D167" s="156"/>
      <c r="E167" s="156"/>
      <c r="F167" s="157"/>
      <c r="G167" s="735" t="s">
        <v>569</v>
      </c>
      <c r="H167" s="736"/>
      <c r="I167" s="736"/>
      <c r="J167" s="736"/>
      <c r="K167" s="736"/>
      <c r="L167" s="736"/>
      <c r="M167" s="736"/>
      <c r="N167" s="736"/>
      <c r="O167" s="736"/>
      <c r="P167" s="737" t="s">
        <v>568</v>
      </c>
      <c r="Q167" s="736"/>
      <c r="R167" s="736"/>
      <c r="S167" s="736"/>
      <c r="T167" s="736"/>
      <c r="U167" s="736"/>
      <c r="V167" s="736"/>
      <c r="W167" s="736"/>
      <c r="X167" s="738"/>
      <c r="Y167" s="739"/>
      <c r="Z167" s="740"/>
      <c r="AA167" s="741"/>
      <c r="AB167" s="674" t="s">
        <v>11</v>
      </c>
      <c r="AC167" s="674"/>
      <c r="AD167" s="674"/>
      <c r="AE167" s="122" t="s">
        <v>413</v>
      </c>
      <c r="AF167" s="122"/>
      <c r="AG167" s="122"/>
      <c r="AH167" s="122"/>
      <c r="AI167" s="122" t="s">
        <v>565</v>
      </c>
      <c r="AJ167" s="122"/>
      <c r="AK167" s="122"/>
      <c r="AL167" s="122"/>
      <c r="AM167" s="122" t="s">
        <v>381</v>
      </c>
      <c r="AN167" s="122"/>
      <c r="AO167" s="122"/>
      <c r="AP167" s="122"/>
      <c r="AQ167" s="671" t="s">
        <v>412</v>
      </c>
      <c r="AR167" s="672"/>
      <c r="AS167" s="672"/>
      <c r="AT167" s="673"/>
      <c r="AU167" s="671" t="s">
        <v>590</v>
      </c>
      <c r="AV167" s="672"/>
      <c r="AW167" s="672"/>
      <c r="AX167" s="682"/>
      <c r="AY167">
        <f>COUNTA($G$168)</f>
        <v>0</v>
      </c>
    </row>
    <row r="168" spans="1:60" ht="23.25" hidden="1" customHeight="1" x14ac:dyDescent="0.2">
      <c r="A168" s="697"/>
      <c r="B168" s="156"/>
      <c r="C168" s="156"/>
      <c r="D168" s="156"/>
      <c r="E168" s="156"/>
      <c r="F168" s="157"/>
      <c r="G168" s="683"/>
      <c r="H168" s="684"/>
      <c r="I168" s="684"/>
      <c r="J168" s="684"/>
      <c r="K168" s="684"/>
      <c r="L168" s="684"/>
      <c r="M168" s="684"/>
      <c r="N168" s="684"/>
      <c r="O168" s="684"/>
      <c r="P168" s="734"/>
      <c r="Q168" s="688"/>
      <c r="R168" s="688"/>
      <c r="S168" s="688"/>
      <c r="T168" s="688"/>
      <c r="U168" s="688"/>
      <c r="V168" s="688"/>
      <c r="W168" s="688"/>
      <c r="X168" s="689"/>
      <c r="Y168" s="693" t="s">
        <v>51</v>
      </c>
      <c r="Z168" s="694"/>
      <c r="AA168" s="695"/>
      <c r="AB168" s="696"/>
      <c r="AC168" s="696"/>
      <c r="AD168" s="696"/>
      <c r="AE168" s="658"/>
      <c r="AF168" s="658"/>
      <c r="AG168" s="658"/>
      <c r="AH168" s="658"/>
      <c r="AI168" s="658"/>
      <c r="AJ168" s="658"/>
      <c r="AK168" s="658"/>
      <c r="AL168" s="658"/>
      <c r="AM168" s="658"/>
      <c r="AN168" s="658"/>
      <c r="AO168" s="658"/>
      <c r="AP168" s="658"/>
      <c r="AQ168" s="658"/>
      <c r="AR168" s="658"/>
      <c r="AS168" s="658"/>
      <c r="AT168" s="658"/>
      <c r="AU168" s="659"/>
      <c r="AV168" s="660"/>
      <c r="AW168" s="660"/>
      <c r="AX168" s="661"/>
      <c r="AY168">
        <f>$AY$167</f>
        <v>0</v>
      </c>
    </row>
    <row r="169" spans="1:60" ht="23.25" hidden="1" customHeight="1" x14ac:dyDescent="0.2">
      <c r="A169" s="191"/>
      <c r="B169" s="161"/>
      <c r="C169" s="161"/>
      <c r="D169" s="161"/>
      <c r="E169" s="161"/>
      <c r="F169" s="162"/>
      <c r="G169" s="685"/>
      <c r="H169" s="686"/>
      <c r="I169" s="686"/>
      <c r="J169" s="686"/>
      <c r="K169" s="686"/>
      <c r="L169" s="686"/>
      <c r="M169" s="686"/>
      <c r="N169" s="686"/>
      <c r="O169" s="686"/>
      <c r="P169" s="690"/>
      <c r="Q169" s="691"/>
      <c r="R169" s="691"/>
      <c r="S169" s="691"/>
      <c r="T169" s="691"/>
      <c r="U169" s="691"/>
      <c r="V169" s="691"/>
      <c r="W169" s="691"/>
      <c r="X169" s="692"/>
      <c r="Y169" s="662" t="s">
        <v>52</v>
      </c>
      <c r="Z169" s="663"/>
      <c r="AA169" s="664"/>
      <c r="AB169" s="696"/>
      <c r="AC169" s="696"/>
      <c r="AD169" s="696"/>
      <c r="AE169" s="658"/>
      <c r="AF169" s="658"/>
      <c r="AG169" s="658"/>
      <c r="AH169" s="658"/>
      <c r="AI169" s="658"/>
      <c r="AJ169" s="658"/>
      <c r="AK169" s="658"/>
      <c r="AL169" s="658"/>
      <c r="AM169" s="658"/>
      <c r="AN169" s="658"/>
      <c r="AO169" s="658"/>
      <c r="AP169" s="658"/>
      <c r="AQ169" s="658"/>
      <c r="AR169" s="658"/>
      <c r="AS169" s="658"/>
      <c r="AT169" s="658"/>
      <c r="AU169" s="659"/>
      <c r="AV169" s="660"/>
      <c r="AW169" s="660"/>
      <c r="AX169" s="661"/>
      <c r="AY169">
        <f>$AY$167</f>
        <v>0</v>
      </c>
    </row>
    <row r="170" spans="1:60" ht="23.25" hidden="1" customHeight="1" x14ac:dyDescent="0.2">
      <c r="A170" s="190" t="s">
        <v>578</v>
      </c>
      <c r="B170" s="108"/>
      <c r="C170" s="108"/>
      <c r="D170" s="108"/>
      <c r="E170" s="108"/>
      <c r="F170" s="708"/>
      <c r="G170" s="179" t="s">
        <v>579</v>
      </c>
      <c r="H170" s="179"/>
      <c r="I170" s="179"/>
      <c r="J170" s="179"/>
      <c r="K170" s="179"/>
      <c r="L170" s="179"/>
      <c r="M170" s="179"/>
      <c r="N170" s="179"/>
      <c r="O170" s="179"/>
      <c r="P170" s="179"/>
      <c r="Q170" s="179"/>
      <c r="R170" s="179"/>
      <c r="S170" s="179"/>
      <c r="T170" s="179"/>
      <c r="U170" s="179"/>
      <c r="V170" s="179"/>
      <c r="W170" s="179"/>
      <c r="X170" s="180"/>
      <c r="Y170" s="678"/>
      <c r="Z170" s="679"/>
      <c r="AA170" s="680"/>
      <c r="AB170" s="178" t="s">
        <v>11</v>
      </c>
      <c r="AC170" s="179"/>
      <c r="AD170" s="180"/>
      <c r="AE170" s="122" t="s">
        <v>413</v>
      </c>
      <c r="AF170" s="122"/>
      <c r="AG170" s="122"/>
      <c r="AH170" s="122"/>
      <c r="AI170" s="122" t="s">
        <v>565</v>
      </c>
      <c r="AJ170" s="122"/>
      <c r="AK170" s="122"/>
      <c r="AL170" s="122"/>
      <c r="AM170" s="122" t="s">
        <v>381</v>
      </c>
      <c r="AN170" s="122"/>
      <c r="AO170" s="122"/>
      <c r="AP170" s="122"/>
      <c r="AQ170" s="675" t="s">
        <v>591</v>
      </c>
      <c r="AR170" s="676"/>
      <c r="AS170" s="676"/>
      <c r="AT170" s="676"/>
      <c r="AU170" s="676"/>
      <c r="AV170" s="676"/>
      <c r="AW170" s="676"/>
      <c r="AX170" s="677"/>
      <c r="AY170">
        <f>IF(SUBSTITUTE(SUBSTITUTE($G$171,"／",""),"　","")="",0,1)</f>
        <v>0</v>
      </c>
    </row>
    <row r="171" spans="1:60" ht="23.25" hidden="1" customHeight="1" x14ac:dyDescent="0.2">
      <c r="A171" s="709"/>
      <c r="B171" s="200"/>
      <c r="C171" s="200"/>
      <c r="D171" s="200"/>
      <c r="E171" s="200"/>
      <c r="F171" s="710"/>
      <c r="G171" s="701" t="s">
        <v>580</v>
      </c>
      <c r="H171" s="702"/>
      <c r="I171" s="702"/>
      <c r="J171" s="702"/>
      <c r="K171" s="702"/>
      <c r="L171" s="702"/>
      <c r="M171" s="702"/>
      <c r="N171" s="702"/>
      <c r="O171" s="702"/>
      <c r="P171" s="702"/>
      <c r="Q171" s="702"/>
      <c r="R171" s="702"/>
      <c r="S171" s="702"/>
      <c r="T171" s="702"/>
      <c r="U171" s="702"/>
      <c r="V171" s="702"/>
      <c r="W171" s="702"/>
      <c r="X171" s="702"/>
      <c r="Y171" s="705" t="s">
        <v>578</v>
      </c>
      <c r="Z171" s="706"/>
      <c r="AA171" s="707"/>
      <c r="AB171" s="665"/>
      <c r="AC171" s="666"/>
      <c r="AD171" s="667"/>
      <c r="AE171" s="681"/>
      <c r="AF171" s="681"/>
      <c r="AG171" s="681"/>
      <c r="AH171" s="681"/>
      <c r="AI171" s="681"/>
      <c r="AJ171" s="681"/>
      <c r="AK171" s="681"/>
      <c r="AL171" s="681"/>
      <c r="AM171" s="681"/>
      <c r="AN171" s="681"/>
      <c r="AO171" s="681"/>
      <c r="AP171" s="681"/>
      <c r="AQ171" s="96"/>
      <c r="AR171" s="90"/>
      <c r="AS171" s="90"/>
      <c r="AT171" s="90"/>
      <c r="AU171" s="90"/>
      <c r="AV171" s="90"/>
      <c r="AW171" s="90"/>
      <c r="AX171" s="91"/>
      <c r="AY171">
        <f>$AY$170</f>
        <v>0</v>
      </c>
    </row>
    <row r="172" spans="1:60" ht="46.5" hidden="1" customHeight="1" x14ac:dyDescent="0.2">
      <c r="A172" s="711"/>
      <c r="B172" s="111"/>
      <c r="C172" s="111"/>
      <c r="D172" s="111"/>
      <c r="E172" s="111"/>
      <c r="F172" s="712"/>
      <c r="G172" s="703"/>
      <c r="H172" s="704"/>
      <c r="I172" s="704"/>
      <c r="J172" s="704"/>
      <c r="K172" s="704"/>
      <c r="L172" s="704"/>
      <c r="M172" s="704"/>
      <c r="N172" s="704"/>
      <c r="O172" s="704"/>
      <c r="P172" s="704"/>
      <c r="Q172" s="704"/>
      <c r="R172" s="704"/>
      <c r="S172" s="704"/>
      <c r="T172" s="704"/>
      <c r="U172" s="704"/>
      <c r="V172" s="704"/>
      <c r="W172" s="704"/>
      <c r="X172" s="704"/>
      <c r="Y172" s="222" t="s">
        <v>581</v>
      </c>
      <c r="Z172" s="698"/>
      <c r="AA172" s="699"/>
      <c r="AB172" s="654" t="s">
        <v>582</v>
      </c>
      <c r="AC172" s="655"/>
      <c r="AD172" s="656"/>
      <c r="AE172" s="657"/>
      <c r="AF172" s="657"/>
      <c r="AG172" s="657"/>
      <c r="AH172" s="657"/>
      <c r="AI172" s="657"/>
      <c r="AJ172" s="657"/>
      <c r="AK172" s="657"/>
      <c r="AL172" s="657"/>
      <c r="AM172" s="657"/>
      <c r="AN172" s="657"/>
      <c r="AO172" s="657"/>
      <c r="AP172" s="657"/>
      <c r="AQ172" s="657"/>
      <c r="AR172" s="657"/>
      <c r="AS172" s="657"/>
      <c r="AT172" s="657"/>
      <c r="AU172" s="657"/>
      <c r="AV172" s="657"/>
      <c r="AW172" s="657"/>
      <c r="AX172" s="700"/>
      <c r="AY172">
        <f>$AY$170</f>
        <v>0</v>
      </c>
    </row>
    <row r="173" spans="1:60" ht="18.75" hidden="1" customHeight="1" x14ac:dyDescent="0.2">
      <c r="A173" s="457" t="s">
        <v>234</v>
      </c>
      <c r="B173" s="635"/>
      <c r="C173" s="635"/>
      <c r="D173" s="635"/>
      <c r="E173" s="635"/>
      <c r="F173" s="636"/>
      <c r="G173" s="644" t="s">
        <v>139</v>
      </c>
      <c r="H173" s="200"/>
      <c r="I173" s="200"/>
      <c r="J173" s="200"/>
      <c r="K173" s="200"/>
      <c r="L173" s="200"/>
      <c r="M173" s="200"/>
      <c r="N173" s="200"/>
      <c r="O173" s="201"/>
      <c r="P173" s="202" t="s">
        <v>55</v>
      </c>
      <c r="Q173" s="200"/>
      <c r="R173" s="200"/>
      <c r="S173" s="200"/>
      <c r="T173" s="200"/>
      <c r="U173" s="200"/>
      <c r="V173" s="200"/>
      <c r="W173" s="200"/>
      <c r="X173" s="201"/>
      <c r="Y173" s="645"/>
      <c r="Z173" s="646"/>
      <c r="AA173" s="647"/>
      <c r="AB173" s="651" t="s">
        <v>11</v>
      </c>
      <c r="AC173" s="652"/>
      <c r="AD173" s="653"/>
      <c r="AE173" s="122" t="s">
        <v>413</v>
      </c>
      <c r="AF173" s="122"/>
      <c r="AG173" s="122"/>
      <c r="AH173" s="122"/>
      <c r="AI173" s="122" t="s">
        <v>565</v>
      </c>
      <c r="AJ173" s="122"/>
      <c r="AK173" s="122"/>
      <c r="AL173" s="122"/>
      <c r="AM173" s="122" t="s">
        <v>381</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37"/>
      <c r="B174" s="638"/>
      <c r="C174" s="638"/>
      <c r="D174" s="638"/>
      <c r="E174" s="638"/>
      <c r="F174" s="639"/>
      <c r="G174" s="159"/>
      <c r="H174" s="111"/>
      <c r="I174" s="111"/>
      <c r="J174" s="111"/>
      <c r="K174" s="111"/>
      <c r="L174" s="111"/>
      <c r="M174" s="111"/>
      <c r="N174" s="111"/>
      <c r="O174" s="112"/>
      <c r="P174" s="110"/>
      <c r="Q174" s="111"/>
      <c r="R174" s="111"/>
      <c r="S174" s="111"/>
      <c r="T174" s="111"/>
      <c r="U174" s="111"/>
      <c r="V174" s="111"/>
      <c r="W174" s="111"/>
      <c r="X174" s="112"/>
      <c r="Y174" s="648"/>
      <c r="Z174" s="649"/>
      <c r="AA174" s="650"/>
      <c r="AB174" s="119"/>
      <c r="AC174" s="120"/>
      <c r="AD174" s="121"/>
      <c r="AE174" s="122"/>
      <c r="AF174" s="122"/>
      <c r="AG174" s="122"/>
      <c r="AH174" s="122"/>
      <c r="AI174" s="122"/>
      <c r="AJ174" s="122"/>
      <c r="AK174" s="122"/>
      <c r="AL174" s="122"/>
      <c r="AM174" s="122"/>
      <c r="AN174" s="122"/>
      <c r="AO174" s="122"/>
      <c r="AP174" s="122"/>
      <c r="AQ174" s="549"/>
      <c r="AR174" s="550"/>
      <c r="AS174" s="130" t="s">
        <v>175</v>
      </c>
      <c r="AT174" s="131"/>
      <c r="AU174" s="129"/>
      <c r="AV174" s="129"/>
      <c r="AW174" s="111" t="s">
        <v>166</v>
      </c>
      <c r="AX174" s="132"/>
      <c r="AY174">
        <f t="shared" ref="AY174:AY179" si="7">$AY$173</f>
        <v>0</v>
      </c>
    </row>
    <row r="175" spans="1:60" ht="23.25" hidden="1" customHeight="1" x14ac:dyDescent="0.2">
      <c r="A175" s="640"/>
      <c r="B175" s="638"/>
      <c r="C175" s="638"/>
      <c r="D175" s="638"/>
      <c r="E175" s="638"/>
      <c r="F175" s="639"/>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41"/>
      <c r="B176" s="642"/>
      <c r="C176" s="642"/>
      <c r="D176" s="642"/>
      <c r="E176" s="642"/>
      <c r="F176" s="643"/>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40"/>
      <c r="B177" s="638"/>
      <c r="C177" s="638"/>
      <c r="D177" s="638"/>
      <c r="E177" s="638"/>
      <c r="F177" s="639"/>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34" t="s">
        <v>14</v>
      </c>
      <c r="AC177" s="634"/>
      <c r="AD177" s="634"/>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258</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570</v>
      </c>
      <c r="B180" s="155" t="s">
        <v>571</v>
      </c>
      <c r="C180" s="156"/>
      <c r="D180" s="156"/>
      <c r="E180" s="156"/>
      <c r="F180" s="157"/>
      <c r="G180" s="200" t="s">
        <v>572</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592</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413</v>
      </c>
      <c r="AF185" s="122"/>
      <c r="AG185" s="122"/>
      <c r="AH185" s="122"/>
      <c r="AI185" s="122" t="s">
        <v>565</v>
      </c>
      <c r="AJ185" s="122"/>
      <c r="AK185" s="122"/>
      <c r="AL185" s="122"/>
      <c r="AM185" s="122" t="s">
        <v>381</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413</v>
      </c>
      <c r="AF190" s="122"/>
      <c r="AG190" s="122"/>
      <c r="AH190" s="122"/>
      <c r="AI190" s="122" t="s">
        <v>565</v>
      </c>
      <c r="AJ190" s="122"/>
      <c r="AK190" s="122"/>
      <c r="AL190" s="122"/>
      <c r="AM190" s="122" t="s">
        <v>381</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413</v>
      </c>
      <c r="AF195" s="122"/>
      <c r="AG195" s="122"/>
      <c r="AH195" s="122"/>
      <c r="AI195" s="122" t="s">
        <v>565</v>
      </c>
      <c r="AJ195" s="122"/>
      <c r="AK195" s="122"/>
      <c r="AL195" s="122"/>
      <c r="AM195" s="122" t="s">
        <v>381</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customHeight="1" x14ac:dyDescent="0.2">
      <c r="A200" s="594" t="s">
        <v>235</v>
      </c>
      <c r="B200" s="595"/>
      <c r="C200" s="595"/>
      <c r="D200" s="595"/>
      <c r="E200" s="595"/>
      <c r="F200" s="596"/>
      <c r="G200" s="619"/>
      <c r="H200" s="621" t="s">
        <v>139</v>
      </c>
      <c r="I200" s="621"/>
      <c r="J200" s="621"/>
      <c r="K200" s="621"/>
      <c r="L200" s="621"/>
      <c r="M200" s="621"/>
      <c r="N200" s="621"/>
      <c r="O200" s="622"/>
      <c r="P200" s="624" t="s">
        <v>55</v>
      </c>
      <c r="Q200" s="621"/>
      <c r="R200" s="621"/>
      <c r="S200" s="621"/>
      <c r="T200" s="621"/>
      <c r="U200" s="621"/>
      <c r="V200" s="622"/>
      <c r="W200" s="626" t="s">
        <v>231</v>
      </c>
      <c r="X200" s="627"/>
      <c r="Y200" s="630"/>
      <c r="Z200" s="630"/>
      <c r="AA200" s="631"/>
      <c r="AB200" s="624" t="s">
        <v>11</v>
      </c>
      <c r="AC200" s="621"/>
      <c r="AD200" s="622"/>
      <c r="AE200" s="122" t="s">
        <v>413</v>
      </c>
      <c r="AF200" s="122"/>
      <c r="AG200" s="122"/>
      <c r="AH200" s="122"/>
      <c r="AI200" s="122" t="s">
        <v>565</v>
      </c>
      <c r="AJ200" s="122"/>
      <c r="AK200" s="122"/>
      <c r="AL200" s="122"/>
      <c r="AM200" s="122" t="s">
        <v>381</v>
      </c>
      <c r="AN200" s="122"/>
      <c r="AO200" s="122"/>
      <c r="AP200" s="122"/>
      <c r="AQ200" s="123" t="s">
        <v>174</v>
      </c>
      <c r="AR200" s="124"/>
      <c r="AS200" s="124"/>
      <c r="AT200" s="125"/>
      <c r="AU200" s="615" t="s">
        <v>128</v>
      </c>
      <c r="AV200" s="615"/>
      <c r="AW200" s="615"/>
      <c r="AX200" s="616"/>
      <c r="AY200">
        <f>COUNTA($H$202)</f>
        <v>1</v>
      </c>
    </row>
    <row r="201" spans="1:60" ht="18.75" customHeight="1" x14ac:dyDescent="0.2">
      <c r="A201" s="555"/>
      <c r="B201" s="556"/>
      <c r="C201" s="556"/>
      <c r="D201" s="556"/>
      <c r="E201" s="556"/>
      <c r="F201" s="557"/>
      <c r="G201" s="620"/>
      <c r="H201" s="617"/>
      <c r="I201" s="617"/>
      <c r="J201" s="617"/>
      <c r="K201" s="617"/>
      <c r="L201" s="617"/>
      <c r="M201" s="617"/>
      <c r="N201" s="617"/>
      <c r="O201" s="623"/>
      <c r="P201" s="625"/>
      <c r="Q201" s="617"/>
      <c r="R201" s="617"/>
      <c r="S201" s="617"/>
      <c r="T201" s="617"/>
      <c r="U201" s="617"/>
      <c r="V201" s="623"/>
      <c r="W201" s="628"/>
      <c r="X201" s="629"/>
      <c r="Y201" s="632"/>
      <c r="Z201" s="632"/>
      <c r="AA201" s="633"/>
      <c r="AB201" s="625"/>
      <c r="AC201" s="617"/>
      <c r="AD201" s="623"/>
      <c r="AE201" s="122"/>
      <c r="AF201" s="122"/>
      <c r="AG201" s="122"/>
      <c r="AH201" s="122"/>
      <c r="AI201" s="122"/>
      <c r="AJ201" s="122"/>
      <c r="AK201" s="122"/>
      <c r="AL201" s="122"/>
      <c r="AM201" s="122"/>
      <c r="AN201" s="122"/>
      <c r="AO201" s="122"/>
      <c r="AP201" s="122"/>
      <c r="AQ201" s="549">
        <v>9</v>
      </c>
      <c r="AR201" s="550"/>
      <c r="AS201" s="130" t="s">
        <v>175</v>
      </c>
      <c r="AT201" s="131"/>
      <c r="AU201" s="129">
        <v>12</v>
      </c>
      <c r="AV201" s="129"/>
      <c r="AW201" s="617" t="s">
        <v>166</v>
      </c>
      <c r="AX201" s="618"/>
      <c r="AY201">
        <f t="shared" ref="AY201:AY207" si="10">$AY$200</f>
        <v>1</v>
      </c>
    </row>
    <row r="202" spans="1:60" ht="36.65" customHeight="1" x14ac:dyDescent="0.2">
      <c r="A202" s="555"/>
      <c r="B202" s="556"/>
      <c r="C202" s="556"/>
      <c r="D202" s="556"/>
      <c r="E202" s="556"/>
      <c r="F202" s="557"/>
      <c r="G202" s="601" t="s">
        <v>176</v>
      </c>
      <c r="H202" s="603" t="s">
        <v>725</v>
      </c>
      <c r="I202" s="604"/>
      <c r="J202" s="604"/>
      <c r="K202" s="604"/>
      <c r="L202" s="604"/>
      <c r="M202" s="604"/>
      <c r="N202" s="604"/>
      <c r="O202" s="605"/>
      <c r="P202" s="603" t="s">
        <v>615</v>
      </c>
      <c r="Q202" s="604"/>
      <c r="R202" s="604"/>
      <c r="S202" s="604"/>
      <c r="T202" s="604"/>
      <c r="U202" s="604"/>
      <c r="V202" s="605"/>
      <c r="W202" s="609"/>
      <c r="X202" s="610"/>
      <c r="Y202" s="590" t="s">
        <v>12</v>
      </c>
      <c r="Z202" s="590"/>
      <c r="AA202" s="591"/>
      <c r="AB202" s="600" t="s">
        <v>248</v>
      </c>
      <c r="AC202" s="600"/>
      <c r="AD202" s="600"/>
      <c r="AE202" s="96">
        <v>1514</v>
      </c>
      <c r="AF202" s="90"/>
      <c r="AG202" s="90"/>
      <c r="AH202" s="90"/>
      <c r="AI202" s="96">
        <v>678</v>
      </c>
      <c r="AJ202" s="90"/>
      <c r="AK202" s="90"/>
      <c r="AL202" s="90"/>
      <c r="AM202" s="96">
        <v>1672</v>
      </c>
      <c r="AN202" s="90"/>
      <c r="AO202" s="90"/>
      <c r="AP202" s="90"/>
      <c r="AQ202" s="96" t="s">
        <v>611</v>
      </c>
      <c r="AR202" s="90"/>
      <c r="AS202" s="90"/>
      <c r="AT202" s="545"/>
      <c r="AU202" s="90" t="s">
        <v>611</v>
      </c>
      <c r="AV202" s="90"/>
      <c r="AW202" s="90"/>
      <c r="AX202" s="91"/>
      <c r="AY202">
        <f t="shared" si="10"/>
        <v>1</v>
      </c>
    </row>
    <row r="203" spans="1:60" ht="36.65" customHeight="1" x14ac:dyDescent="0.2">
      <c r="A203" s="555"/>
      <c r="B203" s="556"/>
      <c r="C203" s="556"/>
      <c r="D203" s="556"/>
      <c r="E203" s="556"/>
      <c r="F203" s="557"/>
      <c r="G203" s="580"/>
      <c r="H203" s="606"/>
      <c r="I203" s="607"/>
      <c r="J203" s="607"/>
      <c r="K203" s="607"/>
      <c r="L203" s="607"/>
      <c r="M203" s="607"/>
      <c r="N203" s="607"/>
      <c r="O203" s="608"/>
      <c r="P203" s="606"/>
      <c r="Q203" s="607"/>
      <c r="R203" s="607"/>
      <c r="S203" s="607"/>
      <c r="T203" s="607"/>
      <c r="U203" s="607"/>
      <c r="V203" s="608"/>
      <c r="W203" s="611"/>
      <c r="X203" s="612"/>
      <c r="Y203" s="592" t="s">
        <v>50</v>
      </c>
      <c r="Z203" s="592"/>
      <c r="AA203" s="593"/>
      <c r="AB203" s="599" t="s">
        <v>248</v>
      </c>
      <c r="AC203" s="599"/>
      <c r="AD203" s="599"/>
      <c r="AE203" s="96">
        <v>3000</v>
      </c>
      <c r="AF203" s="90"/>
      <c r="AG203" s="90"/>
      <c r="AH203" s="90"/>
      <c r="AI203" s="96">
        <v>3000</v>
      </c>
      <c r="AJ203" s="90"/>
      <c r="AK203" s="90"/>
      <c r="AL203" s="90"/>
      <c r="AM203" s="96">
        <v>3000</v>
      </c>
      <c r="AN203" s="90"/>
      <c r="AO203" s="90"/>
      <c r="AP203" s="90"/>
      <c r="AQ203" s="96" t="s">
        <v>281</v>
      </c>
      <c r="AR203" s="90"/>
      <c r="AS203" s="90"/>
      <c r="AT203" s="545"/>
      <c r="AU203" s="90">
        <v>1000</v>
      </c>
      <c r="AV203" s="90"/>
      <c r="AW203" s="90"/>
      <c r="AX203" s="91"/>
      <c r="AY203">
        <f t="shared" si="10"/>
        <v>1</v>
      </c>
    </row>
    <row r="204" spans="1:60" ht="36.65" customHeight="1" x14ac:dyDescent="0.2">
      <c r="A204" s="555"/>
      <c r="B204" s="556"/>
      <c r="C204" s="556"/>
      <c r="D204" s="556"/>
      <c r="E204" s="556"/>
      <c r="F204" s="557"/>
      <c r="G204" s="602"/>
      <c r="H204" s="606"/>
      <c r="I204" s="607"/>
      <c r="J204" s="607"/>
      <c r="K204" s="607"/>
      <c r="L204" s="607"/>
      <c r="M204" s="607"/>
      <c r="N204" s="607"/>
      <c r="O204" s="608"/>
      <c r="P204" s="606"/>
      <c r="Q204" s="607"/>
      <c r="R204" s="607"/>
      <c r="S204" s="607"/>
      <c r="T204" s="607"/>
      <c r="U204" s="607"/>
      <c r="V204" s="608"/>
      <c r="W204" s="613"/>
      <c r="X204" s="614"/>
      <c r="Y204" s="592" t="s">
        <v>13</v>
      </c>
      <c r="Z204" s="592"/>
      <c r="AA204" s="593"/>
      <c r="AB204" s="597" t="s">
        <v>249</v>
      </c>
      <c r="AC204" s="597"/>
      <c r="AD204" s="597"/>
      <c r="AE204" s="101">
        <v>198.15059445178301</v>
      </c>
      <c r="AF204" s="102"/>
      <c r="AG204" s="102"/>
      <c r="AH204" s="102"/>
      <c r="AI204" s="101">
        <v>442.5</v>
      </c>
      <c r="AJ204" s="102"/>
      <c r="AK204" s="102"/>
      <c r="AL204" s="102"/>
      <c r="AM204" s="101">
        <v>179.4</v>
      </c>
      <c r="AN204" s="102"/>
      <c r="AO204" s="102"/>
      <c r="AP204" s="102"/>
      <c r="AQ204" s="96" t="s">
        <v>611</v>
      </c>
      <c r="AR204" s="90"/>
      <c r="AS204" s="90"/>
      <c r="AT204" s="545"/>
      <c r="AU204" s="90" t="s">
        <v>611</v>
      </c>
      <c r="AV204" s="90"/>
      <c r="AW204" s="90"/>
      <c r="AX204" s="91"/>
      <c r="AY204">
        <f t="shared" si="10"/>
        <v>1</v>
      </c>
    </row>
    <row r="205" spans="1:60" ht="107.9" customHeight="1" x14ac:dyDescent="0.2">
      <c r="A205" s="555" t="s">
        <v>238</v>
      </c>
      <c r="B205" s="556"/>
      <c r="C205" s="556"/>
      <c r="D205" s="556"/>
      <c r="E205" s="556"/>
      <c r="F205" s="557"/>
      <c r="G205" s="580" t="s">
        <v>177</v>
      </c>
      <c r="H205" s="581" t="s">
        <v>723</v>
      </c>
      <c r="I205" s="581"/>
      <c r="J205" s="581"/>
      <c r="K205" s="581"/>
      <c r="L205" s="581"/>
      <c r="M205" s="581"/>
      <c r="N205" s="581"/>
      <c r="O205" s="581"/>
      <c r="P205" s="581" t="s">
        <v>735</v>
      </c>
      <c r="Q205" s="581"/>
      <c r="R205" s="581"/>
      <c r="S205" s="581"/>
      <c r="T205" s="581"/>
      <c r="U205" s="581"/>
      <c r="V205" s="581"/>
      <c r="W205" s="584" t="s">
        <v>247</v>
      </c>
      <c r="X205" s="585"/>
      <c r="Y205" s="590" t="s">
        <v>12</v>
      </c>
      <c r="Z205" s="590"/>
      <c r="AA205" s="591"/>
      <c r="AB205" s="600" t="s">
        <v>248</v>
      </c>
      <c r="AC205" s="600"/>
      <c r="AD205" s="600"/>
      <c r="AE205" s="96">
        <v>1514</v>
      </c>
      <c r="AF205" s="90"/>
      <c r="AG205" s="90"/>
      <c r="AH205" s="90"/>
      <c r="AI205" s="96">
        <v>678</v>
      </c>
      <c r="AJ205" s="90"/>
      <c r="AK205" s="90"/>
      <c r="AL205" s="90"/>
      <c r="AM205" s="96">
        <v>1672</v>
      </c>
      <c r="AN205" s="90"/>
      <c r="AO205" s="90"/>
      <c r="AP205" s="90"/>
      <c r="AQ205" s="96" t="s">
        <v>611</v>
      </c>
      <c r="AR205" s="90"/>
      <c r="AS205" s="90"/>
      <c r="AT205" s="545"/>
      <c r="AU205" s="90" t="s">
        <v>611</v>
      </c>
      <c r="AV205" s="90"/>
      <c r="AW205" s="90"/>
      <c r="AX205" s="91"/>
      <c r="AY205">
        <f t="shared" si="10"/>
        <v>1</v>
      </c>
    </row>
    <row r="206" spans="1:60" ht="107.9" customHeight="1" x14ac:dyDescent="0.2">
      <c r="A206" s="555"/>
      <c r="B206" s="556"/>
      <c r="C206" s="556"/>
      <c r="D206" s="556"/>
      <c r="E206" s="556"/>
      <c r="F206" s="557"/>
      <c r="G206" s="580"/>
      <c r="H206" s="582"/>
      <c r="I206" s="582"/>
      <c r="J206" s="582"/>
      <c r="K206" s="582"/>
      <c r="L206" s="582"/>
      <c r="M206" s="582"/>
      <c r="N206" s="582"/>
      <c r="O206" s="582"/>
      <c r="P206" s="582"/>
      <c r="Q206" s="582"/>
      <c r="R206" s="582"/>
      <c r="S206" s="582"/>
      <c r="T206" s="582"/>
      <c r="U206" s="582"/>
      <c r="V206" s="582"/>
      <c r="W206" s="586"/>
      <c r="X206" s="587"/>
      <c r="Y206" s="592" t="s">
        <v>50</v>
      </c>
      <c r="Z206" s="592"/>
      <c r="AA206" s="593"/>
      <c r="AB206" s="599" t="s">
        <v>248</v>
      </c>
      <c r="AC206" s="599"/>
      <c r="AD206" s="599"/>
      <c r="AE206" s="96">
        <v>3000</v>
      </c>
      <c r="AF206" s="90"/>
      <c r="AG206" s="90"/>
      <c r="AH206" s="90"/>
      <c r="AI206" s="96">
        <v>3000</v>
      </c>
      <c r="AJ206" s="90"/>
      <c r="AK206" s="90"/>
      <c r="AL206" s="90"/>
      <c r="AM206" s="96">
        <v>3000</v>
      </c>
      <c r="AN206" s="90"/>
      <c r="AO206" s="90"/>
      <c r="AP206" s="90"/>
      <c r="AQ206" s="96" t="s">
        <v>281</v>
      </c>
      <c r="AR206" s="90"/>
      <c r="AS206" s="90"/>
      <c r="AT206" s="545"/>
      <c r="AU206" s="90">
        <v>1000</v>
      </c>
      <c r="AV206" s="90"/>
      <c r="AW206" s="90"/>
      <c r="AX206" s="91"/>
      <c r="AY206">
        <f t="shared" si="10"/>
        <v>1</v>
      </c>
    </row>
    <row r="207" spans="1:60" ht="107.9" customHeight="1" x14ac:dyDescent="0.2">
      <c r="A207" s="579"/>
      <c r="B207" s="540"/>
      <c r="C207" s="540"/>
      <c r="D207" s="540"/>
      <c r="E207" s="540"/>
      <c r="F207" s="541"/>
      <c r="G207" s="580"/>
      <c r="H207" s="583"/>
      <c r="I207" s="583"/>
      <c r="J207" s="583"/>
      <c r="K207" s="583"/>
      <c r="L207" s="583"/>
      <c r="M207" s="583"/>
      <c r="N207" s="583"/>
      <c r="O207" s="583"/>
      <c r="P207" s="583"/>
      <c r="Q207" s="583"/>
      <c r="R207" s="583"/>
      <c r="S207" s="583"/>
      <c r="T207" s="583"/>
      <c r="U207" s="583"/>
      <c r="V207" s="583"/>
      <c r="W207" s="588"/>
      <c r="X207" s="589"/>
      <c r="Y207" s="592" t="s">
        <v>13</v>
      </c>
      <c r="Z207" s="592"/>
      <c r="AA207" s="593"/>
      <c r="AB207" s="597" t="s">
        <v>249</v>
      </c>
      <c r="AC207" s="597"/>
      <c r="AD207" s="597"/>
      <c r="AE207" s="101">
        <v>198.15059445178301</v>
      </c>
      <c r="AF207" s="102"/>
      <c r="AG207" s="102"/>
      <c r="AH207" s="102"/>
      <c r="AI207" s="101">
        <v>442.5</v>
      </c>
      <c r="AJ207" s="102"/>
      <c r="AK207" s="102"/>
      <c r="AL207" s="102"/>
      <c r="AM207" s="101">
        <v>179.4</v>
      </c>
      <c r="AN207" s="102"/>
      <c r="AO207" s="102"/>
      <c r="AP207" s="598"/>
      <c r="AQ207" s="96" t="s">
        <v>611</v>
      </c>
      <c r="AR207" s="90"/>
      <c r="AS207" s="90"/>
      <c r="AT207" s="545"/>
      <c r="AU207" s="90" t="s">
        <v>611</v>
      </c>
      <c r="AV207" s="90"/>
      <c r="AW207" s="90"/>
      <c r="AX207" s="91"/>
      <c r="AY207">
        <f t="shared" si="10"/>
        <v>1</v>
      </c>
    </row>
    <row r="208" spans="1:60" ht="18.75" customHeight="1" x14ac:dyDescent="0.2">
      <c r="A208" s="552" t="s">
        <v>235</v>
      </c>
      <c r="B208" s="553"/>
      <c r="C208" s="553"/>
      <c r="D208" s="553"/>
      <c r="E208" s="553"/>
      <c r="F208" s="554"/>
      <c r="G208" s="558"/>
      <c r="H208" s="124" t="s">
        <v>139</v>
      </c>
      <c r="I208" s="124"/>
      <c r="J208" s="124"/>
      <c r="K208" s="124"/>
      <c r="L208" s="124"/>
      <c r="M208" s="124"/>
      <c r="N208" s="124"/>
      <c r="O208" s="125"/>
      <c r="P208" s="123" t="s">
        <v>55</v>
      </c>
      <c r="Q208" s="124"/>
      <c r="R208" s="124"/>
      <c r="S208" s="124"/>
      <c r="T208" s="124"/>
      <c r="U208" s="124"/>
      <c r="V208" s="124"/>
      <c r="W208" s="124"/>
      <c r="X208" s="125"/>
      <c r="Y208" s="561"/>
      <c r="Z208" s="562"/>
      <c r="AA208" s="563"/>
      <c r="AB208" s="107" t="s">
        <v>11</v>
      </c>
      <c r="AC208" s="108"/>
      <c r="AD208" s="109"/>
      <c r="AE208" s="259" t="s">
        <v>413</v>
      </c>
      <c r="AF208" s="259"/>
      <c r="AG208" s="259"/>
      <c r="AH208" s="259"/>
      <c r="AI208" s="122" t="s">
        <v>565</v>
      </c>
      <c r="AJ208" s="122"/>
      <c r="AK208" s="122"/>
      <c r="AL208" s="122"/>
      <c r="AM208" s="122" t="s">
        <v>381</v>
      </c>
      <c r="AN208" s="122"/>
      <c r="AO208" s="122"/>
      <c r="AP208" s="122"/>
      <c r="AQ208" s="123" t="s">
        <v>174</v>
      </c>
      <c r="AR208" s="124"/>
      <c r="AS208" s="124"/>
      <c r="AT208" s="125"/>
      <c r="AU208" s="546" t="s">
        <v>128</v>
      </c>
      <c r="AV208" s="547"/>
      <c r="AW208" s="547"/>
      <c r="AX208" s="548"/>
      <c r="AY208">
        <f>COUNTA($H$210)</f>
        <v>1</v>
      </c>
    </row>
    <row r="209" spans="1:51" ht="18.75" customHeight="1" x14ac:dyDescent="0.2">
      <c r="A209" s="555"/>
      <c r="B209" s="556"/>
      <c r="C209" s="556"/>
      <c r="D209" s="556"/>
      <c r="E209" s="556"/>
      <c r="F209" s="557"/>
      <c r="G209" s="559"/>
      <c r="H209" s="130"/>
      <c r="I209" s="130"/>
      <c r="J209" s="130"/>
      <c r="K209" s="130"/>
      <c r="L209" s="130"/>
      <c r="M209" s="130"/>
      <c r="N209" s="130"/>
      <c r="O209" s="131"/>
      <c r="P209" s="560"/>
      <c r="Q209" s="130"/>
      <c r="R209" s="130"/>
      <c r="S209" s="130"/>
      <c r="T209" s="130"/>
      <c r="U209" s="130"/>
      <c r="V209" s="130"/>
      <c r="W209" s="130"/>
      <c r="X209" s="131"/>
      <c r="Y209" s="564"/>
      <c r="Z209" s="565"/>
      <c r="AA209" s="566"/>
      <c r="AB209" s="110"/>
      <c r="AC209" s="111"/>
      <c r="AD209" s="112"/>
      <c r="AE209" s="259"/>
      <c r="AF209" s="259"/>
      <c r="AG209" s="259"/>
      <c r="AH209" s="259"/>
      <c r="AI209" s="122"/>
      <c r="AJ209" s="122"/>
      <c r="AK209" s="122"/>
      <c r="AL209" s="122"/>
      <c r="AM209" s="122"/>
      <c r="AN209" s="122"/>
      <c r="AO209" s="122"/>
      <c r="AP209" s="122"/>
      <c r="AQ209" s="549" t="s">
        <v>611</v>
      </c>
      <c r="AR209" s="550"/>
      <c r="AS209" s="130" t="s">
        <v>175</v>
      </c>
      <c r="AT209" s="131"/>
      <c r="AU209" s="549">
        <v>12</v>
      </c>
      <c r="AV209" s="550"/>
      <c r="AW209" s="130" t="s">
        <v>166</v>
      </c>
      <c r="AX209" s="551"/>
      <c r="AY209">
        <f>$AY$208</f>
        <v>1</v>
      </c>
    </row>
    <row r="210" spans="1:51" ht="32.9" customHeight="1" x14ac:dyDescent="0.2">
      <c r="A210" s="555"/>
      <c r="B210" s="556"/>
      <c r="C210" s="556"/>
      <c r="D210" s="556"/>
      <c r="E210" s="556"/>
      <c r="F210" s="557"/>
      <c r="G210" s="567" t="s">
        <v>176</v>
      </c>
      <c r="H210" s="134" t="s">
        <v>641</v>
      </c>
      <c r="I210" s="134"/>
      <c r="J210" s="134"/>
      <c r="K210" s="134"/>
      <c r="L210" s="134"/>
      <c r="M210" s="134"/>
      <c r="N210" s="134"/>
      <c r="O210" s="135"/>
      <c r="P210" s="134" t="s">
        <v>736</v>
      </c>
      <c r="Q210" s="134"/>
      <c r="R210" s="134"/>
      <c r="S210" s="134"/>
      <c r="T210" s="134"/>
      <c r="U210" s="134"/>
      <c r="V210" s="134"/>
      <c r="W210" s="134"/>
      <c r="X210" s="135"/>
      <c r="Y210" s="570" t="s">
        <v>12</v>
      </c>
      <c r="Z210" s="571"/>
      <c r="AA210" s="572"/>
      <c r="AB210" s="510" t="s">
        <v>248</v>
      </c>
      <c r="AC210" s="510"/>
      <c r="AD210" s="510"/>
      <c r="AE210" s="97" t="s">
        <v>611</v>
      </c>
      <c r="AF210" s="98"/>
      <c r="AG210" s="98"/>
      <c r="AH210" s="98"/>
      <c r="AI210" s="97" t="s">
        <v>611</v>
      </c>
      <c r="AJ210" s="98"/>
      <c r="AK210" s="98"/>
      <c r="AL210" s="98"/>
      <c r="AM210" s="97" t="s">
        <v>611</v>
      </c>
      <c r="AN210" s="98"/>
      <c r="AO210" s="98"/>
      <c r="AP210" s="98"/>
      <c r="AQ210" s="97" t="s">
        <v>611</v>
      </c>
      <c r="AR210" s="98"/>
      <c r="AS210" s="98"/>
      <c r="AT210" s="99"/>
      <c r="AU210" s="90" t="s">
        <v>611</v>
      </c>
      <c r="AV210" s="90"/>
      <c r="AW210" s="90"/>
      <c r="AX210" s="91"/>
      <c r="AY210">
        <f>$AY$208</f>
        <v>1</v>
      </c>
    </row>
    <row r="211" spans="1:51" ht="32.9" customHeight="1" x14ac:dyDescent="0.2">
      <c r="A211" s="555"/>
      <c r="B211" s="556"/>
      <c r="C211" s="556"/>
      <c r="D211" s="556"/>
      <c r="E211" s="556"/>
      <c r="F211" s="557"/>
      <c r="G211" s="568"/>
      <c r="H211" s="137"/>
      <c r="I211" s="137"/>
      <c r="J211" s="137"/>
      <c r="K211" s="137"/>
      <c r="L211" s="137"/>
      <c r="M211" s="137"/>
      <c r="N211" s="137"/>
      <c r="O211" s="138"/>
      <c r="P211" s="137"/>
      <c r="Q211" s="137"/>
      <c r="R211" s="137"/>
      <c r="S211" s="137"/>
      <c r="T211" s="137"/>
      <c r="U211" s="137"/>
      <c r="V211" s="137"/>
      <c r="W211" s="137"/>
      <c r="X211" s="138"/>
      <c r="Y211" s="576" t="s">
        <v>50</v>
      </c>
      <c r="Z211" s="577"/>
      <c r="AA211" s="578"/>
      <c r="AB211" s="509" t="s">
        <v>248</v>
      </c>
      <c r="AC211" s="509"/>
      <c r="AD211" s="509"/>
      <c r="AE211" s="97" t="s">
        <v>611</v>
      </c>
      <c r="AF211" s="98"/>
      <c r="AG211" s="98"/>
      <c r="AH211" s="98"/>
      <c r="AI211" s="97" t="s">
        <v>611</v>
      </c>
      <c r="AJ211" s="98"/>
      <c r="AK211" s="98"/>
      <c r="AL211" s="98"/>
      <c r="AM211" s="97" t="s">
        <v>611</v>
      </c>
      <c r="AN211" s="98"/>
      <c r="AO211" s="98"/>
      <c r="AP211" s="98"/>
      <c r="AQ211" s="97" t="s">
        <v>611</v>
      </c>
      <c r="AR211" s="98"/>
      <c r="AS211" s="98"/>
      <c r="AT211" s="99"/>
      <c r="AU211" s="90">
        <v>23106</v>
      </c>
      <c r="AV211" s="90"/>
      <c r="AW211" s="90"/>
      <c r="AX211" s="91"/>
      <c r="AY211">
        <f>$AY$208</f>
        <v>1</v>
      </c>
    </row>
    <row r="212" spans="1:51" ht="32.9" customHeight="1" x14ac:dyDescent="0.2">
      <c r="A212" s="555"/>
      <c r="B212" s="556"/>
      <c r="C212" s="556"/>
      <c r="D212" s="556"/>
      <c r="E212" s="556"/>
      <c r="F212" s="557"/>
      <c r="G212" s="569"/>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73" t="s">
        <v>14</v>
      </c>
      <c r="AC212" s="573"/>
      <c r="AD212" s="573"/>
      <c r="AE212" s="574" t="s">
        <v>611</v>
      </c>
      <c r="AF212" s="575"/>
      <c r="AG212" s="575"/>
      <c r="AH212" s="575"/>
      <c r="AI212" s="574" t="s">
        <v>611</v>
      </c>
      <c r="AJ212" s="575"/>
      <c r="AK212" s="575"/>
      <c r="AL212" s="575"/>
      <c r="AM212" s="574" t="s">
        <v>611</v>
      </c>
      <c r="AN212" s="575"/>
      <c r="AO212" s="575"/>
      <c r="AP212" s="575"/>
      <c r="AQ212" s="97" t="s">
        <v>611</v>
      </c>
      <c r="AR212" s="98"/>
      <c r="AS212" s="98"/>
      <c r="AT212" s="99"/>
      <c r="AU212" s="90" t="s">
        <v>611</v>
      </c>
      <c r="AV212" s="90"/>
      <c r="AW212" s="90"/>
      <c r="AX212" s="91"/>
      <c r="AY212">
        <f>$AY$208</f>
        <v>1</v>
      </c>
    </row>
    <row r="213" spans="1:51" ht="98.9" customHeight="1" x14ac:dyDescent="0.2">
      <c r="A213" s="538" t="s">
        <v>616</v>
      </c>
      <c r="B213" s="539"/>
      <c r="C213" s="539"/>
      <c r="D213" s="539"/>
      <c r="E213" s="540" t="s">
        <v>223</v>
      </c>
      <c r="F213" s="541"/>
      <c r="G213" s="82" t="s">
        <v>177</v>
      </c>
      <c r="H213" s="511" t="s">
        <v>642</v>
      </c>
      <c r="I213" s="512"/>
      <c r="J213" s="512"/>
      <c r="K213" s="512"/>
      <c r="L213" s="512"/>
      <c r="M213" s="512"/>
      <c r="N213" s="512"/>
      <c r="O213" s="542"/>
      <c r="P213" s="243" t="s">
        <v>617</v>
      </c>
      <c r="Q213" s="243"/>
      <c r="R213" s="243"/>
      <c r="S213" s="243"/>
      <c r="T213" s="243"/>
      <c r="U213" s="243"/>
      <c r="V213" s="243"/>
      <c r="W213" s="243"/>
      <c r="X213" s="243"/>
      <c r="Y213" s="543"/>
      <c r="Z213" s="543"/>
      <c r="AA213" s="543"/>
      <c r="AB213" s="543"/>
      <c r="AC213" s="543"/>
      <c r="AD213" s="543"/>
      <c r="AE213" s="543"/>
      <c r="AF213" s="543"/>
      <c r="AG213" s="543"/>
      <c r="AH213" s="543"/>
      <c r="AI213" s="543"/>
      <c r="AJ213" s="543"/>
      <c r="AK213" s="543"/>
      <c r="AL213" s="543"/>
      <c r="AM213" s="543"/>
      <c r="AN213" s="543"/>
      <c r="AO213" s="543"/>
      <c r="AP213" s="543"/>
      <c r="AQ213" s="543"/>
      <c r="AR213" s="543"/>
      <c r="AS213" s="543"/>
      <c r="AT213" s="543"/>
      <c r="AU213" s="543"/>
      <c r="AV213" s="543"/>
      <c r="AW213" s="543"/>
      <c r="AX213" s="544"/>
      <c r="AY213">
        <f>$AY$208</f>
        <v>1</v>
      </c>
    </row>
    <row r="214" spans="1:51" ht="18.75" customHeight="1" thickBot="1" x14ac:dyDescent="0.25">
      <c r="A214" s="457" t="s">
        <v>573</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230</v>
      </c>
      <c r="AP214" s="460"/>
      <c r="AQ214" s="460"/>
      <c r="AR214" s="81" t="s">
        <v>229</v>
      </c>
      <c r="AS214" s="459"/>
      <c r="AT214" s="460"/>
      <c r="AU214" s="460"/>
      <c r="AV214" s="460"/>
      <c r="AW214" s="460"/>
      <c r="AX214" s="461"/>
      <c r="AY214">
        <f>COUNTIF($AR$214,"☑")</f>
        <v>0</v>
      </c>
    </row>
    <row r="215" spans="1:51" ht="45" hidden="1" customHeight="1" x14ac:dyDescent="0.2">
      <c r="A215" s="446" t="s">
        <v>280</v>
      </c>
      <c r="B215" s="447"/>
      <c r="C215" s="450" t="s">
        <v>178</v>
      </c>
      <c r="D215" s="447"/>
      <c r="E215" s="452" t="s">
        <v>194</v>
      </c>
      <c r="F215" s="453"/>
      <c r="G215" s="454" t="s">
        <v>281</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hidden="1" customHeight="1" x14ac:dyDescent="0.2">
      <c r="A216" s="448"/>
      <c r="B216" s="449"/>
      <c r="C216" s="451"/>
      <c r="D216" s="449"/>
      <c r="E216" s="152" t="s">
        <v>193</v>
      </c>
      <c r="F216" s="154"/>
      <c r="G216" s="133" t="s">
        <v>717</v>
      </c>
      <c r="H216" s="134"/>
      <c r="I216" s="134"/>
      <c r="J216" s="134"/>
      <c r="K216" s="134"/>
      <c r="L216" s="134"/>
      <c r="M216" s="134"/>
      <c r="N216" s="134"/>
      <c r="O216" s="134"/>
      <c r="P216" s="134"/>
      <c r="Q216" s="134"/>
      <c r="R216" s="134"/>
      <c r="S216" s="134"/>
      <c r="T216" s="134"/>
      <c r="U216" s="134"/>
      <c r="V216" s="135"/>
      <c r="W216" s="524" t="s">
        <v>583</v>
      </c>
      <c r="X216" s="525"/>
      <c r="Y216" s="525"/>
      <c r="Z216" s="525"/>
      <c r="AA216" s="526"/>
      <c r="AB216" s="527"/>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hidden="1" customHeight="1" x14ac:dyDescent="0.2">
      <c r="A217" s="448"/>
      <c r="B217" s="449"/>
      <c r="C217" s="451"/>
      <c r="D217" s="449"/>
      <c r="E217" s="160"/>
      <c r="F217" s="162"/>
      <c r="G217" s="139"/>
      <c r="H217" s="140"/>
      <c r="I217" s="140"/>
      <c r="J217" s="140"/>
      <c r="K217" s="140"/>
      <c r="L217" s="140"/>
      <c r="M217" s="140"/>
      <c r="N217" s="140"/>
      <c r="O217" s="140"/>
      <c r="P217" s="140"/>
      <c r="Q217" s="140"/>
      <c r="R217" s="140"/>
      <c r="S217" s="140"/>
      <c r="T217" s="140"/>
      <c r="U217" s="140"/>
      <c r="V217" s="141"/>
      <c r="W217" s="530" t="s">
        <v>584</v>
      </c>
      <c r="X217" s="531"/>
      <c r="Y217" s="531"/>
      <c r="Z217" s="531"/>
      <c r="AA217" s="532"/>
      <c r="AB217" s="527"/>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4.5" hidden="1" customHeight="1" x14ac:dyDescent="0.2">
      <c r="A218" s="448"/>
      <c r="B218" s="449"/>
      <c r="C218" s="533" t="s">
        <v>596</v>
      </c>
      <c r="D218" s="534"/>
      <c r="E218" s="152" t="s">
        <v>276</v>
      </c>
      <c r="F218" s="154"/>
      <c r="G218" s="514" t="s">
        <v>181</v>
      </c>
      <c r="H218" s="515"/>
      <c r="I218" s="515"/>
      <c r="J218" s="535" t="s">
        <v>611</v>
      </c>
      <c r="K218" s="536"/>
      <c r="L218" s="536"/>
      <c r="M218" s="536"/>
      <c r="N218" s="536"/>
      <c r="O218" s="536"/>
      <c r="P218" s="536"/>
      <c r="Q218" s="536"/>
      <c r="R218" s="536"/>
      <c r="S218" s="536"/>
      <c r="T218" s="537"/>
      <c r="U218" s="512" t="s">
        <v>281</v>
      </c>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0"/>
    </row>
    <row r="219" spans="1:51" ht="34.5" hidden="1" customHeight="1" x14ac:dyDescent="0.2">
      <c r="A219" s="448"/>
      <c r="B219" s="449"/>
      <c r="C219" s="451"/>
      <c r="D219" s="449"/>
      <c r="E219" s="155"/>
      <c r="F219" s="157"/>
      <c r="G219" s="514" t="s">
        <v>597</v>
      </c>
      <c r="H219" s="515"/>
      <c r="I219" s="515"/>
      <c r="J219" s="515"/>
      <c r="K219" s="515"/>
      <c r="L219" s="515"/>
      <c r="M219" s="515"/>
      <c r="N219" s="515"/>
      <c r="O219" s="515"/>
      <c r="P219" s="515"/>
      <c r="Q219" s="515"/>
      <c r="R219" s="515"/>
      <c r="S219" s="515"/>
      <c r="T219" s="515"/>
      <c r="U219" s="511" t="s">
        <v>281</v>
      </c>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0"/>
    </row>
    <row r="220" spans="1:51" ht="34.5" hidden="1" customHeight="1" thickBot="1" x14ac:dyDescent="0.25">
      <c r="A220" s="448"/>
      <c r="B220" s="449"/>
      <c r="C220" s="451"/>
      <c r="D220" s="449"/>
      <c r="E220" s="160"/>
      <c r="F220" s="162"/>
      <c r="G220" s="514" t="s">
        <v>584</v>
      </c>
      <c r="H220" s="515"/>
      <c r="I220" s="515"/>
      <c r="J220" s="515"/>
      <c r="K220" s="515"/>
      <c r="L220" s="515"/>
      <c r="M220" s="515"/>
      <c r="N220" s="515"/>
      <c r="O220" s="515"/>
      <c r="P220" s="515"/>
      <c r="Q220" s="515"/>
      <c r="R220" s="515"/>
      <c r="S220" s="515"/>
      <c r="T220" s="515"/>
      <c r="U220" s="854" t="s">
        <v>281</v>
      </c>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1"/>
      <c r="AY220" s="70"/>
    </row>
    <row r="221" spans="1:51" ht="27" customHeight="1" x14ac:dyDescent="0.2">
      <c r="A221" s="516" t="s">
        <v>44</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x14ac:dyDescent="0.2">
      <c r="A222" s="5"/>
      <c r="B222" s="6"/>
      <c r="C222" s="519" t="s">
        <v>29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33</v>
      </c>
      <c r="AE222" s="520"/>
      <c r="AF222" s="520"/>
      <c r="AG222" s="522" t="s">
        <v>28</v>
      </c>
      <c r="AH222" s="520"/>
      <c r="AI222" s="520"/>
      <c r="AJ222" s="520"/>
      <c r="AK222" s="520"/>
      <c r="AL222" s="520"/>
      <c r="AM222" s="520"/>
      <c r="AN222" s="520"/>
      <c r="AO222" s="520"/>
      <c r="AP222" s="520"/>
      <c r="AQ222" s="520"/>
      <c r="AR222" s="520"/>
      <c r="AS222" s="520"/>
      <c r="AT222" s="520"/>
      <c r="AU222" s="520"/>
      <c r="AV222" s="520"/>
      <c r="AW222" s="520"/>
      <c r="AX222" s="523"/>
    </row>
    <row r="223" spans="1:51" ht="74.5" customHeight="1" x14ac:dyDescent="0.2">
      <c r="A223" s="484" t="s">
        <v>133</v>
      </c>
      <c r="B223" s="485"/>
      <c r="C223" s="490" t="s">
        <v>134</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640</v>
      </c>
      <c r="AE223" s="494"/>
      <c r="AF223" s="494"/>
      <c r="AG223" s="495" t="s">
        <v>721</v>
      </c>
      <c r="AH223" s="496"/>
      <c r="AI223" s="496"/>
      <c r="AJ223" s="496"/>
      <c r="AK223" s="496"/>
      <c r="AL223" s="496"/>
      <c r="AM223" s="496"/>
      <c r="AN223" s="496"/>
      <c r="AO223" s="496"/>
      <c r="AP223" s="496"/>
      <c r="AQ223" s="496"/>
      <c r="AR223" s="496"/>
      <c r="AS223" s="496"/>
      <c r="AT223" s="496"/>
      <c r="AU223" s="496"/>
      <c r="AV223" s="496"/>
      <c r="AW223" s="496"/>
      <c r="AX223" s="497"/>
    </row>
    <row r="224" spans="1:51" ht="27" customHeight="1" x14ac:dyDescent="0.2">
      <c r="A224" s="486"/>
      <c r="B224" s="487"/>
      <c r="C224" s="498" t="s">
        <v>34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00"/>
      <c r="AD224" s="401" t="s">
        <v>640</v>
      </c>
      <c r="AE224" s="402"/>
      <c r="AF224" s="402"/>
      <c r="AG224" s="396" t="s">
        <v>686</v>
      </c>
      <c r="AH224" s="397"/>
      <c r="AI224" s="397"/>
      <c r="AJ224" s="397"/>
      <c r="AK224" s="397"/>
      <c r="AL224" s="397"/>
      <c r="AM224" s="397"/>
      <c r="AN224" s="397"/>
      <c r="AO224" s="397"/>
      <c r="AP224" s="397"/>
      <c r="AQ224" s="397"/>
      <c r="AR224" s="397"/>
      <c r="AS224" s="397"/>
      <c r="AT224" s="397"/>
      <c r="AU224" s="397"/>
      <c r="AV224" s="397"/>
      <c r="AW224" s="397"/>
      <c r="AX224" s="398"/>
    </row>
    <row r="225" spans="1:50" ht="27" customHeight="1" x14ac:dyDescent="0.2">
      <c r="A225" s="488"/>
      <c r="B225" s="489"/>
      <c r="C225" s="500" t="s">
        <v>135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41" t="s">
        <v>640</v>
      </c>
      <c r="AE225" s="442"/>
      <c r="AF225" s="442"/>
      <c r="AG225" s="425" t="s">
        <v>687</v>
      </c>
      <c r="AH225" s="426"/>
      <c r="AI225" s="426"/>
      <c r="AJ225" s="426"/>
      <c r="AK225" s="426"/>
      <c r="AL225" s="426"/>
      <c r="AM225" s="426"/>
      <c r="AN225" s="426"/>
      <c r="AO225" s="426"/>
      <c r="AP225" s="426"/>
      <c r="AQ225" s="426"/>
      <c r="AR225" s="426"/>
      <c r="AS225" s="426"/>
      <c r="AT225" s="426"/>
      <c r="AU225" s="426"/>
      <c r="AV225" s="426"/>
      <c r="AW225" s="426"/>
      <c r="AX225" s="427"/>
    </row>
    <row r="226" spans="1:50" ht="27" customHeight="1" x14ac:dyDescent="0.2">
      <c r="A226" s="376" t="s">
        <v>36</v>
      </c>
      <c r="B226" s="462"/>
      <c r="C226" s="464" t="s">
        <v>38</v>
      </c>
      <c r="D226" s="418"/>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67" t="s">
        <v>640</v>
      </c>
      <c r="AE226" s="468"/>
      <c r="AF226" s="468"/>
      <c r="AG226" s="422" t="s">
        <v>688</v>
      </c>
      <c r="AH226" s="423"/>
      <c r="AI226" s="423"/>
      <c r="AJ226" s="423"/>
      <c r="AK226" s="423"/>
      <c r="AL226" s="423"/>
      <c r="AM226" s="423"/>
      <c r="AN226" s="423"/>
      <c r="AO226" s="423"/>
      <c r="AP226" s="423"/>
      <c r="AQ226" s="423"/>
      <c r="AR226" s="423"/>
      <c r="AS226" s="423"/>
      <c r="AT226" s="423"/>
      <c r="AU226" s="423"/>
      <c r="AV226" s="423"/>
      <c r="AW226" s="423"/>
      <c r="AX226" s="424"/>
    </row>
    <row r="227" spans="1:50" ht="35.25" customHeight="1" x14ac:dyDescent="0.2">
      <c r="A227" s="378"/>
      <c r="B227" s="463"/>
      <c r="C227" s="469"/>
      <c r="D227" s="470"/>
      <c r="E227" s="473" t="s">
        <v>259</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401" t="s">
        <v>689</v>
      </c>
      <c r="AE227" s="402"/>
      <c r="AF227" s="476"/>
      <c r="AG227" s="425"/>
      <c r="AH227" s="426"/>
      <c r="AI227" s="426"/>
      <c r="AJ227" s="426"/>
      <c r="AK227" s="426"/>
      <c r="AL227" s="426"/>
      <c r="AM227" s="426"/>
      <c r="AN227" s="426"/>
      <c r="AO227" s="426"/>
      <c r="AP227" s="426"/>
      <c r="AQ227" s="426"/>
      <c r="AR227" s="426"/>
      <c r="AS227" s="426"/>
      <c r="AT227" s="426"/>
      <c r="AU227" s="426"/>
      <c r="AV227" s="426"/>
      <c r="AW227" s="426"/>
      <c r="AX227" s="427"/>
    </row>
    <row r="228" spans="1:50" ht="26.25" customHeight="1" x14ac:dyDescent="0.2">
      <c r="A228" s="378"/>
      <c r="B228" s="463"/>
      <c r="C228" s="471"/>
      <c r="D228" s="472"/>
      <c r="E228" s="477" t="s">
        <v>215</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689</v>
      </c>
      <c r="AE228" s="481"/>
      <c r="AF228" s="481"/>
      <c r="AG228" s="425"/>
      <c r="AH228" s="426"/>
      <c r="AI228" s="426"/>
      <c r="AJ228" s="426"/>
      <c r="AK228" s="426"/>
      <c r="AL228" s="426"/>
      <c r="AM228" s="426"/>
      <c r="AN228" s="426"/>
      <c r="AO228" s="426"/>
      <c r="AP228" s="426"/>
      <c r="AQ228" s="426"/>
      <c r="AR228" s="426"/>
      <c r="AS228" s="426"/>
      <c r="AT228" s="426"/>
      <c r="AU228" s="426"/>
      <c r="AV228" s="426"/>
      <c r="AW228" s="426"/>
      <c r="AX228" s="427"/>
    </row>
    <row r="229" spans="1:50" ht="26.25" customHeight="1" x14ac:dyDescent="0.2">
      <c r="A229" s="378"/>
      <c r="B229" s="379"/>
      <c r="C229" s="482" t="s">
        <v>39</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85" t="s">
        <v>640</v>
      </c>
      <c r="AE229" s="386"/>
      <c r="AF229" s="386"/>
      <c r="AG229" s="388" t="s">
        <v>690</v>
      </c>
      <c r="AH229" s="389"/>
      <c r="AI229" s="389"/>
      <c r="AJ229" s="389"/>
      <c r="AK229" s="389"/>
      <c r="AL229" s="389"/>
      <c r="AM229" s="389"/>
      <c r="AN229" s="389"/>
      <c r="AO229" s="389"/>
      <c r="AP229" s="389"/>
      <c r="AQ229" s="389"/>
      <c r="AR229" s="389"/>
      <c r="AS229" s="389"/>
      <c r="AT229" s="389"/>
      <c r="AU229" s="389"/>
      <c r="AV229" s="389"/>
      <c r="AW229" s="389"/>
      <c r="AX229" s="390"/>
    </row>
    <row r="230" spans="1:50" ht="26.25" customHeight="1" x14ac:dyDescent="0.2">
      <c r="A230" s="378"/>
      <c r="B230" s="379"/>
      <c r="C230" s="399" t="s">
        <v>136</v>
      </c>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1" t="s">
        <v>640</v>
      </c>
      <c r="AE230" s="402"/>
      <c r="AF230" s="402"/>
      <c r="AG230" s="396" t="s">
        <v>691</v>
      </c>
      <c r="AH230" s="397"/>
      <c r="AI230" s="397"/>
      <c r="AJ230" s="397"/>
      <c r="AK230" s="397"/>
      <c r="AL230" s="397"/>
      <c r="AM230" s="397"/>
      <c r="AN230" s="397"/>
      <c r="AO230" s="397"/>
      <c r="AP230" s="397"/>
      <c r="AQ230" s="397"/>
      <c r="AR230" s="397"/>
      <c r="AS230" s="397"/>
      <c r="AT230" s="397"/>
      <c r="AU230" s="397"/>
      <c r="AV230" s="397"/>
      <c r="AW230" s="397"/>
      <c r="AX230" s="398"/>
    </row>
    <row r="231" spans="1:50" ht="48" customHeight="1" x14ac:dyDescent="0.2">
      <c r="A231" s="378"/>
      <c r="B231" s="379"/>
      <c r="C231" s="399" t="s">
        <v>35</v>
      </c>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1" t="s">
        <v>640</v>
      </c>
      <c r="AE231" s="402"/>
      <c r="AF231" s="402"/>
      <c r="AG231" s="396" t="s">
        <v>692</v>
      </c>
      <c r="AH231" s="397"/>
      <c r="AI231" s="397"/>
      <c r="AJ231" s="397"/>
      <c r="AK231" s="397"/>
      <c r="AL231" s="397"/>
      <c r="AM231" s="397"/>
      <c r="AN231" s="397"/>
      <c r="AO231" s="397"/>
      <c r="AP231" s="397"/>
      <c r="AQ231" s="397"/>
      <c r="AR231" s="397"/>
      <c r="AS231" s="397"/>
      <c r="AT231" s="397"/>
      <c r="AU231" s="397"/>
      <c r="AV231" s="397"/>
      <c r="AW231" s="397"/>
      <c r="AX231" s="398"/>
    </row>
    <row r="232" spans="1:50" ht="26.25" customHeight="1" x14ac:dyDescent="0.2">
      <c r="A232" s="378"/>
      <c r="B232" s="379"/>
      <c r="C232" s="399" t="s">
        <v>40</v>
      </c>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40"/>
      <c r="AD232" s="401" t="s">
        <v>640</v>
      </c>
      <c r="AE232" s="402"/>
      <c r="AF232" s="402"/>
      <c r="AG232" s="396" t="s">
        <v>693</v>
      </c>
      <c r="AH232" s="397"/>
      <c r="AI232" s="397"/>
      <c r="AJ232" s="397"/>
      <c r="AK232" s="397"/>
      <c r="AL232" s="397"/>
      <c r="AM232" s="397"/>
      <c r="AN232" s="397"/>
      <c r="AO232" s="397"/>
      <c r="AP232" s="397"/>
      <c r="AQ232" s="397"/>
      <c r="AR232" s="397"/>
      <c r="AS232" s="397"/>
      <c r="AT232" s="397"/>
      <c r="AU232" s="397"/>
      <c r="AV232" s="397"/>
      <c r="AW232" s="397"/>
      <c r="AX232" s="398"/>
    </row>
    <row r="233" spans="1:50" ht="26.25" customHeight="1" x14ac:dyDescent="0.2">
      <c r="A233" s="378"/>
      <c r="B233" s="379"/>
      <c r="C233" s="399" t="s">
        <v>232</v>
      </c>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40"/>
      <c r="AD233" s="441" t="s">
        <v>640</v>
      </c>
      <c r="AE233" s="442"/>
      <c r="AF233" s="442"/>
      <c r="AG233" s="443" t="s">
        <v>694</v>
      </c>
      <c r="AH233" s="444"/>
      <c r="AI233" s="444"/>
      <c r="AJ233" s="444"/>
      <c r="AK233" s="444"/>
      <c r="AL233" s="444"/>
      <c r="AM233" s="444"/>
      <c r="AN233" s="444"/>
      <c r="AO233" s="444"/>
      <c r="AP233" s="444"/>
      <c r="AQ233" s="444"/>
      <c r="AR233" s="444"/>
      <c r="AS233" s="444"/>
      <c r="AT233" s="444"/>
      <c r="AU233" s="444"/>
      <c r="AV233" s="444"/>
      <c r="AW233" s="444"/>
      <c r="AX233" s="445"/>
    </row>
    <row r="234" spans="1:50" ht="61.5" customHeight="1" x14ac:dyDescent="0.2">
      <c r="A234" s="378"/>
      <c r="B234" s="379"/>
      <c r="C234" s="503" t="s">
        <v>233</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401" t="s">
        <v>640</v>
      </c>
      <c r="AE234" s="402"/>
      <c r="AF234" s="476"/>
      <c r="AG234" s="396" t="s">
        <v>695</v>
      </c>
      <c r="AH234" s="397"/>
      <c r="AI234" s="397"/>
      <c r="AJ234" s="397"/>
      <c r="AK234" s="397"/>
      <c r="AL234" s="397"/>
      <c r="AM234" s="397"/>
      <c r="AN234" s="397"/>
      <c r="AO234" s="397"/>
      <c r="AP234" s="397"/>
      <c r="AQ234" s="397"/>
      <c r="AR234" s="397"/>
      <c r="AS234" s="397"/>
      <c r="AT234" s="397"/>
      <c r="AU234" s="397"/>
      <c r="AV234" s="397"/>
      <c r="AW234" s="397"/>
      <c r="AX234" s="398"/>
    </row>
    <row r="235" spans="1:50" ht="26.25" customHeight="1" x14ac:dyDescent="0.2">
      <c r="A235" s="380"/>
      <c r="B235" s="381"/>
      <c r="C235" s="506" t="s">
        <v>220</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34" t="s">
        <v>640</v>
      </c>
      <c r="AE235" s="435"/>
      <c r="AF235" s="436"/>
      <c r="AG235" s="437" t="s">
        <v>696</v>
      </c>
      <c r="AH235" s="438"/>
      <c r="AI235" s="438"/>
      <c r="AJ235" s="438"/>
      <c r="AK235" s="438"/>
      <c r="AL235" s="438"/>
      <c r="AM235" s="438"/>
      <c r="AN235" s="438"/>
      <c r="AO235" s="438"/>
      <c r="AP235" s="438"/>
      <c r="AQ235" s="438"/>
      <c r="AR235" s="438"/>
      <c r="AS235" s="438"/>
      <c r="AT235" s="438"/>
      <c r="AU235" s="438"/>
      <c r="AV235" s="438"/>
      <c r="AW235" s="438"/>
      <c r="AX235" s="439"/>
    </row>
    <row r="236" spans="1:50" ht="51" customHeight="1" x14ac:dyDescent="0.2">
      <c r="A236" s="376" t="s">
        <v>37</v>
      </c>
      <c r="B236" s="377"/>
      <c r="C236" s="382" t="s">
        <v>221</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85" t="s">
        <v>640</v>
      </c>
      <c r="AE236" s="386"/>
      <c r="AF236" s="387"/>
      <c r="AG236" s="388" t="s">
        <v>697</v>
      </c>
      <c r="AH236" s="389"/>
      <c r="AI236" s="389"/>
      <c r="AJ236" s="389"/>
      <c r="AK236" s="389"/>
      <c r="AL236" s="389"/>
      <c r="AM236" s="389"/>
      <c r="AN236" s="389"/>
      <c r="AO236" s="389"/>
      <c r="AP236" s="389"/>
      <c r="AQ236" s="389"/>
      <c r="AR236" s="389"/>
      <c r="AS236" s="389"/>
      <c r="AT236" s="389"/>
      <c r="AU236" s="389"/>
      <c r="AV236" s="389"/>
      <c r="AW236" s="389"/>
      <c r="AX236" s="390"/>
    </row>
    <row r="237" spans="1:50" ht="42" customHeight="1" x14ac:dyDescent="0.2">
      <c r="A237" s="378"/>
      <c r="B237" s="379"/>
      <c r="C237" s="391" t="s">
        <v>42</v>
      </c>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3"/>
      <c r="AD237" s="394" t="s">
        <v>640</v>
      </c>
      <c r="AE237" s="395"/>
      <c r="AF237" s="395"/>
      <c r="AG237" s="396" t="s">
        <v>698</v>
      </c>
      <c r="AH237" s="397"/>
      <c r="AI237" s="397"/>
      <c r="AJ237" s="397"/>
      <c r="AK237" s="397"/>
      <c r="AL237" s="397"/>
      <c r="AM237" s="397"/>
      <c r="AN237" s="397"/>
      <c r="AO237" s="397"/>
      <c r="AP237" s="397"/>
      <c r="AQ237" s="397"/>
      <c r="AR237" s="397"/>
      <c r="AS237" s="397"/>
      <c r="AT237" s="397"/>
      <c r="AU237" s="397"/>
      <c r="AV237" s="397"/>
      <c r="AW237" s="397"/>
      <c r="AX237" s="398"/>
    </row>
    <row r="238" spans="1:50" ht="54" customHeight="1" x14ac:dyDescent="0.2">
      <c r="A238" s="378"/>
      <c r="B238" s="379"/>
      <c r="C238" s="399" t="s">
        <v>179</v>
      </c>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1" t="s">
        <v>699</v>
      </c>
      <c r="AE238" s="402"/>
      <c r="AF238" s="402"/>
      <c r="AG238" s="396" t="s">
        <v>700</v>
      </c>
      <c r="AH238" s="397"/>
      <c r="AI238" s="397"/>
      <c r="AJ238" s="397"/>
      <c r="AK238" s="397"/>
      <c r="AL238" s="397"/>
      <c r="AM238" s="397"/>
      <c r="AN238" s="397"/>
      <c r="AO238" s="397"/>
      <c r="AP238" s="397"/>
      <c r="AQ238" s="397"/>
      <c r="AR238" s="397"/>
      <c r="AS238" s="397"/>
      <c r="AT238" s="397"/>
      <c r="AU238" s="397"/>
      <c r="AV238" s="397"/>
      <c r="AW238" s="397"/>
      <c r="AX238" s="398"/>
    </row>
    <row r="239" spans="1:50" ht="27" customHeight="1" x14ac:dyDescent="0.2">
      <c r="A239" s="380"/>
      <c r="B239" s="381"/>
      <c r="C239" s="399" t="s">
        <v>41</v>
      </c>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1" t="s">
        <v>640</v>
      </c>
      <c r="AE239" s="402"/>
      <c r="AF239" s="402"/>
      <c r="AG239" s="428" t="s">
        <v>701</v>
      </c>
      <c r="AH239" s="429"/>
      <c r="AI239" s="429"/>
      <c r="AJ239" s="429"/>
      <c r="AK239" s="429"/>
      <c r="AL239" s="429"/>
      <c r="AM239" s="429"/>
      <c r="AN239" s="429"/>
      <c r="AO239" s="429"/>
      <c r="AP239" s="429"/>
      <c r="AQ239" s="429"/>
      <c r="AR239" s="429"/>
      <c r="AS239" s="429"/>
      <c r="AT239" s="429"/>
      <c r="AU239" s="429"/>
      <c r="AV239" s="429"/>
      <c r="AW239" s="429"/>
      <c r="AX239" s="430"/>
    </row>
    <row r="240" spans="1:50" ht="41.25" customHeight="1" x14ac:dyDescent="0.2">
      <c r="A240" s="410" t="s">
        <v>54</v>
      </c>
      <c r="B240" s="411"/>
      <c r="C240" s="416" t="s">
        <v>137</v>
      </c>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8"/>
      <c r="AD240" s="419" t="s">
        <v>640</v>
      </c>
      <c r="AE240" s="420"/>
      <c r="AF240" s="421"/>
      <c r="AG240" s="422" t="s">
        <v>702</v>
      </c>
      <c r="AH240" s="423"/>
      <c r="AI240" s="423"/>
      <c r="AJ240" s="423"/>
      <c r="AK240" s="423"/>
      <c r="AL240" s="423"/>
      <c r="AM240" s="423"/>
      <c r="AN240" s="423"/>
      <c r="AO240" s="423"/>
      <c r="AP240" s="423"/>
      <c r="AQ240" s="423"/>
      <c r="AR240" s="423"/>
      <c r="AS240" s="423"/>
      <c r="AT240" s="423"/>
      <c r="AU240" s="423"/>
      <c r="AV240" s="423"/>
      <c r="AW240" s="423"/>
      <c r="AX240" s="424"/>
    </row>
    <row r="241" spans="1:50" ht="20.149999999999999" customHeight="1" x14ac:dyDescent="0.2">
      <c r="A241" s="412"/>
      <c r="B241" s="413"/>
      <c r="C241" s="933" t="s">
        <v>0</v>
      </c>
      <c r="D241" s="934"/>
      <c r="E241" s="934"/>
      <c r="F241" s="934"/>
      <c r="G241" s="934"/>
      <c r="H241" s="934"/>
      <c r="I241" s="934"/>
      <c r="J241" s="934"/>
      <c r="K241" s="934"/>
      <c r="L241" s="934"/>
      <c r="M241" s="934"/>
      <c r="N241" s="934"/>
      <c r="O241" s="930" t="s">
        <v>602</v>
      </c>
      <c r="P241" s="931"/>
      <c r="Q241" s="931"/>
      <c r="R241" s="931"/>
      <c r="S241" s="931"/>
      <c r="T241" s="931"/>
      <c r="U241" s="931"/>
      <c r="V241" s="931"/>
      <c r="W241" s="931"/>
      <c r="X241" s="931"/>
      <c r="Y241" s="931"/>
      <c r="Z241" s="931"/>
      <c r="AA241" s="931"/>
      <c r="AB241" s="931"/>
      <c r="AC241" s="931"/>
      <c r="AD241" s="931"/>
      <c r="AE241" s="931"/>
      <c r="AF241" s="932"/>
      <c r="AG241" s="425"/>
      <c r="AH241" s="426"/>
      <c r="AI241" s="426"/>
      <c r="AJ241" s="426"/>
      <c r="AK241" s="426"/>
      <c r="AL241" s="426"/>
      <c r="AM241" s="426"/>
      <c r="AN241" s="426"/>
      <c r="AO241" s="426"/>
      <c r="AP241" s="426"/>
      <c r="AQ241" s="426"/>
      <c r="AR241" s="426"/>
      <c r="AS241" s="426"/>
      <c r="AT241" s="426"/>
      <c r="AU241" s="426"/>
      <c r="AV241" s="426"/>
      <c r="AW241" s="426"/>
      <c r="AX241" s="427"/>
    </row>
    <row r="242" spans="1:50" ht="24.75" customHeight="1" x14ac:dyDescent="0.2">
      <c r="A242" s="412"/>
      <c r="B242" s="413"/>
      <c r="C242" s="917">
        <v>2022</v>
      </c>
      <c r="D242" s="918"/>
      <c r="E242" s="405" t="s">
        <v>705</v>
      </c>
      <c r="F242" s="405"/>
      <c r="G242" s="405"/>
      <c r="H242" s="406">
        <v>21</v>
      </c>
      <c r="I242" s="406"/>
      <c r="J242" s="919">
        <v>349</v>
      </c>
      <c r="K242" s="919"/>
      <c r="L242" s="919"/>
      <c r="M242" s="406" t="s">
        <v>747</v>
      </c>
      <c r="N242" s="920"/>
      <c r="O242" s="921" t="s">
        <v>633</v>
      </c>
      <c r="P242" s="922"/>
      <c r="Q242" s="922"/>
      <c r="R242" s="922"/>
      <c r="S242" s="922"/>
      <c r="T242" s="922"/>
      <c r="U242" s="922"/>
      <c r="V242" s="922"/>
      <c r="W242" s="922"/>
      <c r="X242" s="922"/>
      <c r="Y242" s="922"/>
      <c r="Z242" s="922"/>
      <c r="AA242" s="922"/>
      <c r="AB242" s="922"/>
      <c r="AC242" s="922"/>
      <c r="AD242" s="922"/>
      <c r="AE242" s="922"/>
      <c r="AF242" s="923"/>
      <c r="AG242" s="425"/>
      <c r="AH242" s="426"/>
      <c r="AI242" s="426"/>
      <c r="AJ242" s="426"/>
      <c r="AK242" s="426"/>
      <c r="AL242" s="426"/>
      <c r="AM242" s="426"/>
      <c r="AN242" s="426"/>
      <c r="AO242" s="426"/>
      <c r="AP242" s="426"/>
      <c r="AQ242" s="426"/>
      <c r="AR242" s="426"/>
      <c r="AS242" s="426"/>
      <c r="AT242" s="426"/>
      <c r="AU242" s="426"/>
      <c r="AV242" s="426"/>
      <c r="AW242" s="426"/>
      <c r="AX242" s="427"/>
    </row>
    <row r="243" spans="1:50" ht="24.75" customHeight="1" x14ac:dyDescent="0.2">
      <c r="A243" s="412"/>
      <c r="B243" s="413"/>
      <c r="C243" s="403"/>
      <c r="D243" s="404"/>
      <c r="E243" s="405"/>
      <c r="F243" s="405"/>
      <c r="G243" s="405"/>
      <c r="H243" s="406"/>
      <c r="I243" s="406"/>
      <c r="J243" s="407"/>
      <c r="K243" s="407"/>
      <c r="L243" s="407"/>
      <c r="M243" s="408"/>
      <c r="N243" s="409"/>
      <c r="O243" s="924"/>
      <c r="P243" s="925"/>
      <c r="Q243" s="925"/>
      <c r="R243" s="925"/>
      <c r="S243" s="925"/>
      <c r="T243" s="925"/>
      <c r="U243" s="925"/>
      <c r="V243" s="925"/>
      <c r="W243" s="925"/>
      <c r="X243" s="925"/>
      <c r="Y243" s="925"/>
      <c r="Z243" s="925"/>
      <c r="AA243" s="925"/>
      <c r="AB243" s="925"/>
      <c r="AC243" s="925"/>
      <c r="AD243" s="925"/>
      <c r="AE243" s="925"/>
      <c r="AF243" s="926"/>
      <c r="AG243" s="425"/>
      <c r="AH243" s="426"/>
      <c r="AI243" s="426"/>
      <c r="AJ243" s="426"/>
      <c r="AK243" s="426"/>
      <c r="AL243" s="426"/>
      <c r="AM243" s="426"/>
      <c r="AN243" s="426"/>
      <c r="AO243" s="426"/>
      <c r="AP243" s="426"/>
      <c r="AQ243" s="426"/>
      <c r="AR243" s="426"/>
      <c r="AS243" s="426"/>
      <c r="AT243" s="426"/>
      <c r="AU243" s="426"/>
      <c r="AV243" s="426"/>
      <c r="AW243" s="426"/>
      <c r="AX243" s="427"/>
    </row>
    <row r="244" spans="1:50" ht="24.75" customHeight="1" x14ac:dyDescent="0.2">
      <c r="A244" s="412"/>
      <c r="B244" s="413"/>
      <c r="C244" s="403"/>
      <c r="D244" s="404"/>
      <c r="E244" s="405"/>
      <c r="F244" s="405"/>
      <c r="G244" s="405"/>
      <c r="H244" s="406"/>
      <c r="I244" s="406"/>
      <c r="J244" s="407"/>
      <c r="K244" s="407"/>
      <c r="L244" s="407"/>
      <c r="M244" s="408"/>
      <c r="N244" s="409"/>
      <c r="O244" s="924"/>
      <c r="P244" s="925"/>
      <c r="Q244" s="925"/>
      <c r="R244" s="925"/>
      <c r="S244" s="925"/>
      <c r="T244" s="925"/>
      <c r="U244" s="925"/>
      <c r="V244" s="925"/>
      <c r="W244" s="925"/>
      <c r="X244" s="925"/>
      <c r="Y244" s="925"/>
      <c r="Z244" s="925"/>
      <c r="AA244" s="925"/>
      <c r="AB244" s="925"/>
      <c r="AC244" s="925"/>
      <c r="AD244" s="925"/>
      <c r="AE244" s="925"/>
      <c r="AF244" s="926"/>
      <c r="AG244" s="425"/>
      <c r="AH244" s="426"/>
      <c r="AI244" s="426"/>
      <c r="AJ244" s="426"/>
      <c r="AK244" s="426"/>
      <c r="AL244" s="426"/>
      <c r="AM244" s="426"/>
      <c r="AN244" s="426"/>
      <c r="AO244" s="426"/>
      <c r="AP244" s="426"/>
      <c r="AQ244" s="426"/>
      <c r="AR244" s="426"/>
      <c r="AS244" s="426"/>
      <c r="AT244" s="426"/>
      <c r="AU244" s="426"/>
      <c r="AV244" s="426"/>
      <c r="AW244" s="426"/>
      <c r="AX244" s="427"/>
    </row>
    <row r="245" spans="1:50" ht="24.75" customHeight="1" x14ac:dyDescent="0.2">
      <c r="A245" s="412"/>
      <c r="B245" s="413"/>
      <c r="C245" s="403"/>
      <c r="D245" s="404"/>
      <c r="E245" s="405"/>
      <c r="F245" s="405"/>
      <c r="G245" s="405"/>
      <c r="H245" s="406"/>
      <c r="I245" s="406"/>
      <c r="J245" s="407"/>
      <c r="K245" s="407"/>
      <c r="L245" s="407"/>
      <c r="M245" s="408"/>
      <c r="N245" s="409"/>
      <c r="O245" s="924"/>
      <c r="P245" s="925"/>
      <c r="Q245" s="925"/>
      <c r="R245" s="925"/>
      <c r="S245" s="925"/>
      <c r="T245" s="925"/>
      <c r="U245" s="925"/>
      <c r="V245" s="925"/>
      <c r="W245" s="925"/>
      <c r="X245" s="925"/>
      <c r="Y245" s="925"/>
      <c r="Z245" s="925"/>
      <c r="AA245" s="925"/>
      <c r="AB245" s="925"/>
      <c r="AC245" s="925"/>
      <c r="AD245" s="925"/>
      <c r="AE245" s="925"/>
      <c r="AF245" s="926"/>
      <c r="AG245" s="425"/>
      <c r="AH245" s="426"/>
      <c r="AI245" s="426"/>
      <c r="AJ245" s="426"/>
      <c r="AK245" s="426"/>
      <c r="AL245" s="426"/>
      <c r="AM245" s="426"/>
      <c r="AN245" s="426"/>
      <c r="AO245" s="426"/>
      <c r="AP245" s="426"/>
      <c r="AQ245" s="426"/>
      <c r="AR245" s="426"/>
      <c r="AS245" s="426"/>
      <c r="AT245" s="426"/>
      <c r="AU245" s="426"/>
      <c r="AV245" s="426"/>
      <c r="AW245" s="426"/>
      <c r="AX245" s="427"/>
    </row>
    <row r="246" spans="1:50" ht="24.75" customHeight="1" x14ac:dyDescent="0.2">
      <c r="A246" s="414"/>
      <c r="B246" s="415"/>
      <c r="C246" s="431"/>
      <c r="D246" s="432"/>
      <c r="E246" s="405"/>
      <c r="F246" s="405"/>
      <c r="G246" s="405"/>
      <c r="H246" s="406"/>
      <c r="I246" s="406"/>
      <c r="J246" s="433"/>
      <c r="K246" s="433"/>
      <c r="L246" s="433"/>
      <c r="M246" s="915"/>
      <c r="N246" s="916"/>
      <c r="O246" s="927"/>
      <c r="P246" s="928"/>
      <c r="Q246" s="928"/>
      <c r="R246" s="928"/>
      <c r="S246" s="928"/>
      <c r="T246" s="928"/>
      <c r="U246" s="928"/>
      <c r="V246" s="928"/>
      <c r="W246" s="928"/>
      <c r="X246" s="928"/>
      <c r="Y246" s="928"/>
      <c r="Z246" s="928"/>
      <c r="AA246" s="928"/>
      <c r="AB246" s="928"/>
      <c r="AC246" s="928"/>
      <c r="AD246" s="928"/>
      <c r="AE246" s="928"/>
      <c r="AF246" s="929"/>
      <c r="AG246" s="428"/>
      <c r="AH246" s="429"/>
      <c r="AI246" s="429"/>
      <c r="AJ246" s="429"/>
      <c r="AK246" s="429"/>
      <c r="AL246" s="429"/>
      <c r="AM246" s="429"/>
      <c r="AN246" s="429"/>
      <c r="AO246" s="429"/>
      <c r="AP246" s="429"/>
      <c r="AQ246" s="429"/>
      <c r="AR246" s="429"/>
      <c r="AS246" s="429"/>
      <c r="AT246" s="429"/>
      <c r="AU246" s="429"/>
      <c r="AV246" s="429"/>
      <c r="AW246" s="429"/>
      <c r="AX246" s="430"/>
    </row>
    <row r="247" spans="1:50" ht="67.5" customHeight="1" x14ac:dyDescent="0.2">
      <c r="A247" s="376" t="s">
        <v>45</v>
      </c>
      <c r="B247" s="945"/>
      <c r="C247" s="322" t="s">
        <v>49</v>
      </c>
      <c r="D247" s="765"/>
      <c r="E247" s="765"/>
      <c r="F247" s="766"/>
      <c r="G247" s="948" t="s">
        <v>703</v>
      </c>
      <c r="H247" s="948"/>
      <c r="I247" s="948"/>
      <c r="J247" s="948"/>
      <c r="K247" s="948"/>
      <c r="L247" s="948"/>
      <c r="M247" s="948"/>
      <c r="N247" s="948"/>
      <c r="O247" s="948"/>
      <c r="P247" s="948"/>
      <c r="Q247" s="948"/>
      <c r="R247" s="948"/>
      <c r="S247" s="948"/>
      <c r="T247" s="948"/>
      <c r="U247" s="948"/>
      <c r="V247" s="948"/>
      <c r="W247" s="948"/>
      <c r="X247" s="948"/>
      <c r="Y247" s="948"/>
      <c r="Z247" s="948"/>
      <c r="AA247" s="948"/>
      <c r="AB247" s="948"/>
      <c r="AC247" s="948"/>
      <c r="AD247" s="948"/>
      <c r="AE247" s="948"/>
      <c r="AF247" s="948"/>
      <c r="AG247" s="948"/>
      <c r="AH247" s="948"/>
      <c r="AI247" s="948"/>
      <c r="AJ247" s="948"/>
      <c r="AK247" s="948"/>
      <c r="AL247" s="948"/>
      <c r="AM247" s="948"/>
      <c r="AN247" s="948"/>
      <c r="AO247" s="948"/>
      <c r="AP247" s="948"/>
      <c r="AQ247" s="948"/>
      <c r="AR247" s="948"/>
      <c r="AS247" s="948"/>
      <c r="AT247" s="948"/>
      <c r="AU247" s="948"/>
      <c r="AV247" s="948"/>
      <c r="AW247" s="948"/>
      <c r="AX247" s="949"/>
    </row>
    <row r="248" spans="1:50" ht="67.5" customHeight="1" thickBot="1" x14ac:dyDescent="0.25">
      <c r="A248" s="946"/>
      <c r="B248" s="947"/>
      <c r="C248" s="950" t="s">
        <v>53</v>
      </c>
      <c r="D248" s="951"/>
      <c r="E248" s="951"/>
      <c r="F248" s="952"/>
      <c r="G248" s="953" t="s">
        <v>704</v>
      </c>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x14ac:dyDescent="0.2">
      <c r="A249" s="935" t="s">
        <v>30</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x14ac:dyDescent="0.25">
      <c r="A250" s="938" t="s">
        <v>732</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x14ac:dyDescent="0.2">
      <c r="A251" s="941" t="s">
        <v>31</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x14ac:dyDescent="0.25">
      <c r="A252" s="360" t="s">
        <v>131</v>
      </c>
      <c r="B252" s="361"/>
      <c r="C252" s="361"/>
      <c r="D252" s="361"/>
      <c r="E252" s="362"/>
      <c r="F252" s="944" t="s">
        <v>733</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x14ac:dyDescent="0.2">
      <c r="A253" s="941" t="s">
        <v>43</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39" customHeight="1" thickBot="1" x14ac:dyDescent="0.25">
      <c r="A254" s="360" t="s">
        <v>744</v>
      </c>
      <c r="B254" s="361"/>
      <c r="C254" s="361"/>
      <c r="D254" s="361"/>
      <c r="E254" s="362"/>
      <c r="F254" s="363" t="s">
        <v>743</v>
      </c>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5"/>
    </row>
    <row r="255" spans="1:50" ht="24.75" customHeight="1" x14ac:dyDescent="0.2">
      <c r="A255" s="366" t="s">
        <v>32</v>
      </c>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8"/>
    </row>
    <row r="256" spans="1:50" ht="44.15" customHeight="1" thickBot="1" x14ac:dyDescent="0.25">
      <c r="A256" s="369"/>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1"/>
    </row>
    <row r="257" spans="1:52" ht="24.75" customHeight="1" x14ac:dyDescent="0.2">
      <c r="A257" s="372" t="s">
        <v>236</v>
      </c>
      <c r="B257" s="373"/>
      <c r="C257" s="373"/>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4"/>
      <c r="AZ257" s="10"/>
    </row>
    <row r="258" spans="1:52" ht="24.75" customHeight="1" x14ac:dyDescent="0.2">
      <c r="A258" s="375" t="s">
        <v>274</v>
      </c>
      <c r="B258" s="93"/>
      <c r="C258" s="93"/>
      <c r="D258" s="94"/>
      <c r="E258" s="356"/>
      <c r="F258" s="357"/>
      <c r="G258" s="357"/>
      <c r="H258" s="357"/>
      <c r="I258" s="357"/>
      <c r="J258" s="357"/>
      <c r="K258" s="357"/>
      <c r="L258" s="357"/>
      <c r="M258" s="357"/>
      <c r="N258" s="357"/>
      <c r="O258" s="357"/>
      <c r="P258" s="358"/>
      <c r="Q258" s="356"/>
      <c r="R258" s="357"/>
      <c r="S258" s="357"/>
      <c r="T258" s="357"/>
      <c r="U258" s="357"/>
      <c r="V258" s="357"/>
      <c r="W258" s="357"/>
      <c r="X258" s="357"/>
      <c r="Y258" s="357"/>
      <c r="Z258" s="357"/>
      <c r="AA258" s="357"/>
      <c r="AB258" s="358"/>
      <c r="AC258" s="356"/>
      <c r="AD258" s="357"/>
      <c r="AE258" s="357"/>
      <c r="AF258" s="357"/>
      <c r="AG258" s="357"/>
      <c r="AH258" s="357"/>
      <c r="AI258" s="357"/>
      <c r="AJ258" s="357"/>
      <c r="AK258" s="357"/>
      <c r="AL258" s="357"/>
      <c r="AM258" s="357"/>
      <c r="AN258" s="358"/>
      <c r="AO258" s="356"/>
      <c r="AP258" s="357"/>
      <c r="AQ258" s="357"/>
      <c r="AR258" s="357"/>
      <c r="AS258" s="357"/>
      <c r="AT258" s="357"/>
      <c r="AU258" s="357"/>
      <c r="AV258" s="357"/>
      <c r="AW258" s="357"/>
      <c r="AX258" s="359"/>
      <c r="AY258" s="74"/>
    </row>
    <row r="259" spans="1:52" ht="24.75" customHeight="1" x14ac:dyDescent="0.2">
      <c r="A259" s="259" t="s">
        <v>273</v>
      </c>
      <c r="B259" s="259"/>
      <c r="C259" s="259"/>
      <c r="D259" s="259"/>
      <c r="E259" s="356"/>
      <c r="F259" s="357"/>
      <c r="G259" s="357"/>
      <c r="H259" s="357"/>
      <c r="I259" s="357"/>
      <c r="J259" s="357"/>
      <c r="K259" s="357"/>
      <c r="L259" s="357"/>
      <c r="M259" s="357"/>
      <c r="N259" s="357"/>
      <c r="O259" s="357"/>
      <c r="P259" s="358"/>
      <c r="Q259" s="356"/>
      <c r="R259" s="357"/>
      <c r="S259" s="357"/>
      <c r="T259" s="357"/>
      <c r="U259" s="357"/>
      <c r="V259" s="357"/>
      <c r="W259" s="357"/>
      <c r="X259" s="357"/>
      <c r="Y259" s="357"/>
      <c r="Z259" s="357"/>
      <c r="AA259" s="357"/>
      <c r="AB259" s="358"/>
      <c r="AC259" s="356"/>
      <c r="AD259" s="357"/>
      <c r="AE259" s="357"/>
      <c r="AF259" s="357"/>
      <c r="AG259" s="357"/>
      <c r="AH259" s="357"/>
      <c r="AI259" s="357"/>
      <c r="AJ259" s="357"/>
      <c r="AK259" s="357"/>
      <c r="AL259" s="357"/>
      <c r="AM259" s="357"/>
      <c r="AN259" s="358"/>
      <c r="AO259" s="356"/>
      <c r="AP259" s="357"/>
      <c r="AQ259" s="357"/>
      <c r="AR259" s="357"/>
      <c r="AS259" s="357"/>
      <c r="AT259" s="357"/>
      <c r="AU259" s="357"/>
      <c r="AV259" s="357"/>
      <c r="AW259" s="357"/>
      <c r="AX259" s="359"/>
    </row>
    <row r="260" spans="1:52" ht="24.75" customHeight="1" x14ac:dyDescent="0.2">
      <c r="A260" s="259" t="s">
        <v>272</v>
      </c>
      <c r="B260" s="259"/>
      <c r="C260" s="259"/>
      <c r="D260" s="259"/>
      <c r="E260" s="356" t="s">
        <v>634</v>
      </c>
      <c r="F260" s="357"/>
      <c r="G260" s="357"/>
      <c r="H260" s="357"/>
      <c r="I260" s="357"/>
      <c r="J260" s="357"/>
      <c r="K260" s="357"/>
      <c r="L260" s="357"/>
      <c r="M260" s="357"/>
      <c r="N260" s="357"/>
      <c r="O260" s="357"/>
      <c r="P260" s="358"/>
      <c r="Q260" s="356"/>
      <c r="R260" s="357"/>
      <c r="S260" s="357"/>
      <c r="T260" s="357"/>
      <c r="U260" s="357"/>
      <c r="V260" s="357"/>
      <c r="W260" s="357"/>
      <c r="X260" s="357"/>
      <c r="Y260" s="357"/>
      <c r="Z260" s="357"/>
      <c r="AA260" s="357"/>
      <c r="AB260" s="358"/>
      <c r="AC260" s="356"/>
      <c r="AD260" s="357"/>
      <c r="AE260" s="357"/>
      <c r="AF260" s="357"/>
      <c r="AG260" s="357"/>
      <c r="AH260" s="357"/>
      <c r="AI260" s="357"/>
      <c r="AJ260" s="357"/>
      <c r="AK260" s="357"/>
      <c r="AL260" s="357"/>
      <c r="AM260" s="357"/>
      <c r="AN260" s="358"/>
      <c r="AO260" s="356"/>
      <c r="AP260" s="357"/>
      <c r="AQ260" s="357"/>
      <c r="AR260" s="357"/>
      <c r="AS260" s="357"/>
      <c r="AT260" s="357"/>
      <c r="AU260" s="357"/>
      <c r="AV260" s="357"/>
      <c r="AW260" s="357"/>
      <c r="AX260" s="359"/>
    </row>
    <row r="261" spans="1:52" ht="24.75" customHeight="1" x14ac:dyDescent="0.2">
      <c r="A261" s="259" t="s">
        <v>271</v>
      </c>
      <c r="B261" s="259"/>
      <c r="C261" s="259"/>
      <c r="D261" s="259"/>
      <c r="E261" s="356" t="s">
        <v>635</v>
      </c>
      <c r="F261" s="357"/>
      <c r="G261" s="357"/>
      <c r="H261" s="357"/>
      <c r="I261" s="357"/>
      <c r="J261" s="357"/>
      <c r="K261" s="357"/>
      <c r="L261" s="357"/>
      <c r="M261" s="357"/>
      <c r="N261" s="357"/>
      <c r="O261" s="357"/>
      <c r="P261" s="358"/>
      <c r="Q261" s="356"/>
      <c r="R261" s="357"/>
      <c r="S261" s="357"/>
      <c r="T261" s="357"/>
      <c r="U261" s="357"/>
      <c r="V261" s="357"/>
      <c r="W261" s="357"/>
      <c r="X261" s="357"/>
      <c r="Y261" s="357"/>
      <c r="Z261" s="357"/>
      <c r="AA261" s="357"/>
      <c r="AB261" s="358"/>
      <c r="AC261" s="356"/>
      <c r="AD261" s="357"/>
      <c r="AE261" s="357"/>
      <c r="AF261" s="357"/>
      <c r="AG261" s="357"/>
      <c r="AH261" s="357"/>
      <c r="AI261" s="357"/>
      <c r="AJ261" s="357"/>
      <c r="AK261" s="357"/>
      <c r="AL261" s="357"/>
      <c r="AM261" s="357"/>
      <c r="AN261" s="358"/>
      <c r="AO261" s="356"/>
      <c r="AP261" s="357"/>
      <c r="AQ261" s="357"/>
      <c r="AR261" s="357"/>
      <c r="AS261" s="357"/>
      <c r="AT261" s="357"/>
      <c r="AU261" s="357"/>
      <c r="AV261" s="357"/>
      <c r="AW261" s="357"/>
      <c r="AX261" s="359"/>
    </row>
    <row r="262" spans="1:52" ht="24.75" customHeight="1" x14ac:dyDescent="0.2">
      <c r="A262" s="259" t="s">
        <v>270</v>
      </c>
      <c r="B262" s="259"/>
      <c r="C262" s="259"/>
      <c r="D262" s="259"/>
      <c r="E262" s="356" t="s">
        <v>636</v>
      </c>
      <c r="F262" s="357"/>
      <c r="G262" s="357"/>
      <c r="H262" s="357"/>
      <c r="I262" s="357"/>
      <c r="J262" s="357"/>
      <c r="K262" s="357"/>
      <c r="L262" s="357"/>
      <c r="M262" s="357"/>
      <c r="N262" s="357"/>
      <c r="O262" s="357"/>
      <c r="P262" s="358"/>
      <c r="Q262" s="356"/>
      <c r="R262" s="357"/>
      <c r="S262" s="357"/>
      <c r="T262" s="357"/>
      <c r="U262" s="357"/>
      <c r="V262" s="357"/>
      <c r="W262" s="357"/>
      <c r="X262" s="357"/>
      <c r="Y262" s="357"/>
      <c r="Z262" s="357"/>
      <c r="AA262" s="357"/>
      <c r="AB262" s="358"/>
      <c r="AC262" s="356"/>
      <c r="AD262" s="357"/>
      <c r="AE262" s="357"/>
      <c r="AF262" s="357"/>
      <c r="AG262" s="357"/>
      <c r="AH262" s="357"/>
      <c r="AI262" s="357"/>
      <c r="AJ262" s="357"/>
      <c r="AK262" s="357"/>
      <c r="AL262" s="357"/>
      <c r="AM262" s="357"/>
      <c r="AN262" s="358"/>
      <c r="AO262" s="356"/>
      <c r="AP262" s="357"/>
      <c r="AQ262" s="357"/>
      <c r="AR262" s="357"/>
      <c r="AS262" s="357"/>
      <c r="AT262" s="357"/>
      <c r="AU262" s="357"/>
      <c r="AV262" s="357"/>
      <c r="AW262" s="357"/>
      <c r="AX262" s="359"/>
    </row>
    <row r="263" spans="1:52" ht="24.75" customHeight="1" x14ac:dyDescent="0.2">
      <c r="A263" s="259" t="s">
        <v>269</v>
      </c>
      <c r="B263" s="259"/>
      <c r="C263" s="259"/>
      <c r="D263" s="259"/>
      <c r="E263" s="356" t="s">
        <v>637</v>
      </c>
      <c r="F263" s="357"/>
      <c r="G263" s="357"/>
      <c r="H263" s="357"/>
      <c r="I263" s="357"/>
      <c r="J263" s="357"/>
      <c r="K263" s="357"/>
      <c r="L263" s="357"/>
      <c r="M263" s="357"/>
      <c r="N263" s="357"/>
      <c r="O263" s="357"/>
      <c r="P263" s="358"/>
      <c r="Q263" s="356"/>
      <c r="R263" s="357"/>
      <c r="S263" s="357"/>
      <c r="T263" s="357"/>
      <c r="U263" s="357"/>
      <c r="V263" s="357"/>
      <c r="W263" s="357"/>
      <c r="X263" s="357"/>
      <c r="Y263" s="357"/>
      <c r="Z263" s="357"/>
      <c r="AA263" s="357"/>
      <c r="AB263" s="358"/>
      <c r="AC263" s="356"/>
      <c r="AD263" s="357"/>
      <c r="AE263" s="357"/>
      <c r="AF263" s="357"/>
      <c r="AG263" s="357"/>
      <c r="AH263" s="357"/>
      <c r="AI263" s="357"/>
      <c r="AJ263" s="357"/>
      <c r="AK263" s="357"/>
      <c r="AL263" s="357"/>
      <c r="AM263" s="357"/>
      <c r="AN263" s="358"/>
      <c r="AO263" s="356"/>
      <c r="AP263" s="357"/>
      <c r="AQ263" s="357"/>
      <c r="AR263" s="357"/>
      <c r="AS263" s="357"/>
      <c r="AT263" s="357"/>
      <c r="AU263" s="357"/>
      <c r="AV263" s="357"/>
      <c r="AW263" s="357"/>
      <c r="AX263" s="359"/>
    </row>
    <row r="264" spans="1:52" ht="24.75" customHeight="1" x14ac:dyDescent="0.2">
      <c r="A264" s="259" t="s">
        <v>268</v>
      </c>
      <c r="B264" s="259"/>
      <c r="C264" s="259"/>
      <c r="D264" s="259"/>
      <c r="E264" s="356" t="s">
        <v>638</v>
      </c>
      <c r="F264" s="357"/>
      <c r="G264" s="357"/>
      <c r="H264" s="357"/>
      <c r="I264" s="357"/>
      <c r="J264" s="357"/>
      <c r="K264" s="357"/>
      <c r="L264" s="357"/>
      <c r="M264" s="357"/>
      <c r="N264" s="357"/>
      <c r="O264" s="357"/>
      <c r="P264" s="358"/>
      <c r="Q264" s="356"/>
      <c r="R264" s="357"/>
      <c r="S264" s="357"/>
      <c r="T264" s="357"/>
      <c r="U264" s="357"/>
      <c r="V264" s="357"/>
      <c r="W264" s="357"/>
      <c r="X264" s="357"/>
      <c r="Y264" s="357"/>
      <c r="Z264" s="357"/>
      <c r="AA264" s="357"/>
      <c r="AB264" s="358"/>
      <c r="AC264" s="356"/>
      <c r="AD264" s="357"/>
      <c r="AE264" s="357"/>
      <c r="AF264" s="357"/>
      <c r="AG264" s="357"/>
      <c r="AH264" s="357"/>
      <c r="AI264" s="357"/>
      <c r="AJ264" s="357"/>
      <c r="AK264" s="357"/>
      <c r="AL264" s="357"/>
      <c r="AM264" s="357"/>
      <c r="AN264" s="358"/>
      <c r="AO264" s="356"/>
      <c r="AP264" s="357"/>
      <c r="AQ264" s="357"/>
      <c r="AR264" s="357"/>
      <c r="AS264" s="357"/>
      <c r="AT264" s="357"/>
      <c r="AU264" s="357"/>
      <c r="AV264" s="357"/>
      <c r="AW264" s="357"/>
      <c r="AX264" s="359"/>
    </row>
    <row r="265" spans="1:52" ht="24.75" customHeight="1" x14ac:dyDescent="0.2">
      <c r="A265" s="259" t="s">
        <v>267</v>
      </c>
      <c r="B265" s="259"/>
      <c r="C265" s="259"/>
      <c r="D265" s="259"/>
      <c r="E265" s="356" t="s">
        <v>639</v>
      </c>
      <c r="F265" s="357"/>
      <c r="G265" s="357"/>
      <c r="H265" s="357"/>
      <c r="I265" s="357"/>
      <c r="J265" s="357"/>
      <c r="K265" s="357"/>
      <c r="L265" s="357"/>
      <c r="M265" s="357"/>
      <c r="N265" s="357"/>
      <c r="O265" s="357"/>
      <c r="P265" s="358"/>
      <c r="Q265" s="356"/>
      <c r="R265" s="357"/>
      <c r="S265" s="357"/>
      <c r="T265" s="357"/>
      <c r="U265" s="357"/>
      <c r="V265" s="357"/>
      <c r="W265" s="357"/>
      <c r="X265" s="357"/>
      <c r="Y265" s="357"/>
      <c r="Z265" s="357"/>
      <c r="AA265" s="357"/>
      <c r="AB265" s="358"/>
      <c r="AC265" s="356"/>
      <c r="AD265" s="357"/>
      <c r="AE265" s="357"/>
      <c r="AF265" s="357"/>
      <c r="AG265" s="357"/>
      <c r="AH265" s="357"/>
      <c r="AI265" s="357"/>
      <c r="AJ265" s="357"/>
      <c r="AK265" s="357"/>
      <c r="AL265" s="357"/>
      <c r="AM265" s="357"/>
      <c r="AN265" s="358"/>
      <c r="AO265" s="356"/>
      <c r="AP265" s="357"/>
      <c r="AQ265" s="357"/>
      <c r="AR265" s="357"/>
      <c r="AS265" s="357"/>
      <c r="AT265" s="357"/>
      <c r="AU265" s="357"/>
      <c r="AV265" s="357"/>
      <c r="AW265" s="357"/>
      <c r="AX265" s="359"/>
    </row>
    <row r="266" spans="1:52" ht="24.75" customHeight="1" x14ac:dyDescent="0.2">
      <c r="A266" s="259" t="s">
        <v>413</v>
      </c>
      <c r="B266" s="259"/>
      <c r="C266" s="259"/>
      <c r="D266" s="259"/>
      <c r="E266" s="103" t="s">
        <v>605</v>
      </c>
      <c r="F266" s="89"/>
      <c r="G266" s="89"/>
      <c r="H266" s="77" t="str">
        <f>IF(E266="","","-")</f>
        <v>-</v>
      </c>
      <c r="I266" s="89"/>
      <c r="J266" s="89"/>
      <c r="K266" s="77" t="str">
        <f>IF(I266="","","-")</f>
        <v/>
      </c>
      <c r="L266" s="104">
        <v>77</v>
      </c>
      <c r="M266" s="104"/>
      <c r="N266" s="77" t="str">
        <f>IF(O266="","","-")</f>
        <v/>
      </c>
      <c r="O266" s="105"/>
      <c r="P266" s="106"/>
      <c r="Q266" s="103" t="s">
        <v>632</v>
      </c>
      <c r="R266" s="89"/>
      <c r="S266" s="89"/>
      <c r="T266" s="77" t="str">
        <f>IF(Q266="","","-")</f>
        <v>-</v>
      </c>
      <c r="U266" s="89"/>
      <c r="V266" s="89"/>
      <c r="W266" s="77" t="str">
        <f>IF(U266="","","-")</f>
        <v/>
      </c>
      <c r="X266" s="104">
        <v>358</v>
      </c>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59" t="s">
        <v>593</v>
      </c>
      <c r="B267" s="259"/>
      <c r="C267" s="259"/>
      <c r="D267" s="259"/>
      <c r="E267" s="103" t="s">
        <v>605</v>
      </c>
      <c r="F267" s="89"/>
      <c r="G267" s="89"/>
      <c r="H267" s="77"/>
      <c r="I267" s="89"/>
      <c r="J267" s="89"/>
      <c r="K267" s="77"/>
      <c r="L267" s="104">
        <v>63</v>
      </c>
      <c r="M267" s="104"/>
      <c r="N267" s="77" t="str">
        <f>IF(O267="","","-")</f>
        <v/>
      </c>
      <c r="O267" s="105"/>
      <c r="P267" s="106"/>
      <c r="Q267" s="103" t="s">
        <v>632</v>
      </c>
      <c r="R267" s="89"/>
      <c r="S267" s="89"/>
      <c r="T267" s="77" t="str">
        <f>IF(Q267="","","-")</f>
        <v>-</v>
      </c>
      <c r="U267" s="89"/>
      <c r="V267" s="89"/>
      <c r="W267" s="77" t="str">
        <f>IF(U267="","","-")</f>
        <v/>
      </c>
      <c r="X267" s="104">
        <v>347</v>
      </c>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381</v>
      </c>
      <c r="B268" s="259"/>
      <c r="C268" s="259"/>
      <c r="D268" s="259"/>
      <c r="E268" s="87">
        <v>2021</v>
      </c>
      <c r="F268" s="88"/>
      <c r="G268" s="89" t="s">
        <v>604</v>
      </c>
      <c r="H268" s="89"/>
      <c r="I268" s="89"/>
      <c r="J268" s="88">
        <v>20</v>
      </c>
      <c r="K268" s="88"/>
      <c r="L268" s="104">
        <v>68</v>
      </c>
      <c r="M268" s="104"/>
      <c r="N268" s="104"/>
      <c r="O268" s="88"/>
      <c r="P268" s="88"/>
      <c r="Q268" s="87"/>
      <c r="R268" s="88"/>
      <c r="S268" s="89" t="s">
        <v>705</v>
      </c>
      <c r="T268" s="89"/>
      <c r="U268" s="89"/>
      <c r="V268" s="88">
        <v>20</v>
      </c>
      <c r="W268" s="88"/>
      <c r="X268" s="104">
        <v>364</v>
      </c>
      <c r="Y268" s="104"/>
      <c r="Z268" s="104"/>
      <c r="AA268" s="88"/>
      <c r="AB268" s="342"/>
      <c r="AC268" s="87"/>
      <c r="AD268" s="88"/>
      <c r="AE268" s="89"/>
      <c r="AF268" s="89"/>
      <c r="AG268" s="89"/>
      <c r="AH268" s="88"/>
      <c r="AI268" s="88"/>
      <c r="AJ268" s="104"/>
      <c r="AK268" s="104"/>
      <c r="AL268" s="104"/>
      <c r="AM268" s="88"/>
      <c r="AN268" s="342"/>
      <c r="AO268" s="87"/>
      <c r="AP268" s="88"/>
      <c r="AQ268" s="89"/>
      <c r="AR268" s="89"/>
      <c r="AS268" s="89"/>
      <c r="AT268" s="88"/>
      <c r="AU268" s="88"/>
      <c r="AV268" s="104"/>
      <c r="AW268" s="104"/>
      <c r="AX268" s="80"/>
    </row>
    <row r="269" spans="1:52" ht="28.4" customHeight="1" x14ac:dyDescent="0.2">
      <c r="A269" s="343" t="s">
        <v>261</v>
      </c>
      <c r="B269" s="344"/>
      <c r="C269" s="344"/>
      <c r="D269" s="344"/>
      <c r="E269" s="344"/>
      <c r="F269" s="345"/>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43"/>
      <c r="B270" s="344"/>
      <c r="C270" s="344"/>
      <c r="D270" s="344"/>
      <c r="E270" s="344"/>
      <c r="F270" s="345"/>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t="s">
        <v>643</v>
      </c>
      <c r="AM270" s="85"/>
      <c r="AN270" s="85"/>
      <c r="AO270" s="85"/>
      <c r="AP270" s="85"/>
      <c r="AQ270" s="85"/>
      <c r="AR270" s="85"/>
      <c r="AS270" s="85"/>
      <c r="AT270" s="85"/>
      <c r="AU270" s="85"/>
      <c r="AV270" s="85"/>
      <c r="AW270" s="85"/>
      <c r="AX270" s="86"/>
    </row>
    <row r="271" spans="1:52" ht="28.4" customHeight="1" x14ac:dyDescent="0.2">
      <c r="A271" s="343"/>
      <c r="B271" s="344"/>
      <c r="C271" s="344"/>
      <c r="D271" s="344"/>
      <c r="E271" s="344"/>
      <c r="F271" s="345"/>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4" customHeight="1" x14ac:dyDescent="0.2">
      <c r="A272" s="343"/>
      <c r="B272" s="344"/>
      <c r="C272" s="344"/>
      <c r="D272" s="344"/>
      <c r="E272" s="344"/>
      <c r="F272" s="345"/>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343"/>
      <c r="B273" s="344"/>
      <c r="C273" s="344"/>
      <c r="D273" s="344"/>
      <c r="E273" s="344"/>
      <c r="F273" s="345"/>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343"/>
      <c r="B274" s="344"/>
      <c r="C274" s="344"/>
      <c r="D274" s="344"/>
      <c r="E274" s="344"/>
      <c r="F274" s="345"/>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x14ac:dyDescent="0.2">
      <c r="A275" s="343"/>
      <c r="B275" s="344"/>
      <c r="C275" s="344"/>
      <c r="D275" s="344"/>
      <c r="E275" s="344"/>
      <c r="F275" s="345"/>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343"/>
      <c r="B276" s="344"/>
      <c r="C276" s="344"/>
      <c r="D276" s="344"/>
      <c r="E276" s="344"/>
      <c r="F276" s="345"/>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343"/>
      <c r="B277" s="344"/>
      <c r="C277" s="344"/>
      <c r="D277" s="344"/>
      <c r="E277" s="344"/>
      <c r="F277" s="345"/>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x14ac:dyDescent="0.2">
      <c r="A278" s="343"/>
      <c r="B278" s="344"/>
      <c r="C278" s="344"/>
      <c r="D278" s="344"/>
      <c r="E278" s="344"/>
      <c r="F278" s="345"/>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x14ac:dyDescent="0.2">
      <c r="A279" s="343"/>
      <c r="B279" s="344"/>
      <c r="C279" s="344"/>
      <c r="D279" s="344"/>
      <c r="E279" s="344"/>
      <c r="F279" s="345"/>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x14ac:dyDescent="0.2">
      <c r="A280" s="343"/>
      <c r="B280" s="344"/>
      <c r="C280" s="344"/>
      <c r="D280" s="344"/>
      <c r="E280" s="344"/>
      <c r="F280" s="345"/>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x14ac:dyDescent="0.2">
      <c r="A281" s="343"/>
      <c r="B281" s="344"/>
      <c r="C281" s="344"/>
      <c r="D281" s="344"/>
      <c r="E281" s="344"/>
      <c r="F281" s="345"/>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343"/>
      <c r="B282" s="344"/>
      <c r="C282" s="344"/>
      <c r="D282" s="344"/>
      <c r="E282" s="344"/>
      <c r="F282" s="345"/>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x14ac:dyDescent="0.2">
      <c r="A283" s="343"/>
      <c r="B283" s="344"/>
      <c r="C283" s="344"/>
      <c r="D283" s="344"/>
      <c r="E283" s="344"/>
      <c r="F283" s="345"/>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x14ac:dyDescent="0.2">
      <c r="A284" s="343"/>
      <c r="B284" s="344"/>
      <c r="C284" s="344"/>
      <c r="D284" s="344"/>
      <c r="E284" s="344"/>
      <c r="F284" s="345"/>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x14ac:dyDescent="0.2">
      <c r="A285" s="343"/>
      <c r="B285" s="344"/>
      <c r="C285" s="344"/>
      <c r="D285" s="344"/>
      <c r="E285" s="344"/>
      <c r="F285" s="345"/>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2">
      <c r="A286" s="343"/>
      <c r="B286" s="344"/>
      <c r="C286" s="344"/>
      <c r="D286" s="344"/>
      <c r="E286" s="344"/>
      <c r="F286" s="345"/>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2">
      <c r="A287" s="343"/>
      <c r="B287" s="344"/>
      <c r="C287" s="344"/>
      <c r="D287" s="344"/>
      <c r="E287" s="344"/>
      <c r="F287" s="345"/>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2">
      <c r="A288" s="343"/>
      <c r="B288" s="344"/>
      <c r="C288" s="344"/>
      <c r="D288" s="344"/>
      <c r="E288" s="344"/>
      <c r="F288" s="345"/>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2">
      <c r="A289" s="343"/>
      <c r="B289" s="344"/>
      <c r="C289" s="344"/>
      <c r="D289" s="344"/>
      <c r="E289" s="344"/>
      <c r="F289" s="345"/>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649999999999999" customHeight="1" x14ac:dyDescent="0.2">
      <c r="A290" s="343"/>
      <c r="B290" s="344"/>
      <c r="C290" s="344"/>
      <c r="D290" s="344"/>
      <c r="E290" s="344"/>
      <c r="F290" s="345"/>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2">
      <c r="A291" s="343"/>
      <c r="B291" s="344"/>
      <c r="C291" s="344"/>
      <c r="D291" s="344"/>
      <c r="E291" s="344"/>
      <c r="F291" s="345"/>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2">
      <c r="A292" s="343"/>
      <c r="B292" s="344"/>
      <c r="C292" s="344"/>
      <c r="D292" s="344"/>
      <c r="E292" s="344"/>
      <c r="F292" s="345"/>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2">
      <c r="A293" s="343"/>
      <c r="B293" s="344"/>
      <c r="C293" s="344"/>
      <c r="D293" s="344"/>
      <c r="E293" s="344"/>
      <c r="F293" s="345"/>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2">
      <c r="A294" s="343"/>
      <c r="B294" s="344"/>
      <c r="C294" s="344"/>
      <c r="D294" s="344"/>
      <c r="E294" s="344"/>
      <c r="F294" s="345"/>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thickBot="1" x14ac:dyDescent="0.25">
      <c r="A295" s="343"/>
      <c r="B295" s="344"/>
      <c r="C295" s="344"/>
      <c r="D295" s="344"/>
      <c r="E295" s="344"/>
      <c r="F295" s="345"/>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hidden="1" customHeight="1" x14ac:dyDescent="0.2">
      <c r="A296" s="343"/>
      <c r="B296" s="344"/>
      <c r="C296" s="344"/>
      <c r="D296" s="344"/>
      <c r="E296" s="344"/>
      <c r="F296" s="345"/>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hidden="1" customHeight="1" x14ac:dyDescent="0.2">
      <c r="A297" s="343"/>
      <c r="B297" s="344"/>
      <c r="C297" s="344"/>
      <c r="D297" s="344"/>
      <c r="E297" s="344"/>
      <c r="F297" s="345"/>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x14ac:dyDescent="0.2">
      <c r="A298" s="343"/>
      <c r="B298" s="344"/>
      <c r="C298" s="344"/>
      <c r="D298" s="344"/>
      <c r="E298" s="344"/>
      <c r="F298" s="34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43"/>
      <c r="B299" s="344"/>
      <c r="C299" s="344"/>
      <c r="D299" s="344"/>
      <c r="E299" s="344"/>
      <c r="F299" s="34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43"/>
      <c r="B300" s="344"/>
      <c r="C300" s="344"/>
      <c r="D300" s="344"/>
      <c r="E300" s="344"/>
      <c r="F300" s="34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43"/>
      <c r="B301" s="344"/>
      <c r="C301" s="344"/>
      <c r="D301" s="344"/>
      <c r="E301" s="344"/>
      <c r="F301" s="34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43"/>
      <c r="B302" s="344"/>
      <c r="C302" s="344"/>
      <c r="D302" s="344"/>
      <c r="E302" s="344"/>
      <c r="F302" s="34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43"/>
      <c r="B303" s="344"/>
      <c r="C303" s="344"/>
      <c r="D303" s="344"/>
      <c r="E303" s="344"/>
      <c r="F303" s="34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43"/>
      <c r="B304" s="344"/>
      <c r="C304" s="344"/>
      <c r="D304" s="344"/>
      <c r="E304" s="344"/>
      <c r="F304" s="34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43"/>
      <c r="B305" s="344"/>
      <c r="C305" s="344"/>
      <c r="D305" s="344"/>
      <c r="E305" s="344"/>
      <c r="F305" s="34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43"/>
      <c r="B306" s="344"/>
      <c r="C306" s="344"/>
      <c r="D306" s="344"/>
      <c r="E306" s="344"/>
      <c r="F306" s="34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46"/>
      <c r="B307" s="347"/>
      <c r="C307" s="347"/>
      <c r="D307" s="347"/>
      <c r="E307" s="347"/>
      <c r="F307" s="34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49" t="s">
        <v>263</v>
      </c>
      <c r="B308" s="350"/>
      <c r="C308" s="350"/>
      <c r="D308" s="350"/>
      <c r="E308" s="350"/>
      <c r="F308" s="351"/>
      <c r="G308" s="355" t="s">
        <v>742</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650</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2">
      <c r="A309" s="352"/>
      <c r="B309" s="353"/>
      <c r="C309" s="353"/>
      <c r="D309" s="353"/>
      <c r="E309" s="353"/>
      <c r="F309" s="354"/>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2">
      <c r="A310" s="352"/>
      <c r="B310" s="353"/>
      <c r="C310" s="353"/>
      <c r="D310" s="353"/>
      <c r="E310" s="353"/>
      <c r="F310" s="354"/>
      <c r="G310" s="337" t="s">
        <v>644</v>
      </c>
      <c r="H310" s="309"/>
      <c r="I310" s="309"/>
      <c r="J310" s="309"/>
      <c r="K310" s="310"/>
      <c r="L310" s="311" t="s">
        <v>645</v>
      </c>
      <c r="M310" s="312"/>
      <c r="N310" s="312"/>
      <c r="O310" s="312"/>
      <c r="P310" s="312"/>
      <c r="Q310" s="312"/>
      <c r="R310" s="312"/>
      <c r="S310" s="312"/>
      <c r="T310" s="312"/>
      <c r="U310" s="312"/>
      <c r="V310" s="312"/>
      <c r="W310" s="312"/>
      <c r="X310" s="313"/>
      <c r="Y310" s="338">
        <f>4566-Y311</f>
        <v>4191</v>
      </c>
      <c r="Z310" s="339"/>
      <c r="AA310" s="339"/>
      <c r="AB310" s="340"/>
      <c r="AC310" s="337" t="s">
        <v>648</v>
      </c>
      <c r="AD310" s="309"/>
      <c r="AE310" s="309"/>
      <c r="AF310" s="309"/>
      <c r="AG310" s="310"/>
      <c r="AH310" s="311" t="s">
        <v>649</v>
      </c>
      <c r="AI310" s="312"/>
      <c r="AJ310" s="312"/>
      <c r="AK310" s="312"/>
      <c r="AL310" s="312"/>
      <c r="AM310" s="312"/>
      <c r="AN310" s="312"/>
      <c r="AO310" s="312"/>
      <c r="AP310" s="312"/>
      <c r="AQ310" s="312"/>
      <c r="AR310" s="312"/>
      <c r="AS310" s="312"/>
      <c r="AT310" s="313"/>
      <c r="AU310" s="338">
        <v>621</v>
      </c>
      <c r="AV310" s="339"/>
      <c r="AW310" s="339"/>
      <c r="AX310" s="341"/>
    </row>
    <row r="311" spans="1:50" ht="24.75" customHeight="1" x14ac:dyDescent="0.2">
      <c r="A311" s="352"/>
      <c r="B311" s="353"/>
      <c r="C311" s="353"/>
      <c r="D311" s="353"/>
      <c r="E311" s="353"/>
      <c r="F311" s="354"/>
      <c r="G311" s="333" t="s">
        <v>646</v>
      </c>
      <c r="H311" s="299"/>
      <c r="I311" s="299"/>
      <c r="J311" s="299"/>
      <c r="K311" s="300"/>
      <c r="L311" s="301" t="s">
        <v>647</v>
      </c>
      <c r="M311" s="302"/>
      <c r="N311" s="302"/>
      <c r="O311" s="302"/>
      <c r="P311" s="302"/>
      <c r="Q311" s="302"/>
      <c r="R311" s="302"/>
      <c r="S311" s="302"/>
      <c r="T311" s="302"/>
      <c r="U311" s="302"/>
      <c r="V311" s="302"/>
      <c r="W311" s="302"/>
      <c r="X311" s="303"/>
      <c r="Y311" s="334">
        <f>354+21</f>
        <v>375</v>
      </c>
      <c r="Z311" s="335"/>
      <c r="AA311" s="335"/>
      <c r="AB311" s="33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customHeight="1" x14ac:dyDescent="0.2">
      <c r="A312" s="352"/>
      <c r="B312" s="353"/>
      <c r="C312" s="353"/>
      <c r="D312" s="353"/>
      <c r="E312" s="353"/>
      <c r="F312" s="354"/>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customHeight="1" x14ac:dyDescent="0.2">
      <c r="A313" s="352"/>
      <c r="B313" s="353"/>
      <c r="C313" s="353"/>
      <c r="D313" s="353"/>
      <c r="E313" s="353"/>
      <c r="F313" s="354"/>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customHeight="1" x14ac:dyDescent="0.2">
      <c r="A314" s="352"/>
      <c r="B314" s="353"/>
      <c r="C314" s="353"/>
      <c r="D314" s="353"/>
      <c r="E314" s="353"/>
      <c r="F314" s="354"/>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customHeight="1" x14ac:dyDescent="0.2">
      <c r="A315" s="352"/>
      <c r="B315" s="353"/>
      <c r="C315" s="353"/>
      <c r="D315" s="353"/>
      <c r="E315" s="353"/>
      <c r="F315" s="354"/>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customHeight="1" x14ac:dyDescent="0.2">
      <c r="A316" s="352"/>
      <c r="B316" s="353"/>
      <c r="C316" s="353"/>
      <c r="D316" s="353"/>
      <c r="E316" s="353"/>
      <c r="F316" s="354"/>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customHeight="1" x14ac:dyDescent="0.2">
      <c r="A317" s="352"/>
      <c r="B317" s="353"/>
      <c r="C317" s="353"/>
      <c r="D317" s="353"/>
      <c r="E317" s="353"/>
      <c r="F317" s="354"/>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customHeight="1" x14ac:dyDescent="0.2">
      <c r="A318" s="352"/>
      <c r="B318" s="353"/>
      <c r="C318" s="353"/>
      <c r="D318" s="353"/>
      <c r="E318" s="353"/>
      <c r="F318" s="354"/>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customHeight="1" x14ac:dyDescent="0.2">
      <c r="A319" s="352"/>
      <c r="B319" s="353"/>
      <c r="C319" s="353"/>
      <c r="D319" s="353"/>
      <c r="E319" s="353"/>
      <c r="F319" s="354"/>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thickBot="1" x14ac:dyDescent="0.25">
      <c r="A320" s="352"/>
      <c r="B320" s="353"/>
      <c r="C320" s="353"/>
      <c r="D320" s="353"/>
      <c r="E320" s="353"/>
      <c r="F320" s="354"/>
      <c r="G320" s="289" t="s">
        <v>18</v>
      </c>
      <c r="H320" s="290"/>
      <c r="I320" s="290"/>
      <c r="J320" s="290"/>
      <c r="K320" s="290"/>
      <c r="L320" s="291"/>
      <c r="M320" s="292"/>
      <c r="N320" s="292"/>
      <c r="O320" s="292"/>
      <c r="P320" s="292"/>
      <c r="Q320" s="292"/>
      <c r="R320" s="292"/>
      <c r="S320" s="292"/>
      <c r="T320" s="292"/>
      <c r="U320" s="292"/>
      <c r="V320" s="292"/>
      <c r="W320" s="292"/>
      <c r="X320" s="293"/>
      <c r="Y320" s="294">
        <f>SUM(Y310:AB319)</f>
        <v>4566</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621</v>
      </c>
      <c r="AV320" s="295"/>
      <c r="AW320" s="295"/>
      <c r="AX320" s="297"/>
    </row>
    <row r="321" spans="1:51" ht="24.75" customHeight="1" x14ac:dyDescent="0.2">
      <c r="A321" s="352"/>
      <c r="B321" s="353"/>
      <c r="C321" s="353"/>
      <c r="D321" s="353"/>
      <c r="E321" s="353"/>
      <c r="F321" s="354"/>
      <c r="G321" s="318" t="s">
        <v>729</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18"/>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1</v>
      </c>
    </row>
    <row r="322" spans="1:51" ht="24.75" customHeight="1" x14ac:dyDescent="0.2">
      <c r="A322" s="352"/>
      <c r="B322" s="353"/>
      <c r="C322" s="353"/>
      <c r="D322" s="353"/>
      <c r="E322" s="353"/>
      <c r="F322" s="354"/>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1</v>
      </c>
    </row>
    <row r="323" spans="1:51" ht="24.75" customHeight="1" x14ac:dyDescent="0.2">
      <c r="A323" s="352"/>
      <c r="B323" s="353"/>
      <c r="C323" s="353"/>
      <c r="D323" s="353"/>
      <c r="E323" s="353"/>
      <c r="F323" s="354"/>
      <c r="G323" s="308" t="s">
        <v>675</v>
      </c>
      <c r="H323" s="309"/>
      <c r="I323" s="309"/>
      <c r="J323" s="309"/>
      <c r="K323" s="310"/>
      <c r="L323" s="311" t="s">
        <v>674</v>
      </c>
      <c r="M323" s="312"/>
      <c r="N323" s="312"/>
      <c r="O323" s="312"/>
      <c r="P323" s="312"/>
      <c r="Q323" s="312"/>
      <c r="R323" s="312"/>
      <c r="S323" s="312"/>
      <c r="T323" s="312"/>
      <c r="U323" s="312"/>
      <c r="V323" s="312"/>
      <c r="W323" s="312"/>
      <c r="X323" s="313"/>
      <c r="Y323" s="314">
        <v>137</v>
      </c>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1</v>
      </c>
    </row>
    <row r="324" spans="1:51" ht="24.75" customHeight="1" x14ac:dyDescent="0.2">
      <c r="A324" s="352"/>
      <c r="B324" s="353"/>
      <c r="C324" s="353"/>
      <c r="D324" s="353"/>
      <c r="E324" s="353"/>
      <c r="F324" s="354"/>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1</v>
      </c>
    </row>
    <row r="325" spans="1:51" ht="24.75" customHeight="1" x14ac:dyDescent="0.2">
      <c r="A325" s="352"/>
      <c r="B325" s="353"/>
      <c r="C325" s="353"/>
      <c r="D325" s="353"/>
      <c r="E325" s="353"/>
      <c r="F325" s="354"/>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1</v>
      </c>
    </row>
    <row r="326" spans="1:51" ht="24.75" customHeight="1" x14ac:dyDescent="0.2">
      <c r="A326" s="352"/>
      <c r="B326" s="353"/>
      <c r="C326" s="353"/>
      <c r="D326" s="353"/>
      <c r="E326" s="353"/>
      <c r="F326" s="354"/>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1</v>
      </c>
    </row>
    <row r="327" spans="1:51" ht="24.75" customHeight="1" x14ac:dyDescent="0.2">
      <c r="A327" s="352"/>
      <c r="B327" s="353"/>
      <c r="C327" s="353"/>
      <c r="D327" s="353"/>
      <c r="E327" s="353"/>
      <c r="F327" s="354"/>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1</v>
      </c>
    </row>
    <row r="328" spans="1:51" ht="24.75" customHeight="1" x14ac:dyDescent="0.2">
      <c r="A328" s="352"/>
      <c r="B328" s="353"/>
      <c r="C328" s="353"/>
      <c r="D328" s="353"/>
      <c r="E328" s="353"/>
      <c r="F328" s="354"/>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1</v>
      </c>
    </row>
    <row r="329" spans="1:51" ht="24.75" customHeight="1" x14ac:dyDescent="0.2">
      <c r="A329" s="352"/>
      <c r="B329" s="353"/>
      <c r="C329" s="353"/>
      <c r="D329" s="353"/>
      <c r="E329" s="353"/>
      <c r="F329" s="354"/>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1</v>
      </c>
    </row>
    <row r="330" spans="1:51" ht="24.75" customHeight="1" x14ac:dyDescent="0.2">
      <c r="A330" s="352"/>
      <c r="B330" s="353"/>
      <c r="C330" s="353"/>
      <c r="D330" s="353"/>
      <c r="E330" s="353"/>
      <c r="F330" s="354"/>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1</v>
      </c>
    </row>
    <row r="331" spans="1:51" ht="24.75" customHeight="1" x14ac:dyDescent="0.2">
      <c r="A331" s="352"/>
      <c r="B331" s="353"/>
      <c r="C331" s="353"/>
      <c r="D331" s="353"/>
      <c r="E331" s="353"/>
      <c r="F331" s="354"/>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1</v>
      </c>
    </row>
    <row r="332" spans="1:51" ht="24.75" customHeight="1" x14ac:dyDescent="0.2">
      <c r="A332" s="352"/>
      <c r="B332" s="353"/>
      <c r="C332" s="353"/>
      <c r="D332" s="353"/>
      <c r="E332" s="353"/>
      <c r="F332" s="354"/>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1</v>
      </c>
    </row>
    <row r="333" spans="1:51" ht="24.75" customHeight="1" x14ac:dyDescent="0.2">
      <c r="A333" s="352"/>
      <c r="B333" s="353"/>
      <c r="C333" s="353"/>
      <c r="D333" s="353"/>
      <c r="E333" s="353"/>
      <c r="F333" s="354"/>
      <c r="G333" s="289" t="s">
        <v>18</v>
      </c>
      <c r="H333" s="290"/>
      <c r="I333" s="290"/>
      <c r="J333" s="290"/>
      <c r="K333" s="290"/>
      <c r="L333" s="291"/>
      <c r="M333" s="292"/>
      <c r="N333" s="292"/>
      <c r="O333" s="292"/>
      <c r="P333" s="292"/>
      <c r="Q333" s="292"/>
      <c r="R333" s="292"/>
      <c r="S333" s="292"/>
      <c r="T333" s="292"/>
      <c r="U333" s="292"/>
      <c r="V333" s="292"/>
      <c r="W333" s="292"/>
      <c r="X333" s="293"/>
      <c r="Y333" s="294">
        <f>SUM(Y323:AB332)</f>
        <v>137</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1</v>
      </c>
    </row>
    <row r="334" spans="1:51" ht="24.75" hidden="1" customHeight="1" x14ac:dyDescent="0.2">
      <c r="A334" s="352"/>
      <c r="B334" s="353"/>
      <c r="C334" s="353"/>
      <c r="D334" s="353"/>
      <c r="E334" s="353"/>
      <c r="F334" s="354"/>
      <c r="G334" s="318" t="s">
        <v>217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218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2">
      <c r="A335" s="352"/>
      <c r="B335" s="353"/>
      <c r="C335" s="353"/>
      <c r="D335" s="353"/>
      <c r="E335" s="353"/>
      <c r="F335" s="354"/>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2">
      <c r="A336" s="352"/>
      <c r="B336" s="353"/>
      <c r="C336" s="353"/>
      <c r="D336" s="353"/>
      <c r="E336" s="353"/>
      <c r="F336" s="354"/>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2">
      <c r="A337" s="352"/>
      <c r="B337" s="353"/>
      <c r="C337" s="353"/>
      <c r="D337" s="353"/>
      <c r="E337" s="353"/>
      <c r="F337" s="354"/>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2">
      <c r="A338" s="352"/>
      <c r="B338" s="353"/>
      <c r="C338" s="353"/>
      <c r="D338" s="353"/>
      <c r="E338" s="353"/>
      <c r="F338" s="354"/>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2">
      <c r="A339" s="352"/>
      <c r="B339" s="353"/>
      <c r="C339" s="353"/>
      <c r="D339" s="353"/>
      <c r="E339" s="353"/>
      <c r="F339" s="354"/>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2">
      <c r="A340" s="352"/>
      <c r="B340" s="353"/>
      <c r="C340" s="353"/>
      <c r="D340" s="353"/>
      <c r="E340" s="353"/>
      <c r="F340" s="354"/>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2">
      <c r="A341" s="352"/>
      <c r="B341" s="353"/>
      <c r="C341" s="353"/>
      <c r="D341" s="353"/>
      <c r="E341" s="353"/>
      <c r="F341" s="354"/>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2">
      <c r="A342" s="352"/>
      <c r="B342" s="353"/>
      <c r="C342" s="353"/>
      <c r="D342" s="353"/>
      <c r="E342" s="353"/>
      <c r="F342" s="354"/>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2">
      <c r="A343" s="352"/>
      <c r="B343" s="353"/>
      <c r="C343" s="353"/>
      <c r="D343" s="353"/>
      <c r="E343" s="353"/>
      <c r="F343" s="354"/>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2">
      <c r="A344" s="352"/>
      <c r="B344" s="353"/>
      <c r="C344" s="353"/>
      <c r="D344" s="353"/>
      <c r="E344" s="353"/>
      <c r="F344" s="354"/>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2">
      <c r="A345" s="352"/>
      <c r="B345" s="353"/>
      <c r="C345" s="353"/>
      <c r="D345" s="353"/>
      <c r="E345" s="353"/>
      <c r="F345" s="354"/>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5">
      <c r="A346" s="352"/>
      <c r="B346" s="353"/>
      <c r="C346" s="353"/>
      <c r="D346" s="353"/>
      <c r="E346" s="353"/>
      <c r="F346" s="354"/>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2">
      <c r="A347" s="352"/>
      <c r="B347" s="353"/>
      <c r="C347" s="353"/>
      <c r="D347" s="353"/>
      <c r="E347" s="353"/>
      <c r="F347" s="354"/>
      <c r="G347" s="318" t="s">
        <v>195</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167</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2">
      <c r="A348" s="352"/>
      <c r="B348" s="353"/>
      <c r="C348" s="353"/>
      <c r="D348" s="353"/>
      <c r="E348" s="353"/>
      <c r="F348" s="354"/>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2">
      <c r="A349" s="352"/>
      <c r="B349" s="353"/>
      <c r="C349" s="353"/>
      <c r="D349" s="353"/>
      <c r="E349" s="353"/>
      <c r="F349" s="354"/>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2">
      <c r="A350" s="352"/>
      <c r="B350" s="353"/>
      <c r="C350" s="353"/>
      <c r="D350" s="353"/>
      <c r="E350" s="353"/>
      <c r="F350" s="354"/>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2">
      <c r="A351" s="352"/>
      <c r="B351" s="353"/>
      <c r="C351" s="353"/>
      <c r="D351" s="353"/>
      <c r="E351" s="353"/>
      <c r="F351" s="354"/>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2">
      <c r="A352" s="352"/>
      <c r="B352" s="353"/>
      <c r="C352" s="353"/>
      <c r="D352" s="353"/>
      <c r="E352" s="353"/>
      <c r="F352" s="354"/>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2">
      <c r="A353" s="352"/>
      <c r="B353" s="353"/>
      <c r="C353" s="353"/>
      <c r="D353" s="353"/>
      <c r="E353" s="353"/>
      <c r="F353" s="354"/>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2">
      <c r="A354" s="352"/>
      <c r="B354" s="353"/>
      <c r="C354" s="353"/>
      <c r="D354" s="353"/>
      <c r="E354" s="353"/>
      <c r="F354" s="354"/>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2">
      <c r="A355" s="352"/>
      <c r="B355" s="353"/>
      <c r="C355" s="353"/>
      <c r="D355" s="353"/>
      <c r="E355" s="353"/>
      <c r="F355" s="354"/>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2">
      <c r="A356" s="352"/>
      <c r="B356" s="353"/>
      <c r="C356" s="353"/>
      <c r="D356" s="353"/>
      <c r="E356" s="353"/>
      <c r="F356" s="354"/>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2">
      <c r="A357" s="352"/>
      <c r="B357" s="353"/>
      <c r="C357" s="353"/>
      <c r="D357" s="353"/>
      <c r="E357" s="353"/>
      <c r="F357" s="354"/>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2">
      <c r="A358" s="352"/>
      <c r="B358" s="353"/>
      <c r="C358" s="353"/>
      <c r="D358" s="353"/>
      <c r="E358" s="353"/>
      <c r="F358" s="354"/>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2">
      <c r="A359" s="352"/>
      <c r="B359" s="353"/>
      <c r="C359" s="353"/>
      <c r="D359" s="353"/>
      <c r="E359" s="353"/>
      <c r="F359" s="354"/>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customHeight="1" thickBot="1" x14ac:dyDescent="0.25">
      <c r="A360" s="284" t="s">
        <v>574</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230</v>
      </c>
      <c r="AM360" s="288"/>
      <c r="AN360" s="288"/>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228</v>
      </c>
      <c r="AD365" s="244"/>
      <c r="AE365" s="244"/>
      <c r="AF365" s="244"/>
      <c r="AG365" s="244"/>
      <c r="AH365" s="260" t="s">
        <v>246</v>
      </c>
      <c r="AI365" s="258"/>
      <c r="AJ365" s="258"/>
      <c r="AK365" s="258"/>
      <c r="AL365" s="258" t="s">
        <v>19</v>
      </c>
      <c r="AM365" s="258"/>
      <c r="AN365" s="258"/>
      <c r="AO365" s="262"/>
      <c r="AP365" s="247" t="s">
        <v>198</v>
      </c>
      <c r="AQ365" s="247"/>
      <c r="AR365" s="247"/>
      <c r="AS365" s="247"/>
      <c r="AT365" s="247"/>
      <c r="AU365" s="247"/>
      <c r="AV365" s="247"/>
      <c r="AW365" s="247"/>
      <c r="AX365" s="247"/>
    </row>
    <row r="366" spans="1:51" ht="30" customHeight="1" x14ac:dyDescent="0.2">
      <c r="A366" s="233">
        <v>1</v>
      </c>
      <c r="B366" s="233">
        <v>1</v>
      </c>
      <c r="C366" s="270" t="s">
        <v>741</v>
      </c>
      <c r="D366" s="253"/>
      <c r="E366" s="253"/>
      <c r="F366" s="253"/>
      <c r="G366" s="253"/>
      <c r="H366" s="253"/>
      <c r="I366" s="253"/>
      <c r="J366" s="271">
        <v>9120005012202</v>
      </c>
      <c r="K366" s="237"/>
      <c r="L366" s="237"/>
      <c r="M366" s="237"/>
      <c r="N366" s="237"/>
      <c r="O366" s="237"/>
      <c r="P366" s="272" t="s">
        <v>651</v>
      </c>
      <c r="Q366" s="273"/>
      <c r="R366" s="273"/>
      <c r="S366" s="273"/>
      <c r="T366" s="273"/>
      <c r="U366" s="273"/>
      <c r="V366" s="273"/>
      <c r="W366" s="273"/>
      <c r="X366" s="273"/>
      <c r="Y366" s="274">
        <v>4566</v>
      </c>
      <c r="Z366" s="275"/>
      <c r="AA366" s="275"/>
      <c r="AB366" s="276"/>
      <c r="AC366" s="277" t="s">
        <v>652</v>
      </c>
      <c r="AD366" s="278"/>
      <c r="AE366" s="278"/>
      <c r="AF366" s="278"/>
      <c r="AG366" s="278"/>
      <c r="AH366" s="279" t="s">
        <v>281</v>
      </c>
      <c r="AI366" s="280"/>
      <c r="AJ366" s="280"/>
      <c r="AK366" s="280"/>
      <c r="AL366" s="281" t="s">
        <v>281</v>
      </c>
      <c r="AM366" s="282"/>
      <c r="AN366" s="282"/>
      <c r="AO366" s="283"/>
      <c r="AP366" s="232" t="s">
        <v>281</v>
      </c>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228</v>
      </c>
      <c r="AD398" s="244"/>
      <c r="AE398" s="244"/>
      <c r="AF398" s="244"/>
      <c r="AG398" s="244"/>
      <c r="AH398" s="260" t="s">
        <v>246</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95.9" customHeight="1" x14ac:dyDescent="0.2">
      <c r="A399" s="233">
        <v>1</v>
      </c>
      <c r="B399" s="233">
        <v>1</v>
      </c>
      <c r="C399" s="270" t="s">
        <v>653</v>
      </c>
      <c r="D399" s="253"/>
      <c r="E399" s="253"/>
      <c r="F399" s="253"/>
      <c r="G399" s="253"/>
      <c r="H399" s="253"/>
      <c r="I399" s="253"/>
      <c r="J399" s="271">
        <v>9010001008776</v>
      </c>
      <c r="K399" s="237"/>
      <c r="L399" s="237"/>
      <c r="M399" s="237"/>
      <c r="N399" s="237"/>
      <c r="O399" s="237"/>
      <c r="P399" s="272" t="s">
        <v>654</v>
      </c>
      <c r="Q399" s="273"/>
      <c r="R399" s="273"/>
      <c r="S399" s="273"/>
      <c r="T399" s="273"/>
      <c r="U399" s="273"/>
      <c r="V399" s="273"/>
      <c r="W399" s="273"/>
      <c r="X399" s="273"/>
      <c r="Y399" s="274">
        <v>621</v>
      </c>
      <c r="Z399" s="275"/>
      <c r="AA399" s="275"/>
      <c r="AB399" s="276"/>
      <c r="AC399" s="277" t="s">
        <v>652</v>
      </c>
      <c r="AD399" s="278"/>
      <c r="AE399" s="278"/>
      <c r="AF399" s="278"/>
      <c r="AG399" s="278"/>
      <c r="AH399" s="279" t="s">
        <v>281</v>
      </c>
      <c r="AI399" s="280"/>
      <c r="AJ399" s="280"/>
      <c r="AK399" s="280"/>
      <c r="AL399" s="281" t="s">
        <v>281</v>
      </c>
      <c r="AM399" s="282"/>
      <c r="AN399" s="282"/>
      <c r="AO399" s="283"/>
      <c r="AP399" s="232" t="s">
        <v>281</v>
      </c>
      <c r="AQ399" s="232"/>
      <c r="AR399" s="232"/>
      <c r="AS399" s="232"/>
      <c r="AT399" s="232"/>
      <c r="AU399" s="232"/>
      <c r="AV399" s="232"/>
      <c r="AW399" s="232"/>
      <c r="AX399" s="232"/>
      <c r="AY399">
        <f>$AY$396</f>
        <v>1</v>
      </c>
    </row>
    <row r="400" spans="1:51" ht="56.9" customHeight="1" x14ac:dyDescent="0.2">
      <c r="A400" s="233">
        <v>2</v>
      </c>
      <c r="B400" s="233">
        <v>1</v>
      </c>
      <c r="C400" s="270" t="s">
        <v>655</v>
      </c>
      <c r="D400" s="253"/>
      <c r="E400" s="253"/>
      <c r="F400" s="253"/>
      <c r="G400" s="253"/>
      <c r="H400" s="253"/>
      <c r="I400" s="253"/>
      <c r="J400" s="271">
        <v>8010401050387</v>
      </c>
      <c r="K400" s="237"/>
      <c r="L400" s="237"/>
      <c r="M400" s="237"/>
      <c r="N400" s="237"/>
      <c r="O400" s="237"/>
      <c r="P400" s="272" t="s">
        <v>656</v>
      </c>
      <c r="Q400" s="273"/>
      <c r="R400" s="273"/>
      <c r="S400" s="273"/>
      <c r="T400" s="273"/>
      <c r="U400" s="273"/>
      <c r="V400" s="273"/>
      <c r="W400" s="273"/>
      <c r="X400" s="273"/>
      <c r="Y400" s="274">
        <v>599</v>
      </c>
      <c r="Z400" s="275"/>
      <c r="AA400" s="275"/>
      <c r="AB400" s="276"/>
      <c r="AC400" s="277" t="s">
        <v>652</v>
      </c>
      <c r="AD400" s="278"/>
      <c r="AE400" s="278"/>
      <c r="AF400" s="278"/>
      <c r="AG400" s="278"/>
      <c r="AH400" s="279" t="s">
        <v>281</v>
      </c>
      <c r="AI400" s="280"/>
      <c r="AJ400" s="280"/>
      <c r="AK400" s="280"/>
      <c r="AL400" s="281" t="s">
        <v>281</v>
      </c>
      <c r="AM400" s="282"/>
      <c r="AN400" s="282"/>
      <c r="AO400" s="283"/>
      <c r="AP400" s="232" t="s">
        <v>281</v>
      </c>
      <c r="AQ400" s="232"/>
      <c r="AR400" s="232"/>
      <c r="AS400" s="232"/>
      <c r="AT400" s="232"/>
      <c r="AU400" s="232"/>
      <c r="AV400" s="232"/>
      <c r="AW400" s="232"/>
      <c r="AX400" s="232"/>
      <c r="AY400">
        <f>COUNTA($C$400)</f>
        <v>1</v>
      </c>
    </row>
    <row r="401" spans="1:51" ht="66.650000000000006" customHeight="1" x14ac:dyDescent="0.2">
      <c r="A401" s="233">
        <v>3</v>
      </c>
      <c r="B401" s="233">
        <v>1</v>
      </c>
      <c r="C401" s="270" t="s">
        <v>657</v>
      </c>
      <c r="D401" s="253"/>
      <c r="E401" s="253"/>
      <c r="F401" s="253"/>
      <c r="G401" s="253"/>
      <c r="H401" s="253"/>
      <c r="I401" s="253"/>
      <c r="J401" s="271">
        <v>8010001008843</v>
      </c>
      <c r="K401" s="237"/>
      <c r="L401" s="237"/>
      <c r="M401" s="237"/>
      <c r="N401" s="237"/>
      <c r="O401" s="237"/>
      <c r="P401" s="272" t="s">
        <v>658</v>
      </c>
      <c r="Q401" s="273"/>
      <c r="R401" s="273"/>
      <c r="S401" s="273"/>
      <c r="T401" s="273"/>
      <c r="U401" s="273"/>
      <c r="V401" s="273"/>
      <c r="W401" s="273"/>
      <c r="X401" s="273"/>
      <c r="Y401" s="274">
        <v>400</v>
      </c>
      <c r="Z401" s="275"/>
      <c r="AA401" s="275"/>
      <c r="AB401" s="276"/>
      <c r="AC401" s="277" t="s">
        <v>242</v>
      </c>
      <c r="AD401" s="278"/>
      <c r="AE401" s="278"/>
      <c r="AF401" s="278"/>
      <c r="AG401" s="278"/>
      <c r="AH401" s="279" t="s">
        <v>281</v>
      </c>
      <c r="AI401" s="280"/>
      <c r="AJ401" s="280"/>
      <c r="AK401" s="280"/>
      <c r="AL401" s="281" t="s">
        <v>281</v>
      </c>
      <c r="AM401" s="282"/>
      <c r="AN401" s="282"/>
      <c r="AO401" s="283"/>
      <c r="AP401" s="232" t="s">
        <v>281</v>
      </c>
      <c r="AQ401" s="232"/>
      <c r="AR401" s="232"/>
      <c r="AS401" s="232"/>
      <c r="AT401" s="232"/>
      <c r="AU401" s="232"/>
      <c r="AV401" s="232"/>
      <c r="AW401" s="232"/>
      <c r="AX401" s="232"/>
      <c r="AY401">
        <f>COUNTA($C$401)</f>
        <v>1</v>
      </c>
    </row>
    <row r="402" spans="1:51" ht="107.9" customHeight="1" x14ac:dyDescent="0.2">
      <c r="A402" s="233">
        <v>4</v>
      </c>
      <c r="B402" s="233">
        <v>1</v>
      </c>
      <c r="C402" s="270" t="s">
        <v>740</v>
      </c>
      <c r="D402" s="253"/>
      <c r="E402" s="253"/>
      <c r="F402" s="253"/>
      <c r="G402" s="253"/>
      <c r="H402" s="253"/>
      <c r="I402" s="253"/>
      <c r="J402" s="271">
        <v>5010001166504</v>
      </c>
      <c r="K402" s="237"/>
      <c r="L402" s="237"/>
      <c r="M402" s="237"/>
      <c r="N402" s="237"/>
      <c r="O402" s="237"/>
      <c r="P402" s="272" t="s">
        <v>659</v>
      </c>
      <c r="Q402" s="273"/>
      <c r="R402" s="273"/>
      <c r="S402" s="273"/>
      <c r="T402" s="273"/>
      <c r="U402" s="273"/>
      <c r="V402" s="273"/>
      <c r="W402" s="273"/>
      <c r="X402" s="273"/>
      <c r="Y402" s="274">
        <v>377</v>
      </c>
      <c r="Z402" s="275"/>
      <c r="AA402" s="275"/>
      <c r="AB402" s="276"/>
      <c r="AC402" s="277" t="s">
        <v>652</v>
      </c>
      <c r="AD402" s="278"/>
      <c r="AE402" s="278"/>
      <c r="AF402" s="278"/>
      <c r="AG402" s="278"/>
      <c r="AH402" s="279" t="s">
        <v>281</v>
      </c>
      <c r="AI402" s="280"/>
      <c r="AJ402" s="280"/>
      <c r="AK402" s="280"/>
      <c r="AL402" s="281" t="s">
        <v>281</v>
      </c>
      <c r="AM402" s="282"/>
      <c r="AN402" s="282"/>
      <c r="AO402" s="283"/>
      <c r="AP402" s="232" t="s">
        <v>281</v>
      </c>
      <c r="AQ402" s="232"/>
      <c r="AR402" s="232"/>
      <c r="AS402" s="232"/>
      <c r="AT402" s="232"/>
      <c r="AU402" s="232"/>
      <c r="AV402" s="232"/>
      <c r="AW402" s="232"/>
      <c r="AX402" s="232"/>
      <c r="AY402">
        <f>COUNTA($C$402)</f>
        <v>1</v>
      </c>
    </row>
    <row r="403" spans="1:51" ht="162" customHeight="1" x14ac:dyDescent="0.2">
      <c r="A403" s="233">
        <v>5</v>
      </c>
      <c r="B403" s="233">
        <v>1</v>
      </c>
      <c r="C403" s="270" t="s">
        <v>660</v>
      </c>
      <c r="D403" s="253"/>
      <c r="E403" s="253"/>
      <c r="F403" s="253"/>
      <c r="G403" s="253"/>
      <c r="H403" s="253"/>
      <c r="I403" s="253"/>
      <c r="J403" s="271">
        <v>3120001059632</v>
      </c>
      <c r="K403" s="237"/>
      <c r="L403" s="237"/>
      <c r="M403" s="237"/>
      <c r="N403" s="237"/>
      <c r="O403" s="237"/>
      <c r="P403" s="272" t="s">
        <v>661</v>
      </c>
      <c r="Q403" s="273"/>
      <c r="R403" s="273"/>
      <c r="S403" s="273"/>
      <c r="T403" s="273"/>
      <c r="U403" s="273"/>
      <c r="V403" s="273"/>
      <c r="W403" s="273"/>
      <c r="X403" s="273"/>
      <c r="Y403" s="274">
        <v>252</v>
      </c>
      <c r="Z403" s="275"/>
      <c r="AA403" s="275"/>
      <c r="AB403" s="276"/>
      <c r="AC403" s="277" t="s">
        <v>652</v>
      </c>
      <c r="AD403" s="278"/>
      <c r="AE403" s="278"/>
      <c r="AF403" s="278"/>
      <c r="AG403" s="278"/>
      <c r="AH403" s="279" t="s">
        <v>281</v>
      </c>
      <c r="AI403" s="280"/>
      <c r="AJ403" s="280"/>
      <c r="AK403" s="280"/>
      <c r="AL403" s="281" t="s">
        <v>281</v>
      </c>
      <c r="AM403" s="282"/>
      <c r="AN403" s="282"/>
      <c r="AO403" s="283"/>
      <c r="AP403" s="232" t="s">
        <v>281</v>
      </c>
      <c r="AQ403" s="232"/>
      <c r="AR403" s="232"/>
      <c r="AS403" s="232"/>
      <c r="AT403" s="232"/>
      <c r="AU403" s="232"/>
      <c r="AV403" s="232"/>
      <c r="AW403" s="232"/>
      <c r="AX403" s="232"/>
      <c r="AY403">
        <f>COUNTA($C$403)</f>
        <v>1</v>
      </c>
    </row>
    <row r="404" spans="1:51" ht="71.900000000000006" customHeight="1" x14ac:dyDescent="0.2">
      <c r="A404" s="233">
        <v>6</v>
      </c>
      <c r="B404" s="233">
        <v>1</v>
      </c>
      <c r="C404" s="270" t="s">
        <v>662</v>
      </c>
      <c r="D404" s="253"/>
      <c r="E404" s="253"/>
      <c r="F404" s="253"/>
      <c r="G404" s="253"/>
      <c r="H404" s="253"/>
      <c r="I404" s="253"/>
      <c r="J404" s="271">
        <v>5290001036332</v>
      </c>
      <c r="K404" s="237"/>
      <c r="L404" s="237"/>
      <c r="M404" s="237"/>
      <c r="N404" s="237"/>
      <c r="O404" s="237"/>
      <c r="P404" s="272" t="s">
        <v>663</v>
      </c>
      <c r="Q404" s="273"/>
      <c r="R404" s="273"/>
      <c r="S404" s="273"/>
      <c r="T404" s="273"/>
      <c r="U404" s="273"/>
      <c r="V404" s="273"/>
      <c r="W404" s="273"/>
      <c r="X404" s="273"/>
      <c r="Y404" s="274">
        <v>215</v>
      </c>
      <c r="Z404" s="275"/>
      <c r="AA404" s="275"/>
      <c r="AB404" s="276"/>
      <c r="AC404" s="277" t="s">
        <v>652</v>
      </c>
      <c r="AD404" s="278"/>
      <c r="AE404" s="278"/>
      <c r="AF404" s="278"/>
      <c r="AG404" s="278"/>
      <c r="AH404" s="279" t="s">
        <v>281</v>
      </c>
      <c r="AI404" s="280"/>
      <c r="AJ404" s="280"/>
      <c r="AK404" s="280"/>
      <c r="AL404" s="281" t="s">
        <v>281</v>
      </c>
      <c r="AM404" s="282"/>
      <c r="AN404" s="282"/>
      <c r="AO404" s="283"/>
      <c r="AP404" s="232" t="s">
        <v>281</v>
      </c>
      <c r="AQ404" s="232"/>
      <c r="AR404" s="232"/>
      <c r="AS404" s="232"/>
      <c r="AT404" s="232"/>
      <c r="AU404" s="232"/>
      <c r="AV404" s="232"/>
      <c r="AW404" s="232"/>
      <c r="AX404" s="232"/>
      <c r="AY404">
        <f>COUNTA($C$404)</f>
        <v>1</v>
      </c>
    </row>
    <row r="405" spans="1:51" ht="71.900000000000006" customHeight="1" x14ac:dyDescent="0.2">
      <c r="A405" s="233">
        <v>7</v>
      </c>
      <c r="B405" s="233">
        <v>1</v>
      </c>
      <c r="C405" s="270" t="s">
        <v>739</v>
      </c>
      <c r="D405" s="253"/>
      <c r="E405" s="253"/>
      <c r="F405" s="253"/>
      <c r="G405" s="253"/>
      <c r="H405" s="253"/>
      <c r="I405" s="253"/>
      <c r="J405" s="271">
        <v>7010901029114</v>
      </c>
      <c r="K405" s="237"/>
      <c r="L405" s="237"/>
      <c r="M405" s="237"/>
      <c r="N405" s="237"/>
      <c r="O405" s="237"/>
      <c r="P405" s="272" t="s">
        <v>664</v>
      </c>
      <c r="Q405" s="273"/>
      <c r="R405" s="273"/>
      <c r="S405" s="273"/>
      <c r="T405" s="273"/>
      <c r="U405" s="273"/>
      <c r="V405" s="273"/>
      <c r="W405" s="273"/>
      <c r="X405" s="273"/>
      <c r="Y405" s="274">
        <v>184</v>
      </c>
      <c r="Z405" s="275"/>
      <c r="AA405" s="275"/>
      <c r="AB405" s="276"/>
      <c r="AC405" s="277" t="s">
        <v>652</v>
      </c>
      <c r="AD405" s="278"/>
      <c r="AE405" s="278"/>
      <c r="AF405" s="278"/>
      <c r="AG405" s="278"/>
      <c r="AH405" s="279" t="s">
        <v>281</v>
      </c>
      <c r="AI405" s="280"/>
      <c r="AJ405" s="280"/>
      <c r="AK405" s="280"/>
      <c r="AL405" s="281" t="s">
        <v>281</v>
      </c>
      <c r="AM405" s="282"/>
      <c r="AN405" s="282"/>
      <c r="AO405" s="283"/>
      <c r="AP405" s="232" t="s">
        <v>281</v>
      </c>
      <c r="AQ405" s="232"/>
      <c r="AR405" s="232"/>
      <c r="AS405" s="232"/>
      <c r="AT405" s="232"/>
      <c r="AU405" s="232"/>
      <c r="AV405" s="232"/>
      <c r="AW405" s="232"/>
      <c r="AX405" s="232"/>
      <c r="AY405">
        <f>COUNTA($C$405)</f>
        <v>1</v>
      </c>
    </row>
    <row r="406" spans="1:51" ht="71.900000000000006" customHeight="1" x14ac:dyDescent="0.2">
      <c r="A406" s="233">
        <v>8</v>
      </c>
      <c r="B406" s="233">
        <v>1</v>
      </c>
      <c r="C406" s="270" t="s">
        <v>665</v>
      </c>
      <c r="D406" s="253"/>
      <c r="E406" s="253"/>
      <c r="F406" s="253"/>
      <c r="G406" s="253"/>
      <c r="H406" s="253"/>
      <c r="I406" s="253"/>
      <c r="J406" s="271">
        <v>6180001031731</v>
      </c>
      <c r="K406" s="237"/>
      <c r="L406" s="237"/>
      <c r="M406" s="237"/>
      <c r="N406" s="237"/>
      <c r="O406" s="237"/>
      <c r="P406" s="272" t="s">
        <v>666</v>
      </c>
      <c r="Q406" s="273"/>
      <c r="R406" s="273"/>
      <c r="S406" s="273"/>
      <c r="T406" s="273"/>
      <c r="U406" s="273"/>
      <c r="V406" s="273"/>
      <c r="W406" s="273"/>
      <c r="X406" s="273"/>
      <c r="Y406" s="274">
        <v>175</v>
      </c>
      <c r="Z406" s="275"/>
      <c r="AA406" s="275"/>
      <c r="AB406" s="276"/>
      <c r="AC406" s="277" t="s">
        <v>652</v>
      </c>
      <c r="AD406" s="278"/>
      <c r="AE406" s="278"/>
      <c r="AF406" s="278"/>
      <c r="AG406" s="278"/>
      <c r="AH406" s="279" t="s">
        <v>281</v>
      </c>
      <c r="AI406" s="280"/>
      <c r="AJ406" s="280"/>
      <c r="AK406" s="280"/>
      <c r="AL406" s="281" t="s">
        <v>281</v>
      </c>
      <c r="AM406" s="282"/>
      <c r="AN406" s="282"/>
      <c r="AO406" s="283"/>
      <c r="AP406" s="232" t="s">
        <v>281</v>
      </c>
      <c r="AQ406" s="232"/>
      <c r="AR406" s="232"/>
      <c r="AS406" s="232"/>
      <c r="AT406" s="232"/>
      <c r="AU406" s="232"/>
      <c r="AV406" s="232"/>
      <c r="AW406" s="232"/>
      <c r="AX406" s="232"/>
      <c r="AY406">
        <f>COUNTA($C$406)</f>
        <v>1</v>
      </c>
    </row>
    <row r="407" spans="1:51" ht="149.15" customHeight="1" x14ac:dyDescent="0.2">
      <c r="A407" s="233">
        <v>9</v>
      </c>
      <c r="B407" s="233">
        <v>1</v>
      </c>
      <c r="C407" s="270" t="s">
        <v>667</v>
      </c>
      <c r="D407" s="253"/>
      <c r="E407" s="253"/>
      <c r="F407" s="253"/>
      <c r="G407" s="253"/>
      <c r="H407" s="253"/>
      <c r="I407" s="253"/>
      <c r="J407" s="271">
        <v>6010401015821</v>
      </c>
      <c r="K407" s="237"/>
      <c r="L407" s="237"/>
      <c r="M407" s="237"/>
      <c r="N407" s="237"/>
      <c r="O407" s="237"/>
      <c r="P407" s="272" t="s">
        <v>668</v>
      </c>
      <c r="Q407" s="273"/>
      <c r="R407" s="273"/>
      <c r="S407" s="273"/>
      <c r="T407" s="273"/>
      <c r="U407" s="273"/>
      <c r="V407" s="273"/>
      <c r="W407" s="273"/>
      <c r="X407" s="273"/>
      <c r="Y407" s="274">
        <v>159</v>
      </c>
      <c r="Z407" s="275"/>
      <c r="AA407" s="275"/>
      <c r="AB407" s="276"/>
      <c r="AC407" s="277" t="s">
        <v>652</v>
      </c>
      <c r="AD407" s="278"/>
      <c r="AE407" s="278"/>
      <c r="AF407" s="278"/>
      <c r="AG407" s="278"/>
      <c r="AH407" s="279" t="s">
        <v>281</v>
      </c>
      <c r="AI407" s="280"/>
      <c r="AJ407" s="280"/>
      <c r="AK407" s="280"/>
      <c r="AL407" s="281" t="s">
        <v>281</v>
      </c>
      <c r="AM407" s="282"/>
      <c r="AN407" s="282"/>
      <c r="AO407" s="283"/>
      <c r="AP407" s="232" t="s">
        <v>281</v>
      </c>
      <c r="AQ407" s="232"/>
      <c r="AR407" s="232"/>
      <c r="AS407" s="232"/>
      <c r="AT407" s="232"/>
      <c r="AU407" s="232"/>
      <c r="AV407" s="232"/>
      <c r="AW407" s="232"/>
      <c r="AX407" s="232"/>
      <c r="AY407">
        <f>COUNTA($C$407)</f>
        <v>1</v>
      </c>
    </row>
    <row r="408" spans="1:51" ht="81" customHeight="1" x14ac:dyDescent="0.2">
      <c r="A408" s="233">
        <v>10</v>
      </c>
      <c r="B408" s="233">
        <v>1</v>
      </c>
      <c r="C408" s="270" t="s">
        <v>669</v>
      </c>
      <c r="D408" s="253"/>
      <c r="E408" s="253"/>
      <c r="F408" s="253"/>
      <c r="G408" s="253"/>
      <c r="H408" s="253"/>
      <c r="I408" s="253"/>
      <c r="J408" s="271">
        <v>6420001014918</v>
      </c>
      <c r="K408" s="237"/>
      <c r="L408" s="237"/>
      <c r="M408" s="237"/>
      <c r="N408" s="237"/>
      <c r="O408" s="237"/>
      <c r="P408" s="272" t="s">
        <v>670</v>
      </c>
      <c r="Q408" s="273"/>
      <c r="R408" s="273"/>
      <c r="S408" s="273"/>
      <c r="T408" s="273"/>
      <c r="U408" s="273"/>
      <c r="V408" s="273"/>
      <c r="W408" s="273"/>
      <c r="X408" s="273"/>
      <c r="Y408" s="274">
        <v>140</v>
      </c>
      <c r="Z408" s="275"/>
      <c r="AA408" s="275"/>
      <c r="AB408" s="276"/>
      <c r="AC408" s="277" t="s">
        <v>652</v>
      </c>
      <c r="AD408" s="278"/>
      <c r="AE408" s="278"/>
      <c r="AF408" s="278"/>
      <c r="AG408" s="278"/>
      <c r="AH408" s="279" t="s">
        <v>281</v>
      </c>
      <c r="AI408" s="280"/>
      <c r="AJ408" s="280"/>
      <c r="AK408" s="280"/>
      <c r="AL408" s="281" t="s">
        <v>281</v>
      </c>
      <c r="AM408" s="282"/>
      <c r="AN408" s="282"/>
      <c r="AO408" s="283"/>
      <c r="AP408" s="232" t="s">
        <v>281</v>
      </c>
      <c r="AQ408" s="232"/>
      <c r="AR408" s="232"/>
      <c r="AS408" s="232"/>
      <c r="AT408" s="232"/>
      <c r="AU408" s="232"/>
      <c r="AV408" s="232"/>
      <c r="AW408" s="232"/>
      <c r="AX408" s="232"/>
      <c r="AY408">
        <f>COUNTA($C$408)</f>
        <v>1</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228</v>
      </c>
      <c r="AD431" s="244"/>
      <c r="AE431" s="244"/>
      <c r="AF431" s="244"/>
      <c r="AG431" s="244"/>
      <c r="AH431" s="260" t="s">
        <v>246</v>
      </c>
      <c r="AI431" s="258"/>
      <c r="AJ431" s="258"/>
      <c r="AK431" s="258"/>
      <c r="AL431" s="258" t="s">
        <v>19</v>
      </c>
      <c r="AM431" s="258"/>
      <c r="AN431" s="258"/>
      <c r="AO431" s="262"/>
      <c r="AP431" s="247" t="s">
        <v>198</v>
      </c>
      <c r="AQ431" s="247"/>
      <c r="AR431" s="247"/>
      <c r="AS431" s="247"/>
      <c r="AT431" s="247"/>
      <c r="AU431" s="247"/>
      <c r="AV431" s="247"/>
      <c r="AW431" s="247"/>
      <c r="AX431" s="247"/>
      <c r="AY431">
        <f>$AY$429</f>
        <v>1</v>
      </c>
    </row>
    <row r="432" spans="1:51" ht="76.400000000000006" customHeight="1" x14ac:dyDescent="0.2">
      <c r="A432" s="233">
        <v>1</v>
      </c>
      <c r="B432" s="233">
        <v>1</v>
      </c>
      <c r="C432" s="253" t="s">
        <v>676</v>
      </c>
      <c r="D432" s="253" t="s">
        <v>676</v>
      </c>
      <c r="E432" s="253" t="s">
        <v>676</v>
      </c>
      <c r="F432" s="253" t="s">
        <v>676</v>
      </c>
      <c r="G432" s="253" t="s">
        <v>676</v>
      </c>
      <c r="H432" s="253" t="s">
        <v>676</v>
      </c>
      <c r="I432" s="253" t="s">
        <v>676</v>
      </c>
      <c r="J432" s="236">
        <v>9120001050544</v>
      </c>
      <c r="K432" s="237"/>
      <c r="L432" s="237"/>
      <c r="M432" s="237"/>
      <c r="N432" s="237"/>
      <c r="O432" s="237"/>
      <c r="P432" s="235" t="s">
        <v>677</v>
      </c>
      <c r="Q432" s="235" t="s">
        <v>677</v>
      </c>
      <c r="R432" s="235" t="s">
        <v>677</v>
      </c>
      <c r="S432" s="235" t="s">
        <v>677</v>
      </c>
      <c r="T432" s="235" t="s">
        <v>677</v>
      </c>
      <c r="U432" s="235" t="s">
        <v>677</v>
      </c>
      <c r="V432" s="235" t="s">
        <v>677</v>
      </c>
      <c r="W432" s="235" t="s">
        <v>677</v>
      </c>
      <c r="X432" s="235" t="s">
        <v>677</v>
      </c>
      <c r="Y432" s="239">
        <v>137</v>
      </c>
      <c r="Z432" s="240"/>
      <c r="AA432" s="240"/>
      <c r="AB432" s="241"/>
      <c r="AC432" s="266" t="s">
        <v>652</v>
      </c>
      <c r="AD432" s="267"/>
      <c r="AE432" s="267"/>
      <c r="AF432" s="267"/>
      <c r="AG432" s="267"/>
      <c r="AH432" s="256" t="s">
        <v>611</v>
      </c>
      <c r="AI432" s="257"/>
      <c r="AJ432" s="257"/>
      <c r="AK432" s="257"/>
      <c r="AL432" s="263" t="s">
        <v>611</v>
      </c>
      <c r="AM432" s="264"/>
      <c r="AN432" s="264"/>
      <c r="AO432" s="265"/>
      <c r="AP432" s="232" t="s">
        <v>611</v>
      </c>
      <c r="AQ432" s="232"/>
      <c r="AR432" s="232"/>
      <c r="AS432" s="232"/>
      <c r="AT432" s="232"/>
      <c r="AU432" s="232"/>
      <c r="AV432" s="232"/>
      <c r="AW432" s="232"/>
      <c r="AX432" s="232"/>
      <c r="AY432">
        <f>$AY$429</f>
        <v>1</v>
      </c>
    </row>
    <row r="433" spans="1:51" ht="65.900000000000006" customHeight="1" x14ac:dyDescent="0.2">
      <c r="A433" s="233">
        <v>2</v>
      </c>
      <c r="B433" s="233">
        <v>1</v>
      </c>
      <c r="C433" s="269" t="s">
        <v>678</v>
      </c>
      <c r="D433" s="269" t="s">
        <v>678</v>
      </c>
      <c r="E433" s="269" t="s">
        <v>678</v>
      </c>
      <c r="F433" s="269" t="s">
        <v>678</v>
      </c>
      <c r="G433" s="269" t="s">
        <v>678</v>
      </c>
      <c r="H433" s="269" t="s">
        <v>678</v>
      </c>
      <c r="I433" s="269" t="s">
        <v>678</v>
      </c>
      <c r="J433" s="236">
        <v>9180001023767</v>
      </c>
      <c r="K433" s="237"/>
      <c r="L433" s="237"/>
      <c r="M433" s="237"/>
      <c r="N433" s="237"/>
      <c r="O433" s="237"/>
      <c r="P433" s="235" t="s">
        <v>679</v>
      </c>
      <c r="Q433" s="235" t="s">
        <v>679</v>
      </c>
      <c r="R433" s="235" t="s">
        <v>679</v>
      </c>
      <c r="S433" s="235" t="s">
        <v>679</v>
      </c>
      <c r="T433" s="235" t="s">
        <v>679</v>
      </c>
      <c r="U433" s="235" t="s">
        <v>679</v>
      </c>
      <c r="V433" s="235" t="s">
        <v>679</v>
      </c>
      <c r="W433" s="235" t="s">
        <v>679</v>
      </c>
      <c r="X433" s="235" t="s">
        <v>679</v>
      </c>
      <c r="Y433" s="239">
        <v>26</v>
      </c>
      <c r="Z433" s="240"/>
      <c r="AA433" s="240"/>
      <c r="AB433" s="241"/>
      <c r="AC433" s="266" t="s">
        <v>652</v>
      </c>
      <c r="AD433" s="267"/>
      <c r="AE433" s="267"/>
      <c r="AF433" s="267"/>
      <c r="AG433" s="267"/>
      <c r="AH433" s="256" t="s">
        <v>611</v>
      </c>
      <c r="AI433" s="257"/>
      <c r="AJ433" s="257"/>
      <c r="AK433" s="257"/>
      <c r="AL433" s="263" t="s">
        <v>611</v>
      </c>
      <c r="AM433" s="264"/>
      <c r="AN433" s="264"/>
      <c r="AO433" s="265"/>
      <c r="AP433" s="232" t="s">
        <v>611</v>
      </c>
      <c r="AQ433" s="232"/>
      <c r="AR433" s="232"/>
      <c r="AS433" s="232"/>
      <c r="AT433" s="232"/>
      <c r="AU433" s="232"/>
      <c r="AV433" s="232"/>
      <c r="AW433" s="232"/>
      <c r="AX433" s="232"/>
      <c r="AY433">
        <f>COUNTA($C$433)</f>
        <v>1</v>
      </c>
    </row>
    <row r="434" spans="1:51" ht="62.15" customHeight="1" x14ac:dyDescent="0.2">
      <c r="A434" s="233">
        <v>3</v>
      </c>
      <c r="B434" s="233">
        <v>1</v>
      </c>
      <c r="C434" s="254" t="s">
        <v>680</v>
      </c>
      <c r="D434" s="253" t="s">
        <v>680</v>
      </c>
      <c r="E434" s="253" t="s">
        <v>680</v>
      </c>
      <c r="F434" s="253" t="s">
        <v>680</v>
      </c>
      <c r="G434" s="253" t="s">
        <v>680</v>
      </c>
      <c r="H434" s="253" t="s">
        <v>680</v>
      </c>
      <c r="I434" s="253" t="s">
        <v>680</v>
      </c>
      <c r="J434" s="236">
        <v>9180302027244</v>
      </c>
      <c r="K434" s="237"/>
      <c r="L434" s="237"/>
      <c r="M434" s="237"/>
      <c r="N434" s="237"/>
      <c r="O434" s="237"/>
      <c r="P434" s="243" t="s">
        <v>681</v>
      </c>
      <c r="Q434" s="235" t="s">
        <v>682</v>
      </c>
      <c r="R434" s="235" t="s">
        <v>682</v>
      </c>
      <c r="S434" s="235" t="s">
        <v>682</v>
      </c>
      <c r="T434" s="235" t="s">
        <v>682</v>
      </c>
      <c r="U434" s="235" t="s">
        <v>682</v>
      </c>
      <c r="V434" s="235" t="s">
        <v>682</v>
      </c>
      <c r="W434" s="235" t="s">
        <v>682</v>
      </c>
      <c r="X434" s="235" t="s">
        <v>682</v>
      </c>
      <c r="Y434" s="239">
        <v>216</v>
      </c>
      <c r="Z434" s="240"/>
      <c r="AA434" s="240"/>
      <c r="AB434" s="241"/>
      <c r="AC434" s="266" t="s">
        <v>652</v>
      </c>
      <c r="AD434" s="267"/>
      <c r="AE434" s="267"/>
      <c r="AF434" s="267"/>
      <c r="AG434" s="267"/>
      <c r="AH434" s="227" t="s">
        <v>611</v>
      </c>
      <c r="AI434" s="228"/>
      <c r="AJ434" s="228"/>
      <c r="AK434" s="228"/>
      <c r="AL434" s="263" t="s">
        <v>611</v>
      </c>
      <c r="AM434" s="264"/>
      <c r="AN434" s="264"/>
      <c r="AO434" s="265"/>
      <c r="AP434" s="232" t="s">
        <v>611</v>
      </c>
      <c r="AQ434" s="232"/>
      <c r="AR434" s="232"/>
      <c r="AS434" s="232"/>
      <c r="AT434" s="232"/>
      <c r="AU434" s="232"/>
      <c r="AV434" s="232"/>
      <c r="AW434" s="232"/>
      <c r="AX434" s="232"/>
      <c r="AY434">
        <f>COUNTA($C$434)</f>
        <v>1</v>
      </c>
    </row>
    <row r="435" spans="1:51" ht="75" customHeight="1" x14ac:dyDescent="0.2">
      <c r="A435" s="233">
        <v>4</v>
      </c>
      <c r="B435" s="233">
        <v>1</v>
      </c>
      <c r="C435" s="268" t="s">
        <v>683</v>
      </c>
      <c r="D435" s="269" t="s">
        <v>683</v>
      </c>
      <c r="E435" s="269" t="s">
        <v>683</v>
      </c>
      <c r="F435" s="269" t="s">
        <v>683</v>
      </c>
      <c r="G435" s="269" t="s">
        <v>683</v>
      </c>
      <c r="H435" s="269" t="s">
        <v>683</v>
      </c>
      <c r="I435" s="269" t="s">
        <v>683</v>
      </c>
      <c r="J435" s="236">
        <v>3110001018366</v>
      </c>
      <c r="K435" s="237"/>
      <c r="L435" s="237"/>
      <c r="M435" s="237"/>
      <c r="N435" s="237"/>
      <c r="O435" s="237"/>
      <c r="P435" s="243" t="s">
        <v>684</v>
      </c>
      <c r="Q435" s="235" t="s">
        <v>684</v>
      </c>
      <c r="R435" s="235" t="s">
        <v>684</v>
      </c>
      <c r="S435" s="235" t="s">
        <v>684</v>
      </c>
      <c r="T435" s="235" t="s">
        <v>684</v>
      </c>
      <c r="U435" s="235" t="s">
        <v>684</v>
      </c>
      <c r="V435" s="235" t="s">
        <v>684</v>
      </c>
      <c r="W435" s="235" t="s">
        <v>684</v>
      </c>
      <c r="X435" s="235" t="s">
        <v>684</v>
      </c>
      <c r="Y435" s="239">
        <v>2</v>
      </c>
      <c r="Z435" s="240"/>
      <c r="AA435" s="240"/>
      <c r="AB435" s="241"/>
      <c r="AC435" s="266" t="s">
        <v>652</v>
      </c>
      <c r="AD435" s="267"/>
      <c r="AE435" s="267"/>
      <c r="AF435" s="267"/>
      <c r="AG435" s="267"/>
      <c r="AH435" s="227" t="s">
        <v>611</v>
      </c>
      <c r="AI435" s="228"/>
      <c r="AJ435" s="228"/>
      <c r="AK435" s="228"/>
      <c r="AL435" s="263" t="s">
        <v>611</v>
      </c>
      <c r="AM435" s="264"/>
      <c r="AN435" s="264"/>
      <c r="AO435" s="265"/>
      <c r="AP435" s="232" t="s">
        <v>611</v>
      </c>
      <c r="AQ435" s="232"/>
      <c r="AR435" s="232"/>
      <c r="AS435" s="232"/>
      <c r="AT435" s="232"/>
      <c r="AU435" s="232"/>
      <c r="AV435" s="232"/>
      <c r="AW435" s="232"/>
      <c r="AX435" s="232"/>
      <c r="AY435">
        <f>COUNTA($C$435)</f>
        <v>1</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9.65"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228</v>
      </c>
      <c r="AD464" s="244"/>
      <c r="AE464" s="244"/>
      <c r="AF464" s="244"/>
      <c r="AG464" s="244"/>
      <c r="AH464" s="260" t="s">
        <v>246</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idden="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66"/>
      <c r="AD465" s="267"/>
      <c r="AE465" s="267"/>
      <c r="AF465" s="267"/>
      <c r="AG465" s="267"/>
      <c r="AH465" s="256"/>
      <c r="AI465" s="257"/>
      <c r="AJ465" s="257"/>
      <c r="AK465" s="257"/>
      <c r="AL465" s="263"/>
      <c r="AM465" s="264"/>
      <c r="AN465" s="264"/>
      <c r="AO465" s="265"/>
      <c r="AP465" s="232"/>
      <c r="AQ465" s="232"/>
      <c r="AR465" s="232"/>
      <c r="AS465" s="232"/>
      <c r="AT465" s="232"/>
      <c r="AU465" s="232"/>
      <c r="AV465" s="232"/>
      <c r="AW465" s="232"/>
      <c r="AX465" s="232"/>
      <c r="AY465">
        <f>$AY$462</f>
        <v>0</v>
      </c>
    </row>
    <row r="466" spans="1:51" hidden="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66"/>
      <c r="AD466" s="267"/>
      <c r="AE466" s="267"/>
      <c r="AF466" s="267"/>
      <c r="AG466" s="267"/>
      <c r="AH466" s="256"/>
      <c r="AI466" s="257"/>
      <c r="AJ466" s="257"/>
      <c r="AK466" s="257"/>
      <c r="AL466" s="263"/>
      <c r="AM466" s="264"/>
      <c r="AN466" s="264"/>
      <c r="AO466" s="265"/>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228</v>
      </c>
      <c r="AD497" s="244"/>
      <c r="AE497" s="244"/>
      <c r="AF497" s="244"/>
      <c r="AG497" s="244"/>
      <c r="AH497" s="260" t="s">
        <v>246</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228</v>
      </c>
      <c r="AD530" s="244"/>
      <c r="AE530" s="244"/>
      <c r="AF530" s="244"/>
      <c r="AG530" s="244"/>
      <c r="AH530" s="260" t="s">
        <v>246</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228</v>
      </c>
      <c r="AD563" s="244"/>
      <c r="AE563" s="244"/>
      <c r="AF563" s="244"/>
      <c r="AG563" s="244"/>
      <c r="AH563" s="260" t="s">
        <v>246</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228</v>
      </c>
      <c r="AD596" s="244"/>
      <c r="AE596" s="244"/>
      <c r="AF596" s="244"/>
      <c r="AG596" s="244"/>
      <c r="AH596" s="260" t="s">
        <v>246</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idden="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idden="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575</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230</v>
      </c>
      <c r="AM627" s="252"/>
      <c r="AN627" s="25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224</v>
      </c>
      <c r="AQ630" s="247"/>
      <c r="AR630" s="247"/>
      <c r="AS630" s="247"/>
      <c r="AT630" s="247"/>
      <c r="AU630" s="247"/>
      <c r="AV630" s="247"/>
      <c r="AW630" s="247"/>
      <c r="AX630" s="247"/>
    </row>
    <row r="631" spans="1:51" ht="30"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19" priority="941">
      <formula>IF(RIGHT(TEXT(P14,"0.#"),1)=".",FALSE,TRUE)</formula>
    </cfRule>
    <cfRule type="expression" dxfId="818" priority="942">
      <formula>IF(RIGHT(TEXT(P14,"0.#"),1)=".",TRUE,FALSE)</formula>
    </cfRule>
  </conditionalFormatting>
  <conditionalFormatting sqref="P18:AX18">
    <cfRule type="expression" dxfId="817" priority="939">
      <formula>IF(RIGHT(TEXT(P18,"0.#"),1)=".",FALSE,TRUE)</formula>
    </cfRule>
    <cfRule type="expression" dxfId="816" priority="940">
      <formula>IF(RIGHT(TEXT(P18,"0.#"),1)=".",TRUE,FALSE)</formula>
    </cfRule>
  </conditionalFormatting>
  <conditionalFormatting sqref="Y320">
    <cfRule type="expression" dxfId="815" priority="935">
      <formula>IF(RIGHT(TEXT(Y320,"0.#"),1)=".",FALSE,TRUE)</formula>
    </cfRule>
    <cfRule type="expression" dxfId="814" priority="936">
      <formula>IF(RIGHT(TEXT(Y320,"0.#"),1)=".",TRUE,FALSE)</formula>
    </cfRule>
  </conditionalFormatting>
  <conditionalFormatting sqref="Y351:Y358 Y349 Y338:Y345 Y336 Y325:Y332 Y323">
    <cfRule type="expression" dxfId="813" priority="915">
      <formula>IF(RIGHT(TEXT(Y323,"0.#"),1)=".",FALSE,TRUE)</formula>
    </cfRule>
    <cfRule type="expression" dxfId="812" priority="916">
      <formula>IF(RIGHT(TEXT(Y323,"0.#"),1)=".",TRUE,FALSE)</formula>
    </cfRule>
  </conditionalFormatting>
  <conditionalFormatting sqref="P16:AQ17 P15:AX15 P13:AX13">
    <cfRule type="expression" dxfId="811" priority="933">
      <formula>IF(RIGHT(TEXT(P13,"0.#"),1)=".",FALSE,TRUE)</formula>
    </cfRule>
    <cfRule type="expression" dxfId="810" priority="934">
      <formula>IF(RIGHT(TEXT(P13,"0.#"),1)=".",TRUE,FALSE)</formula>
    </cfRule>
  </conditionalFormatting>
  <conditionalFormatting sqref="P19:AJ19">
    <cfRule type="expression" dxfId="809" priority="931">
      <formula>IF(RIGHT(TEXT(P19,"0.#"),1)=".",FALSE,TRUE)</formula>
    </cfRule>
    <cfRule type="expression" dxfId="808" priority="932">
      <formula>IF(RIGHT(TEXT(P19,"0.#"),1)=".",TRUE,FALSE)</formula>
    </cfRule>
  </conditionalFormatting>
  <conditionalFormatting sqref="AE32 AQ32">
    <cfRule type="expression" dxfId="807" priority="929">
      <formula>IF(RIGHT(TEXT(AE32,"0.#"),1)=".",FALSE,TRUE)</formula>
    </cfRule>
    <cfRule type="expression" dxfId="806" priority="930">
      <formula>IF(RIGHT(TEXT(AE32,"0.#"),1)=".",TRUE,FALSE)</formula>
    </cfRule>
  </conditionalFormatting>
  <conditionalFormatting sqref="Y312:Y319">
    <cfRule type="expression" dxfId="805" priority="927">
      <formula>IF(RIGHT(TEXT(Y312,"0.#"),1)=".",FALSE,TRUE)</formula>
    </cfRule>
    <cfRule type="expression" dxfId="804" priority="928">
      <formula>IF(RIGHT(TEXT(Y312,"0.#"),1)=".",TRUE,FALSE)</formula>
    </cfRule>
  </conditionalFormatting>
  <conditionalFormatting sqref="AU311">
    <cfRule type="expression" dxfId="803" priority="925">
      <formula>IF(RIGHT(TEXT(AU311,"0.#"),1)=".",FALSE,TRUE)</formula>
    </cfRule>
    <cfRule type="expression" dxfId="802" priority="926">
      <formula>IF(RIGHT(TEXT(AU311,"0.#"),1)=".",TRUE,FALSE)</formula>
    </cfRule>
  </conditionalFormatting>
  <conditionalFormatting sqref="AU320">
    <cfRule type="expression" dxfId="801" priority="923">
      <formula>IF(RIGHT(TEXT(AU320,"0.#"),1)=".",FALSE,TRUE)</formula>
    </cfRule>
    <cfRule type="expression" dxfId="800" priority="924">
      <formula>IF(RIGHT(TEXT(AU320,"0.#"),1)=".",TRUE,FALSE)</formula>
    </cfRule>
  </conditionalFormatting>
  <conditionalFormatting sqref="AU312:AU319">
    <cfRule type="expression" dxfId="799" priority="921">
      <formula>IF(RIGHT(TEXT(AU312,"0.#"),1)=".",FALSE,TRUE)</formula>
    </cfRule>
    <cfRule type="expression" dxfId="798" priority="922">
      <formula>IF(RIGHT(TEXT(AU312,"0.#"),1)=".",TRUE,FALSE)</formula>
    </cfRule>
  </conditionalFormatting>
  <conditionalFormatting sqref="Y350 Y337 Y324">
    <cfRule type="expression" dxfId="797" priority="919">
      <formula>IF(RIGHT(TEXT(Y324,"0.#"),1)=".",FALSE,TRUE)</formula>
    </cfRule>
    <cfRule type="expression" dxfId="796" priority="920">
      <formula>IF(RIGHT(TEXT(Y324,"0.#"),1)=".",TRUE,FALSE)</formula>
    </cfRule>
  </conditionalFormatting>
  <conditionalFormatting sqref="Y359 Y346 Y333">
    <cfRule type="expression" dxfId="795" priority="917">
      <formula>IF(RIGHT(TEXT(Y333,"0.#"),1)=".",FALSE,TRUE)</formula>
    </cfRule>
    <cfRule type="expression" dxfId="794" priority="918">
      <formula>IF(RIGHT(TEXT(Y333,"0.#"),1)=".",TRUE,FALSE)</formula>
    </cfRule>
  </conditionalFormatting>
  <conditionalFormatting sqref="AU350 AU337 AU324">
    <cfRule type="expression" dxfId="793" priority="913">
      <formula>IF(RIGHT(TEXT(AU324,"0.#"),1)=".",FALSE,TRUE)</formula>
    </cfRule>
    <cfRule type="expression" dxfId="792" priority="914">
      <formula>IF(RIGHT(TEXT(AU324,"0.#"),1)=".",TRUE,FALSE)</formula>
    </cfRule>
  </conditionalFormatting>
  <conditionalFormatting sqref="AU359 AU346 AU333">
    <cfRule type="expression" dxfId="791" priority="911">
      <formula>IF(RIGHT(TEXT(AU333,"0.#"),1)=".",FALSE,TRUE)</formula>
    </cfRule>
    <cfRule type="expression" dxfId="790" priority="912">
      <formula>IF(RIGHT(TEXT(AU333,"0.#"),1)=".",TRUE,FALSE)</formula>
    </cfRule>
  </conditionalFormatting>
  <conditionalFormatting sqref="AU351:AU358 AU349 AU338:AU345 AU336 AU325:AU332 AU323">
    <cfRule type="expression" dxfId="789" priority="909">
      <formula>IF(RIGHT(TEXT(AU323,"0.#"),1)=".",FALSE,TRUE)</formula>
    </cfRule>
    <cfRule type="expression" dxfId="788" priority="910">
      <formula>IF(RIGHT(TEXT(AU323,"0.#"),1)=".",TRUE,FALSE)</formula>
    </cfRule>
  </conditionalFormatting>
  <conditionalFormatting sqref="AI32">
    <cfRule type="expression" dxfId="787" priority="907">
      <formula>IF(RIGHT(TEXT(AI32,"0.#"),1)=".",FALSE,TRUE)</formula>
    </cfRule>
    <cfRule type="expression" dxfId="786" priority="908">
      <formula>IF(RIGHT(TEXT(AI32,"0.#"),1)=".",TRUE,FALSE)</formula>
    </cfRule>
  </conditionalFormatting>
  <conditionalFormatting sqref="AM32">
    <cfRule type="expression" dxfId="785" priority="905">
      <formula>IF(RIGHT(TEXT(AM32,"0.#"),1)=".",FALSE,TRUE)</formula>
    </cfRule>
    <cfRule type="expression" dxfId="784" priority="906">
      <formula>IF(RIGHT(TEXT(AM32,"0.#"),1)=".",TRUE,FALSE)</formula>
    </cfRule>
  </conditionalFormatting>
  <conditionalFormatting sqref="AE33">
    <cfRule type="expression" dxfId="783" priority="903">
      <formula>IF(RIGHT(TEXT(AE33,"0.#"),1)=".",FALSE,TRUE)</formula>
    </cfRule>
    <cfRule type="expression" dxfId="782" priority="904">
      <formula>IF(RIGHT(TEXT(AE33,"0.#"),1)=".",TRUE,FALSE)</formula>
    </cfRule>
  </conditionalFormatting>
  <conditionalFormatting sqref="AI33">
    <cfRule type="expression" dxfId="781" priority="901">
      <formula>IF(RIGHT(TEXT(AI33,"0.#"),1)=".",FALSE,TRUE)</formula>
    </cfRule>
    <cfRule type="expression" dxfId="780" priority="902">
      <formula>IF(RIGHT(TEXT(AI33,"0.#"),1)=".",TRUE,FALSE)</formula>
    </cfRule>
  </conditionalFormatting>
  <conditionalFormatting sqref="AM33">
    <cfRule type="expression" dxfId="779" priority="899">
      <formula>IF(RIGHT(TEXT(AM33,"0.#"),1)=".",FALSE,TRUE)</formula>
    </cfRule>
    <cfRule type="expression" dxfId="778" priority="900">
      <formula>IF(RIGHT(TEXT(AM33,"0.#"),1)=".",TRUE,FALSE)</formula>
    </cfRule>
  </conditionalFormatting>
  <conditionalFormatting sqref="AQ33">
    <cfRule type="expression" dxfId="777" priority="897">
      <formula>IF(RIGHT(TEXT(AQ33,"0.#"),1)=".",FALSE,TRUE)</formula>
    </cfRule>
    <cfRule type="expression" dxfId="776" priority="898">
      <formula>IF(RIGHT(TEXT(AQ33,"0.#"),1)=".",TRUE,FALSE)</formula>
    </cfRule>
  </conditionalFormatting>
  <conditionalFormatting sqref="AE210">
    <cfRule type="expression" dxfId="775" priority="895">
      <formula>IF(RIGHT(TEXT(AE210,"0.#"),1)=".",FALSE,TRUE)</formula>
    </cfRule>
    <cfRule type="expression" dxfId="774" priority="896">
      <formula>IF(RIGHT(TEXT(AE210,"0.#"),1)=".",TRUE,FALSE)</formula>
    </cfRule>
  </conditionalFormatting>
  <conditionalFormatting sqref="AE211">
    <cfRule type="expression" dxfId="773" priority="893">
      <formula>IF(RIGHT(TEXT(AE211,"0.#"),1)=".",FALSE,TRUE)</formula>
    </cfRule>
    <cfRule type="expression" dxfId="772" priority="894">
      <formula>IF(RIGHT(TEXT(AE211,"0.#"),1)=".",TRUE,FALSE)</formula>
    </cfRule>
  </conditionalFormatting>
  <conditionalFormatting sqref="AE212">
    <cfRule type="expression" dxfId="771" priority="891">
      <formula>IF(RIGHT(TEXT(AE212,"0.#"),1)=".",FALSE,TRUE)</formula>
    </cfRule>
    <cfRule type="expression" dxfId="770" priority="892">
      <formula>IF(RIGHT(TEXT(AE212,"0.#"),1)=".",TRUE,FALSE)</formula>
    </cfRule>
  </conditionalFormatting>
  <conditionalFormatting sqref="AI212">
    <cfRule type="expression" dxfId="769" priority="889">
      <formula>IF(RIGHT(TEXT(AI212,"0.#"),1)=".",FALSE,TRUE)</formula>
    </cfRule>
    <cfRule type="expression" dxfId="768" priority="890">
      <formula>IF(RIGHT(TEXT(AI212,"0.#"),1)=".",TRUE,FALSE)</formula>
    </cfRule>
  </conditionalFormatting>
  <conditionalFormatting sqref="AI211">
    <cfRule type="expression" dxfId="767" priority="887">
      <formula>IF(RIGHT(TEXT(AI211,"0.#"),1)=".",FALSE,TRUE)</formula>
    </cfRule>
    <cfRule type="expression" dxfId="766" priority="888">
      <formula>IF(RIGHT(TEXT(AI211,"0.#"),1)=".",TRUE,FALSE)</formula>
    </cfRule>
  </conditionalFormatting>
  <conditionalFormatting sqref="AI210">
    <cfRule type="expression" dxfId="765" priority="885">
      <formula>IF(RIGHT(TEXT(AI210,"0.#"),1)=".",FALSE,TRUE)</formula>
    </cfRule>
    <cfRule type="expression" dxfId="764" priority="886">
      <formula>IF(RIGHT(TEXT(AI210,"0.#"),1)=".",TRUE,FALSE)</formula>
    </cfRule>
  </conditionalFormatting>
  <conditionalFormatting sqref="AL368:AO395">
    <cfRule type="expression" dxfId="763" priority="875">
      <formula>IF(AND(AL368&gt;=0, RIGHT(TEXT(AL368,"0.#"),1)&lt;&gt;"."),TRUE,FALSE)</formula>
    </cfRule>
    <cfRule type="expression" dxfId="762" priority="876">
      <formula>IF(AND(AL368&gt;=0, RIGHT(TEXT(AL368,"0.#"),1)="."),TRUE,FALSE)</formula>
    </cfRule>
    <cfRule type="expression" dxfId="761" priority="877">
      <formula>IF(AND(AL368&lt;0, RIGHT(TEXT(AL368,"0.#"),1)&lt;&gt;"."),TRUE,FALSE)</formula>
    </cfRule>
    <cfRule type="expression" dxfId="760" priority="878">
      <formula>IF(AND(AL368&lt;0, RIGHT(TEXT(AL368,"0.#"),1)="."),TRUE,FALSE)</formula>
    </cfRule>
  </conditionalFormatting>
  <conditionalFormatting sqref="AQ210:AQ212">
    <cfRule type="expression" dxfId="759" priority="873">
      <formula>IF(RIGHT(TEXT(AQ210,"0.#"),1)=".",FALSE,TRUE)</formula>
    </cfRule>
    <cfRule type="expression" dxfId="758" priority="874">
      <formula>IF(RIGHT(TEXT(AQ210,"0.#"),1)=".",TRUE,FALSE)</formula>
    </cfRule>
  </conditionalFormatting>
  <conditionalFormatting sqref="AU210:AU212">
    <cfRule type="expression" dxfId="757" priority="871">
      <formula>IF(RIGHT(TEXT(AU210,"0.#"),1)=".",FALSE,TRUE)</formula>
    </cfRule>
    <cfRule type="expression" dxfId="756" priority="872">
      <formula>IF(RIGHT(TEXT(AU210,"0.#"),1)=".",TRUE,FALSE)</formula>
    </cfRule>
  </conditionalFormatting>
  <conditionalFormatting sqref="Y368:Y395">
    <cfRule type="expression" dxfId="755" priority="869">
      <formula>IF(RIGHT(TEXT(Y368,"0.#"),1)=".",FALSE,TRUE)</formula>
    </cfRule>
    <cfRule type="expression" dxfId="754" priority="870">
      <formula>IF(RIGHT(TEXT(Y368,"0.#"),1)=".",TRUE,FALSE)</formula>
    </cfRule>
  </conditionalFormatting>
  <conditionalFormatting sqref="AL631:AO660">
    <cfRule type="expression" dxfId="753" priority="865">
      <formula>IF(AND(AL631&gt;=0, RIGHT(TEXT(AL631,"0.#"),1)&lt;&gt;"."),TRUE,FALSE)</formula>
    </cfRule>
    <cfRule type="expression" dxfId="752" priority="866">
      <formula>IF(AND(AL631&gt;=0, RIGHT(TEXT(AL631,"0.#"),1)="."),TRUE,FALSE)</formula>
    </cfRule>
    <cfRule type="expression" dxfId="751" priority="867">
      <formula>IF(AND(AL631&lt;0, RIGHT(TEXT(AL631,"0.#"),1)&lt;&gt;"."),TRUE,FALSE)</formula>
    </cfRule>
    <cfRule type="expression" dxfId="750" priority="868">
      <formula>IF(AND(AL631&lt;0, RIGHT(TEXT(AL631,"0.#"),1)="."),TRUE,FALSE)</formula>
    </cfRule>
  </conditionalFormatting>
  <conditionalFormatting sqref="Y631:Y660">
    <cfRule type="expression" dxfId="749" priority="863">
      <formula>IF(RIGHT(TEXT(Y631,"0.#"),1)=".",FALSE,TRUE)</formula>
    </cfRule>
    <cfRule type="expression" dxfId="748" priority="864">
      <formula>IF(RIGHT(TEXT(Y631,"0.#"),1)=".",TRUE,FALSE)</formula>
    </cfRule>
  </conditionalFormatting>
  <conditionalFormatting sqref="AL367:AO367">
    <cfRule type="expression" dxfId="747" priority="859">
      <formula>IF(AND(AL367&gt;=0, RIGHT(TEXT(AL367,"0.#"),1)&lt;&gt;"."),TRUE,FALSE)</formula>
    </cfRule>
    <cfRule type="expression" dxfId="746" priority="860">
      <formula>IF(AND(AL367&gt;=0, RIGHT(TEXT(AL367,"0.#"),1)="."),TRUE,FALSE)</formula>
    </cfRule>
    <cfRule type="expression" dxfId="745" priority="861">
      <formula>IF(AND(AL367&lt;0, RIGHT(TEXT(AL367,"0.#"),1)&lt;&gt;"."),TRUE,FALSE)</formula>
    </cfRule>
    <cfRule type="expression" dxfId="744" priority="862">
      <formula>IF(AND(AL367&lt;0, RIGHT(TEXT(AL367,"0.#"),1)="."),TRUE,FALSE)</formula>
    </cfRule>
  </conditionalFormatting>
  <conditionalFormatting sqref="Y367">
    <cfRule type="expression" dxfId="743" priority="857">
      <formula>IF(RIGHT(TEXT(Y367,"0.#"),1)=".",FALSE,TRUE)</formula>
    </cfRule>
    <cfRule type="expression" dxfId="742" priority="858">
      <formula>IF(RIGHT(TEXT(Y367,"0.#"),1)=".",TRUE,FALSE)</formula>
    </cfRule>
  </conditionalFormatting>
  <conditionalFormatting sqref="Y409:Y428">
    <cfRule type="expression" dxfId="741" priority="795">
      <formula>IF(RIGHT(TEXT(Y409,"0.#"),1)=".",FALSE,TRUE)</formula>
    </cfRule>
    <cfRule type="expression" dxfId="740" priority="796">
      <formula>IF(RIGHT(TEXT(Y409,"0.#"),1)=".",TRUE,FALSE)</formula>
    </cfRule>
  </conditionalFormatting>
  <conditionalFormatting sqref="Y434:Y461">
    <cfRule type="expression" dxfId="739" priority="783">
      <formula>IF(RIGHT(TEXT(Y434,"0.#"),1)=".",FALSE,TRUE)</formula>
    </cfRule>
    <cfRule type="expression" dxfId="738" priority="784">
      <formula>IF(RIGHT(TEXT(Y434,"0.#"),1)=".",TRUE,FALSE)</formula>
    </cfRule>
  </conditionalFormatting>
  <conditionalFormatting sqref="Y432:Y433">
    <cfRule type="expression" dxfId="737" priority="777">
      <formula>IF(RIGHT(TEXT(Y432,"0.#"),1)=".",FALSE,TRUE)</formula>
    </cfRule>
    <cfRule type="expression" dxfId="736" priority="778">
      <formula>IF(RIGHT(TEXT(Y432,"0.#"),1)=".",TRUE,FALSE)</formula>
    </cfRule>
  </conditionalFormatting>
  <conditionalFormatting sqref="Y467:Y494">
    <cfRule type="expression" dxfId="735" priority="771">
      <formula>IF(RIGHT(TEXT(Y467,"0.#"),1)=".",FALSE,TRUE)</formula>
    </cfRule>
    <cfRule type="expression" dxfId="734" priority="772">
      <formula>IF(RIGHT(TEXT(Y467,"0.#"),1)=".",TRUE,FALSE)</formula>
    </cfRule>
  </conditionalFormatting>
  <conditionalFormatting sqref="Y465:Y466">
    <cfRule type="expression" dxfId="733" priority="765">
      <formula>IF(RIGHT(TEXT(Y465,"0.#"),1)=".",FALSE,TRUE)</formula>
    </cfRule>
    <cfRule type="expression" dxfId="732" priority="766">
      <formula>IF(RIGHT(TEXT(Y465,"0.#"),1)=".",TRUE,FALSE)</formula>
    </cfRule>
  </conditionalFormatting>
  <conditionalFormatting sqref="Y500:Y527">
    <cfRule type="expression" dxfId="731" priority="759">
      <formula>IF(RIGHT(TEXT(Y500,"0.#"),1)=".",FALSE,TRUE)</formula>
    </cfRule>
    <cfRule type="expression" dxfId="730" priority="760">
      <formula>IF(RIGHT(TEXT(Y500,"0.#"),1)=".",TRUE,FALSE)</formula>
    </cfRule>
  </conditionalFormatting>
  <conditionalFormatting sqref="Y498:Y499">
    <cfRule type="expression" dxfId="729" priority="753">
      <formula>IF(RIGHT(TEXT(Y498,"0.#"),1)=".",FALSE,TRUE)</formula>
    </cfRule>
    <cfRule type="expression" dxfId="728" priority="754">
      <formula>IF(RIGHT(TEXT(Y498,"0.#"),1)=".",TRUE,FALSE)</formula>
    </cfRule>
  </conditionalFormatting>
  <conditionalFormatting sqref="Y533:Y560">
    <cfRule type="expression" dxfId="727" priority="747">
      <formula>IF(RIGHT(TEXT(Y533,"0.#"),1)=".",FALSE,TRUE)</formula>
    </cfRule>
    <cfRule type="expression" dxfId="726" priority="748">
      <formula>IF(RIGHT(TEXT(Y533,"0.#"),1)=".",TRUE,FALSE)</formula>
    </cfRule>
  </conditionalFormatting>
  <conditionalFormatting sqref="W23">
    <cfRule type="expression" dxfId="725" priority="855">
      <formula>IF(RIGHT(TEXT(W23,"0.#"),1)=".",FALSE,TRUE)</formula>
    </cfRule>
    <cfRule type="expression" dxfId="724" priority="856">
      <formula>IF(RIGHT(TEXT(W23,"0.#"),1)=".",TRUE,FALSE)</formula>
    </cfRule>
  </conditionalFormatting>
  <conditionalFormatting sqref="W24:W27">
    <cfRule type="expression" dxfId="723" priority="853">
      <formula>IF(RIGHT(TEXT(W24,"0.#"),1)=".",FALSE,TRUE)</formula>
    </cfRule>
    <cfRule type="expression" dxfId="722" priority="854">
      <formula>IF(RIGHT(TEXT(W24,"0.#"),1)=".",TRUE,FALSE)</formula>
    </cfRule>
  </conditionalFormatting>
  <conditionalFormatting sqref="W28">
    <cfRule type="expression" dxfId="721" priority="851">
      <formula>IF(RIGHT(TEXT(W28,"0.#"),1)=".",FALSE,TRUE)</formula>
    </cfRule>
    <cfRule type="expression" dxfId="720" priority="852">
      <formula>IF(RIGHT(TEXT(W28,"0.#"),1)=".",TRUE,FALSE)</formula>
    </cfRule>
  </conditionalFormatting>
  <conditionalFormatting sqref="P23">
    <cfRule type="expression" dxfId="719" priority="849">
      <formula>IF(RIGHT(TEXT(P23,"0.#"),1)=".",FALSE,TRUE)</formula>
    </cfRule>
    <cfRule type="expression" dxfId="718" priority="850">
      <formula>IF(RIGHT(TEXT(P23,"0.#"),1)=".",TRUE,FALSE)</formula>
    </cfRule>
  </conditionalFormatting>
  <conditionalFormatting sqref="P24:P27">
    <cfRule type="expression" dxfId="717" priority="847">
      <formula>IF(RIGHT(TEXT(P24,"0.#"),1)=".",FALSE,TRUE)</formula>
    </cfRule>
    <cfRule type="expression" dxfId="716" priority="848">
      <formula>IF(RIGHT(TEXT(P24,"0.#"),1)=".",TRUE,FALSE)</formula>
    </cfRule>
  </conditionalFormatting>
  <conditionalFormatting sqref="P28">
    <cfRule type="expression" dxfId="715" priority="845">
      <formula>IF(RIGHT(TEXT(P28,"0.#"),1)=".",FALSE,TRUE)</formula>
    </cfRule>
    <cfRule type="expression" dxfId="714" priority="846">
      <formula>IF(RIGHT(TEXT(P28,"0.#"),1)=".",TRUE,FALSE)</formula>
    </cfRule>
  </conditionalFormatting>
  <conditionalFormatting sqref="AE202">
    <cfRule type="expression" dxfId="713" priority="843">
      <formula>IF(RIGHT(TEXT(AE202,"0.#"),1)=".",FALSE,TRUE)</formula>
    </cfRule>
    <cfRule type="expression" dxfId="712" priority="844">
      <formula>IF(RIGHT(TEXT(AE202,"0.#"),1)=".",TRUE,FALSE)</formula>
    </cfRule>
  </conditionalFormatting>
  <conditionalFormatting sqref="AE203">
    <cfRule type="expression" dxfId="711" priority="841">
      <formula>IF(RIGHT(TEXT(AE203,"0.#"),1)=".",FALSE,TRUE)</formula>
    </cfRule>
    <cfRule type="expression" dxfId="710" priority="842">
      <formula>IF(RIGHT(TEXT(AE203,"0.#"),1)=".",TRUE,FALSE)</formula>
    </cfRule>
  </conditionalFormatting>
  <conditionalFormatting sqref="AE204">
    <cfRule type="expression" dxfId="709" priority="839">
      <formula>IF(RIGHT(TEXT(AE204,"0.#"),1)=".",FALSE,TRUE)</formula>
    </cfRule>
    <cfRule type="expression" dxfId="708" priority="840">
      <formula>IF(RIGHT(TEXT(AE204,"0.#"),1)=".",TRUE,FALSE)</formula>
    </cfRule>
  </conditionalFormatting>
  <conditionalFormatting sqref="AI204">
    <cfRule type="expression" dxfId="707" priority="837">
      <formula>IF(RIGHT(TEXT(AI204,"0.#"),1)=".",FALSE,TRUE)</formula>
    </cfRule>
    <cfRule type="expression" dxfId="706" priority="838">
      <formula>IF(RIGHT(TEXT(AI204,"0.#"),1)=".",TRUE,FALSE)</formula>
    </cfRule>
  </conditionalFormatting>
  <conditionalFormatting sqref="AI203">
    <cfRule type="expression" dxfId="705" priority="835">
      <formula>IF(RIGHT(TEXT(AI203,"0.#"),1)=".",FALSE,TRUE)</formula>
    </cfRule>
    <cfRule type="expression" dxfId="704" priority="836">
      <formula>IF(RIGHT(TEXT(AI203,"0.#"),1)=".",TRUE,FALSE)</formula>
    </cfRule>
  </conditionalFormatting>
  <conditionalFormatting sqref="AI202">
    <cfRule type="expression" dxfId="703" priority="833">
      <formula>IF(RIGHT(TEXT(AI202,"0.#"),1)=".",FALSE,TRUE)</formula>
    </cfRule>
    <cfRule type="expression" dxfId="702" priority="834">
      <formula>IF(RIGHT(TEXT(AI202,"0.#"),1)=".",TRUE,FALSE)</formula>
    </cfRule>
  </conditionalFormatting>
  <conditionalFormatting sqref="AM202">
    <cfRule type="expression" dxfId="701" priority="831">
      <formula>IF(RIGHT(TEXT(AM202,"0.#"),1)=".",FALSE,TRUE)</formula>
    </cfRule>
    <cfRule type="expression" dxfId="700" priority="832">
      <formula>IF(RIGHT(TEXT(AM202,"0.#"),1)=".",TRUE,FALSE)</formula>
    </cfRule>
  </conditionalFormatting>
  <conditionalFormatting sqref="AM203">
    <cfRule type="expression" dxfId="699" priority="829">
      <formula>IF(RIGHT(TEXT(AM203,"0.#"),1)=".",FALSE,TRUE)</formula>
    </cfRule>
    <cfRule type="expression" dxfId="698" priority="830">
      <formula>IF(RIGHT(TEXT(AM203,"0.#"),1)=".",TRUE,FALSE)</formula>
    </cfRule>
  </conditionalFormatting>
  <conditionalFormatting sqref="AM204">
    <cfRule type="expression" dxfId="697" priority="827">
      <formula>IF(RIGHT(TEXT(AM204,"0.#"),1)=".",FALSE,TRUE)</formula>
    </cfRule>
    <cfRule type="expression" dxfId="696" priority="828">
      <formula>IF(RIGHT(TEXT(AM204,"0.#"),1)=".",TRUE,FALSE)</formula>
    </cfRule>
  </conditionalFormatting>
  <conditionalFormatting sqref="AQ202:AQ204">
    <cfRule type="expression" dxfId="695" priority="825">
      <formula>IF(RIGHT(TEXT(AQ202,"0.#"),1)=".",FALSE,TRUE)</formula>
    </cfRule>
    <cfRule type="expression" dxfId="694" priority="826">
      <formula>IF(RIGHT(TEXT(AQ202,"0.#"),1)=".",TRUE,FALSE)</formula>
    </cfRule>
  </conditionalFormatting>
  <conditionalFormatting sqref="AU202:AU204">
    <cfRule type="expression" dxfId="693" priority="823">
      <formula>IF(RIGHT(TEXT(AU202,"0.#"),1)=".",FALSE,TRUE)</formula>
    </cfRule>
    <cfRule type="expression" dxfId="692" priority="824">
      <formula>IF(RIGHT(TEXT(AU202,"0.#"),1)=".",TRUE,FALSE)</formula>
    </cfRule>
  </conditionalFormatting>
  <conditionalFormatting sqref="AE205">
    <cfRule type="expression" dxfId="691" priority="821">
      <formula>IF(RIGHT(TEXT(AE205,"0.#"),1)=".",FALSE,TRUE)</formula>
    </cfRule>
    <cfRule type="expression" dxfId="690" priority="822">
      <formula>IF(RIGHT(TEXT(AE205,"0.#"),1)=".",TRUE,FALSE)</formula>
    </cfRule>
  </conditionalFormatting>
  <conditionalFormatting sqref="AE206">
    <cfRule type="expression" dxfId="689" priority="819">
      <formula>IF(RIGHT(TEXT(AE206,"0.#"),1)=".",FALSE,TRUE)</formula>
    </cfRule>
    <cfRule type="expression" dxfId="688" priority="820">
      <formula>IF(RIGHT(TEXT(AE206,"0.#"),1)=".",TRUE,FALSE)</formula>
    </cfRule>
  </conditionalFormatting>
  <conditionalFormatting sqref="AE207">
    <cfRule type="expression" dxfId="687" priority="817">
      <formula>IF(RIGHT(TEXT(AE207,"0.#"),1)=".",FALSE,TRUE)</formula>
    </cfRule>
    <cfRule type="expression" dxfId="686" priority="818">
      <formula>IF(RIGHT(TEXT(AE207,"0.#"),1)=".",TRUE,FALSE)</formula>
    </cfRule>
  </conditionalFormatting>
  <conditionalFormatting sqref="AI207">
    <cfRule type="expression" dxfId="685" priority="815">
      <formula>IF(RIGHT(TEXT(AI207,"0.#"),1)=".",FALSE,TRUE)</formula>
    </cfRule>
    <cfRule type="expression" dxfId="684" priority="816">
      <formula>IF(RIGHT(TEXT(AI207,"0.#"),1)=".",TRUE,FALSE)</formula>
    </cfRule>
  </conditionalFormatting>
  <conditionalFormatting sqref="AI206">
    <cfRule type="expression" dxfId="683" priority="813">
      <formula>IF(RIGHT(TEXT(AI206,"0.#"),1)=".",FALSE,TRUE)</formula>
    </cfRule>
    <cfRule type="expression" dxfId="682" priority="814">
      <formula>IF(RIGHT(TEXT(AI206,"0.#"),1)=".",TRUE,FALSE)</formula>
    </cfRule>
  </conditionalFormatting>
  <conditionalFormatting sqref="AI205">
    <cfRule type="expression" dxfId="681" priority="811">
      <formula>IF(RIGHT(TEXT(AI205,"0.#"),1)=".",FALSE,TRUE)</formula>
    </cfRule>
    <cfRule type="expression" dxfId="680" priority="812">
      <formula>IF(RIGHT(TEXT(AI205,"0.#"),1)=".",TRUE,FALSE)</formula>
    </cfRule>
  </conditionalFormatting>
  <conditionalFormatting sqref="AM205">
    <cfRule type="expression" dxfId="679" priority="809">
      <formula>IF(RIGHT(TEXT(AM205,"0.#"),1)=".",FALSE,TRUE)</formula>
    </cfRule>
    <cfRule type="expression" dxfId="678" priority="810">
      <formula>IF(RIGHT(TEXT(AM205,"0.#"),1)=".",TRUE,FALSE)</formula>
    </cfRule>
  </conditionalFormatting>
  <conditionalFormatting sqref="AM206">
    <cfRule type="expression" dxfId="677" priority="807">
      <formula>IF(RIGHT(TEXT(AM206,"0.#"),1)=".",FALSE,TRUE)</formula>
    </cfRule>
    <cfRule type="expression" dxfId="676" priority="808">
      <formula>IF(RIGHT(TEXT(AM206,"0.#"),1)=".",TRUE,FALSE)</formula>
    </cfRule>
  </conditionalFormatting>
  <conditionalFormatting sqref="AM207">
    <cfRule type="expression" dxfId="675" priority="805">
      <formula>IF(RIGHT(TEXT(AM207,"0.#"),1)=".",FALSE,TRUE)</formula>
    </cfRule>
    <cfRule type="expression" dxfId="674" priority="806">
      <formula>IF(RIGHT(TEXT(AM207,"0.#"),1)=".",TRUE,FALSE)</formula>
    </cfRule>
  </conditionalFormatting>
  <conditionalFormatting sqref="AQ205 AQ207">
    <cfRule type="expression" dxfId="673" priority="803">
      <formula>IF(RIGHT(TEXT(AQ205,"0.#"),1)=".",FALSE,TRUE)</formula>
    </cfRule>
    <cfRule type="expression" dxfId="672" priority="804">
      <formula>IF(RIGHT(TEXT(AQ205,"0.#"),1)=".",TRUE,FALSE)</formula>
    </cfRule>
  </conditionalFormatting>
  <conditionalFormatting sqref="AU205 AU207">
    <cfRule type="expression" dxfId="671" priority="801">
      <formula>IF(RIGHT(TEXT(AU205,"0.#"),1)=".",FALSE,TRUE)</formula>
    </cfRule>
    <cfRule type="expression" dxfId="670" priority="802">
      <formula>IF(RIGHT(TEXT(AU205,"0.#"),1)=".",TRUE,FALSE)</formula>
    </cfRule>
  </conditionalFormatting>
  <conditionalFormatting sqref="AL409:AO428">
    <cfRule type="expression" dxfId="669" priority="797">
      <formula>IF(AND(AL409&gt;=0, RIGHT(TEXT(AL409,"0.#"),1)&lt;&gt;"."),TRUE,FALSE)</formula>
    </cfRule>
    <cfRule type="expression" dxfId="668" priority="798">
      <formula>IF(AND(AL409&gt;=0, RIGHT(TEXT(AL409,"0.#"),1)="."),TRUE,FALSE)</formula>
    </cfRule>
    <cfRule type="expression" dxfId="667" priority="799">
      <formula>IF(AND(AL409&lt;0, RIGHT(TEXT(AL409,"0.#"),1)&lt;&gt;"."),TRUE,FALSE)</formula>
    </cfRule>
    <cfRule type="expression" dxfId="666" priority="800">
      <formula>IF(AND(AL409&lt;0, RIGHT(TEXT(AL409,"0.#"),1)="."),TRUE,FALSE)</formula>
    </cfRule>
  </conditionalFormatting>
  <conditionalFormatting sqref="AL434:AO461">
    <cfRule type="expression" dxfId="665" priority="785">
      <formula>IF(AND(AL434&gt;=0, RIGHT(TEXT(AL434,"0.#"),1)&lt;&gt;"."),TRUE,FALSE)</formula>
    </cfRule>
    <cfRule type="expression" dxfId="664" priority="786">
      <formula>IF(AND(AL434&gt;=0, RIGHT(TEXT(AL434,"0.#"),1)="."),TRUE,FALSE)</formula>
    </cfRule>
    <cfRule type="expression" dxfId="663" priority="787">
      <formula>IF(AND(AL434&lt;0, RIGHT(TEXT(AL434,"0.#"),1)&lt;&gt;"."),TRUE,FALSE)</formula>
    </cfRule>
    <cfRule type="expression" dxfId="662" priority="788">
      <formula>IF(AND(AL434&lt;0, RIGHT(TEXT(AL434,"0.#"),1)="."),TRUE,FALSE)</formula>
    </cfRule>
  </conditionalFormatting>
  <conditionalFormatting sqref="AL432:AO433">
    <cfRule type="expression" dxfId="661" priority="779">
      <formula>IF(AND(AL432&gt;=0, RIGHT(TEXT(AL432,"0.#"),1)&lt;&gt;"."),TRUE,FALSE)</formula>
    </cfRule>
    <cfRule type="expression" dxfId="660" priority="780">
      <formula>IF(AND(AL432&gt;=0, RIGHT(TEXT(AL432,"0.#"),1)="."),TRUE,FALSE)</formula>
    </cfRule>
    <cfRule type="expression" dxfId="659" priority="781">
      <formula>IF(AND(AL432&lt;0, RIGHT(TEXT(AL432,"0.#"),1)&lt;&gt;"."),TRUE,FALSE)</formula>
    </cfRule>
    <cfRule type="expression" dxfId="658" priority="782">
      <formula>IF(AND(AL432&lt;0, RIGHT(TEXT(AL432,"0.#"),1)="."),TRUE,FALSE)</formula>
    </cfRule>
  </conditionalFormatting>
  <conditionalFormatting sqref="AL467:AO494">
    <cfRule type="expression" dxfId="657" priority="773">
      <formula>IF(AND(AL467&gt;=0, RIGHT(TEXT(AL467,"0.#"),1)&lt;&gt;"."),TRUE,FALSE)</formula>
    </cfRule>
    <cfRule type="expression" dxfId="656" priority="774">
      <formula>IF(AND(AL467&gt;=0, RIGHT(TEXT(AL467,"0.#"),1)="."),TRUE,FALSE)</formula>
    </cfRule>
    <cfRule type="expression" dxfId="655" priority="775">
      <formula>IF(AND(AL467&lt;0, RIGHT(TEXT(AL467,"0.#"),1)&lt;&gt;"."),TRUE,FALSE)</formula>
    </cfRule>
    <cfRule type="expression" dxfId="654" priority="776">
      <formula>IF(AND(AL467&lt;0, RIGHT(TEXT(AL467,"0.#"),1)="."),TRUE,FALSE)</formula>
    </cfRule>
  </conditionalFormatting>
  <conditionalFormatting sqref="AL465:AO466">
    <cfRule type="expression" dxfId="653" priority="767">
      <formula>IF(AND(AL465&gt;=0, RIGHT(TEXT(AL465,"0.#"),1)&lt;&gt;"."),TRUE,FALSE)</formula>
    </cfRule>
    <cfRule type="expression" dxfId="652" priority="768">
      <formula>IF(AND(AL465&gt;=0, RIGHT(TEXT(AL465,"0.#"),1)="."),TRUE,FALSE)</formula>
    </cfRule>
    <cfRule type="expression" dxfId="651" priority="769">
      <formula>IF(AND(AL465&lt;0, RIGHT(TEXT(AL465,"0.#"),1)&lt;&gt;"."),TRUE,FALSE)</formula>
    </cfRule>
    <cfRule type="expression" dxfId="650" priority="770">
      <formula>IF(AND(AL465&lt;0, RIGHT(TEXT(AL465,"0.#"),1)="."),TRUE,FALSE)</formula>
    </cfRule>
  </conditionalFormatting>
  <conditionalFormatting sqref="AL500:AO527">
    <cfRule type="expression" dxfId="649" priority="761">
      <formula>IF(AND(AL500&gt;=0, RIGHT(TEXT(AL500,"0.#"),1)&lt;&gt;"."),TRUE,FALSE)</formula>
    </cfRule>
    <cfRule type="expression" dxfId="648" priority="762">
      <formula>IF(AND(AL500&gt;=0, RIGHT(TEXT(AL500,"0.#"),1)="."),TRUE,FALSE)</formula>
    </cfRule>
    <cfRule type="expression" dxfId="647" priority="763">
      <formula>IF(AND(AL500&lt;0, RIGHT(TEXT(AL500,"0.#"),1)&lt;&gt;"."),TRUE,FALSE)</formula>
    </cfRule>
    <cfRule type="expression" dxfId="646" priority="764">
      <formula>IF(AND(AL500&lt;0, RIGHT(TEXT(AL500,"0.#"),1)="."),TRUE,FALSE)</formula>
    </cfRule>
  </conditionalFormatting>
  <conditionalFormatting sqref="AL498:AO499">
    <cfRule type="expression" dxfId="645" priority="755">
      <formula>IF(AND(AL498&gt;=0, RIGHT(TEXT(AL498,"0.#"),1)&lt;&gt;"."),TRUE,FALSE)</formula>
    </cfRule>
    <cfRule type="expression" dxfId="644" priority="756">
      <formula>IF(AND(AL498&gt;=0, RIGHT(TEXT(AL498,"0.#"),1)="."),TRUE,FALSE)</formula>
    </cfRule>
    <cfRule type="expression" dxfId="643" priority="757">
      <formula>IF(AND(AL498&lt;0, RIGHT(TEXT(AL498,"0.#"),1)&lt;&gt;"."),TRUE,FALSE)</formula>
    </cfRule>
    <cfRule type="expression" dxfId="642" priority="758">
      <formula>IF(AND(AL498&lt;0, RIGHT(TEXT(AL498,"0.#"),1)="."),TRUE,FALSE)</formula>
    </cfRule>
  </conditionalFormatting>
  <conditionalFormatting sqref="AL533:AO560">
    <cfRule type="expression" dxfId="641" priority="749">
      <formula>IF(AND(AL533&gt;=0, RIGHT(TEXT(AL533,"0.#"),1)&lt;&gt;"."),TRUE,FALSE)</formula>
    </cfRule>
    <cfRule type="expression" dxfId="640" priority="750">
      <formula>IF(AND(AL533&gt;=0, RIGHT(TEXT(AL533,"0.#"),1)="."),TRUE,FALSE)</formula>
    </cfRule>
    <cfRule type="expression" dxfId="639" priority="751">
      <formula>IF(AND(AL533&lt;0, RIGHT(TEXT(AL533,"0.#"),1)&lt;&gt;"."),TRUE,FALSE)</formula>
    </cfRule>
    <cfRule type="expression" dxfId="638" priority="752">
      <formula>IF(AND(AL533&lt;0, RIGHT(TEXT(AL533,"0.#"),1)="."),TRUE,FALSE)</formula>
    </cfRule>
  </conditionalFormatting>
  <conditionalFormatting sqref="AL531:AO532">
    <cfRule type="expression" dxfId="637" priority="743">
      <formula>IF(AND(AL531&gt;=0, RIGHT(TEXT(AL531,"0.#"),1)&lt;&gt;"."),TRUE,FALSE)</formula>
    </cfRule>
    <cfRule type="expression" dxfId="636" priority="744">
      <formula>IF(AND(AL531&gt;=0, RIGHT(TEXT(AL531,"0.#"),1)="."),TRUE,FALSE)</formula>
    </cfRule>
    <cfRule type="expression" dxfId="635" priority="745">
      <formula>IF(AND(AL531&lt;0, RIGHT(TEXT(AL531,"0.#"),1)&lt;&gt;"."),TRUE,FALSE)</formula>
    </cfRule>
    <cfRule type="expression" dxfId="634" priority="746">
      <formula>IF(AND(AL531&lt;0, RIGHT(TEXT(AL531,"0.#"),1)="."),TRUE,FALSE)</formula>
    </cfRule>
  </conditionalFormatting>
  <conditionalFormatting sqref="Y531:Y532">
    <cfRule type="expression" dxfId="633" priority="741">
      <formula>IF(RIGHT(TEXT(Y531,"0.#"),1)=".",FALSE,TRUE)</formula>
    </cfRule>
    <cfRule type="expression" dxfId="632" priority="742">
      <formula>IF(RIGHT(TEXT(Y531,"0.#"),1)=".",TRUE,FALSE)</formula>
    </cfRule>
  </conditionalFormatting>
  <conditionalFormatting sqref="AL566:AO593">
    <cfRule type="expression" dxfId="631" priority="737">
      <formula>IF(AND(AL566&gt;=0, RIGHT(TEXT(AL566,"0.#"),1)&lt;&gt;"."),TRUE,FALSE)</formula>
    </cfRule>
    <cfRule type="expression" dxfId="630" priority="738">
      <formula>IF(AND(AL566&gt;=0, RIGHT(TEXT(AL566,"0.#"),1)="."),TRUE,FALSE)</formula>
    </cfRule>
    <cfRule type="expression" dxfId="629" priority="739">
      <formula>IF(AND(AL566&lt;0, RIGHT(TEXT(AL566,"0.#"),1)&lt;&gt;"."),TRUE,FALSE)</formula>
    </cfRule>
    <cfRule type="expression" dxfId="628" priority="740">
      <formula>IF(AND(AL566&lt;0, RIGHT(TEXT(AL566,"0.#"),1)="."),TRUE,FALSE)</formula>
    </cfRule>
  </conditionalFormatting>
  <conditionalFormatting sqref="Y566:Y593">
    <cfRule type="expression" dxfId="627" priority="735">
      <formula>IF(RIGHT(TEXT(Y566,"0.#"),1)=".",FALSE,TRUE)</formula>
    </cfRule>
    <cfRule type="expression" dxfId="626" priority="736">
      <formula>IF(RIGHT(TEXT(Y566,"0.#"),1)=".",TRUE,FALSE)</formula>
    </cfRule>
  </conditionalFormatting>
  <conditionalFormatting sqref="AL564:AO565">
    <cfRule type="expression" dxfId="625" priority="731">
      <formula>IF(AND(AL564&gt;=0, RIGHT(TEXT(AL564,"0.#"),1)&lt;&gt;"."),TRUE,FALSE)</formula>
    </cfRule>
    <cfRule type="expression" dxfId="624" priority="732">
      <formula>IF(AND(AL564&gt;=0, RIGHT(TEXT(AL564,"0.#"),1)="."),TRUE,FALSE)</formula>
    </cfRule>
    <cfRule type="expression" dxfId="623" priority="733">
      <formula>IF(AND(AL564&lt;0, RIGHT(TEXT(AL564,"0.#"),1)&lt;&gt;"."),TRUE,FALSE)</formula>
    </cfRule>
    <cfRule type="expression" dxfId="622" priority="734">
      <formula>IF(AND(AL564&lt;0, RIGHT(TEXT(AL564,"0.#"),1)="."),TRUE,FALSE)</formula>
    </cfRule>
  </conditionalFormatting>
  <conditionalFormatting sqref="Y564:Y565">
    <cfRule type="expression" dxfId="621" priority="729">
      <formula>IF(RIGHT(TEXT(Y564,"0.#"),1)=".",FALSE,TRUE)</formula>
    </cfRule>
    <cfRule type="expression" dxfId="620" priority="730">
      <formula>IF(RIGHT(TEXT(Y564,"0.#"),1)=".",TRUE,FALSE)</formula>
    </cfRule>
  </conditionalFormatting>
  <conditionalFormatting sqref="AL599:AO626">
    <cfRule type="expression" dxfId="619" priority="725">
      <formula>IF(AND(AL599&gt;=0, RIGHT(TEXT(AL599,"0.#"),1)&lt;&gt;"."),TRUE,FALSE)</formula>
    </cfRule>
    <cfRule type="expression" dxfId="618" priority="726">
      <formula>IF(AND(AL599&gt;=0, RIGHT(TEXT(AL599,"0.#"),1)="."),TRUE,FALSE)</formula>
    </cfRule>
    <cfRule type="expression" dxfId="617" priority="727">
      <formula>IF(AND(AL599&lt;0, RIGHT(TEXT(AL599,"0.#"),1)&lt;&gt;"."),TRUE,FALSE)</formula>
    </cfRule>
    <cfRule type="expression" dxfId="616" priority="728">
      <formula>IF(AND(AL599&lt;0, RIGHT(TEXT(AL599,"0.#"),1)="."),TRUE,FALSE)</formula>
    </cfRule>
  </conditionalFormatting>
  <conditionalFormatting sqref="Y599:Y626">
    <cfRule type="expression" dxfId="615" priority="723">
      <formula>IF(RIGHT(TEXT(Y599,"0.#"),1)=".",FALSE,TRUE)</formula>
    </cfRule>
    <cfRule type="expression" dxfId="614" priority="724">
      <formula>IF(RIGHT(TEXT(Y599,"0.#"),1)=".",TRUE,FALSE)</formula>
    </cfRule>
  </conditionalFormatting>
  <conditionalFormatting sqref="AL597:AO598">
    <cfRule type="expression" dxfId="613" priority="719">
      <formula>IF(AND(AL597&gt;=0, RIGHT(TEXT(AL597,"0.#"),1)&lt;&gt;"."),TRUE,FALSE)</formula>
    </cfRule>
    <cfRule type="expression" dxfId="612" priority="720">
      <formula>IF(AND(AL597&gt;=0, RIGHT(TEXT(AL597,"0.#"),1)="."),TRUE,FALSE)</formula>
    </cfRule>
    <cfRule type="expression" dxfId="611" priority="721">
      <formula>IF(AND(AL597&lt;0, RIGHT(TEXT(AL597,"0.#"),1)&lt;&gt;"."),TRUE,FALSE)</formula>
    </cfRule>
    <cfRule type="expression" dxfId="610" priority="722">
      <formula>IF(AND(AL597&lt;0, RIGHT(TEXT(AL597,"0.#"),1)="."),TRUE,FALSE)</formula>
    </cfRule>
  </conditionalFormatting>
  <conditionalFormatting sqref="Y597:Y598">
    <cfRule type="expression" dxfId="609" priority="717">
      <formula>IF(RIGHT(TEXT(Y597,"0.#"),1)=".",FALSE,TRUE)</formula>
    </cfRule>
    <cfRule type="expression" dxfId="608" priority="718">
      <formula>IF(RIGHT(TEXT(Y597,"0.#"),1)=".",TRUE,FALSE)</formula>
    </cfRule>
  </conditionalFormatting>
  <conditionalFormatting sqref="AU33">
    <cfRule type="expression" dxfId="607" priority="713">
      <formula>IF(RIGHT(TEXT(AU33,"0.#"),1)=".",FALSE,TRUE)</formula>
    </cfRule>
    <cfRule type="expression" dxfId="606" priority="714">
      <formula>IF(RIGHT(TEXT(AU33,"0.#"),1)=".",TRUE,FALSE)</formula>
    </cfRule>
  </conditionalFormatting>
  <conditionalFormatting sqref="AU32">
    <cfRule type="expression" dxfId="605" priority="715">
      <formula>IF(RIGHT(TEXT(AU32,"0.#"),1)=".",FALSE,TRUE)</formula>
    </cfRule>
    <cfRule type="expression" dxfId="604" priority="716">
      <formula>IF(RIGHT(TEXT(AU32,"0.#"),1)=".",TRUE,FALSE)</formula>
    </cfRule>
  </conditionalFormatting>
  <conditionalFormatting sqref="P29:AC29">
    <cfRule type="expression" dxfId="603" priority="711">
      <formula>IF(RIGHT(TEXT(P29,"0.#"),1)=".",FALSE,TRUE)</formula>
    </cfRule>
    <cfRule type="expression" dxfId="602" priority="712">
      <formula>IF(RIGHT(TEXT(P29,"0.#"),1)=".",TRUE,FALSE)</formula>
    </cfRule>
  </conditionalFormatting>
  <conditionalFormatting sqref="AM41">
    <cfRule type="expression" dxfId="601" priority="693">
      <formula>IF(RIGHT(TEXT(AM41,"0.#"),1)=".",FALSE,TRUE)</formula>
    </cfRule>
    <cfRule type="expression" dxfId="600" priority="694">
      <formula>IF(RIGHT(TEXT(AM41,"0.#"),1)=".",TRUE,FALSE)</formula>
    </cfRule>
  </conditionalFormatting>
  <conditionalFormatting sqref="AM40">
    <cfRule type="expression" dxfId="599" priority="695">
      <formula>IF(RIGHT(TEXT(AM40,"0.#"),1)=".",FALSE,TRUE)</formula>
    </cfRule>
    <cfRule type="expression" dxfId="598" priority="696">
      <formula>IF(RIGHT(TEXT(AM40,"0.#"),1)=".",TRUE,FALSE)</formula>
    </cfRule>
  </conditionalFormatting>
  <conditionalFormatting sqref="AE39">
    <cfRule type="expression" dxfId="597" priority="709">
      <formula>IF(RIGHT(TEXT(AE39,"0.#"),1)=".",FALSE,TRUE)</formula>
    </cfRule>
    <cfRule type="expression" dxfId="596" priority="710">
      <formula>IF(RIGHT(TEXT(AE39,"0.#"),1)=".",TRUE,FALSE)</formula>
    </cfRule>
  </conditionalFormatting>
  <conditionalFormatting sqref="AQ39:AQ41">
    <cfRule type="expression" dxfId="595" priority="691">
      <formula>IF(RIGHT(TEXT(AQ39,"0.#"),1)=".",FALSE,TRUE)</formula>
    </cfRule>
    <cfRule type="expression" dxfId="594" priority="692">
      <formula>IF(RIGHT(TEXT(AQ39,"0.#"),1)=".",TRUE,FALSE)</formula>
    </cfRule>
  </conditionalFormatting>
  <conditionalFormatting sqref="AU39:AU41">
    <cfRule type="expression" dxfId="593" priority="689">
      <formula>IF(RIGHT(TEXT(AU39,"0.#"),1)=".",FALSE,TRUE)</formula>
    </cfRule>
    <cfRule type="expression" dxfId="592" priority="690">
      <formula>IF(RIGHT(TEXT(AU39,"0.#"),1)=".",TRUE,FALSE)</formula>
    </cfRule>
  </conditionalFormatting>
  <conditionalFormatting sqref="AI41">
    <cfRule type="expression" dxfId="591" priority="703">
      <formula>IF(RIGHT(TEXT(AI41,"0.#"),1)=".",FALSE,TRUE)</formula>
    </cfRule>
    <cfRule type="expression" dxfId="590" priority="704">
      <formula>IF(RIGHT(TEXT(AI41,"0.#"),1)=".",TRUE,FALSE)</formula>
    </cfRule>
  </conditionalFormatting>
  <conditionalFormatting sqref="AE40">
    <cfRule type="expression" dxfId="589" priority="707">
      <formula>IF(RIGHT(TEXT(AE40,"0.#"),1)=".",FALSE,TRUE)</formula>
    </cfRule>
    <cfRule type="expression" dxfId="588" priority="708">
      <formula>IF(RIGHT(TEXT(AE40,"0.#"),1)=".",TRUE,FALSE)</formula>
    </cfRule>
  </conditionalFormatting>
  <conditionalFormatting sqref="AE41">
    <cfRule type="expression" dxfId="587" priority="705">
      <formula>IF(RIGHT(TEXT(AE41,"0.#"),1)=".",FALSE,TRUE)</formula>
    </cfRule>
    <cfRule type="expression" dxfId="586" priority="706">
      <formula>IF(RIGHT(TEXT(AE41,"0.#"),1)=".",TRUE,FALSE)</formula>
    </cfRule>
  </conditionalFormatting>
  <conditionalFormatting sqref="AM39">
    <cfRule type="expression" dxfId="585" priority="697">
      <formula>IF(RIGHT(TEXT(AM39,"0.#"),1)=".",FALSE,TRUE)</formula>
    </cfRule>
    <cfRule type="expression" dxfId="584" priority="698">
      <formula>IF(RIGHT(TEXT(AM39,"0.#"),1)=".",TRUE,FALSE)</formula>
    </cfRule>
  </conditionalFormatting>
  <conditionalFormatting sqref="AI39">
    <cfRule type="expression" dxfId="583" priority="699">
      <formula>IF(RIGHT(TEXT(AI39,"0.#"),1)=".",FALSE,TRUE)</formula>
    </cfRule>
    <cfRule type="expression" dxfId="582" priority="700">
      <formula>IF(RIGHT(TEXT(AI39,"0.#"),1)=".",TRUE,FALSE)</formula>
    </cfRule>
  </conditionalFormatting>
  <conditionalFormatting sqref="AI40">
    <cfRule type="expression" dxfId="581" priority="701">
      <formula>IF(RIGHT(TEXT(AI40,"0.#"),1)=".",FALSE,TRUE)</formula>
    </cfRule>
    <cfRule type="expression" dxfId="580" priority="702">
      <formula>IF(RIGHT(TEXT(AI40,"0.#"),1)=".",TRUE,FALSE)</formula>
    </cfRule>
  </conditionalFormatting>
  <conditionalFormatting sqref="AM69">
    <cfRule type="expression" dxfId="579" priority="661">
      <formula>IF(RIGHT(TEXT(AM69,"0.#"),1)=".",FALSE,TRUE)</formula>
    </cfRule>
    <cfRule type="expression" dxfId="578" priority="662">
      <formula>IF(RIGHT(TEXT(AM69,"0.#"),1)=".",TRUE,FALSE)</formula>
    </cfRule>
  </conditionalFormatting>
  <conditionalFormatting sqref="AE70 AM70">
    <cfRule type="expression" dxfId="577" priority="659">
      <formula>IF(RIGHT(TEXT(AE70,"0.#"),1)=".",FALSE,TRUE)</formula>
    </cfRule>
    <cfRule type="expression" dxfId="576" priority="660">
      <formula>IF(RIGHT(TEXT(AE70,"0.#"),1)=".",TRUE,FALSE)</formula>
    </cfRule>
  </conditionalFormatting>
  <conditionalFormatting sqref="AI70">
    <cfRule type="expression" dxfId="575" priority="657">
      <formula>IF(RIGHT(TEXT(AI70,"0.#"),1)=".",FALSE,TRUE)</formula>
    </cfRule>
    <cfRule type="expression" dxfId="574" priority="658">
      <formula>IF(RIGHT(TEXT(AI70,"0.#"),1)=".",TRUE,FALSE)</formula>
    </cfRule>
  </conditionalFormatting>
  <conditionalFormatting sqref="AQ70">
    <cfRule type="expression" dxfId="573" priority="655">
      <formula>IF(RIGHT(TEXT(AQ70,"0.#"),1)=".",FALSE,TRUE)</formula>
    </cfRule>
    <cfRule type="expression" dxfId="572" priority="656">
      <formula>IF(RIGHT(TEXT(AQ70,"0.#"),1)=".",TRUE,FALSE)</formula>
    </cfRule>
  </conditionalFormatting>
  <conditionalFormatting sqref="AE69 AQ69">
    <cfRule type="expression" dxfId="571" priority="665">
      <formula>IF(RIGHT(TEXT(AE69,"0.#"),1)=".",FALSE,TRUE)</formula>
    </cfRule>
    <cfRule type="expression" dxfId="570" priority="666">
      <formula>IF(RIGHT(TEXT(AE69,"0.#"),1)=".",TRUE,FALSE)</formula>
    </cfRule>
  </conditionalFormatting>
  <conditionalFormatting sqref="AI69">
    <cfRule type="expression" dxfId="569" priority="663">
      <formula>IF(RIGHT(TEXT(AI69,"0.#"),1)=".",FALSE,TRUE)</formula>
    </cfRule>
    <cfRule type="expression" dxfId="568" priority="664">
      <formula>IF(RIGHT(TEXT(AI69,"0.#"),1)=".",TRUE,FALSE)</formula>
    </cfRule>
  </conditionalFormatting>
  <conditionalFormatting sqref="AE66 AQ66">
    <cfRule type="expression" dxfId="567" priority="653">
      <formula>IF(RIGHT(TEXT(AE66,"0.#"),1)=".",FALSE,TRUE)</formula>
    </cfRule>
    <cfRule type="expression" dxfId="566" priority="654">
      <formula>IF(RIGHT(TEXT(AE66,"0.#"),1)=".",TRUE,FALSE)</formula>
    </cfRule>
  </conditionalFormatting>
  <conditionalFormatting sqref="AI66">
    <cfRule type="expression" dxfId="565" priority="651">
      <formula>IF(RIGHT(TEXT(AI66,"0.#"),1)=".",FALSE,TRUE)</formula>
    </cfRule>
    <cfRule type="expression" dxfId="564" priority="652">
      <formula>IF(RIGHT(TEXT(AI66,"0.#"),1)=".",TRUE,FALSE)</formula>
    </cfRule>
  </conditionalFormatting>
  <conditionalFormatting sqref="AM66">
    <cfRule type="expression" dxfId="563" priority="649">
      <formula>IF(RIGHT(TEXT(AM66,"0.#"),1)=".",FALSE,TRUE)</formula>
    </cfRule>
    <cfRule type="expression" dxfId="562" priority="650">
      <formula>IF(RIGHT(TEXT(AM66,"0.#"),1)=".",TRUE,FALSE)</formula>
    </cfRule>
  </conditionalFormatting>
  <conditionalFormatting sqref="AE67">
    <cfRule type="expression" dxfId="561" priority="647">
      <formula>IF(RIGHT(TEXT(AE67,"0.#"),1)=".",FALSE,TRUE)</formula>
    </cfRule>
    <cfRule type="expression" dxfId="560" priority="648">
      <formula>IF(RIGHT(TEXT(AE67,"0.#"),1)=".",TRUE,FALSE)</formula>
    </cfRule>
  </conditionalFormatting>
  <conditionalFormatting sqref="AI67">
    <cfRule type="expression" dxfId="559" priority="645">
      <formula>IF(RIGHT(TEXT(AI67,"0.#"),1)=".",FALSE,TRUE)</formula>
    </cfRule>
    <cfRule type="expression" dxfId="558" priority="646">
      <formula>IF(RIGHT(TEXT(AI67,"0.#"),1)=".",TRUE,FALSE)</formula>
    </cfRule>
  </conditionalFormatting>
  <conditionalFormatting sqref="AM67">
    <cfRule type="expression" dxfId="557" priority="643">
      <formula>IF(RIGHT(TEXT(AM67,"0.#"),1)=".",FALSE,TRUE)</formula>
    </cfRule>
    <cfRule type="expression" dxfId="556" priority="644">
      <formula>IF(RIGHT(TEXT(AM67,"0.#"),1)=".",TRUE,FALSE)</formula>
    </cfRule>
  </conditionalFormatting>
  <conditionalFormatting sqref="AQ67">
    <cfRule type="expression" dxfId="555" priority="641">
      <formula>IF(RIGHT(TEXT(AQ67,"0.#"),1)=".",FALSE,TRUE)</formula>
    </cfRule>
    <cfRule type="expression" dxfId="554" priority="642">
      <formula>IF(RIGHT(TEXT(AQ67,"0.#"),1)=".",TRUE,FALSE)</formula>
    </cfRule>
  </conditionalFormatting>
  <conditionalFormatting sqref="AU66">
    <cfRule type="expression" dxfId="553" priority="639">
      <formula>IF(RIGHT(TEXT(AU66,"0.#"),1)=".",FALSE,TRUE)</formula>
    </cfRule>
    <cfRule type="expression" dxfId="552" priority="640">
      <formula>IF(RIGHT(TEXT(AU66,"0.#"),1)=".",TRUE,FALSE)</formula>
    </cfRule>
  </conditionalFormatting>
  <conditionalFormatting sqref="AU67">
    <cfRule type="expression" dxfId="551" priority="637">
      <formula>IF(RIGHT(TEXT(AU67,"0.#"),1)=".",FALSE,TRUE)</formula>
    </cfRule>
    <cfRule type="expression" dxfId="550" priority="638">
      <formula>IF(RIGHT(TEXT(AU67,"0.#"),1)=".",TRUE,FALSE)</formula>
    </cfRule>
  </conditionalFormatting>
  <conditionalFormatting sqref="AE100 AQ100">
    <cfRule type="expression" dxfId="549" priority="599">
      <formula>IF(RIGHT(TEXT(AE100,"0.#"),1)=".",FALSE,TRUE)</formula>
    </cfRule>
    <cfRule type="expression" dxfId="548" priority="600">
      <formula>IF(RIGHT(TEXT(AE100,"0.#"),1)=".",TRUE,FALSE)</formula>
    </cfRule>
  </conditionalFormatting>
  <conditionalFormatting sqref="AI100">
    <cfRule type="expression" dxfId="547" priority="597">
      <formula>IF(RIGHT(TEXT(AI100,"0.#"),1)=".",FALSE,TRUE)</formula>
    </cfRule>
    <cfRule type="expression" dxfId="546" priority="598">
      <formula>IF(RIGHT(TEXT(AI100,"0.#"),1)=".",TRUE,FALSE)</formula>
    </cfRule>
  </conditionalFormatting>
  <conditionalFormatting sqref="AM100">
    <cfRule type="expression" dxfId="545" priority="595">
      <formula>IF(RIGHT(TEXT(AM100,"0.#"),1)=".",FALSE,TRUE)</formula>
    </cfRule>
    <cfRule type="expression" dxfId="544" priority="596">
      <formula>IF(RIGHT(TEXT(AM100,"0.#"),1)=".",TRUE,FALSE)</formula>
    </cfRule>
  </conditionalFormatting>
  <conditionalFormatting sqref="AE101">
    <cfRule type="expression" dxfId="543" priority="593">
      <formula>IF(RIGHT(TEXT(AE101,"0.#"),1)=".",FALSE,TRUE)</formula>
    </cfRule>
    <cfRule type="expression" dxfId="542" priority="594">
      <formula>IF(RIGHT(TEXT(AE101,"0.#"),1)=".",TRUE,FALSE)</formula>
    </cfRule>
  </conditionalFormatting>
  <conditionalFormatting sqref="AI101">
    <cfRule type="expression" dxfId="541" priority="591">
      <formula>IF(RIGHT(TEXT(AI101,"0.#"),1)=".",FALSE,TRUE)</formula>
    </cfRule>
    <cfRule type="expression" dxfId="540" priority="592">
      <formula>IF(RIGHT(TEXT(AI101,"0.#"),1)=".",TRUE,FALSE)</formula>
    </cfRule>
  </conditionalFormatting>
  <conditionalFormatting sqref="AM101">
    <cfRule type="expression" dxfId="539" priority="589">
      <formula>IF(RIGHT(TEXT(AM101,"0.#"),1)=".",FALSE,TRUE)</formula>
    </cfRule>
    <cfRule type="expression" dxfId="538" priority="590">
      <formula>IF(RIGHT(TEXT(AM101,"0.#"),1)=".",TRUE,FALSE)</formula>
    </cfRule>
  </conditionalFormatting>
  <conditionalFormatting sqref="AQ101">
    <cfRule type="expression" dxfId="537" priority="587">
      <formula>IF(RIGHT(TEXT(AQ101,"0.#"),1)=".",FALSE,TRUE)</formula>
    </cfRule>
    <cfRule type="expression" dxfId="536" priority="588">
      <formula>IF(RIGHT(TEXT(AQ101,"0.#"),1)=".",TRUE,FALSE)</formula>
    </cfRule>
  </conditionalFormatting>
  <conditionalFormatting sqref="AU100">
    <cfRule type="expression" dxfId="535" priority="585">
      <formula>IF(RIGHT(TEXT(AU100,"0.#"),1)=".",FALSE,TRUE)</formula>
    </cfRule>
    <cfRule type="expression" dxfId="534" priority="586">
      <formula>IF(RIGHT(TEXT(AU100,"0.#"),1)=".",TRUE,FALSE)</formula>
    </cfRule>
  </conditionalFormatting>
  <conditionalFormatting sqref="AU101">
    <cfRule type="expression" dxfId="533" priority="583">
      <formula>IF(RIGHT(TEXT(AU101,"0.#"),1)=".",FALSE,TRUE)</formula>
    </cfRule>
    <cfRule type="expression" dxfId="532" priority="584">
      <formula>IF(RIGHT(TEXT(AU101,"0.#"),1)=".",TRUE,FALSE)</formula>
    </cfRule>
  </conditionalFormatting>
  <conditionalFormatting sqref="AM35">
    <cfRule type="expression" dxfId="531" priority="577">
      <formula>IF(RIGHT(TEXT(AM35,"0.#"),1)=".",FALSE,TRUE)</formula>
    </cfRule>
    <cfRule type="expression" dxfId="530" priority="578">
      <formula>IF(RIGHT(TEXT(AM35,"0.#"),1)=".",TRUE,FALSE)</formula>
    </cfRule>
  </conditionalFormatting>
  <conditionalFormatting sqref="AE36 AM36">
    <cfRule type="expression" dxfId="529" priority="575">
      <formula>IF(RIGHT(TEXT(AE36,"0.#"),1)=".",FALSE,TRUE)</formula>
    </cfRule>
    <cfRule type="expression" dxfId="528" priority="576">
      <formula>IF(RIGHT(TEXT(AE36,"0.#"),1)=".",TRUE,FALSE)</formula>
    </cfRule>
  </conditionalFormatting>
  <conditionalFormatting sqref="AI36">
    <cfRule type="expression" dxfId="527" priority="573">
      <formula>IF(RIGHT(TEXT(AI36,"0.#"),1)=".",FALSE,TRUE)</formula>
    </cfRule>
    <cfRule type="expression" dxfId="526" priority="574">
      <formula>IF(RIGHT(TEXT(AI36,"0.#"),1)=".",TRUE,FALSE)</formula>
    </cfRule>
  </conditionalFormatting>
  <conditionalFormatting sqref="AQ36">
    <cfRule type="expression" dxfId="525" priority="571">
      <formula>IF(RIGHT(TEXT(AQ36,"0.#"),1)=".",FALSE,TRUE)</formula>
    </cfRule>
    <cfRule type="expression" dxfId="524" priority="572">
      <formula>IF(RIGHT(TEXT(AQ36,"0.#"),1)=".",TRUE,FALSE)</formula>
    </cfRule>
  </conditionalFormatting>
  <conditionalFormatting sqref="AE35 AQ35">
    <cfRule type="expression" dxfId="523" priority="581">
      <formula>IF(RIGHT(TEXT(AE35,"0.#"),1)=".",FALSE,TRUE)</formula>
    </cfRule>
    <cfRule type="expression" dxfId="522" priority="582">
      <formula>IF(RIGHT(TEXT(AE35,"0.#"),1)=".",TRUE,FALSE)</formula>
    </cfRule>
  </conditionalFormatting>
  <conditionalFormatting sqref="AI35">
    <cfRule type="expression" dxfId="521" priority="579">
      <formula>IF(RIGHT(TEXT(AI35,"0.#"),1)=".",FALSE,TRUE)</formula>
    </cfRule>
    <cfRule type="expression" dxfId="520" priority="580">
      <formula>IF(RIGHT(TEXT(AI35,"0.#"),1)=".",TRUE,FALSE)</formula>
    </cfRule>
  </conditionalFormatting>
  <conditionalFormatting sqref="AM103">
    <cfRule type="expression" dxfId="519" priority="565">
      <formula>IF(RIGHT(TEXT(AM103,"0.#"),1)=".",FALSE,TRUE)</formula>
    </cfRule>
    <cfRule type="expression" dxfId="518" priority="566">
      <formula>IF(RIGHT(TEXT(AM103,"0.#"),1)=".",TRUE,FALSE)</formula>
    </cfRule>
  </conditionalFormatting>
  <conditionalFormatting sqref="AE104 AM104">
    <cfRule type="expression" dxfId="517" priority="563">
      <formula>IF(RIGHT(TEXT(AE104,"0.#"),1)=".",FALSE,TRUE)</formula>
    </cfRule>
    <cfRule type="expression" dxfId="516" priority="564">
      <formula>IF(RIGHT(TEXT(AE104,"0.#"),1)=".",TRUE,FALSE)</formula>
    </cfRule>
  </conditionalFormatting>
  <conditionalFormatting sqref="AI104">
    <cfRule type="expression" dxfId="515" priority="561">
      <formula>IF(RIGHT(TEXT(AI104,"0.#"),1)=".",FALSE,TRUE)</formula>
    </cfRule>
    <cfRule type="expression" dxfId="514" priority="562">
      <formula>IF(RIGHT(TEXT(AI104,"0.#"),1)=".",TRUE,FALSE)</formula>
    </cfRule>
  </conditionalFormatting>
  <conditionalFormatting sqref="AQ104">
    <cfRule type="expression" dxfId="513" priority="559">
      <formula>IF(RIGHT(TEXT(AQ104,"0.#"),1)=".",FALSE,TRUE)</formula>
    </cfRule>
    <cfRule type="expression" dxfId="512" priority="560">
      <formula>IF(RIGHT(TEXT(AQ104,"0.#"),1)=".",TRUE,FALSE)</formula>
    </cfRule>
  </conditionalFormatting>
  <conditionalFormatting sqref="AE103 AQ103">
    <cfRule type="expression" dxfId="511" priority="569">
      <formula>IF(RIGHT(TEXT(AE103,"0.#"),1)=".",FALSE,TRUE)</formula>
    </cfRule>
    <cfRule type="expression" dxfId="510" priority="570">
      <formula>IF(RIGHT(TEXT(AE103,"0.#"),1)=".",TRUE,FALSE)</formula>
    </cfRule>
  </conditionalFormatting>
  <conditionalFormatting sqref="AI103">
    <cfRule type="expression" dxfId="509" priority="567">
      <formula>IF(RIGHT(TEXT(AI103,"0.#"),1)=".",FALSE,TRUE)</formula>
    </cfRule>
    <cfRule type="expression" dxfId="508" priority="568">
      <formula>IF(RIGHT(TEXT(AI103,"0.#"),1)=".",TRUE,FALSE)</formula>
    </cfRule>
  </conditionalFormatting>
  <conditionalFormatting sqref="AM137">
    <cfRule type="expression" dxfId="507" priority="553">
      <formula>IF(RIGHT(TEXT(AM137,"0.#"),1)=".",FALSE,TRUE)</formula>
    </cfRule>
    <cfRule type="expression" dxfId="506" priority="554">
      <formula>IF(RIGHT(TEXT(AM137,"0.#"),1)=".",TRUE,FALSE)</formula>
    </cfRule>
  </conditionalFormatting>
  <conditionalFormatting sqref="AE138 AM138">
    <cfRule type="expression" dxfId="505" priority="551">
      <formula>IF(RIGHT(TEXT(AE138,"0.#"),1)=".",FALSE,TRUE)</formula>
    </cfRule>
    <cfRule type="expression" dxfId="504" priority="552">
      <formula>IF(RIGHT(TEXT(AE138,"0.#"),1)=".",TRUE,FALSE)</formula>
    </cfRule>
  </conditionalFormatting>
  <conditionalFormatting sqref="AI138">
    <cfRule type="expression" dxfId="503" priority="549">
      <formula>IF(RIGHT(TEXT(AI138,"0.#"),1)=".",FALSE,TRUE)</formula>
    </cfRule>
    <cfRule type="expression" dxfId="502" priority="550">
      <formula>IF(RIGHT(TEXT(AI138,"0.#"),1)=".",TRUE,FALSE)</formula>
    </cfRule>
  </conditionalFormatting>
  <conditionalFormatting sqref="AQ138">
    <cfRule type="expression" dxfId="501" priority="547">
      <formula>IF(RIGHT(TEXT(AQ138,"0.#"),1)=".",FALSE,TRUE)</formula>
    </cfRule>
    <cfRule type="expression" dxfId="500" priority="548">
      <formula>IF(RIGHT(TEXT(AQ138,"0.#"),1)=".",TRUE,FALSE)</formula>
    </cfRule>
  </conditionalFormatting>
  <conditionalFormatting sqref="AE137 AQ137">
    <cfRule type="expression" dxfId="499" priority="557">
      <formula>IF(RIGHT(TEXT(AE137,"0.#"),1)=".",FALSE,TRUE)</formula>
    </cfRule>
    <cfRule type="expression" dxfId="498" priority="558">
      <formula>IF(RIGHT(TEXT(AE137,"0.#"),1)=".",TRUE,FALSE)</formula>
    </cfRule>
  </conditionalFormatting>
  <conditionalFormatting sqref="AI137">
    <cfRule type="expression" dxfId="497" priority="555">
      <formula>IF(RIGHT(TEXT(AI137,"0.#"),1)=".",FALSE,TRUE)</formula>
    </cfRule>
    <cfRule type="expression" dxfId="496" priority="556">
      <formula>IF(RIGHT(TEXT(AI137,"0.#"),1)=".",TRUE,FALSE)</formula>
    </cfRule>
  </conditionalFormatting>
  <conditionalFormatting sqref="AM171">
    <cfRule type="expression" dxfId="495" priority="541">
      <formula>IF(RIGHT(TEXT(AM171,"0.#"),1)=".",FALSE,TRUE)</formula>
    </cfRule>
    <cfRule type="expression" dxfId="494" priority="542">
      <formula>IF(RIGHT(TEXT(AM171,"0.#"),1)=".",TRUE,FALSE)</formula>
    </cfRule>
  </conditionalFormatting>
  <conditionalFormatting sqref="AE172 AM172">
    <cfRule type="expression" dxfId="493" priority="539">
      <formula>IF(RIGHT(TEXT(AE172,"0.#"),1)=".",FALSE,TRUE)</formula>
    </cfRule>
    <cfRule type="expression" dxfId="492" priority="540">
      <formula>IF(RIGHT(TEXT(AE172,"0.#"),1)=".",TRUE,FALSE)</formula>
    </cfRule>
  </conditionalFormatting>
  <conditionalFormatting sqref="AI172">
    <cfRule type="expression" dxfId="491" priority="537">
      <formula>IF(RIGHT(TEXT(AI172,"0.#"),1)=".",FALSE,TRUE)</formula>
    </cfRule>
    <cfRule type="expression" dxfId="490" priority="538">
      <formula>IF(RIGHT(TEXT(AI172,"0.#"),1)=".",TRUE,FALSE)</formula>
    </cfRule>
  </conditionalFormatting>
  <conditionalFormatting sqref="AQ172">
    <cfRule type="expression" dxfId="489" priority="535">
      <formula>IF(RIGHT(TEXT(AQ172,"0.#"),1)=".",FALSE,TRUE)</formula>
    </cfRule>
    <cfRule type="expression" dxfId="488" priority="536">
      <formula>IF(RIGHT(TEXT(AQ172,"0.#"),1)=".",TRUE,FALSE)</formula>
    </cfRule>
  </conditionalFormatting>
  <conditionalFormatting sqref="AE171 AQ171">
    <cfRule type="expression" dxfId="487" priority="545">
      <formula>IF(RIGHT(TEXT(AE171,"0.#"),1)=".",FALSE,TRUE)</formula>
    </cfRule>
    <cfRule type="expression" dxfId="486" priority="546">
      <formula>IF(RIGHT(TEXT(AE171,"0.#"),1)=".",TRUE,FALSE)</formula>
    </cfRule>
  </conditionalFormatting>
  <conditionalFormatting sqref="AI171">
    <cfRule type="expression" dxfId="485" priority="543">
      <formula>IF(RIGHT(TEXT(AI171,"0.#"),1)=".",FALSE,TRUE)</formula>
    </cfRule>
    <cfRule type="expression" dxfId="484" priority="544">
      <formula>IF(RIGHT(TEXT(AI171,"0.#"),1)=".",TRUE,FALSE)</formula>
    </cfRule>
  </conditionalFormatting>
  <conditionalFormatting sqref="AE73">
    <cfRule type="expression" dxfId="483" priority="533">
      <formula>IF(RIGHT(TEXT(AE73,"0.#"),1)=".",FALSE,TRUE)</formula>
    </cfRule>
    <cfRule type="expression" dxfId="482" priority="534">
      <formula>IF(RIGHT(TEXT(AE73,"0.#"),1)=".",TRUE,FALSE)</formula>
    </cfRule>
  </conditionalFormatting>
  <conditionalFormatting sqref="AE74">
    <cfRule type="expression" dxfId="481" priority="531">
      <formula>IF(RIGHT(TEXT(AE74,"0.#"),1)=".",FALSE,TRUE)</formula>
    </cfRule>
    <cfRule type="expression" dxfId="480" priority="532">
      <formula>IF(RIGHT(TEXT(AE74,"0.#"),1)=".",TRUE,FALSE)</formula>
    </cfRule>
  </conditionalFormatting>
  <conditionalFormatting sqref="AE75">
    <cfRule type="expression" dxfId="479" priority="529">
      <formula>IF(RIGHT(TEXT(AE75,"0.#"),1)=".",FALSE,TRUE)</formula>
    </cfRule>
    <cfRule type="expression" dxfId="478" priority="530">
      <formula>IF(RIGHT(TEXT(AE75,"0.#"),1)=".",TRUE,FALSE)</formula>
    </cfRule>
  </conditionalFormatting>
  <conditionalFormatting sqref="AI75">
    <cfRule type="expression" dxfId="477" priority="527">
      <formula>IF(RIGHT(TEXT(AI75,"0.#"),1)=".",FALSE,TRUE)</formula>
    </cfRule>
    <cfRule type="expression" dxfId="476" priority="528">
      <formula>IF(RIGHT(TEXT(AI75,"0.#"),1)=".",TRUE,FALSE)</formula>
    </cfRule>
  </conditionalFormatting>
  <conditionalFormatting sqref="AI74">
    <cfRule type="expression" dxfId="475" priority="525">
      <formula>IF(RIGHT(TEXT(AI74,"0.#"),1)=".",FALSE,TRUE)</formula>
    </cfRule>
    <cfRule type="expression" dxfId="474" priority="526">
      <formula>IF(RIGHT(TEXT(AI74,"0.#"),1)=".",TRUE,FALSE)</formula>
    </cfRule>
  </conditionalFormatting>
  <conditionalFormatting sqref="AI73">
    <cfRule type="expression" dxfId="473" priority="523">
      <formula>IF(RIGHT(TEXT(AI73,"0.#"),1)=".",FALSE,TRUE)</formula>
    </cfRule>
    <cfRule type="expression" dxfId="472" priority="524">
      <formula>IF(RIGHT(TEXT(AI73,"0.#"),1)=".",TRUE,FALSE)</formula>
    </cfRule>
  </conditionalFormatting>
  <conditionalFormatting sqref="AQ73:AQ75">
    <cfRule type="expression" dxfId="471" priority="515">
      <formula>IF(RIGHT(TEXT(AQ73,"0.#"),1)=".",FALSE,TRUE)</formula>
    </cfRule>
    <cfRule type="expression" dxfId="470" priority="516">
      <formula>IF(RIGHT(TEXT(AQ73,"0.#"),1)=".",TRUE,FALSE)</formula>
    </cfRule>
  </conditionalFormatting>
  <conditionalFormatting sqref="AU73:AU75">
    <cfRule type="expression" dxfId="469" priority="513">
      <formula>IF(RIGHT(TEXT(AU73,"0.#"),1)=".",FALSE,TRUE)</formula>
    </cfRule>
    <cfRule type="expression" dxfId="468" priority="514">
      <formula>IF(RIGHT(TEXT(AU73,"0.#"),1)=".",TRUE,FALSE)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AM75">
    <cfRule type="expression" dxfId="35" priority="35">
      <formula>IF(RIGHT(TEXT(AM75,"0.#"),1)=".",FALSE,TRUE)</formula>
    </cfRule>
    <cfRule type="expression" dxfId="34" priority="36">
      <formula>IF(RIGHT(TEXT(AM75,"0.#"),1)=".",TRUE,FALSE)</formula>
    </cfRule>
  </conditionalFormatting>
  <conditionalFormatting sqref="AM74">
    <cfRule type="expression" dxfId="33" priority="33">
      <formula>IF(RIGHT(TEXT(AM74,"0.#"),1)=".",FALSE,TRUE)</formula>
    </cfRule>
    <cfRule type="expression" dxfId="32" priority="34">
      <formula>IF(RIGHT(TEXT(AM74,"0.#"),1)=".",TRUE,FALSE)</formula>
    </cfRule>
  </conditionalFormatting>
  <conditionalFormatting sqref="AM73">
    <cfRule type="expression" dxfId="31" priority="31">
      <formula>IF(RIGHT(TEXT(AM73,"0.#"),1)=".",FALSE,TRUE)</formula>
    </cfRule>
    <cfRule type="expression" dxfId="30" priority="32">
      <formula>IF(RIGHT(TEXT(AM73,"0.#"),1)=".",TRUE,FALSE)</formula>
    </cfRule>
  </conditionalFormatting>
  <conditionalFormatting sqref="AM212">
    <cfRule type="expression" dxfId="29" priority="29">
      <formula>IF(RIGHT(TEXT(AM212,"0.#"),1)=".",FALSE,TRUE)</formula>
    </cfRule>
    <cfRule type="expression" dxfId="28" priority="30">
      <formula>IF(RIGHT(TEXT(AM212,"0.#"),1)=".",TRUE,FALSE)</formula>
    </cfRule>
  </conditionalFormatting>
  <conditionalFormatting sqref="AM211">
    <cfRule type="expression" dxfId="27" priority="27">
      <formula>IF(RIGHT(TEXT(AM211,"0.#"),1)=".",FALSE,TRUE)</formula>
    </cfRule>
    <cfRule type="expression" dxfId="26" priority="28">
      <formula>IF(RIGHT(TEXT(AM211,"0.#"),1)=".",TRUE,FALSE)</formula>
    </cfRule>
  </conditionalFormatting>
  <conditionalFormatting sqref="AM210">
    <cfRule type="expression" dxfId="25" priority="25">
      <formula>IF(RIGHT(TEXT(AM210,"0.#"),1)=".",FALSE,TRUE)</formula>
    </cfRule>
    <cfRule type="expression" dxfId="24" priority="26">
      <formula>IF(RIGHT(TEXT(AM210,"0.#"),1)=".",TRUE,FALSE)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U310">
    <cfRule type="expression" dxfId="19" priority="19">
      <formula>IF(RIGHT(TEXT(AU310,"0.#"),1)=".",FALSE,TRUE)</formula>
    </cfRule>
    <cfRule type="expression" dxfId="18" priority="20">
      <formula>IF(RIGHT(TEXT(AU310,"0.#"),1)=".",TRUE,FALSE)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Y401:Y408">
    <cfRule type="expression" dxfId="11" priority="11">
      <formula>IF(RIGHT(TEXT(Y401,"0.#"),1)=".",FALSE,TRUE)</formula>
    </cfRule>
    <cfRule type="expression" dxfId="10" priority="12">
      <formula>IF(RIGHT(TEXT(Y401,"0.#"),1)=".",TRUE,FALSE)</formula>
    </cfRule>
  </conditionalFormatting>
  <conditionalFormatting sqref="Y399:Y400">
    <cfRule type="expression" dxfId="9" priority="5">
      <formula>IF(RIGHT(TEXT(Y399,"0.#"),1)=".",FALSE,TRUE)</formula>
    </cfRule>
    <cfRule type="expression" dxfId="8" priority="6">
      <formula>IF(RIGHT(TEXT(Y399,"0.#"),1)=".",TRUE,FALSE)</formula>
    </cfRule>
  </conditionalFormatting>
  <conditionalFormatting sqref="AL399:AO408">
    <cfRule type="expression" dxfId="7" priority="7">
      <formula>IF(AND(AL399&gt;=0, RIGHT(TEXT(AL399,"0.#"),1)&lt;&gt;"."),TRUE,FALSE)</formula>
    </cfRule>
    <cfRule type="expression" dxfId="6" priority="8">
      <formula>IF(AND(AL399&gt;=0, RIGHT(TEXT(AL399,"0.#"),1)="."),TRUE,FALSE)</formula>
    </cfRule>
    <cfRule type="expression" dxfId="5" priority="9">
      <formula>IF(AND(AL399&lt;0, RIGHT(TEXT(AL399,"0.#"),1)&lt;&gt;"."),TRUE,FALSE)</formula>
    </cfRule>
    <cfRule type="expression" dxfId="4" priority="10">
      <formula>IF(AND(AL399&lt;0, RIGHT(TEXT(AL399,"0.#"),1)="."),TRUE,FALSE)</formula>
    </cfRule>
  </conditionalFormatting>
  <conditionalFormatting sqref="AQ206">
    <cfRule type="expression" dxfId="3" priority="3">
      <formula>IF(RIGHT(TEXT(AQ206,"0.#"),1)=".",FALSE,TRUE)</formula>
    </cfRule>
    <cfRule type="expression" dxfId="2" priority="4">
      <formula>IF(RIGHT(TEXT(AQ206,"0.#"),1)=".",TRUE,FALSE)</formula>
    </cfRule>
  </conditionalFormatting>
  <conditionalFormatting sqref="AU206">
    <cfRule type="expression" dxfId="1" priority="1">
      <formula>IF(RIGHT(TEXT(AU206,"0.#"),1)=".",FALSE,TRUE)</formula>
    </cfRule>
    <cfRule type="expression" dxfId="0" priority="2">
      <formula>IF(RIGHT(TEXT(AU206,"0.#"),1)=".",TRUE,FALSE)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09" max="49" man="1"/>
    <brk id="220" max="49" man="1"/>
    <brk id="248" max="16383" man="1"/>
    <brk id="268" max="16383" man="1"/>
    <brk id="307" max="16383" man="1"/>
    <brk id="396"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640</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640</v>
      </c>
      <c r="M9" s="13" t="str">
        <f t="shared" si="2"/>
        <v>エネルギー対策</v>
      </c>
      <c r="N9" s="13" t="str">
        <f t="shared" si="6"/>
        <v>エネルギー対策</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t="s">
        <v>640</v>
      </c>
      <c r="H10" s="13" t="str">
        <f t="shared" si="1"/>
        <v>エネルギー対策特別会計エネルギー需給勘定</v>
      </c>
      <c r="I10" s="13" t="str">
        <f t="shared" si="5"/>
        <v>エネルギー対策特別会計エネルギー需給勘定</v>
      </c>
      <c r="K10" s="14" t="s">
        <v>225</v>
      </c>
      <c r="L10" s="15"/>
      <c r="M10" s="13" t="str">
        <f t="shared" si="2"/>
        <v/>
      </c>
      <c r="N10" s="13" t="str">
        <f t="shared" si="6"/>
        <v>エネルギー対策</v>
      </c>
      <c r="O10" s="13"/>
      <c r="P10" s="13" t="str">
        <f>S8</f>
        <v>補助</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598</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t="s">
        <v>640</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エネルギー対策特別会計エネルギー需給勘定</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599</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603</v>
      </c>
      <c r="Z100" s="32" t="s">
        <v>513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2022-09-05T12:46:54Z</cp:lastPrinted>
  <dcterms:created xsi:type="dcterms:W3CDTF">2012-03-13T00:50:25Z</dcterms:created>
  <dcterms:modified xsi:type="dcterms:W3CDTF">2022-09-06T04:42:31Z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