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899805DC-7289-43A9-86C0-CE7858BFCF4F}"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1" i="11" s="1"/>
  <c r="AY324" i="11" l="1"/>
  <c r="AY332" i="11"/>
  <c r="AY325" i="11"/>
  <c r="AY333" i="11"/>
  <c r="AY326" i="11"/>
  <c r="AY327" i="11"/>
  <c r="AY329" i="11"/>
  <c r="AY328" i="11"/>
  <c r="AY322" i="11"/>
  <c r="AY330" i="11"/>
  <c r="AY323" i="11"/>
  <c r="AY337" i="11"/>
  <c r="AY340" i="11"/>
  <c r="AY336" i="11"/>
  <c r="AY338" i="11"/>
  <c r="AY341" i="11"/>
  <c r="AY397" i="11"/>
  <c r="AY399"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6" i="11" s="1"/>
  <c r="AY112" i="11"/>
  <c r="AY120" i="11" s="1"/>
  <c r="AY99" i="11"/>
  <c r="AY100" i="11" s="1"/>
  <c r="AY98" i="11"/>
  <c r="AY102" i="11"/>
  <c r="AY104" i="11" s="1"/>
  <c r="AY113" i="11" l="1"/>
  <c r="AY119" i="11"/>
  <c r="AY153" i="11"/>
  <c r="AY115" i="11"/>
  <c r="AY117" i="11"/>
  <c r="AY121" i="11"/>
  <c r="AY151" i="11"/>
  <c r="AY155" i="11"/>
  <c r="AY137" i="11"/>
  <c r="AY123" i="11"/>
  <c r="AY125" i="11"/>
  <c r="AY101" i="11"/>
  <c r="AY129" i="11"/>
  <c r="AY131" i="11"/>
  <c r="AY164" i="11"/>
  <c r="AY141" i="11"/>
  <c r="AY143" i="11"/>
  <c r="AY145" i="11"/>
  <c r="AY135" i="11"/>
  <c r="AY175" i="11"/>
  <c r="AY177" i="11"/>
  <c r="AY179" i="11"/>
  <c r="AY202" i="11"/>
  <c r="AY204" i="11"/>
  <c r="AY206" i="11"/>
  <c r="AY210" i="11"/>
  <c r="AY212" i="11"/>
  <c r="AY114" i="11"/>
  <c r="AY116" i="11"/>
  <c r="AY118" i="11"/>
  <c r="AY124" i="11"/>
  <c r="AY128" i="11"/>
  <c r="AY152" i="11"/>
  <c r="AY154" i="11"/>
  <c r="AY163" i="11"/>
  <c r="AY140" i="11"/>
  <c r="AY142" i="11"/>
  <c r="AY171" i="11"/>
  <c r="AY174" i="11"/>
  <c r="AY176" i="11"/>
  <c r="AY193" i="11"/>
  <c r="AY198"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7" i="11" s="1"/>
  <c r="AY88" i="11"/>
  <c r="AY91" i="11" s="1"/>
  <c r="AY78" i="11"/>
  <c r="AY87" i="11" s="1"/>
  <c r="AY44" i="11"/>
  <c r="AY52" i="11" s="1"/>
  <c r="AY94" i="11" l="1"/>
  <c r="AY96"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<sst xmlns="http://schemas.openxmlformats.org/spreadsheetml/2006/main" count="1366" uniqueCount="713">
  <si>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</si>
  <si>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</si>
  <si>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</si>
  <si>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</si>
  <si>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</si>
  <si>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</si>
  <si>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</si>
  <si>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</si>
  <si>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</si>
  <si>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</si>
  <si>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</si>
  <si>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</si>
  <si>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</si>
  <si>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</si>
  <si>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</si>
  <si>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</si>
  <si>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</si>
  <si>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</si>
  <si>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</si>
  <si>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</si>
  <si>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</si>
  <si>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</si>
  <si>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</si>
  <si>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</si>
  <si>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</si>
  <si>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</si>
  <si>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</si>
  <si>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</si>
  <si>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</si>
  <si>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</si>
  <si>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</si>
  <si>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</si>
  <si>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</si>
  <si>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</si>
  <si>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</si>
  <si>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</si>
  <si>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</si>
  <si>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</si>
  <si>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</si>
  <si>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</si>
  <si>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</si>
  <si>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</si>
  <si>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</si>
  <si>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</si>
  <si>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</si>
  <si>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</si>
  <si>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</si>
  <si>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</si>
  <si>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</si>
  <si>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</si>
  <si>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</si>
  <si>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</si>
  <si>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</si>
  <si>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</si>
  <si>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</si>
  <si>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</si>
  <si>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</si>
  <si>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</si>
  <si>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</si>
  <si>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</si>
  <si>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</si>
  <si>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</si>
  <si>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</si>
  <si>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</si>
  <si>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</si>
  <si>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</si>
  <si>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</si>
  <si>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</si>
  <si>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</si>
  <si>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</si>
  <si>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</si>
  <si>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</si>
  <si>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</si>
  <si>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</si>
  <si>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</si>
  <si>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</si>
  <si>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</si>
  <si>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</si>
  <si>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</si>
  <si>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</si>
  <si>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</si>
  <si>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</si>
  <si>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</si>
  <si>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</si>
  <si>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</si>
  <si>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</si>
  <si>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</si>
  <si>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</si>
  <si>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</si>
  <si>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</si>
  <si>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</si>
  <si>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</si>
  <si>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</si>
  <si>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</si>
  <si>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</si>
  <si>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</si>
  <si>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</si>
  <si>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</si>
  <si>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</si>
  <si>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</si>
  <si>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</si>
  <si>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</si>
  <si>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</si>
  <si>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</si>
  <si>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</si>
  <si>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</si>
  <si>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</si>
  <si>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</si>
  <si>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</si>
  <si>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</si>
  <si>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</si>
  <si>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</si>
  <si>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</si>
  <si>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</si>
  <si>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</si>
  <si>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</si>
  <si>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</si>
  <si>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</si>
  <si>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</si>
  <si>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</si>
  <si>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</si>
  <si>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</si>
  <si>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</si>
  <si>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</si>
  <si>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</si>
  <si>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</si>
  <si>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</si>
  <si>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</si>
  <si>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</si>
  <si>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</si>
  <si>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</si>
  <si>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</si>
  <si>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</si>
  <si>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</si>
  <si>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</si>
  <si>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</si>
  <si>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</si>
  <si>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</si>
  <si>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</si>
  <si>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</si>
  <si>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</si>
  <si>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</si>
  <si>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</si>
  <si>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</si>
  <si>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</si>
  <si>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</si>
  <si>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</si>
  <si>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</si>
  <si>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</si>
  <si>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</si>
  <si>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</si>
  <si>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</si>
  <si>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</si>
  <si>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</si>
  <si>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</si>
  <si>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</si>
  <si>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</si>
  <si>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</si>
  <si>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</si>
  <si>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</si>
  <si>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</si>
  <si>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</si>
  <si>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</si>
  <si>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</si>
  <si>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</si>
  <si>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</si>
  <si>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</si>
  <si>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</si>
  <si>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</si>
  <si>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</si>
  <si>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</si>
  <si>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</si>
  <si>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</si>
  <si>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</si>
  <si>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</si>
  <si>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</si>
  <si>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</si>
  <si>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</si>
  <si>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</si>
  <si>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</si>
  <si>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</si>
  <si>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</si>
  <si>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</si>
  <si>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</si>
  <si>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</si>
  <si>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</si>
  <si>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</si>
  <si>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</si>
  <si>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</si>
  <si>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</si>
  <si>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</si>
  <si>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</si>
  <si>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</si>
  <si>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</si>
  <si>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</si>
  <si>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</si>
  <si>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</si>
  <si>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</si>
  <si>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</si>
  <si>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</si>
  <si>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</si>
  <si>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</si>
  <si>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</si>
  <si>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</si>
  <si>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</si>
  <si>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</si>
  <si>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</si>
  <si>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</si>
  <si>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</si>
  <si>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</si>
  <si>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</si>
  <si>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</si>
  <si>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</si>
  <si>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</si>
  <si>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</si>
  <si>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</si>
  <si>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</si>
  <si>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</si>
  <si>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</si>
  <si>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</si>
  <si>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</si>
  <si>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</si>
  <si>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</si>
  <si>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</si>
  <si>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</si>
  <si>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</si>
  <si>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</si>
  <si>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</si>
  <si>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</si>
  <si>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</si>
  <si>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</si>
  <si>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</si>
  <si>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</si>
  <si>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</si>
  <si>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</si>
  <si>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</si>
  <si>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</si>
  <si>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</si>
  <si>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</si>
  <si>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</si>
  <si>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</si>
  <si>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</si>
  <si>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</si>
  <si>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</si>
  <si>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</si>
  <si>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</si>
  <si>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</si>
  <si>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</si>
  <si>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</si>
  <si>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</si>
  <si>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</si>
  <si>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</si>
  <si>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</si>
  <si>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</si>
  <si>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</si>
  <si>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</si>
  <si>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</si>
  <si>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</si>
  <si>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</si>
  <si>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</si>
  <si>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</si>
  <si>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</si>
  <si>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</si>
  <si>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</si>
  <si>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</si>
  <si>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</si>
  <si>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</si>
  <si>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</si>
  <si>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</si>
  <si>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</si>
  <si>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</si>
  <si>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</si>
  <si>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</si>
  <si>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</si>
  <si>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</si>
  <si>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</si>
  <si>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</si>
  <si>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</si>
  <si>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</si>
  <si>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</si>
  <si>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</si>
  <si>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</si>
  <si>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</si>
  <si>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</si>
  <si>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</si>
  <si>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</si>
  <si>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</si>
  <si>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</si>
  <si>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</si>
  <si>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</si>
  <si>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</si>
  <si>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</si>
  <si>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</si>
  <si>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</si>
  <si>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</si>
  <si>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</si>
  <si>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</si>
  <si>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</si>
  <si>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</si>
  <si>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</si>
  <si>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</si>
  <si>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</si>
  <si>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</si>
  <si>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</si>
  <si>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</si>
  <si>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</si>
  <si>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</si>
  <si>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</si>
  <si>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</si>
  <si>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</si>
  <si>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</si>
  <si>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</si>
  <si>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</si>
  <si>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</si>
  <si>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</si>
  <si>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</si>
  <si>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</si>
  <si>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</si>
  <si>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</si>
  <si>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</si>
  <si>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</si>
  <si>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</si>
  <si>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</si>
  <si>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</si>
  <si>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</si>
  <si>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</si>
  <si>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</si>
  <si>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</si>
  <si>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</si>
  <si>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</si>
  <si>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</si>
  <si>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</si>
  <si>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</si>
  <si>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</si>
  <si>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</si>
  <si>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</si>
  <si>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</si>
  <si>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</si>
  <si>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</si>
  <si>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</si>
  <si>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</si>
  <si>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</si>
  <si>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</si>
  <si>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</si>
  <si>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</si>
  <si>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</si>
  <si>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</si>
  <si>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</si>
  <si>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</si>
  <si>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</si>
  <si>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</si>
  <si>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</si>
  <si>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</si>
  <si>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</si>
  <si>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</si>
  <si>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</si>
  <si>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</si>
  <si>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</si>
  <si>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</si>
  <si>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</si>
  <si>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</si>
  <si>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</si>
  <si>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</si>
  <si>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</si>
  <si>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</si>
  <si>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</si>
  <si>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</si>
  <si>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</si>
  <si>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</si>
  <si>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</si>
  <si>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</si>
  <si>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</si>
  <si>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</si>
  <si>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</si>
  <si>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</si>
  <si>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</si>
  <si>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</si>
  <si>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</si>
  <si>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</si>
  <si>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</si>
  <si>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</si>
  <si>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</si>
  <si>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</si>
  <si>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</si>
  <si>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</si>
  <si>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</si>
  <si>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</si>
  <si>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</si>
  <si>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</si>
  <si>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</si>
  <si>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</si>
  <si>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</si>
  <si>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</si>
  <si>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</si>
  <si>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</si>
  <si>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</si>
  <si>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</si>
  <si>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</si>
  <si>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</si>
  <si>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</si>
  <si>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</si>
  <si>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</si>
  <si>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</si>
  <si>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</si>
  <si>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</si>
  <si>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</si>
  <si>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</si>
  <si>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</si>
  <si>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</si>
  <si>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</si>
  <si>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</si>
  <si>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</si>
  <si>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</si>
  <si>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</si>
  <si>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</si>
  <si>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</si>
  <si>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</si>
  <si>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</si>
  <si>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</si>
  <si>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</si>
  <si>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</si>
  <si>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</si>
  <si>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</si>
  <si>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</si>
  <si>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</si>
  <si>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</si>
  <si>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</si>
  <si>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</si>
  <si>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</si>
  <si>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</si>
  <si>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</si>
  <si>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</si>
  <si>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</si>
  <si>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</si>
  <si>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</si>
  <si>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</si>
  <si>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</si>
  <si>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</si>
  <si>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</si>
  <si>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</si>
  <si>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</si>
  <si>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</si>
  <si>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</si>
  <si>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</si>
  <si>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</si>
  <si>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</si>
  <si>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</si>
  <si>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</si>
  <si>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</si>
  <si>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</si>
  <si>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</si>
  <si>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</si>
  <si>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</si>
  <si>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</si>
  <si>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</si>
  <si>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</si>
  <si>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</si>
  <si>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</si>
  <si>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</si>
  <si>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</si>
  <si>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</si>
  <si>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</si>
  <si>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</si>
  <si>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</si>
  <si>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</si>
  <si>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</si>
  <si>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</si>
  <si>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</si>
  <si>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</si>
  <si>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</si>
  <si>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</si>
  <si>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</si>
  <si>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</si>
  <si>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</si>
  <si>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</si>
  <si>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</si>
  <si>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</si>
  <si>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</si>
  <si>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</si>
  <si>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</si>
  <si>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</si>
  <si>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</si>
  <si>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</si>
  <si>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</si>
  <si>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</si>
  <si>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</si>
  <si>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</si>
  <si>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</si>
  <si>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</si>
  <si>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</si>
  <si>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</si>
  <si>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</si>
  <si>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</si>
  <si>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</si>
  <si>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</si>
  <si>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</si>
  <si>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</si>
  <si>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</si>
  <si>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</si>
  <si>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</si>
  <si>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</si>
  <si>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</si>
  <si>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</si>
  <si>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</si>
  <si>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</si>
  <si>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</si>
  <si>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</si>
  <si>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</si>
  <si>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</si>
  <si>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</si>
  <si>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</si>
  <si>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</si>
  <si>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</si>
  <si>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</si>
  <si>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</si>
  <si>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</si>
  <si>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</si>
  <si>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</si>
  <si>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</si>
  <si>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</si>
  <si>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</si>
  <si>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</si>
  <si>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</si>
  <si>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</si>
  <si>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</si>
  <si>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</si>
  <si>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</si>
  <si>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</si>
  <si>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</si>
  <si>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</si>
  <si>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</si>
  <si>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</si>
  <si>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</si>
  <si>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</si>
  <si>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</si>
  <si>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</si>
  <si>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</si>
  <si>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</si>
  <si>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</si>
  <si>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</si>
  <si>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</si>
  <si>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</si>
  <si>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</si>
  <si>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</si>
  <si>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</si>
  <si>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</si>
  <si>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</si>
  <si>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</si>
  <si>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</si>
  <si>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</si>
  <si>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</si>
  <si>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</si>
  <si>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</si>
  <si>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</si>
  <si>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</si>
  <si>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</si>
  <si>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</si>
  <si>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</si>
  <si>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</si>
  <si>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</si>
  <si>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</si>
  <si>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</si>
  <si>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</si>
  <si>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</si>
  <si>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</si>
  <si>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</si>
  <si>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</si>
  <si>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</si>
  <si>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</si>
  <si>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</si>
  <si>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</si>
  <si>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</si>
  <si>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</si>
  <si>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</si>
  <si>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</si>
  <si>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</si>
  <si>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</si>
  <si>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</si>
  <si>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</si>
  <si>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</si>
  <si>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</si>
  <si>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</si>
  <si>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</si>
  <si>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</si>
  <si>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</si>
  <si>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</si>
  <si>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</si>
  <si>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</si>
  <si>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</si>
  <si>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</si>
  <si>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</si>
  <si>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</si>
  <si>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</si>
  <si>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</si>
  <si>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</si>
  <si>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</si>
  <si>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</si>
  <si>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</si>
  <si>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</si>
  <si>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</si>
  <si>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</si>
  <si>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</si>
  <si>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</si>
  <si>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</si>
  <si>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</si>
  <si>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自然環境局</t>
  </si>
  <si>
    <t>課長　堀上　勝</t>
  </si>
  <si>
    <t>令和2年度</t>
  </si>
  <si>
    <t>終了予定なし</t>
  </si>
  <si>
    <t>自然環境計画課</t>
  </si>
  <si>
    <t>自然環境保全法第35条の2から5まで、法第35条の8</t>
  </si>
  <si>
    <t>生物多様性国家戦略2012-2020　第３部第１章第9節1.2　
第3期海洋基本計画第2部3．（１）ア</t>
  </si>
  <si>
    <t xml:space="preserve">沖合海底自然環境保全地域の自然環境の状況を把握し、今後の同地域の科学的・実効的な管理や特別地区の追加指定等の検討、継続的なモニタリングの土台（ベースライン）の情報の確保を可能とする。上記を通じ、「第３期海洋基本計画」、「生物多様性国家戦略2012-2020」、愛知目標11及びその後継となる目標を踏まえ、我が国の沖合海底域の生物多様性及び生物資源（例：宝石サンゴ類等）を保全する。
</t>
  </si>
  <si>
    <t>-</t>
  </si>
  <si>
    <t>環境保全調査費</t>
  </si>
  <si>
    <t>我が国の管轄権内水域の保護区の割合</t>
  </si>
  <si>
    <t>令和3年版 環境・循環型社会・生物多様性白書（P.179）</t>
  </si>
  <si>
    <t>●●</t>
    <phoneticPr fontId="5"/>
  </si>
  <si>
    <t>箇所</t>
  </si>
  <si>
    <t>執行額／調査地点数　　　　　　　　　　　　　　</t>
    <phoneticPr fontId="5"/>
  </si>
  <si>
    <t>百万円</t>
  </si>
  <si>
    <t>百万円/箇所</t>
    <phoneticPr fontId="5"/>
  </si>
  <si>
    <t>165/3</t>
  </si>
  <si>
    <t>／　</t>
    <phoneticPr fontId="5"/>
  </si>
  <si>
    <t>　　/</t>
    <phoneticPr fontId="5"/>
  </si>
  <si>
    <t>新02</t>
  </si>
  <si>
    <t>○</t>
  </si>
  <si>
    <t>-</t>
    <phoneticPr fontId="5"/>
  </si>
  <si>
    <t>沖合海底自然環境保全地域の科学的情報に基づいた適切な管理のため指定地域において自然環境の状況を把握するための調査を行う。</t>
    <rPh sb="0" eb="2">
      <t>オキアイ</t>
    </rPh>
    <rPh sb="2" eb="4">
      <t>カイテイ</t>
    </rPh>
    <rPh sb="4" eb="6">
      <t>シゼン</t>
    </rPh>
    <rPh sb="6" eb="8">
      <t>カンキョウ</t>
    </rPh>
    <rPh sb="8" eb="10">
      <t>ホゼン</t>
    </rPh>
    <rPh sb="10" eb="12">
      <t>チイキ</t>
    </rPh>
    <rPh sb="13" eb="16">
      <t>カガクテキ</t>
    </rPh>
    <rPh sb="16" eb="18">
      <t>ジョウホウ</t>
    </rPh>
    <rPh sb="19" eb="20">
      <t>モト</t>
    </rPh>
    <rPh sb="23" eb="25">
      <t>テキセツ</t>
    </rPh>
    <rPh sb="26" eb="28">
      <t>カンリ</t>
    </rPh>
    <rPh sb="31" eb="33">
      <t>シテイ</t>
    </rPh>
    <rPh sb="33" eb="35">
      <t>チイキ</t>
    </rPh>
    <rPh sb="39" eb="41">
      <t>シゼン</t>
    </rPh>
    <rPh sb="41" eb="43">
      <t>カンキョウ</t>
    </rPh>
    <rPh sb="44" eb="46">
      <t>ジョウキョウ</t>
    </rPh>
    <rPh sb="47" eb="49">
      <t>ハアク</t>
    </rPh>
    <rPh sb="54" eb="56">
      <t>チョウサ</t>
    </rPh>
    <rPh sb="57" eb="58">
      <t>オコナ</t>
    </rPh>
    <phoneticPr fontId="5"/>
  </si>
  <si>
    <t>沖合海底自然環境保全地域のうち特徴的な地点において地理的特徴や生物相等の情報を収集する。</t>
    <rPh sb="0" eb="2">
      <t>オキアイ</t>
    </rPh>
    <rPh sb="2" eb="4">
      <t>カイテイ</t>
    </rPh>
    <rPh sb="4" eb="6">
      <t>シゼン</t>
    </rPh>
    <rPh sb="6" eb="8">
      <t>カンキョウ</t>
    </rPh>
    <rPh sb="8" eb="10">
      <t>ホゼン</t>
    </rPh>
    <rPh sb="10" eb="12">
      <t>チイキ</t>
    </rPh>
    <rPh sb="15" eb="18">
      <t>トクチョウテキ</t>
    </rPh>
    <rPh sb="19" eb="21">
      <t>チテン</t>
    </rPh>
    <rPh sb="25" eb="28">
      <t>チリテキ</t>
    </rPh>
    <rPh sb="28" eb="30">
      <t>トクチョウ</t>
    </rPh>
    <rPh sb="31" eb="34">
      <t>セイブツソウ</t>
    </rPh>
    <rPh sb="34" eb="35">
      <t>トウ</t>
    </rPh>
    <rPh sb="36" eb="38">
      <t>ジョウホウ</t>
    </rPh>
    <rPh sb="39" eb="41">
      <t>シュウシュウ</t>
    </rPh>
    <phoneticPr fontId="5"/>
  </si>
  <si>
    <t>64/1</t>
    <phoneticPr fontId="5"/>
  </si>
  <si>
    <t>38/1</t>
    <phoneticPr fontId="5"/>
  </si>
  <si>
    <t>沖合海底自然環境保全地域における当年度調査地点数</t>
    <rPh sb="16" eb="19">
      <t>トウネンド</t>
    </rPh>
    <phoneticPr fontId="5"/>
  </si>
  <si>
    <t>-</t>
    <phoneticPr fontId="5"/>
  </si>
  <si>
    <t>-</t>
    <phoneticPr fontId="5"/>
  </si>
  <si>
    <t>－</t>
    <phoneticPr fontId="5"/>
  </si>
  <si>
    <t>沖合海底自然環境保全地域における延べ調査地点数</t>
    <rPh sb="0" eb="2">
      <t>オキアイ</t>
    </rPh>
    <rPh sb="2" eb="4">
      <t>カイテイ</t>
    </rPh>
    <rPh sb="4" eb="6">
      <t>シゼン</t>
    </rPh>
    <rPh sb="6" eb="8">
      <t>カンキョウ</t>
    </rPh>
    <rPh sb="8" eb="10">
      <t>ホゼン</t>
    </rPh>
    <rPh sb="10" eb="12">
      <t>チイキ</t>
    </rPh>
    <rPh sb="16" eb="17">
      <t>ノ</t>
    </rPh>
    <rPh sb="18" eb="20">
      <t>チョウサ</t>
    </rPh>
    <rPh sb="20" eb="22">
      <t>チテン</t>
    </rPh>
    <rPh sb="22" eb="23">
      <t>スウ</t>
    </rPh>
    <phoneticPr fontId="5"/>
  </si>
  <si>
    <t>箇所</t>
    <rPh sb="0" eb="2">
      <t>カショ</t>
    </rPh>
    <phoneticPr fontId="5"/>
  </si>
  <si>
    <t>-</t>
    <phoneticPr fontId="5"/>
  </si>
  <si>
    <t>-</t>
    <phoneticPr fontId="5"/>
  </si>
  <si>
    <t>-</t>
    <phoneticPr fontId="5"/>
  </si>
  <si>
    <t>５．生物多様性の保全と自然との共生の推進</t>
    <phoneticPr fontId="5"/>
  </si>
  <si>
    <t>－</t>
    <phoneticPr fontId="5"/>
  </si>
  <si>
    <t>無</t>
  </si>
  <si>
    <t>‐</t>
  </si>
  <si>
    <t>本事業は、「第３期海洋基本計画」、「生物多様性国家戦略2012-2020」及び愛知目標11に対応するものである。</t>
    <phoneticPr fontId="5"/>
  </si>
  <si>
    <t>沖合海底自然環境保全地域の指定及び管理等は、自然環境保全法に基づき国が行うものである。</t>
    <phoneticPr fontId="5"/>
  </si>
  <si>
    <t>沖合域の自然環境の保全のためには、沖合海底自然環境保全地域の指定や見直し、管理等が重要であり、それらを実施するために必要となる調査等を実施する事業であることから、必要かつ適切であり、優先度の高い事業である。</t>
    <phoneticPr fontId="5"/>
  </si>
  <si>
    <t>競争入札で実施しているものの、沖合海底の自然環境調査という事業の特殊性により応札者が限られているが、公告期間を長く設定するなど、競争性の確保に努めている。</t>
    <phoneticPr fontId="5"/>
  </si>
  <si>
    <t>単位当たりコスト等の水準は、必要最小限の成果に対する費用となっている。</t>
    <phoneticPr fontId="5"/>
  </si>
  <si>
    <t>事業目的に即した真に必要な業務しか発注していない。</t>
    <phoneticPr fontId="5"/>
  </si>
  <si>
    <t>事業の実施にあたっては経費内訳を確認し、事業目的に即さない経費が含まれないようにする等、コスト削減や効率化を検討している。</t>
    <phoneticPr fontId="5"/>
  </si>
  <si>
    <t>成果実績が海域保全に係る国際目標を達成する水準となっており、十分見合っている。</t>
    <phoneticPr fontId="5"/>
  </si>
  <si>
    <t>事業の実施に当たって、低コストで実施できる手段・方法を検討している。</t>
    <phoneticPr fontId="5"/>
  </si>
  <si>
    <t>見込み通りの実績である。</t>
    <phoneticPr fontId="5"/>
  </si>
  <si>
    <t>沖合海底自然環境保全地域の適切な管理に視するベースライン情報として十分に活用できる。</t>
    <phoneticPr fontId="5"/>
  </si>
  <si>
    <t>A.国立研究開発法人海洋研究開発機構</t>
    <phoneticPr fontId="5"/>
  </si>
  <si>
    <t>C.株式会社マリン・ワーク・ジャパン</t>
    <phoneticPr fontId="5"/>
  </si>
  <si>
    <t>船舶運航費</t>
    <rPh sb="0" eb="2">
      <t>センパク</t>
    </rPh>
    <rPh sb="2" eb="5">
      <t>ウンコウヒ</t>
    </rPh>
    <phoneticPr fontId="5"/>
  </si>
  <si>
    <t>外注費</t>
    <rPh sb="0" eb="3">
      <t>ガイチュウヒ</t>
    </rPh>
    <phoneticPr fontId="5"/>
  </si>
  <si>
    <t>旅費</t>
    <rPh sb="0" eb="2">
      <t>リョヒ</t>
    </rPh>
    <phoneticPr fontId="5"/>
  </si>
  <si>
    <t>調査航海に係る研究船「かいめい」運航費</t>
    <phoneticPr fontId="5"/>
  </si>
  <si>
    <t>国立研究開発法人海洋研究開発機構</t>
    <phoneticPr fontId="5"/>
  </si>
  <si>
    <t>沖合海底自然環境保全地域における自然環境調査</t>
    <phoneticPr fontId="5"/>
  </si>
  <si>
    <t>B.いであ株式会社</t>
    <phoneticPr fontId="5"/>
  </si>
  <si>
    <t>いであ株式会社</t>
    <phoneticPr fontId="5"/>
  </si>
  <si>
    <t>D.日本海洋事業株式会社</t>
    <phoneticPr fontId="5"/>
  </si>
  <si>
    <t>日本海洋事業株式会社</t>
    <phoneticPr fontId="5"/>
  </si>
  <si>
    <t>E.一般財団法人自然環境研究センター</t>
    <phoneticPr fontId="5"/>
  </si>
  <si>
    <t>F. 国立研究開発法人国立環境研究所</t>
    <phoneticPr fontId="5"/>
  </si>
  <si>
    <t>サンゴ礁イニシアティブ及び地球規模サンゴ礁モニタリングネットワーク東アジア地域解析推進調査</t>
    <phoneticPr fontId="5"/>
  </si>
  <si>
    <t>サンゴ礁生態系保全行動計画2016-2020最終評価及び改訂検討</t>
    <phoneticPr fontId="5"/>
  </si>
  <si>
    <t>-</t>
    <phoneticPr fontId="5"/>
  </si>
  <si>
    <t>-</t>
    <phoneticPr fontId="5"/>
  </si>
  <si>
    <t>-</t>
    <phoneticPr fontId="5"/>
  </si>
  <si>
    <t>株式会社マリン・ワーク・ジャパン</t>
    <phoneticPr fontId="5"/>
  </si>
  <si>
    <t>一般財団法人自然環境研究センター</t>
    <phoneticPr fontId="5"/>
  </si>
  <si>
    <t>国立研究開発法人国立環境研究所</t>
    <phoneticPr fontId="5"/>
  </si>
  <si>
    <t>調査航海に係るAUV運用・解析業務、バラスト製作等</t>
    <phoneticPr fontId="5"/>
  </si>
  <si>
    <t>備品費</t>
    <phoneticPr fontId="5"/>
  </si>
  <si>
    <t>深海用メモリー流速計、自己浮上式ベイトカメラフレーム</t>
    <phoneticPr fontId="5"/>
  </si>
  <si>
    <t>消耗品費</t>
    <phoneticPr fontId="5"/>
  </si>
  <si>
    <t>浮力材、水中コネクタ等</t>
    <phoneticPr fontId="5"/>
  </si>
  <si>
    <t>調査航海乗船に伴う旅費</t>
    <phoneticPr fontId="5"/>
  </si>
  <si>
    <t>一般管理費</t>
    <phoneticPr fontId="5"/>
  </si>
  <si>
    <t>人件費</t>
    <rPh sb="0" eb="3">
      <t>ジンケンヒ</t>
    </rPh>
    <phoneticPr fontId="5"/>
  </si>
  <si>
    <t>印刷製本費</t>
    <rPh sb="0" eb="2">
      <t>インサツ</t>
    </rPh>
    <rPh sb="2" eb="4">
      <t>セイホン</t>
    </rPh>
    <rPh sb="4" eb="5">
      <t>ヒ</t>
    </rPh>
    <phoneticPr fontId="5"/>
  </si>
  <si>
    <t>その他</t>
    <rPh sb="2" eb="3">
      <t>タ</t>
    </rPh>
    <phoneticPr fontId="5"/>
  </si>
  <si>
    <t>一般管理費、消費税</t>
    <rPh sb="0" eb="2">
      <t>イッパン</t>
    </rPh>
    <rPh sb="2" eb="5">
      <t>カンリヒ</t>
    </rPh>
    <rPh sb="6" eb="9">
      <t>ショウヒゼイ</t>
    </rPh>
    <phoneticPr fontId="5"/>
  </si>
  <si>
    <t>謝金</t>
    <rPh sb="0" eb="2">
      <t>シャキン</t>
    </rPh>
    <phoneticPr fontId="5"/>
  </si>
  <si>
    <t>データ処理補助</t>
    <rPh sb="3" eb="5">
      <t>ショリ</t>
    </rPh>
    <rPh sb="5" eb="7">
      <t>ホジョ</t>
    </rPh>
    <phoneticPr fontId="5"/>
  </si>
  <si>
    <t>専門家ヒアリング、情報収集</t>
    <rPh sb="0" eb="3">
      <t>センモンカ</t>
    </rPh>
    <rPh sb="9" eb="11">
      <t>ジョウホウ</t>
    </rPh>
    <rPh sb="11" eb="13">
      <t>シュウシュウ</t>
    </rPh>
    <phoneticPr fontId="5"/>
  </si>
  <si>
    <t>沖合海底自然環境保全地域が海洋保護区として保全効果が発揮できているか等について、海山、熱水噴出域、海溝等の要所において、画像解析や環境DNA等により、どのような生物がどの程度いるかを調査・モニタリングする。特に、これらの調査を将来継続的にできるようにするため、その土台（ベースライン）となる地域指定当初における自然環境の状況の調査・記録を行う。また、ポスト2020生物多様性枠組における新たな目標も踏まえつつ、沖合域の保全に向けた検討を行う。</t>
    <phoneticPr fontId="5"/>
  </si>
  <si>
    <t>沖合海底自然環境保全地域管理事業費</t>
    <phoneticPr fontId="5"/>
  </si>
  <si>
    <t>国際目標等も踏まえ、我が国の管轄権内水域の保護区の割合を令和12年（2030年）までに30%に増加させる。</t>
    <phoneticPr fontId="5"/>
  </si>
  <si>
    <t>沖合自然環境保全地域の継続的なモニタリングを実施し、海洋保護区としての保全効果が発揮されているかどうか評価するため、令和14年までに延べ14箇所の調査を行う。</t>
    <rPh sb="0" eb="2">
      <t>オキアイ</t>
    </rPh>
    <rPh sb="2" eb="4">
      <t>シゼン</t>
    </rPh>
    <rPh sb="4" eb="6">
      <t>カンキョウ</t>
    </rPh>
    <rPh sb="6" eb="8">
      <t>ホゼン</t>
    </rPh>
    <rPh sb="8" eb="10">
      <t>チイキ</t>
    </rPh>
    <rPh sb="11" eb="14">
      <t>ケイゾクテキ</t>
    </rPh>
    <rPh sb="22" eb="24">
      <t>ジッシ</t>
    </rPh>
    <rPh sb="26" eb="28">
      <t>カイヨウ</t>
    </rPh>
    <rPh sb="28" eb="31">
      <t>ホゴク</t>
    </rPh>
    <rPh sb="35" eb="37">
      <t>ホゼン</t>
    </rPh>
    <rPh sb="37" eb="39">
      <t>コウカ</t>
    </rPh>
    <rPh sb="40" eb="42">
      <t>ハッキ</t>
    </rPh>
    <rPh sb="51" eb="53">
      <t>ヒョウカ</t>
    </rPh>
    <rPh sb="58" eb="60">
      <t>レイワ</t>
    </rPh>
    <rPh sb="62" eb="63">
      <t>ネン</t>
    </rPh>
    <rPh sb="66" eb="67">
      <t>ノ</t>
    </rPh>
    <rPh sb="70" eb="72">
      <t>カショ</t>
    </rPh>
    <rPh sb="73" eb="75">
      <t>チョウサ</t>
    </rPh>
    <rPh sb="76" eb="77">
      <t>オコナ</t>
    </rPh>
    <phoneticPr fontId="5"/>
  </si>
  <si>
    <t>日本の沖合海底域には海山、熱水噴出域、海溝等があり、地形・地質や自然の現象に応じて固有性が高いものや環境変化の影響を受けやすいものなど、生物多様性の保全上重要な生態系が存在する。一方、沖合海底域の生物多様性に関する科学的データは陸域や沿岸域を比較して少なく、適切な管理を効率的かつ効果的に実施するにはベースライン情報の蓄積が必須である。本業務では、限られた予算の中で、単位あたりのコストを必要最小限に抑えるなど効率的にデータの集積を始めたところであり、今後とも継続的な調査を実施することで、沖合海底自然環境保全地域の適切な管理に貢献する。</t>
    <phoneticPr fontId="5"/>
  </si>
  <si>
    <t>引き続き、低コストで調査ができる手法の検討を通じてより効率的且つ効果的な執行を実施する。</t>
    <phoneticPr fontId="5"/>
  </si>
  <si>
    <t>-</t>
    <phoneticPr fontId="5"/>
  </si>
  <si>
    <t>有</t>
  </si>
  <si>
    <t>報告書印刷・郵送</t>
    <phoneticPr fontId="5"/>
  </si>
  <si>
    <t>諸謝金</t>
    <rPh sb="0" eb="3">
      <t>ショシャキン</t>
    </rPh>
    <phoneticPr fontId="5"/>
  </si>
  <si>
    <t>WS・会合出席謝金</t>
    <phoneticPr fontId="5"/>
  </si>
  <si>
    <t>データ収集・解析、WS等開催ほか</t>
    <rPh sb="3" eb="5">
      <t>シュウシュウ</t>
    </rPh>
    <rPh sb="6" eb="8">
      <t>カイセキ</t>
    </rPh>
    <rPh sb="11" eb="12">
      <t>ナド</t>
    </rPh>
    <rPh sb="12" eb="14">
      <t>カイサイ</t>
    </rPh>
    <phoneticPr fontId="5"/>
  </si>
  <si>
    <t>・令和2年度沖合海底自然環境保全地域調査等業務報告書
・令和3年度沖合海底自然環境保全地域調査等業務報告書</t>
    <phoneticPr fontId="5"/>
  </si>
  <si>
    <t>沖合海底調査におけるAUV運用及び生物多様性解析（再委任）</t>
    <rPh sb="25" eb="26">
      <t>サイ</t>
    </rPh>
    <rPh sb="26" eb="28">
      <t>イニン</t>
    </rPh>
    <phoneticPr fontId="5"/>
  </si>
  <si>
    <t>海洋観測・分析・データ品質管理等の調査・公開に関する支援（再委任）</t>
    <rPh sb="29" eb="30">
      <t>サイ</t>
    </rPh>
    <rPh sb="30" eb="32">
      <t>イニン</t>
    </rPh>
    <phoneticPr fontId="5"/>
  </si>
  <si>
    <t>研究船等の運航及び調査支援等（再委任）</t>
    <rPh sb="15" eb="16">
      <t>サイ</t>
    </rPh>
    <rPh sb="16" eb="18">
      <t>イニン</t>
    </rPh>
    <phoneticPr fontId="5"/>
  </si>
  <si>
    <t>https://www.env.go.jp/guide/seisaku/index.html</t>
    <phoneticPr fontId="5"/>
  </si>
  <si>
    <t>目標5-2</t>
    <rPh sb="0" eb="2">
      <t>モクヒョウ</t>
    </rPh>
    <phoneticPr fontId="5"/>
  </si>
  <si>
    <t>引き続き、沖合海底自然環境保全地域の適切な管理を推進するため、継続的な調査を実施すること。また、一者応札となっている契約があるため、一者応札の改善に向けた取り組みを検討すること。</t>
    <phoneticPr fontId="5"/>
  </si>
  <si>
    <t>外部有識者点検対象外</t>
    <rPh sb="0" eb="2">
      <t>ガイブ</t>
    </rPh>
    <rPh sb="2" eb="5">
      <t>ユウシキシャ</t>
    </rPh>
    <rPh sb="5" eb="7">
      <t>テンケン</t>
    </rPh>
    <rPh sb="7" eb="10">
      <t>タイショウガイ</t>
    </rPh>
    <phoneticPr fontId="5"/>
  </si>
  <si>
    <t>今後も継続して調査ができるよう、効果的かつ効率的な調査に努める。また、支出先の選定にあたっては、公告期間を長く設定するなど、競争性の確保に努める。</t>
    <rPh sb="3" eb="5">
      <t>ケイゾク</t>
    </rPh>
    <rPh sb="7" eb="9">
      <t>チョウサ</t>
    </rPh>
    <rPh sb="16" eb="19">
      <t>コウカテキ</t>
    </rPh>
    <rPh sb="21" eb="24">
      <t>コウリツテキ</t>
    </rPh>
    <rPh sb="25" eb="27">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</si>
</sst>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100853</xdr:colOff>
      <xdr:row>269</xdr:row>
      <xdr:rowOff>336176</xdr:rowOff>
    </xdr:from>
    <xdr:to>
      <xdr:col>49</xdr:col>
      <xdr:colOff>67235</xdr:colOff>
      <xdr:row>271</xdr:row>
      <xdr:rowOff>260123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512794" y="42672000"/>
          <a:ext cx="8438029" cy="618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　　</a:t>
          </a:r>
          <a:r>
            <a:rPr kumimoji="1" lang="en-US" altLang="ja-JP" sz="1100"/>
            <a:t>77.2</a:t>
          </a:r>
          <a:r>
            <a:rPr kumimoji="1" lang="ja-JP" altLang="en-US" sz="1100"/>
            <a:t>百万円</a:t>
          </a:r>
          <a:endParaRPr kumimoji="1" lang="en-US" altLang="ja-JP" sz="1100"/>
        </a:p>
        <a:p>
          <a:endParaRPr kumimoji="1" lang="ja-JP" altLang="en-US" sz="1100"/>
        </a:p>
      </xdr:txBody>
    </xdr:sp>
    <xdr:clientData/>
  </xdr:twoCellAnchor>
  <xdr:twoCellAnchor>
    <xdr:from>
      <xdr:col>23</xdr:col>
      <xdr:colOff>11021</xdr:colOff>
      <xdr:row>271</xdr:row>
      <xdr:rowOff>335318</xdr:rowOff>
    </xdr:from>
    <xdr:to>
      <xdr:col>34</xdr:col>
      <xdr:colOff>3511</xdr:colOff>
      <xdr:row>279</xdr:row>
      <xdr:rowOff>226225</xdr:rowOff>
    </xdr:to>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4115502" y="37110549"/>
          <a:ext cx="1963372" cy="2751582"/>
          <a:chOff x="4659406" y="43354843"/>
          <a:chExt cx="2188143" cy="2681228"/>
        </a:xfrm>
      </xdr:grpSpPr>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H="1">
            <a:off x="5755720" y="43354843"/>
            <a:ext cx="0" cy="5792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659406" y="44246415"/>
            <a:ext cx="2188143" cy="77819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E. </a:t>
            </a:r>
            <a:r>
              <a:rPr lang="ja-JP" altLang="en-US" sz="1100" b="0" i="0" u="none" strike="noStrike" baseline="0">
                <a:solidFill>
                  <a:schemeClr val="dk1"/>
                </a:solidFill>
                <a:latin typeface="+mn-lt"/>
                <a:ea typeface="+mn-ea"/>
                <a:cs typeface="+mn-cs"/>
              </a:rPr>
              <a:t>一般財団法人自然環境研究センター</a:t>
            </a:r>
          </a:p>
          <a:p>
            <a:pPr algn="l"/>
            <a:r>
              <a:rPr kumimoji="1" lang="en-US" altLang="ja-JP" sz="1100"/>
              <a:t>9.3</a:t>
            </a:r>
            <a:r>
              <a:rPr kumimoji="1" lang="ja-JP" altLang="en-US" sz="1100"/>
              <a:t>百万円</a:t>
            </a:r>
            <a:endParaRPr kumimoji="1" lang="en-US" altLang="ja-JP" sz="1100"/>
          </a:p>
          <a:p>
            <a:endParaRPr kumimoji="1" lang="ja-JP" altLang="en-US" sz="1100"/>
          </a:p>
        </xdr:txBody>
      </xdr:sp>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721376" y="45079831"/>
            <a:ext cx="2068689" cy="956240"/>
            <a:chOff x="3615742" y="2795784"/>
            <a:chExt cx="2159333" cy="1363986"/>
          </a:xfrm>
        </xdr:grpSpPr>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686346" y="2795784"/>
              <a:ext cx="2088729" cy="1363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サンゴ礁イニシアティブ及び地球規模サンゴ礁モニタリングネットワーク東アジア地域解析推進調査</a:t>
              </a:r>
              <a:endParaRPr lang="ja-JP" altLang="ja-JP" sz="1000">
                <a:effectLst/>
              </a:endParaRPr>
            </a:p>
            <a:p>
              <a:endParaRPr kumimoji="1" lang="ja-JP" altLang="en-US" sz="1100"/>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3615742" y="2827703"/>
              <a:ext cx="2089887" cy="11145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9</xdr:col>
      <xdr:colOff>20170</xdr:colOff>
      <xdr:row>282</xdr:row>
      <xdr:rowOff>57824</xdr:rowOff>
    </xdr:from>
    <xdr:to>
      <xdr:col>19</xdr:col>
      <xdr:colOff>191254</xdr:colOff>
      <xdr:row>284</xdr:row>
      <xdr:rowOff>48307</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841826" y="46885105"/>
          <a:ext cx="2195147" cy="704858"/>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B</a:t>
          </a:r>
          <a:r>
            <a:rPr kumimoji="1" lang="en-US" altLang="ja-JP" sz="1100"/>
            <a:t>. </a:t>
          </a:r>
          <a:r>
            <a:rPr lang="ja-JP" altLang="en-US" sz="1100" b="0" i="0" u="none" strike="noStrike" baseline="0">
              <a:solidFill>
                <a:schemeClr val="dk1"/>
              </a:solidFill>
              <a:latin typeface="+mn-lt"/>
              <a:ea typeface="+mn-ea"/>
              <a:cs typeface="+mn-cs"/>
            </a:rPr>
            <a:t>いであ株式会社</a:t>
          </a:r>
          <a:endParaRPr lang="en-US" altLang="ja-JP" sz="1100" b="0" i="0" u="none" strike="noStrike" baseline="0">
            <a:solidFill>
              <a:schemeClr val="dk1"/>
            </a:solidFill>
            <a:latin typeface="+mn-lt"/>
            <a:ea typeface="+mn-ea"/>
            <a:cs typeface="+mn-cs"/>
          </a:endParaRPr>
        </a:p>
        <a:p>
          <a:r>
            <a:rPr kumimoji="1" lang="en-US" altLang="ja-JP" sz="1100"/>
            <a:t>9.9</a:t>
          </a:r>
          <a:r>
            <a:rPr kumimoji="1" lang="ja-JP" altLang="en-US" sz="1100"/>
            <a:t>百万円</a:t>
          </a:r>
          <a:endParaRPr kumimoji="1" lang="en-US" altLang="ja-JP" sz="1100"/>
        </a:p>
        <a:p>
          <a:endParaRPr kumimoji="1" lang="ja-JP" altLang="en-US" sz="1100"/>
        </a:p>
      </xdr:txBody>
    </xdr:sp>
    <xdr:clientData/>
  </xdr:twoCellAnchor>
  <xdr:twoCellAnchor>
    <xdr:from>
      <xdr:col>9</xdr:col>
      <xdr:colOff>79897</xdr:colOff>
      <xdr:row>284</xdr:row>
      <xdr:rowOff>261176</xdr:rowOff>
    </xdr:from>
    <xdr:to>
      <xdr:col>19</xdr:col>
      <xdr:colOff>131527</xdr:colOff>
      <xdr:row>285</xdr:row>
      <xdr:rowOff>471985</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1690416" y="41679845"/>
          <a:ext cx="1834392" cy="567996"/>
          <a:chOff x="3615742" y="2795784"/>
          <a:chExt cx="2159333" cy="796207"/>
        </a:xfrm>
      </xdr:grpSpPr>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686346" y="2795784"/>
            <a:ext cx="2088729" cy="796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沖合海底調査における</a:t>
            </a:r>
            <a:r>
              <a:rPr lang="en-US" altLang="ja-JP" sz="1100" b="0" i="0" u="none" strike="noStrike" baseline="0">
                <a:solidFill>
                  <a:schemeClr val="dk1"/>
                </a:solidFill>
                <a:latin typeface="+mn-lt"/>
                <a:ea typeface="+mn-ea"/>
                <a:cs typeface="+mn-cs"/>
              </a:rPr>
              <a:t>AUV</a:t>
            </a:r>
            <a:r>
              <a:rPr lang="ja-JP" altLang="en-US" sz="1100" b="0" i="0" u="none" strike="noStrike" baseline="0">
                <a:solidFill>
                  <a:schemeClr val="dk1"/>
                </a:solidFill>
                <a:latin typeface="+mn-lt"/>
                <a:ea typeface="+mn-ea"/>
                <a:cs typeface="+mn-cs"/>
              </a:rPr>
              <a:t>運用及び生物多様性解析</a:t>
            </a:r>
            <a:endParaRPr kumimoji="1" lang="ja-JP" altLang="en-US" sz="1100"/>
          </a:p>
        </xdr:txBody>
      </xdr:sp>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3615742" y="2827703"/>
            <a:ext cx="2089887" cy="7150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7846</xdr:colOff>
      <xdr:row>282</xdr:row>
      <xdr:rowOff>69053</xdr:rowOff>
    </xdr:from>
    <xdr:to>
      <xdr:col>33</xdr:col>
      <xdr:colOff>178930</xdr:colOff>
      <xdr:row>284</xdr:row>
      <xdr:rowOff>59536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663190" y="46896334"/>
          <a:ext cx="2195146" cy="704858"/>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 </a:t>
          </a:r>
          <a:r>
            <a:rPr lang="ja-JP" altLang="en-US" sz="1100" b="0" i="0" u="none" strike="noStrike" baseline="0">
              <a:solidFill>
                <a:schemeClr val="dk1"/>
              </a:solidFill>
              <a:latin typeface="+mn-lt"/>
              <a:ea typeface="+mn-ea"/>
              <a:cs typeface="+mn-cs"/>
            </a:rPr>
            <a:t>株式会社マリン・ワーク・ジャパン</a:t>
          </a:r>
        </a:p>
        <a:p>
          <a:pPr algn="l"/>
          <a:r>
            <a:rPr kumimoji="1" lang="en-US" altLang="ja-JP" sz="1100"/>
            <a:t>1.9</a:t>
          </a:r>
          <a:r>
            <a:rPr kumimoji="1" lang="ja-JP" altLang="en-US" sz="1100"/>
            <a:t>百万円</a:t>
          </a:r>
          <a:endParaRPr kumimoji="1" lang="en-US" altLang="ja-JP" sz="1100"/>
        </a:p>
        <a:p>
          <a:endParaRPr kumimoji="1" lang="ja-JP" altLang="en-US" sz="1100"/>
        </a:p>
      </xdr:txBody>
    </xdr:sp>
    <xdr:clientData/>
  </xdr:twoCellAnchor>
  <xdr:twoCellAnchor>
    <xdr:from>
      <xdr:col>23</xdr:col>
      <xdr:colOff>64398</xdr:colOff>
      <xdr:row>284</xdr:row>
      <xdr:rowOff>219551</xdr:rowOff>
    </xdr:from>
    <xdr:to>
      <xdr:col>33</xdr:col>
      <xdr:colOff>122378</xdr:colOff>
      <xdr:row>306</xdr:row>
      <xdr:rowOff>23813</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4175229" y="41638220"/>
          <a:ext cx="1843918" cy="834549"/>
          <a:chOff x="3615742" y="2795783"/>
          <a:chExt cx="2159333" cy="1323936"/>
        </a:xfrm>
      </xdr:grpSpPr>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686346" y="2795783"/>
            <a:ext cx="2088729" cy="13239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海洋観測・分析・データ品質管理等の調査・公開に関する支援</a:t>
            </a:r>
            <a:endParaRPr kumimoji="1" lang="ja-JP" altLang="en-US" sz="1100"/>
          </a:p>
        </xdr:txBody>
      </xdr:sp>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3615742" y="2827703"/>
            <a:ext cx="2089887" cy="11145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36</xdr:col>
      <xdr:colOff>194982</xdr:colOff>
      <xdr:row>282</xdr:row>
      <xdr:rowOff>64571</xdr:rowOff>
    </xdr:from>
    <xdr:to>
      <xdr:col>47</xdr:col>
      <xdr:colOff>164361</xdr:colOff>
      <xdr:row>284</xdr:row>
      <xdr:rowOff>55054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481607" y="46891852"/>
          <a:ext cx="2195848" cy="704858"/>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 </a:t>
          </a:r>
          <a:r>
            <a:rPr lang="ja-JP" altLang="en-US" sz="1100" b="0" i="0" u="none" strike="noStrike" baseline="0">
              <a:solidFill>
                <a:schemeClr val="dk1"/>
              </a:solidFill>
              <a:latin typeface="+mn-lt"/>
              <a:ea typeface="+mn-ea"/>
              <a:cs typeface="+mn-cs"/>
            </a:rPr>
            <a:t>日本海洋事業株式会社</a:t>
          </a:r>
          <a:endParaRPr lang="en-US" altLang="ja-JP" sz="1100" b="0" i="0" u="none" strike="noStrike" baseline="0">
            <a:solidFill>
              <a:schemeClr val="dk1"/>
            </a:solidFill>
            <a:latin typeface="+mn-lt"/>
            <a:ea typeface="+mn-ea"/>
            <a:cs typeface="+mn-cs"/>
          </a:endParaRPr>
        </a:p>
        <a:p>
          <a:r>
            <a:rPr kumimoji="1" lang="en-US" altLang="ja-JP" sz="1100"/>
            <a:t>26.6</a:t>
          </a:r>
          <a:r>
            <a:rPr kumimoji="1" lang="ja-JP" altLang="en-US" sz="1100"/>
            <a:t>百万円</a:t>
          </a:r>
          <a:endParaRPr kumimoji="1" lang="en-US" altLang="ja-JP" sz="1100"/>
        </a:p>
        <a:p>
          <a:endParaRPr kumimoji="1" lang="ja-JP" altLang="en-US" sz="1100"/>
        </a:p>
      </xdr:txBody>
    </xdr:sp>
    <xdr:clientData/>
  </xdr:twoCellAnchor>
  <xdr:twoCellAnchor>
    <xdr:from>
      <xdr:col>37</xdr:col>
      <xdr:colOff>53003</xdr:colOff>
      <xdr:row>284</xdr:row>
      <xdr:rowOff>223801</xdr:rowOff>
    </xdr:from>
    <xdr:to>
      <xdr:col>47</xdr:col>
      <xdr:colOff>57009</xdr:colOff>
      <xdr:row>285</xdr:row>
      <xdr:rowOff>363488</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6657797" y="41642470"/>
          <a:ext cx="1793118" cy="500049"/>
          <a:chOff x="3615742" y="2817901"/>
          <a:chExt cx="2109789" cy="922994"/>
        </a:xfrm>
      </xdr:grpSpPr>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636802" y="2817901"/>
            <a:ext cx="2088729" cy="902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研究船等の運航及び調査支援等</a:t>
            </a:r>
          </a:p>
        </xdr:txBody>
      </xdr:sp>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3615742" y="2827703"/>
            <a:ext cx="2089887" cy="9131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9</xdr:col>
      <xdr:colOff>20170</xdr:colOff>
      <xdr:row>271</xdr:row>
      <xdr:rowOff>327711</xdr:rowOff>
    </xdr:from>
    <xdr:to>
      <xdr:col>19</xdr:col>
      <xdr:colOff>191254</xdr:colOff>
      <xdr:row>278</xdr:row>
      <xdr:rowOff>175804</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1627514" y="37109292"/>
          <a:ext cx="1947496" cy="2348406"/>
          <a:chOff x="1848970" y="43350295"/>
          <a:chExt cx="2188143" cy="2287726"/>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848970" y="44246415"/>
            <a:ext cx="2188143" cy="791197"/>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 </a:t>
            </a:r>
            <a:r>
              <a:rPr kumimoji="1" lang="ja-JP" altLang="en-US" sz="1100"/>
              <a:t>国立研究開発法人海洋研究開発機構</a:t>
            </a:r>
            <a:endParaRPr kumimoji="1" lang="en-US" altLang="ja-JP" sz="1100"/>
          </a:p>
          <a:p>
            <a:pPr algn="l"/>
            <a:r>
              <a:rPr kumimoji="1" lang="en-US" altLang="ja-JP" sz="1100"/>
              <a:t>64.3</a:t>
            </a:r>
            <a:r>
              <a:rPr kumimoji="1" lang="ja-JP" altLang="en-US" sz="1100"/>
              <a:t>百万円</a:t>
            </a:r>
            <a:endParaRPr kumimoji="1" lang="en-US" altLang="ja-JP" sz="1100"/>
          </a:p>
          <a:p>
            <a:endParaRPr kumimoji="1" lang="ja-JP" altLang="en-US" sz="1100"/>
          </a:p>
        </xdr:txBody>
      </xdr:sp>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1908697" y="45079830"/>
            <a:ext cx="2068689" cy="558191"/>
            <a:chOff x="3615742" y="2795784"/>
            <a:chExt cx="2159333" cy="796207"/>
          </a:xfrm>
        </xdr:grpSpPr>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686346" y="2795784"/>
              <a:ext cx="2088729" cy="796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沖合海底自然環境保全地域における</a:t>
              </a:r>
              <a:r>
                <a:rPr kumimoji="1" lang="ja-JP" altLang="en-US" sz="1100">
                  <a:solidFill>
                    <a:schemeClr val="dk1"/>
                  </a:solidFill>
                  <a:effectLst/>
                  <a:latin typeface="+mn-lt"/>
                  <a:ea typeface="+mn-ea"/>
                  <a:cs typeface="+mn-cs"/>
                </a:rPr>
                <a:t>自然環境</a:t>
              </a:r>
              <a:r>
                <a:rPr kumimoji="1" lang="ja-JP" altLang="ja-JP" sz="1100">
                  <a:solidFill>
                    <a:schemeClr val="dk1"/>
                  </a:solidFill>
                  <a:effectLst/>
                  <a:latin typeface="+mn-lt"/>
                  <a:ea typeface="+mn-ea"/>
                  <a:cs typeface="+mn-cs"/>
                </a:rPr>
                <a:t>調査</a:t>
              </a:r>
              <a:endParaRPr lang="ja-JP" altLang="ja-JP" sz="1000">
                <a:effectLst/>
              </a:endParaRPr>
            </a:p>
            <a:p>
              <a:endParaRPr kumimoji="1" lang="ja-JP" altLang="en-US" sz="1100"/>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3615742" y="2827703"/>
              <a:ext cx="2089887" cy="7150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H="1">
            <a:off x="2943041" y="43350295"/>
            <a:ext cx="0" cy="5792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36</xdr:col>
      <xdr:colOff>194982</xdr:colOff>
      <xdr:row>271</xdr:row>
      <xdr:rowOff>356775</xdr:rowOff>
    </xdr:from>
    <xdr:to>
      <xdr:col>47</xdr:col>
      <xdr:colOff>164361</xdr:colOff>
      <xdr:row>278</xdr:row>
      <xdr:rowOff>324946</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608482" y="37132006"/>
          <a:ext cx="1946610" cy="2471659"/>
          <a:chOff x="7469841" y="43379335"/>
          <a:chExt cx="2188143" cy="2407900"/>
        </a:xfrm>
      </xdr:grpSpPr>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469841" y="44246415"/>
            <a:ext cx="2188143" cy="782516"/>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F. </a:t>
            </a:r>
            <a:r>
              <a:rPr lang="ja-JP" altLang="en-US" sz="1100" b="0" i="0" u="none" strike="noStrike" baseline="0">
                <a:solidFill>
                  <a:schemeClr val="dk1"/>
                </a:solidFill>
                <a:latin typeface="+mn-lt"/>
                <a:ea typeface="+mn-ea"/>
                <a:cs typeface="+mn-cs"/>
              </a:rPr>
              <a:t>国立研究開発法人国立環境研究所</a:t>
            </a:r>
          </a:p>
          <a:p>
            <a:pPr algn="l"/>
            <a:r>
              <a:rPr kumimoji="1" lang="en-US" altLang="ja-JP" sz="1100"/>
              <a:t>3.6</a:t>
            </a:r>
            <a:r>
              <a:rPr kumimoji="1" lang="ja-JP" altLang="en-US" sz="1100"/>
              <a:t>百万円</a:t>
            </a:r>
            <a:endParaRPr kumimoji="1" lang="en-US" altLang="ja-JP" sz="1100"/>
          </a:p>
          <a:p>
            <a:endParaRPr kumimoji="1" lang="ja-JP" altLang="en-US" sz="1100"/>
          </a:p>
        </xdr:txBody>
      </xdr:sp>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7529568" y="45079830"/>
            <a:ext cx="2068689" cy="707405"/>
            <a:chOff x="3615742" y="2795784"/>
            <a:chExt cx="2159333" cy="1009047"/>
          </a:xfrm>
        </xdr:grpSpPr>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686346" y="2795784"/>
              <a:ext cx="2088729" cy="1009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サンゴ礁生態系保全行動計画</a:t>
              </a:r>
              <a:r>
                <a:rPr lang="en-US" altLang="ja-JP" sz="1100" b="0" i="0" u="none" strike="noStrike" baseline="0">
                  <a:solidFill>
                    <a:schemeClr val="dk1"/>
                  </a:solidFill>
                  <a:latin typeface="+mn-lt"/>
                  <a:ea typeface="+mn-ea"/>
                  <a:cs typeface="+mn-cs"/>
                </a:rPr>
                <a:t>2016-2020</a:t>
              </a:r>
              <a:r>
                <a:rPr lang="ja-JP" altLang="en-US" sz="1100" b="0" i="0" u="none" strike="noStrike" baseline="0">
                  <a:solidFill>
                    <a:schemeClr val="dk1"/>
                  </a:solidFill>
                  <a:latin typeface="+mn-lt"/>
                  <a:ea typeface="+mn-ea"/>
                  <a:cs typeface="+mn-cs"/>
                </a:rPr>
                <a:t>最終評価及び改訂検討</a:t>
              </a: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3615742" y="2827703"/>
              <a:ext cx="2089887" cy="9131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H="1">
            <a:off x="8563912" y="43379335"/>
            <a:ext cx="0" cy="5792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93387</xdr:colOff>
      <xdr:row>280</xdr:row>
      <xdr:rowOff>179753</xdr:rowOff>
    </xdr:from>
    <xdr:to>
      <xdr:col>28</xdr:col>
      <xdr:colOff>93387</xdr:colOff>
      <xdr:row>281</xdr:row>
      <xdr:rowOff>120370</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flipH="1">
          <a:off x="5741152" y="46336782"/>
          <a:ext cx="0" cy="288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105712</xdr:colOff>
      <xdr:row>279</xdr:row>
      <xdr:rowOff>239135</xdr:rowOff>
    </xdr:from>
    <xdr:to>
      <xdr:col>14</xdr:col>
      <xdr:colOff>105712</xdr:colOff>
      <xdr:row>281</xdr:row>
      <xdr:rowOff>120370</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flipH="1">
          <a:off x="2929594" y="46048782"/>
          <a:ext cx="0" cy="576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78818</xdr:colOff>
      <xdr:row>280</xdr:row>
      <xdr:rowOff>179753</xdr:rowOff>
    </xdr:from>
    <xdr:to>
      <xdr:col>42</xdr:col>
      <xdr:colOff>78818</xdr:colOff>
      <xdr:row>281</xdr:row>
      <xdr:rowOff>120370</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flipH="1">
          <a:off x="8550465" y="46336782"/>
          <a:ext cx="0" cy="288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100854</xdr:colOff>
      <xdr:row>280</xdr:row>
      <xdr:rowOff>168088</xdr:rowOff>
    </xdr:from>
    <xdr:to>
      <xdr:col>42</xdr:col>
      <xdr:colOff>105089</xdr:colOff>
      <xdr:row>280</xdr:row>
      <xdr:rowOff>168088</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2924736" y="46325117"/>
          <a:ext cx="5652000" cy="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119064</xdr:colOff>
      <xdr:row>273</xdr:row>
      <xdr:rowOff>248840</xdr:rowOff>
    </xdr:from>
    <xdr:to>
      <xdr:col>20</xdr:col>
      <xdr:colOff>113993</xdr:colOff>
      <xdr:row>274</xdr:row>
      <xdr:rowOff>210262</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738314" y="43861434"/>
          <a:ext cx="2423804" cy="318609"/>
        </a:xfrm>
        <a:prstGeom prst="rect">
          <a:avLst/>
        </a:prstGeom>
        <a:noFill/>
        <a:ln w="9525" cmpd="sng">
          <a:noFill/>
        </a:ln>
        <a:effectLst/>
      </xdr:spPr>
      <xdr:txBody>
        <a:bodyPr vertOverflow="clip" horzOverflow="clip" wrap="square" rtlCol="0" anchor="t"/>
        <a:lstStyle/>
        <a:p>
          <a:pPr algn="ctr" eaLnBrk="1" fontAlgn="auto" latinLnBrk="0" hangingPunct="1"/>
          <a:r>
            <a:rPr kumimoji="1" lang="ja-JP" altLang="en-US"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一般競争</a:t>
          </a:r>
          <a:r>
            <a:rPr kumimoji="1" lang="ja-JP" altLang="ja-JP" sz="1100" b="0" i="0" baseline="0">
              <a:effectLst/>
              <a:latin typeface="+mn-lt"/>
              <a:ea typeface="+mn-ea"/>
              <a:cs typeface="+mn-cs"/>
            </a:rPr>
            <a:t>契約</a:t>
          </a:r>
          <a:r>
            <a:rPr kumimoji="1" lang="ja-JP" altLang="en-US" sz="1100" b="0" i="0" baseline="0">
              <a:effectLst/>
              <a:latin typeface="+mn-lt"/>
              <a:ea typeface="+mn-ea"/>
              <a:cs typeface="+mn-cs"/>
            </a:rPr>
            <a:t>（総合評価）</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23</xdr:col>
      <xdr:colOff>142875</xdr:colOff>
      <xdr:row>273</xdr:row>
      <xdr:rowOff>248839</xdr:rowOff>
    </xdr:from>
    <xdr:to>
      <xdr:col>33</xdr:col>
      <xdr:colOff>83344</xdr:colOff>
      <xdr:row>274</xdr:row>
      <xdr:rowOff>210261</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798219" y="43861433"/>
          <a:ext cx="1964531" cy="318609"/>
        </a:xfrm>
        <a:prstGeom prst="rect">
          <a:avLst/>
        </a:prstGeom>
        <a:noFill/>
        <a:ln w="9525" cmpd="sng">
          <a:noFill/>
        </a:ln>
        <a:effectLst/>
      </xdr:spPr>
      <xdr:txBody>
        <a:bodyPr vertOverflow="clip" horzOverflow="clip" wrap="square" rtlCol="0" anchor="t"/>
        <a:lstStyle/>
        <a:p>
          <a:pPr algn="ctr" eaLnBrk="1" fontAlgn="auto" latinLnBrk="0" hangingPunct="1"/>
          <a:r>
            <a:rPr kumimoji="1" lang="ja-JP" altLang="en-US"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随意契約（公募）</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36</xdr:col>
      <xdr:colOff>104774</xdr:colOff>
      <xdr:row>273</xdr:row>
      <xdr:rowOff>248840</xdr:rowOff>
    </xdr:from>
    <xdr:to>
      <xdr:col>48</xdr:col>
      <xdr:colOff>99703</xdr:colOff>
      <xdr:row>274</xdr:row>
      <xdr:rowOff>210262</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7391399" y="43861434"/>
          <a:ext cx="2423804" cy="318609"/>
        </a:xfrm>
        <a:prstGeom prst="rect">
          <a:avLst/>
        </a:prstGeom>
        <a:noFill/>
        <a:ln w="9525" cmpd="sng">
          <a:noFill/>
        </a:ln>
        <a:effectLst/>
      </xdr:spPr>
      <xdr:txBody>
        <a:bodyPr vertOverflow="clip" horzOverflow="clip" wrap="square" rtlCol="0" anchor="t"/>
        <a:lstStyle/>
        <a:p>
          <a:pPr algn="ctr" eaLnBrk="1" fontAlgn="auto" latinLnBrk="0" hangingPunct="1"/>
          <a:r>
            <a:rPr kumimoji="1" lang="ja-JP" altLang="en-US"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一般競争</a:t>
          </a:r>
          <a:r>
            <a:rPr kumimoji="1" lang="ja-JP" altLang="ja-JP" sz="1100" b="0" i="0" baseline="0">
              <a:effectLst/>
              <a:latin typeface="+mn-lt"/>
              <a:ea typeface="+mn-ea"/>
              <a:cs typeface="+mn-cs"/>
            </a:rPr>
            <a:t>契約</a:t>
          </a:r>
          <a:r>
            <a:rPr kumimoji="1" lang="ja-JP" altLang="en-US" sz="1100" b="0" i="0" baseline="0">
              <a:effectLst/>
              <a:latin typeface="+mn-lt"/>
              <a:ea typeface="+mn-ea"/>
              <a:cs typeface="+mn-cs"/>
            </a:rPr>
            <a:t>（総合評価）</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8</xdr:col>
      <xdr:colOff>116683</xdr:colOff>
      <xdr:row>281</xdr:row>
      <xdr:rowOff>127378</xdr:rowOff>
    </xdr:from>
    <xdr:to>
      <xdr:col>20</xdr:col>
      <xdr:colOff>111612</xdr:colOff>
      <xdr:row>282</xdr:row>
      <xdr:rowOff>88800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735933" y="46597472"/>
          <a:ext cx="2423804" cy="318609"/>
        </a:xfrm>
        <a:prstGeom prst="rect">
          <a:avLst/>
        </a:prstGeom>
        <a:noFill/>
        <a:ln w="9525" cmpd="sng">
          <a:noFill/>
        </a:ln>
        <a:effectLst/>
      </xdr:spPr>
      <xdr:txBody>
        <a:bodyPr vertOverflow="clip" horzOverflow="clip" wrap="square" rtlCol="0" anchor="t"/>
        <a:lstStyle/>
        <a:p>
          <a:pPr algn="ctr" eaLnBrk="1" fontAlgn="auto" latinLnBrk="0" hangingPunct="1"/>
          <a:r>
            <a:rPr kumimoji="1" lang="ja-JP" altLang="en-US"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再委任</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24</xdr:col>
      <xdr:colOff>0</xdr:colOff>
      <xdr:row>281</xdr:row>
      <xdr:rowOff>127378</xdr:rowOff>
    </xdr:from>
    <xdr:to>
      <xdr:col>32</xdr:col>
      <xdr:colOff>152400</xdr:colOff>
      <xdr:row>282</xdr:row>
      <xdr:rowOff>88800</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857750" y="46597472"/>
          <a:ext cx="1771650" cy="318609"/>
        </a:xfrm>
        <a:prstGeom prst="rect">
          <a:avLst/>
        </a:prstGeom>
        <a:noFill/>
        <a:ln w="9525" cmpd="sng">
          <a:noFill/>
        </a:ln>
        <a:effectLst/>
      </xdr:spPr>
      <xdr:txBody>
        <a:bodyPr vertOverflow="clip" horzOverflow="clip" wrap="square" rtlCol="0" anchor="t"/>
        <a:lstStyle/>
        <a:p>
          <a:pPr algn="ctr" eaLnBrk="1" fontAlgn="auto" latinLnBrk="0" hangingPunct="1"/>
          <a:r>
            <a:rPr kumimoji="1" lang="ja-JP" altLang="en-US"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再委任</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36</xdr:col>
      <xdr:colOff>102393</xdr:colOff>
      <xdr:row>281</xdr:row>
      <xdr:rowOff>127378</xdr:rowOff>
    </xdr:from>
    <xdr:to>
      <xdr:col>48</xdr:col>
      <xdr:colOff>97322</xdr:colOff>
      <xdr:row>282</xdr:row>
      <xdr:rowOff>88800</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389018" y="46597472"/>
          <a:ext cx="2423804" cy="318609"/>
        </a:xfrm>
        <a:prstGeom prst="rect">
          <a:avLst/>
        </a:prstGeom>
        <a:noFill/>
        <a:ln w="9525" cmpd="sng">
          <a:noFill/>
        </a:ln>
        <a:effectLst/>
      </xdr:spPr>
      <xdr:txBody>
        <a:bodyPr vertOverflow="clip" horzOverflow="clip" wrap="square" rtlCol="0" anchor="t"/>
        <a:lstStyle/>
        <a:p>
          <a:pPr algn="ctr" eaLnBrk="1" fontAlgn="auto" latinLnBrk="0" hangingPunct="1"/>
          <a:r>
            <a:rPr kumimoji="1" lang="ja-JP" altLang="en-US"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再委任</a:t>
          </a:r>
          <a:r>
            <a:rPr kumimoji="1" lang="en-US" altLang="ja-JP" sz="1100" b="0" i="0" baseline="0">
              <a:effectLst/>
              <a:latin typeface="+mn-lt"/>
              <a:ea typeface="+mn-ea"/>
              <a:cs typeface="+mn-cs"/>
            </a:rPr>
            <a:t>】</a:t>
          </a:r>
          <a:endParaRPr lang="ja-JP" altLang="ja-JP">
            <a:effectLst/>
          </a:endParaRPr>
        </a:p>
      </xdr:txBody>
    </xdr:sp>
    <xdr:clientData/>
  </xdr:twoCellAnchor>
  <xdr:oneCellAnchor>
    <xdr:from>
      <xdr:col>30</xdr:col>
      <xdr:colOff>49212</xdr:colOff>
      <xdr:row>310</xdr:row>
      <xdr:rowOff>186532</xdr:rowOff>
    </xdr:from>
    <xdr:ext cx="3574675" cy="854658"/>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526087" y="43691970"/>
          <a:ext cx="3574675" cy="854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nSpc>
              <a:spcPts val="1500"/>
            </a:lnSpc>
          </a:pPr>
          <a:r>
            <a:rPr kumimoji="1" lang="ja-JP" altLang="en-US" sz="1100" kern="0" spc="0" baseline="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oneCellAnchor>
  <xdr:oneCellAnchor>
    <xdr:from>
      <xdr:col>7</xdr:col>
      <xdr:colOff>76992</xdr:colOff>
      <xdr:row>324</xdr:row>
      <xdr:rowOff>29369</xdr:rowOff>
    </xdr:from>
    <xdr:ext cx="3574675" cy="854658"/>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354930" y="46939994"/>
          <a:ext cx="3574675" cy="854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nSpc>
              <a:spcPts val="1500"/>
            </a:lnSpc>
          </a:pPr>
          <a:r>
            <a:rPr kumimoji="1" lang="ja-JP" altLang="en-US" sz="1100" kern="0" spc="0" baseline="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oneCellAnchor>
  <xdr:oneCellAnchor>
    <xdr:from>
      <xdr:col>30</xdr:col>
      <xdr:colOff>30956</xdr:colOff>
      <xdr:row>324</xdr:row>
      <xdr:rowOff>26988</xdr:rowOff>
    </xdr:from>
    <xdr:ext cx="3574675" cy="854658"/>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507831" y="46937613"/>
          <a:ext cx="3574675" cy="854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nSpc>
              <a:spcPts val="1500"/>
            </a:lnSpc>
          </a:pPr>
          <a:r>
            <a:rPr kumimoji="1" lang="ja-JP" altLang="en-US" sz="1100" kern="0" spc="0" baseline="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E631" sqref="E631:I631"/>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279</v>
      </c>
      <c r="AJ2" s="172" t="s">
        <v>602</v>
      </c>
      <c r="AK2" s="172"/>
      <c r="AL2" s="172"/>
      <c r="AM2" s="172"/>
      <c r="AN2" s="75" t="s">
        <v>279</v>
      </c>
      <c r="AO2" s="172">
        <v>21</v>
      </c>
      <c r="AP2" s="172"/>
      <c r="AQ2" s="172"/>
      <c r="AR2" s="76" t="s">
        <v>279</v>
      </c>
      <c r="AS2" s="173">
        <v>237</v>
      </c>
      <c r="AT2" s="173"/>
      <c r="AU2" s="173"/>
      <c r="AV2" s="75" t="str">
        <f>IF(AW2="","","-")</f>
        <v/>
      </c>
      <c r="AW2" s="174"/>
      <c r="AX2" s="174"/>
    </row>
    <row r="3" spans="1:50" ht="21" customHeight="1" thickBot="1" x14ac:dyDescent="0.25">
      <c r="A3" s="175" t="s">
        <v>592</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604</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693</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605</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607</v>
      </c>
      <c r="H5" s="163"/>
      <c r="I5" s="163"/>
      <c r="J5" s="163"/>
      <c r="K5" s="163"/>
      <c r="L5" s="163"/>
      <c r="M5" s="164" t="s">
        <v>61</v>
      </c>
      <c r="N5" s="165"/>
      <c r="O5" s="165"/>
      <c r="P5" s="165"/>
      <c r="Q5" s="165"/>
      <c r="R5" s="166"/>
      <c r="S5" s="167" t="s">
        <v>608</v>
      </c>
      <c r="T5" s="163"/>
      <c r="U5" s="163"/>
      <c r="V5" s="163"/>
      <c r="W5" s="163"/>
      <c r="X5" s="168"/>
      <c r="Y5" s="169" t="s">
        <v>3</v>
      </c>
      <c r="Z5" s="170"/>
      <c r="AA5" s="170"/>
      <c r="AB5" s="170"/>
      <c r="AC5" s="170"/>
      <c r="AD5" s="171"/>
      <c r="AE5" s="194" t="s">
        <v>609</v>
      </c>
      <c r="AF5" s="194"/>
      <c r="AG5" s="194"/>
      <c r="AH5" s="194"/>
      <c r="AI5" s="194"/>
      <c r="AJ5" s="194"/>
      <c r="AK5" s="194"/>
      <c r="AL5" s="194"/>
      <c r="AM5" s="194"/>
      <c r="AN5" s="194"/>
      <c r="AO5" s="194"/>
      <c r="AP5" s="195"/>
      <c r="AQ5" s="196" t="s">
        <v>606</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610</v>
      </c>
      <c r="H7" s="205"/>
      <c r="I7" s="205"/>
      <c r="J7" s="205"/>
      <c r="K7" s="205"/>
      <c r="L7" s="205"/>
      <c r="M7" s="205"/>
      <c r="N7" s="205"/>
      <c r="O7" s="205"/>
      <c r="P7" s="205"/>
      <c r="Q7" s="205"/>
      <c r="R7" s="205"/>
      <c r="S7" s="205"/>
      <c r="T7" s="205"/>
      <c r="U7" s="205"/>
      <c r="V7" s="205"/>
      <c r="W7" s="205"/>
      <c r="X7" s="206"/>
      <c r="Y7" s="207" t="s">
        <v>264</v>
      </c>
      <c r="Z7" s="208"/>
      <c r="AA7" s="208"/>
      <c r="AB7" s="208"/>
      <c r="AC7" s="208"/>
      <c r="AD7" s="209"/>
      <c r="AE7" s="210" t="s">
        <v>611</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612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56.15" customHeight="1" x14ac:dyDescent="0.2">
      <c r="A10" s="234" t="s">
        <v>27</v>
      </c>
      <c r="B10" s="235"/>
      <c r="C10" s="235"/>
      <c r="D10" s="235"/>
      <c r="E10" s="235"/>
      <c r="F10" s="235"/>
      <c r="G10" s="236" t="s">
        <v>692</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411</v>
      </c>
      <c r="Q12" s="223"/>
      <c r="R12" s="223"/>
      <c r="S12" s="223"/>
      <c r="T12" s="223"/>
      <c r="U12" s="223"/>
      <c r="V12" s="252"/>
      <c r="W12" s="222" t="s">
        <v>563</v>
      </c>
      <c r="X12" s="223"/>
      <c r="Y12" s="223"/>
      <c r="Z12" s="223"/>
      <c r="AA12" s="223"/>
      <c r="AB12" s="223"/>
      <c r="AC12" s="252"/>
      <c r="AD12" s="222" t="s">
        <v>565</v>
      </c>
      <c r="AE12" s="223"/>
      <c r="AF12" s="223"/>
      <c r="AG12" s="223"/>
      <c r="AH12" s="223"/>
      <c r="AI12" s="223"/>
      <c r="AJ12" s="252"/>
      <c r="AK12" s="222" t="s">
        <v>583</v>
      </c>
      <c r="AL12" s="223"/>
      <c r="AM12" s="223"/>
      <c r="AN12" s="223"/>
      <c r="AO12" s="223"/>
      <c r="AP12" s="223"/>
      <c r="AQ12" s="252"/>
      <c r="AR12" s="222" t="s">
        <v>584</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t="s">
        <v>613</v>
      </c>
      <c r="Q13" s="217"/>
      <c r="R13" s="217"/>
      <c r="S13" s="217"/>
      <c r="T13" s="217"/>
      <c r="U13" s="217"/>
      <c r="V13" s="218"/>
      <c r="W13" s="216">
        <v>40</v>
      </c>
      <c r="X13" s="217"/>
      <c r="Y13" s="217"/>
      <c r="Z13" s="217"/>
      <c r="AA13" s="217"/>
      <c r="AB13" s="217"/>
      <c r="AC13" s="218"/>
      <c r="AD13" s="216">
        <v>40</v>
      </c>
      <c r="AE13" s="217"/>
      <c r="AF13" s="217"/>
      <c r="AG13" s="217"/>
      <c r="AH13" s="217"/>
      <c r="AI13" s="217"/>
      <c r="AJ13" s="218"/>
      <c r="AK13" s="216">
        <v>38</v>
      </c>
      <c r="AL13" s="217"/>
      <c r="AM13" s="217"/>
      <c r="AN13" s="217"/>
      <c r="AO13" s="217"/>
      <c r="AP13" s="217"/>
      <c r="AQ13" s="218"/>
      <c r="AR13" s="228">
        <v>38</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v>160</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t="s">
        <v>613</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v>160</v>
      </c>
      <c r="X15" s="217"/>
      <c r="Y15" s="217"/>
      <c r="Z15" s="217"/>
      <c r="AA15" s="217"/>
      <c r="AB15" s="217"/>
      <c r="AC15" s="218"/>
      <c r="AD15" s="216">
        <v>20</v>
      </c>
      <c r="AE15" s="217"/>
      <c r="AF15" s="217"/>
      <c r="AG15" s="217"/>
      <c r="AH15" s="217"/>
      <c r="AI15" s="217"/>
      <c r="AJ15" s="218"/>
      <c r="AK15" s="216" t="s">
        <v>627</v>
      </c>
      <c r="AL15" s="217"/>
      <c r="AM15" s="217"/>
      <c r="AN15" s="217"/>
      <c r="AO15" s="217"/>
      <c r="AP15" s="217"/>
      <c r="AQ15" s="218"/>
      <c r="AR15" s="216" t="s">
        <v>279</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v>-160</v>
      </c>
      <c r="Q16" s="217"/>
      <c r="R16" s="217"/>
      <c r="S16" s="217"/>
      <c r="T16" s="217"/>
      <c r="U16" s="217"/>
      <c r="V16" s="218"/>
      <c r="W16" s="216">
        <v>-20</v>
      </c>
      <c r="X16" s="217"/>
      <c r="Y16" s="217"/>
      <c r="Z16" s="217"/>
      <c r="AA16" s="217"/>
      <c r="AB16" s="217"/>
      <c r="AC16" s="218"/>
      <c r="AD16" s="216" t="s">
        <v>613</v>
      </c>
      <c r="AE16" s="217"/>
      <c r="AF16" s="217"/>
      <c r="AG16" s="217"/>
      <c r="AH16" s="217"/>
      <c r="AI16" s="217"/>
      <c r="AJ16" s="218"/>
      <c r="AK16" s="216" t="s">
        <v>279</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613</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180</v>
      </c>
      <c r="X18" s="261"/>
      <c r="Y18" s="261"/>
      <c r="Z18" s="261"/>
      <c r="AA18" s="261"/>
      <c r="AB18" s="261"/>
      <c r="AC18" s="262"/>
      <c r="AD18" s="260">
        <f>SUM(AD13:AJ17)</f>
        <v>60</v>
      </c>
      <c r="AE18" s="261"/>
      <c r="AF18" s="261"/>
      <c r="AG18" s="261"/>
      <c r="AH18" s="261"/>
      <c r="AI18" s="261"/>
      <c r="AJ18" s="262"/>
      <c r="AK18" s="260">
        <f>SUM(AK13:AQ17)</f>
        <v>38</v>
      </c>
      <c r="AL18" s="261"/>
      <c r="AM18" s="261"/>
      <c r="AN18" s="261"/>
      <c r="AO18" s="261"/>
      <c r="AP18" s="261"/>
      <c r="AQ18" s="262"/>
      <c r="AR18" s="260">
        <f>SUM(AR13:AX17)</f>
        <v>38</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165</v>
      </c>
      <c r="X19" s="217"/>
      <c r="Y19" s="217"/>
      <c r="Z19" s="217"/>
      <c r="AA19" s="217"/>
      <c r="AB19" s="217"/>
      <c r="AC19" s="218"/>
      <c r="AD19" s="216">
        <v>77</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f>IF(W18=0, "-", SUM(W19)/W18)</f>
        <v>0.91666666666666663</v>
      </c>
      <c r="X20" s="292"/>
      <c r="Y20" s="292"/>
      <c r="Z20" s="292"/>
      <c r="AA20" s="292"/>
      <c r="AB20" s="292"/>
      <c r="AC20" s="292"/>
      <c r="AD20" s="292">
        <f>IF(AD18=0, "-", SUM(AD19)/AD18)</f>
        <v>1.2833333333333334</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235</v>
      </c>
      <c r="H21" s="291"/>
      <c r="I21" s="291"/>
      <c r="J21" s="291"/>
      <c r="K21" s="291"/>
      <c r="L21" s="291"/>
      <c r="M21" s="291"/>
      <c r="N21" s="291"/>
      <c r="O21" s="291"/>
      <c r="P21" s="292" t="str">
        <f>IF(P19=0, "-", SUM(P19)/SUM(P13,P14))</f>
        <v>-</v>
      </c>
      <c r="Q21" s="292"/>
      <c r="R21" s="292"/>
      <c r="S21" s="292"/>
      <c r="T21" s="292"/>
      <c r="U21" s="292"/>
      <c r="V21" s="292"/>
      <c r="W21" s="292">
        <f>IF(W19=0, "-", SUM(W19)/SUM(W13,W14))</f>
        <v>4.125</v>
      </c>
      <c r="X21" s="292"/>
      <c r="Y21" s="292"/>
      <c r="Z21" s="292"/>
      <c r="AA21" s="292"/>
      <c r="AB21" s="292"/>
      <c r="AC21" s="292"/>
      <c r="AD21" s="292">
        <f>IF(AD19=0, "-", SUM(AD19)/SUM(AD13,AD14))</f>
        <v>1.925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587</v>
      </c>
      <c r="B22" s="301"/>
      <c r="C22" s="301"/>
      <c r="D22" s="301"/>
      <c r="E22" s="301"/>
      <c r="F22" s="302"/>
      <c r="G22" s="306" t="s">
        <v>225</v>
      </c>
      <c r="H22" s="275"/>
      <c r="I22" s="275"/>
      <c r="J22" s="275"/>
      <c r="K22" s="275"/>
      <c r="L22" s="275"/>
      <c r="M22" s="275"/>
      <c r="N22" s="275"/>
      <c r="O22" s="307"/>
      <c r="P22" s="274" t="s">
        <v>585</v>
      </c>
      <c r="Q22" s="275"/>
      <c r="R22" s="275"/>
      <c r="S22" s="275"/>
      <c r="T22" s="275"/>
      <c r="U22" s="275"/>
      <c r="V22" s="307"/>
      <c r="W22" s="274" t="s">
        <v>586</v>
      </c>
      <c r="X22" s="275"/>
      <c r="Y22" s="275"/>
      <c r="Z22" s="275"/>
      <c r="AA22" s="275"/>
      <c r="AB22" s="275"/>
      <c r="AC22" s="307"/>
      <c r="AD22" s="274" t="s">
        <v>224</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614</v>
      </c>
      <c r="H23" s="278"/>
      <c r="I23" s="278"/>
      <c r="J23" s="278"/>
      <c r="K23" s="278"/>
      <c r="L23" s="278"/>
      <c r="M23" s="278"/>
      <c r="N23" s="278"/>
      <c r="O23" s="279"/>
      <c r="P23" s="228">
        <v>38</v>
      </c>
      <c r="Q23" s="229"/>
      <c r="R23" s="229"/>
      <c r="S23" s="229"/>
      <c r="T23" s="229"/>
      <c r="U23" s="229"/>
      <c r="V23" s="280"/>
      <c r="W23" s="228">
        <v>38</v>
      </c>
      <c r="X23" s="229"/>
      <c r="Y23" s="229"/>
      <c r="Z23" s="229"/>
      <c r="AA23" s="229"/>
      <c r="AB23" s="229"/>
      <c r="AC23" s="280"/>
      <c r="AD23" s="281" t="s">
        <v>279</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2">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38</v>
      </c>
      <c r="Q29" s="331"/>
      <c r="R29" s="331"/>
      <c r="S29" s="331"/>
      <c r="T29" s="331"/>
      <c r="U29" s="331"/>
      <c r="V29" s="332"/>
      <c r="W29" s="333">
        <f>AR13</f>
        <v>38</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574</v>
      </c>
      <c r="B30" s="337"/>
      <c r="C30" s="337"/>
      <c r="D30" s="337"/>
      <c r="E30" s="337"/>
      <c r="F30" s="338"/>
      <c r="G30" s="339" t="s">
        <v>628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575</v>
      </c>
      <c r="B31" s="317"/>
      <c r="C31" s="317"/>
      <c r="D31" s="317"/>
      <c r="E31" s="317"/>
      <c r="F31" s="318"/>
      <c r="G31" s="350" t="s">
        <v>567</v>
      </c>
      <c r="H31" s="351"/>
      <c r="I31" s="351"/>
      <c r="J31" s="351"/>
      <c r="K31" s="351"/>
      <c r="L31" s="351"/>
      <c r="M31" s="351"/>
      <c r="N31" s="351"/>
      <c r="O31" s="351"/>
      <c r="P31" s="352" t="s">
        <v>566</v>
      </c>
      <c r="Q31" s="351"/>
      <c r="R31" s="351"/>
      <c r="S31" s="351"/>
      <c r="T31" s="351"/>
      <c r="U31" s="351"/>
      <c r="V31" s="351"/>
      <c r="W31" s="351"/>
      <c r="X31" s="353"/>
      <c r="Y31" s="354"/>
      <c r="Z31" s="355"/>
      <c r="AA31" s="356"/>
      <c r="AB31" s="401" t="s">
        <v>11</v>
      </c>
      <c r="AC31" s="401"/>
      <c r="AD31" s="401"/>
      <c r="AE31" s="402" t="s">
        <v>411</v>
      </c>
      <c r="AF31" s="403"/>
      <c r="AG31" s="403"/>
      <c r="AH31" s="404"/>
      <c r="AI31" s="402" t="s">
        <v>563</v>
      </c>
      <c r="AJ31" s="403"/>
      <c r="AK31" s="403"/>
      <c r="AL31" s="404"/>
      <c r="AM31" s="402" t="s">
        <v>379</v>
      </c>
      <c r="AN31" s="403"/>
      <c r="AO31" s="403"/>
      <c r="AP31" s="404"/>
      <c r="AQ31" s="411" t="s">
        <v>410</v>
      </c>
      <c r="AR31" s="412"/>
      <c r="AS31" s="412"/>
      <c r="AT31" s="413"/>
      <c r="AU31" s="411" t="s">
        <v>588</v>
      </c>
      <c r="AV31" s="412"/>
      <c r="AW31" s="412"/>
      <c r="AX31" s="414"/>
    </row>
    <row r="32" spans="1:50" ht="33.75" customHeight="1" x14ac:dyDescent="0.2">
      <c r="A32" s="348"/>
      <c r="B32" s="317"/>
      <c r="C32" s="317"/>
      <c r="D32" s="317"/>
      <c r="E32" s="317"/>
      <c r="F32" s="318"/>
      <c r="G32" s="357" t="s">
        <v>629</v>
      </c>
      <c r="H32" s="358"/>
      <c r="I32" s="358"/>
      <c r="J32" s="358"/>
      <c r="K32" s="358"/>
      <c r="L32" s="358"/>
      <c r="M32" s="358"/>
      <c r="N32" s="358"/>
      <c r="O32" s="358"/>
      <c r="P32" s="361" t="s">
        <v>632</v>
      </c>
      <c r="Q32" s="362"/>
      <c r="R32" s="362"/>
      <c r="S32" s="362"/>
      <c r="T32" s="362"/>
      <c r="U32" s="362"/>
      <c r="V32" s="362"/>
      <c r="W32" s="362"/>
      <c r="X32" s="363"/>
      <c r="Y32" s="367" t="s">
        <v>51</v>
      </c>
      <c r="Z32" s="368"/>
      <c r="AA32" s="369"/>
      <c r="AB32" s="370" t="s">
        <v>618</v>
      </c>
      <c r="AC32" s="370"/>
      <c r="AD32" s="370"/>
      <c r="AE32" s="371" t="s">
        <v>613</v>
      </c>
      <c r="AF32" s="371"/>
      <c r="AG32" s="371"/>
      <c r="AH32" s="371"/>
      <c r="AI32" s="371">
        <v>3</v>
      </c>
      <c r="AJ32" s="371"/>
      <c r="AK32" s="371"/>
      <c r="AL32" s="371"/>
      <c r="AM32" s="371">
        <v>1</v>
      </c>
      <c r="AN32" s="371"/>
      <c r="AO32" s="371"/>
      <c r="AP32" s="371"/>
      <c r="AQ32" s="371"/>
      <c r="AR32" s="371"/>
      <c r="AS32" s="371"/>
      <c r="AT32" s="371"/>
      <c r="AU32" s="405"/>
      <c r="AV32" s="406"/>
      <c r="AW32" s="406"/>
      <c r="AX32" s="407"/>
    </row>
    <row r="33" spans="1:51" ht="33.75"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618</v>
      </c>
      <c r="AC33" s="370"/>
      <c r="AD33" s="370"/>
      <c r="AE33" s="371" t="s">
        <v>613</v>
      </c>
      <c r="AF33" s="371"/>
      <c r="AG33" s="371"/>
      <c r="AH33" s="371"/>
      <c r="AI33" s="371">
        <v>3</v>
      </c>
      <c r="AJ33" s="371"/>
      <c r="AK33" s="371"/>
      <c r="AL33" s="371"/>
      <c r="AM33" s="371">
        <v>1</v>
      </c>
      <c r="AN33" s="371"/>
      <c r="AO33" s="371"/>
      <c r="AP33" s="371"/>
      <c r="AQ33" s="371">
        <v>1</v>
      </c>
      <c r="AR33" s="371"/>
      <c r="AS33" s="371"/>
      <c r="AT33" s="371"/>
      <c r="AU33" s="405"/>
      <c r="AV33" s="406"/>
      <c r="AW33" s="406"/>
      <c r="AX33" s="407"/>
    </row>
    <row r="34" spans="1:51" ht="23.25" customHeight="1" x14ac:dyDescent="0.2">
      <c r="A34" s="437" t="s">
        <v>576</v>
      </c>
      <c r="B34" s="438"/>
      <c r="C34" s="438"/>
      <c r="D34" s="438"/>
      <c r="E34" s="438"/>
      <c r="F34" s="439"/>
      <c r="G34" s="223" t="s">
        <v>577</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411</v>
      </c>
      <c r="AF34" s="223"/>
      <c r="AG34" s="223"/>
      <c r="AH34" s="252"/>
      <c r="AI34" s="222" t="s">
        <v>563</v>
      </c>
      <c r="AJ34" s="223"/>
      <c r="AK34" s="223"/>
      <c r="AL34" s="252"/>
      <c r="AM34" s="222" t="s">
        <v>379</v>
      </c>
      <c r="AN34" s="223"/>
      <c r="AO34" s="223"/>
      <c r="AP34" s="252"/>
      <c r="AQ34" s="416" t="s">
        <v>589</v>
      </c>
      <c r="AR34" s="417"/>
      <c r="AS34" s="417"/>
      <c r="AT34" s="417"/>
      <c r="AU34" s="417"/>
      <c r="AV34" s="417"/>
      <c r="AW34" s="417"/>
      <c r="AX34" s="418"/>
    </row>
    <row r="35" spans="1:51" ht="23.25" customHeight="1" x14ac:dyDescent="0.2">
      <c r="A35" s="440"/>
      <c r="B35" s="441"/>
      <c r="C35" s="441"/>
      <c r="D35" s="441"/>
      <c r="E35" s="441"/>
      <c r="F35" s="442"/>
      <c r="G35" s="394" t="s">
        <v>619</v>
      </c>
      <c r="H35" s="395"/>
      <c r="I35" s="395"/>
      <c r="J35" s="395"/>
      <c r="K35" s="395"/>
      <c r="L35" s="395"/>
      <c r="M35" s="395"/>
      <c r="N35" s="395"/>
      <c r="O35" s="395"/>
      <c r="P35" s="395"/>
      <c r="Q35" s="395"/>
      <c r="R35" s="395"/>
      <c r="S35" s="395"/>
      <c r="T35" s="395"/>
      <c r="U35" s="395"/>
      <c r="V35" s="395"/>
      <c r="W35" s="395"/>
      <c r="X35" s="395"/>
      <c r="Y35" s="419" t="s">
        <v>576</v>
      </c>
      <c r="Z35" s="420"/>
      <c r="AA35" s="421"/>
      <c r="AB35" s="422" t="s">
        <v>620</v>
      </c>
      <c r="AC35" s="423"/>
      <c r="AD35" s="424"/>
      <c r="AE35" s="398" t="s">
        <v>613</v>
      </c>
      <c r="AF35" s="398"/>
      <c r="AG35" s="398"/>
      <c r="AH35" s="398"/>
      <c r="AI35" s="398">
        <v>55</v>
      </c>
      <c r="AJ35" s="398"/>
      <c r="AK35" s="398"/>
      <c r="AL35" s="398"/>
      <c r="AM35" s="398">
        <v>64</v>
      </c>
      <c r="AN35" s="398"/>
      <c r="AO35" s="398"/>
      <c r="AP35" s="398"/>
      <c r="AQ35" s="389">
        <v>38</v>
      </c>
      <c r="AR35" s="372"/>
      <c r="AS35" s="372"/>
      <c r="AT35" s="372"/>
      <c r="AU35" s="372"/>
      <c r="AV35" s="372"/>
      <c r="AW35" s="372"/>
      <c r="AX35" s="373"/>
    </row>
    <row r="36" spans="1:51" ht="28.5" customHeight="1" x14ac:dyDescent="0.2">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579</v>
      </c>
      <c r="Z36" s="399"/>
      <c r="AA36" s="400"/>
      <c r="AB36" s="425" t="s">
        <v>621</v>
      </c>
      <c r="AC36" s="426"/>
      <c r="AD36" s="427"/>
      <c r="AE36" s="428" t="s">
        <v>613</v>
      </c>
      <c r="AF36" s="428"/>
      <c r="AG36" s="428"/>
      <c r="AH36" s="428"/>
      <c r="AI36" s="428" t="s">
        <v>622</v>
      </c>
      <c r="AJ36" s="428"/>
      <c r="AK36" s="428"/>
      <c r="AL36" s="428"/>
      <c r="AM36" s="428" t="s">
        <v>630</v>
      </c>
      <c r="AN36" s="428"/>
      <c r="AO36" s="428"/>
      <c r="AP36" s="428"/>
      <c r="AQ36" s="428" t="s">
        <v>631</v>
      </c>
      <c r="AR36" s="428"/>
      <c r="AS36" s="428"/>
      <c r="AT36" s="428"/>
      <c r="AU36" s="428"/>
      <c r="AV36" s="428"/>
      <c r="AW36" s="428"/>
      <c r="AX36" s="431"/>
    </row>
    <row r="37" spans="1:51" ht="18.75" hidden="1" customHeight="1" x14ac:dyDescent="0.2">
      <c r="A37" s="467" t="s">
        <v>232</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411</v>
      </c>
      <c r="AF37" s="485"/>
      <c r="AG37" s="485"/>
      <c r="AH37" s="486"/>
      <c r="AI37" s="489" t="s">
        <v>563</v>
      </c>
      <c r="AJ37" s="489"/>
      <c r="AK37" s="489"/>
      <c r="AL37" s="484"/>
      <c r="AM37" s="489" t="s">
        <v>379</v>
      </c>
      <c r="AN37" s="489"/>
      <c r="AO37" s="489"/>
      <c r="AP37" s="484"/>
      <c r="AQ37" s="458" t="s">
        <v>174</v>
      </c>
      <c r="AR37" s="459"/>
      <c r="AS37" s="459"/>
      <c r="AT37" s="460"/>
      <c r="AU37" s="322" t="s">
        <v>128</v>
      </c>
      <c r="AV37" s="322"/>
      <c r="AW37" s="322"/>
      <c r="AX37" s="327"/>
    </row>
    <row r="38" spans="1:51" ht="18.75" hidden="1" customHeight="1" x14ac:dyDescent="0.2">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v>6</v>
      </c>
      <c r="AR38" s="433"/>
      <c r="AS38" s="434" t="s">
        <v>175</v>
      </c>
      <c r="AT38" s="435"/>
      <c r="AU38" s="436">
        <v>12</v>
      </c>
      <c r="AV38" s="436"/>
      <c r="AW38" s="324" t="s">
        <v>166</v>
      </c>
      <c r="AX38" s="329"/>
    </row>
    <row r="39" spans="1:51" ht="23.25" hidden="1" customHeight="1" x14ac:dyDescent="0.2">
      <c r="A39" s="473"/>
      <c r="B39" s="471"/>
      <c r="C39" s="471"/>
      <c r="D39" s="471"/>
      <c r="E39" s="471"/>
      <c r="F39" s="472"/>
      <c r="G39" s="374" t="s">
        <v>694</v>
      </c>
      <c r="H39" s="375"/>
      <c r="I39" s="375"/>
      <c r="J39" s="375"/>
      <c r="K39" s="375"/>
      <c r="L39" s="375"/>
      <c r="M39" s="375"/>
      <c r="N39" s="375"/>
      <c r="O39" s="376"/>
      <c r="P39" s="139" t="s">
        <v>615</v>
      </c>
      <c r="Q39" s="139"/>
      <c r="R39" s="139"/>
      <c r="S39" s="139"/>
      <c r="T39" s="139"/>
      <c r="U39" s="139"/>
      <c r="V39" s="139"/>
      <c r="W39" s="139"/>
      <c r="X39" s="140"/>
      <c r="Y39" s="385" t="s">
        <v>12</v>
      </c>
      <c r="Z39" s="386"/>
      <c r="AA39" s="387"/>
      <c r="AB39" s="388" t="s">
        <v>247</v>
      </c>
      <c r="AC39" s="388"/>
      <c r="AD39" s="388"/>
      <c r="AE39" s="389">
        <v>8.3000000000000007</v>
      </c>
      <c r="AF39" s="372"/>
      <c r="AG39" s="372"/>
      <c r="AH39" s="372"/>
      <c r="AI39" s="389">
        <v>13.3</v>
      </c>
      <c r="AJ39" s="372"/>
      <c r="AK39" s="372"/>
      <c r="AL39" s="372"/>
      <c r="AM39" s="389">
        <v>13.3</v>
      </c>
      <c r="AN39" s="372"/>
      <c r="AO39" s="372"/>
      <c r="AP39" s="372"/>
      <c r="AQ39" s="391" t="s">
        <v>627</v>
      </c>
      <c r="AR39" s="392"/>
      <c r="AS39" s="392"/>
      <c r="AT39" s="393"/>
      <c r="AU39" s="372" t="s">
        <v>613</v>
      </c>
      <c r="AV39" s="372"/>
      <c r="AW39" s="372"/>
      <c r="AX39" s="373"/>
    </row>
    <row r="40" spans="1:51" ht="23.25" hidden="1" customHeight="1" x14ac:dyDescent="0.2">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247</v>
      </c>
      <c r="AC40" s="448"/>
      <c r="AD40" s="448"/>
      <c r="AE40" s="389" t="s">
        <v>613</v>
      </c>
      <c r="AF40" s="372"/>
      <c r="AG40" s="372"/>
      <c r="AH40" s="372"/>
      <c r="AI40" s="389">
        <v>10</v>
      </c>
      <c r="AJ40" s="372"/>
      <c r="AK40" s="372"/>
      <c r="AL40" s="372"/>
      <c r="AM40" s="389">
        <v>10</v>
      </c>
      <c r="AN40" s="372"/>
      <c r="AO40" s="372"/>
      <c r="AP40" s="372"/>
      <c r="AQ40" s="391">
        <v>15</v>
      </c>
      <c r="AR40" s="392"/>
      <c r="AS40" s="392"/>
      <c r="AT40" s="393"/>
      <c r="AU40" s="372">
        <v>10</v>
      </c>
      <c r="AV40" s="372"/>
      <c r="AW40" s="372"/>
      <c r="AX40" s="373"/>
    </row>
    <row r="41" spans="1:51" ht="23.25" hidden="1" customHeight="1" x14ac:dyDescent="0.2">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613</v>
      </c>
      <c r="AF41" s="372"/>
      <c r="AG41" s="372"/>
      <c r="AH41" s="372"/>
      <c r="AI41" s="389">
        <v>133</v>
      </c>
      <c r="AJ41" s="372"/>
      <c r="AK41" s="372"/>
      <c r="AL41" s="372"/>
      <c r="AM41" s="389">
        <v>133</v>
      </c>
      <c r="AN41" s="372"/>
      <c r="AO41" s="372"/>
      <c r="AP41" s="372"/>
      <c r="AQ41" s="391" t="s">
        <v>633</v>
      </c>
      <c r="AR41" s="392"/>
      <c r="AS41" s="392"/>
      <c r="AT41" s="393"/>
      <c r="AU41" s="372" t="s">
        <v>613</v>
      </c>
      <c r="AV41" s="372"/>
      <c r="AW41" s="372"/>
      <c r="AX41" s="373"/>
    </row>
    <row r="42" spans="1:51" ht="23.25" hidden="1" customHeight="1" x14ac:dyDescent="0.2">
      <c r="A42" s="461" t="s">
        <v>256</v>
      </c>
      <c r="B42" s="456"/>
      <c r="C42" s="456"/>
      <c r="D42" s="456"/>
      <c r="E42" s="456"/>
      <c r="F42" s="457"/>
      <c r="G42" s="497" t="s">
        <v>616</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hidden="1" customHeigh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2">
      <c r="A44" s="888" t="s">
        <v>568</v>
      </c>
      <c r="B44" s="316" t="s">
        <v>569</v>
      </c>
      <c r="C44" s="317"/>
      <c r="D44" s="317"/>
      <c r="E44" s="317"/>
      <c r="F44" s="318"/>
      <c r="G44" s="322" t="s">
        <v>570</v>
      </c>
      <c r="H44" s="322"/>
      <c r="I44" s="322"/>
      <c r="J44" s="322"/>
      <c r="K44" s="322"/>
      <c r="L44" s="322"/>
      <c r="M44" s="322"/>
      <c r="N44" s="322"/>
      <c r="O44" s="322"/>
      <c r="P44" s="322"/>
      <c r="Q44" s="322"/>
      <c r="R44" s="322"/>
      <c r="S44" s="322"/>
      <c r="T44" s="322"/>
      <c r="U44" s="322"/>
      <c r="V44" s="322"/>
      <c r="W44" s="322"/>
      <c r="X44" s="322"/>
      <c r="Y44" s="322"/>
      <c r="Z44" s="322"/>
      <c r="AA44" s="323"/>
      <c r="AB44" s="326" t="s">
        <v>590</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2">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2">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2">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411</v>
      </c>
      <c r="AF49" s="415"/>
      <c r="AG49" s="415"/>
      <c r="AH49" s="415"/>
      <c r="AI49" s="415" t="s">
        <v>563</v>
      </c>
      <c r="AJ49" s="415"/>
      <c r="AK49" s="415"/>
      <c r="AL49" s="415"/>
      <c r="AM49" s="415" t="s">
        <v>379</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2">
      <c r="A52" s="314"/>
      <c r="B52" s="316"/>
      <c r="C52" s="317"/>
      <c r="D52" s="317"/>
      <c r="E52" s="317"/>
      <c r="F52" s="318"/>
      <c r="G52" s="892"/>
      <c r="H52" s="383"/>
      <c r="I52" s="383"/>
      <c r="J52" s="383"/>
      <c r="K52" s="383"/>
      <c r="L52" s="383"/>
      <c r="M52" s="383"/>
      <c r="N52" s="383"/>
      <c r="O52" s="384"/>
      <c r="P52" s="451"/>
      <c r="Q52" s="451"/>
      <c r="R52" s="451"/>
      <c r="S52" s="451"/>
      <c r="T52" s="451"/>
      <c r="U52" s="451"/>
      <c r="V52" s="451"/>
      <c r="W52" s="451"/>
      <c r="X52" s="452"/>
      <c r="Y52" s="893"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2">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411</v>
      </c>
      <c r="AF54" s="415"/>
      <c r="AG54" s="415"/>
      <c r="AH54" s="415"/>
      <c r="AI54" s="415" t="s">
        <v>563</v>
      </c>
      <c r="AJ54" s="415"/>
      <c r="AK54" s="415"/>
      <c r="AL54" s="415"/>
      <c r="AM54" s="415" t="s">
        <v>379</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2">
      <c r="A57" s="314"/>
      <c r="B57" s="316"/>
      <c r="C57" s="317"/>
      <c r="D57" s="317"/>
      <c r="E57" s="317"/>
      <c r="F57" s="318"/>
      <c r="G57" s="892"/>
      <c r="H57" s="383"/>
      <c r="I57" s="383"/>
      <c r="J57" s="383"/>
      <c r="K57" s="383"/>
      <c r="L57" s="383"/>
      <c r="M57" s="383"/>
      <c r="N57" s="383"/>
      <c r="O57" s="384"/>
      <c r="P57" s="451"/>
      <c r="Q57" s="451"/>
      <c r="R57" s="451"/>
      <c r="S57" s="451"/>
      <c r="T57" s="451"/>
      <c r="U57" s="451"/>
      <c r="V57" s="451"/>
      <c r="W57" s="451"/>
      <c r="X57" s="452"/>
      <c r="Y57" s="893"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2">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411</v>
      </c>
      <c r="AF59" s="415"/>
      <c r="AG59" s="415"/>
      <c r="AH59" s="415"/>
      <c r="AI59" s="415" t="s">
        <v>563</v>
      </c>
      <c r="AJ59" s="415"/>
      <c r="AK59" s="415"/>
      <c r="AL59" s="415"/>
      <c r="AM59" s="415" t="s">
        <v>379</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2">
      <c r="A62" s="314"/>
      <c r="B62" s="316"/>
      <c r="C62" s="317"/>
      <c r="D62" s="317"/>
      <c r="E62" s="317"/>
      <c r="F62" s="318"/>
      <c r="G62" s="892"/>
      <c r="H62" s="383"/>
      <c r="I62" s="383"/>
      <c r="J62" s="383"/>
      <c r="K62" s="383"/>
      <c r="L62" s="383"/>
      <c r="M62" s="383"/>
      <c r="N62" s="383"/>
      <c r="O62" s="384"/>
      <c r="P62" s="451"/>
      <c r="Q62" s="451"/>
      <c r="R62" s="451"/>
      <c r="S62" s="451"/>
      <c r="T62" s="451"/>
      <c r="U62" s="451"/>
      <c r="V62" s="451"/>
      <c r="W62" s="451"/>
      <c r="X62" s="452"/>
      <c r="Y62" s="893"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5">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2">
      <c r="A64" s="336" t="s">
        <v>574</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2">
      <c r="A65" s="348" t="s">
        <v>575</v>
      </c>
      <c r="B65" s="317"/>
      <c r="C65" s="317"/>
      <c r="D65" s="317"/>
      <c r="E65" s="317"/>
      <c r="F65" s="318"/>
      <c r="G65" s="350" t="s">
        <v>567</v>
      </c>
      <c r="H65" s="351"/>
      <c r="I65" s="351"/>
      <c r="J65" s="351"/>
      <c r="K65" s="351"/>
      <c r="L65" s="351"/>
      <c r="M65" s="351"/>
      <c r="N65" s="351"/>
      <c r="O65" s="351"/>
      <c r="P65" s="352" t="s">
        <v>566</v>
      </c>
      <c r="Q65" s="351"/>
      <c r="R65" s="351"/>
      <c r="S65" s="351"/>
      <c r="T65" s="351"/>
      <c r="U65" s="351"/>
      <c r="V65" s="351"/>
      <c r="W65" s="351"/>
      <c r="X65" s="353"/>
      <c r="Y65" s="354"/>
      <c r="Z65" s="355"/>
      <c r="AA65" s="356"/>
      <c r="AB65" s="401" t="s">
        <v>11</v>
      </c>
      <c r="AC65" s="401"/>
      <c r="AD65" s="401"/>
      <c r="AE65" s="402" t="s">
        <v>411</v>
      </c>
      <c r="AF65" s="403"/>
      <c r="AG65" s="403"/>
      <c r="AH65" s="404"/>
      <c r="AI65" s="402" t="s">
        <v>563</v>
      </c>
      <c r="AJ65" s="403"/>
      <c r="AK65" s="403"/>
      <c r="AL65" s="404"/>
      <c r="AM65" s="402" t="s">
        <v>379</v>
      </c>
      <c r="AN65" s="403"/>
      <c r="AO65" s="403"/>
      <c r="AP65" s="404"/>
      <c r="AQ65" s="411" t="s">
        <v>410</v>
      </c>
      <c r="AR65" s="412"/>
      <c r="AS65" s="412"/>
      <c r="AT65" s="413"/>
      <c r="AU65" s="411" t="s">
        <v>588</v>
      </c>
      <c r="AV65" s="412"/>
      <c r="AW65" s="412"/>
      <c r="AX65" s="414"/>
      <c r="AY65">
        <f>COUNTA($G$66)</f>
        <v>0</v>
      </c>
    </row>
    <row r="66" spans="1:51" ht="23.25" hidden="1" customHeight="1" x14ac:dyDescent="0.2">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2">
      <c r="A68" s="437" t="s">
        <v>576</v>
      </c>
      <c r="B68" s="438"/>
      <c r="C68" s="438"/>
      <c r="D68" s="438"/>
      <c r="E68" s="438"/>
      <c r="F68" s="439"/>
      <c r="G68" s="223" t="s">
        <v>577</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411</v>
      </c>
      <c r="AF68" s="415"/>
      <c r="AG68" s="415"/>
      <c r="AH68" s="415"/>
      <c r="AI68" s="415" t="s">
        <v>563</v>
      </c>
      <c r="AJ68" s="415"/>
      <c r="AK68" s="415"/>
      <c r="AL68" s="415"/>
      <c r="AM68" s="415" t="s">
        <v>379</v>
      </c>
      <c r="AN68" s="415"/>
      <c r="AO68" s="415"/>
      <c r="AP68" s="415"/>
      <c r="AQ68" s="416" t="s">
        <v>589</v>
      </c>
      <c r="AR68" s="417"/>
      <c r="AS68" s="417"/>
      <c r="AT68" s="417"/>
      <c r="AU68" s="417"/>
      <c r="AV68" s="417"/>
      <c r="AW68" s="417"/>
      <c r="AX68" s="418"/>
      <c r="AY68">
        <f>IF(SUBSTITUTE(SUBSTITUTE($G$69,"／",""),"　","")="",0,1)</f>
        <v>0</v>
      </c>
    </row>
    <row r="69" spans="1:51" ht="23.25" hidden="1" customHeight="1" x14ac:dyDescent="0.2">
      <c r="A69" s="440"/>
      <c r="B69" s="441"/>
      <c r="C69" s="441"/>
      <c r="D69" s="441"/>
      <c r="E69" s="441"/>
      <c r="F69" s="442"/>
      <c r="G69" s="394" t="s">
        <v>623</v>
      </c>
      <c r="H69" s="395"/>
      <c r="I69" s="395"/>
      <c r="J69" s="395"/>
      <c r="K69" s="395"/>
      <c r="L69" s="395"/>
      <c r="M69" s="395"/>
      <c r="N69" s="395"/>
      <c r="O69" s="395"/>
      <c r="P69" s="395"/>
      <c r="Q69" s="395"/>
      <c r="R69" s="395"/>
      <c r="S69" s="395"/>
      <c r="T69" s="395"/>
      <c r="U69" s="395"/>
      <c r="V69" s="395"/>
      <c r="W69" s="395"/>
      <c r="X69" s="395"/>
      <c r="Y69" s="419" t="s">
        <v>576</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2">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579</v>
      </c>
      <c r="Z70" s="399"/>
      <c r="AA70" s="400"/>
      <c r="AB70" s="425" t="s">
        <v>580</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customHeight="1" x14ac:dyDescent="0.2">
      <c r="A71" s="503" t="s">
        <v>232</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411</v>
      </c>
      <c r="AF71" s="415"/>
      <c r="AG71" s="415"/>
      <c r="AH71" s="415"/>
      <c r="AI71" s="415" t="s">
        <v>563</v>
      </c>
      <c r="AJ71" s="415"/>
      <c r="AK71" s="415"/>
      <c r="AL71" s="415"/>
      <c r="AM71" s="415" t="s">
        <v>379</v>
      </c>
      <c r="AN71" s="415"/>
      <c r="AO71" s="415"/>
      <c r="AP71" s="415"/>
      <c r="AQ71" s="458" t="s">
        <v>174</v>
      </c>
      <c r="AR71" s="459"/>
      <c r="AS71" s="459"/>
      <c r="AT71" s="460"/>
      <c r="AU71" s="322" t="s">
        <v>128</v>
      </c>
      <c r="AV71" s="322"/>
      <c r="AW71" s="322"/>
      <c r="AX71" s="327"/>
      <c r="AY71">
        <f>COUNTA($G$73)</f>
        <v>1</v>
      </c>
    </row>
    <row r="72" spans="1:51" ht="18.75" customHeight="1" x14ac:dyDescent="0.2">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v>6</v>
      </c>
      <c r="AR72" s="433"/>
      <c r="AS72" s="434" t="s">
        <v>175</v>
      </c>
      <c r="AT72" s="435"/>
      <c r="AU72" s="436">
        <v>14</v>
      </c>
      <c r="AV72" s="436"/>
      <c r="AW72" s="324" t="s">
        <v>166</v>
      </c>
      <c r="AX72" s="329"/>
      <c r="AY72">
        <f t="shared" ref="AY72:AY77" si="1">$AY$71</f>
        <v>1</v>
      </c>
    </row>
    <row r="73" spans="1:51" ht="30.75" customHeight="1" x14ac:dyDescent="0.2">
      <c r="A73" s="509"/>
      <c r="B73" s="507"/>
      <c r="C73" s="507"/>
      <c r="D73" s="507"/>
      <c r="E73" s="507"/>
      <c r="F73" s="508"/>
      <c r="G73" s="374" t="s">
        <v>695</v>
      </c>
      <c r="H73" s="375"/>
      <c r="I73" s="375"/>
      <c r="J73" s="375"/>
      <c r="K73" s="375"/>
      <c r="L73" s="375"/>
      <c r="M73" s="375"/>
      <c r="N73" s="375"/>
      <c r="O73" s="376"/>
      <c r="P73" s="139" t="s">
        <v>636</v>
      </c>
      <c r="Q73" s="139"/>
      <c r="R73" s="139"/>
      <c r="S73" s="139"/>
      <c r="T73" s="139"/>
      <c r="U73" s="139"/>
      <c r="V73" s="139"/>
      <c r="W73" s="139"/>
      <c r="X73" s="140"/>
      <c r="Y73" s="385" t="s">
        <v>12</v>
      </c>
      <c r="Z73" s="386"/>
      <c r="AA73" s="387"/>
      <c r="AB73" s="388" t="s">
        <v>637</v>
      </c>
      <c r="AC73" s="388"/>
      <c r="AD73" s="388"/>
      <c r="AE73" s="389" t="s">
        <v>638</v>
      </c>
      <c r="AF73" s="372"/>
      <c r="AG73" s="372"/>
      <c r="AH73" s="372"/>
      <c r="AI73" s="389">
        <v>3</v>
      </c>
      <c r="AJ73" s="372"/>
      <c r="AK73" s="372"/>
      <c r="AL73" s="372"/>
      <c r="AM73" s="389">
        <v>4</v>
      </c>
      <c r="AN73" s="372"/>
      <c r="AO73" s="372"/>
      <c r="AP73" s="372"/>
      <c r="AQ73" s="391" t="s">
        <v>640</v>
      </c>
      <c r="AR73" s="392"/>
      <c r="AS73" s="392"/>
      <c r="AT73" s="393"/>
      <c r="AU73" s="372" t="s">
        <v>640</v>
      </c>
      <c r="AV73" s="372"/>
      <c r="AW73" s="372"/>
      <c r="AX73" s="373"/>
      <c r="AY73">
        <f t="shared" si="1"/>
        <v>1</v>
      </c>
    </row>
    <row r="74" spans="1:51" ht="30.75" customHeight="1" x14ac:dyDescent="0.2">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t="s">
        <v>637</v>
      </c>
      <c r="AC74" s="448"/>
      <c r="AD74" s="448"/>
      <c r="AE74" s="389" t="s">
        <v>627</v>
      </c>
      <c r="AF74" s="372"/>
      <c r="AG74" s="372"/>
      <c r="AH74" s="372"/>
      <c r="AI74" s="389">
        <v>3</v>
      </c>
      <c r="AJ74" s="372"/>
      <c r="AK74" s="372"/>
      <c r="AL74" s="372"/>
      <c r="AM74" s="389">
        <v>4</v>
      </c>
      <c r="AN74" s="372"/>
      <c r="AO74" s="372"/>
      <c r="AP74" s="372"/>
      <c r="AQ74" s="391">
        <v>6</v>
      </c>
      <c r="AR74" s="392"/>
      <c r="AS74" s="392"/>
      <c r="AT74" s="393"/>
      <c r="AU74" s="372">
        <v>14</v>
      </c>
      <c r="AV74" s="372"/>
      <c r="AW74" s="372"/>
      <c r="AX74" s="373"/>
      <c r="AY74">
        <f t="shared" si="1"/>
        <v>1</v>
      </c>
    </row>
    <row r="75" spans="1:51" ht="30.75" customHeight="1" x14ac:dyDescent="0.2">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t="s">
        <v>639</v>
      </c>
      <c r="AF75" s="372"/>
      <c r="AG75" s="372"/>
      <c r="AH75" s="372"/>
      <c r="AI75" s="389">
        <v>100</v>
      </c>
      <c r="AJ75" s="372"/>
      <c r="AK75" s="372"/>
      <c r="AL75" s="372"/>
      <c r="AM75" s="389">
        <v>100</v>
      </c>
      <c r="AN75" s="372"/>
      <c r="AO75" s="372"/>
      <c r="AP75" s="372"/>
      <c r="AQ75" s="391" t="s">
        <v>638</v>
      </c>
      <c r="AR75" s="392"/>
      <c r="AS75" s="392"/>
      <c r="AT75" s="393"/>
      <c r="AU75" s="372" t="s">
        <v>627</v>
      </c>
      <c r="AV75" s="372"/>
      <c r="AW75" s="372"/>
      <c r="AX75" s="373"/>
      <c r="AY75">
        <f t="shared" si="1"/>
        <v>1</v>
      </c>
    </row>
    <row r="76" spans="1:51" ht="23.25" customHeight="1" x14ac:dyDescent="0.2">
      <c r="A76" s="461" t="s">
        <v>256</v>
      </c>
      <c r="B76" s="456"/>
      <c r="C76" s="456"/>
      <c r="D76" s="456"/>
      <c r="E76" s="456"/>
      <c r="F76" s="457"/>
      <c r="G76" s="497" t="s">
        <v>704</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3.25" customHeigh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x14ac:dyDescent="0.2">
      <c r="A78" s="314" t="s">
        <v>568</v>
      </c>
      <c r="B78" s="316" t="s">
        <v>569</v>
      </c>
      <c r="C78" s="317"/>
      <c r="D78" s="317"/>
      <c r="E78" s="317"/>
      <c r="F78" s="318"/>
      <c r="G78" s="322" t="s">
        <v>570</v>
      </c>
      <c r="H78" s="322"/>
      <c r="I78" s="322"/>
      <c r="J78" s="322"/>
      <c r="K78" s="322"/>
      <c r="L78" s="322"/>
      <c r="M78" s="322"/>
      <c r="N78" s="322"/>
      <c r="O78" s="322"/>
      <c r="P78" s="322"/>
      <c r="Q78" s="322"/>
      <c r="R78" s="322"/>
      <c r="S78" s="322"/>
      <c r="T78" s="322"/>
      <c r="U78" s="322"/>
      <c r="V78" s="322"/>
      <c r="W78" s="322"/>
      <c r="X78" s="322"/>
      <c r="Y78" s="322"/>
      <c r="Z78" s="322"/>
      <c r="AA78" s="323"/>
      <c r="AB78" s="326" t="s">
        <v>590</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2">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2">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2">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411</v>
      </c>
      <c r="AF83" s="415"/>
      <c r="AG83" s="415"/>
      <c r="AH83" s="415"/>
      <c r="AI83" s="415" t="s">
        <v>563</v>
      </c>
      <c r="AJ83" s="415"/>
      <c r="AK83" s="415"/>
      <c r="AL83" s="415"/>
      <c r="AM83" s="415" t="s">
        <v>379</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2">
      <c r="A86" s="314"/>
      <c r="B86" s="316"/>
      <c r="C86" s="317"/>
      <c r="D86" s="317"/>
      <c r="E86" s="317"/>
      <c r="F86" s="318"/>
      <c r="G86" s="892"/>
      <c r="H86" s="383"/>
      <c r="I86" s="383"/>
      <c r="J86" s="383"/>
      <c r="K86" s="383"/>
      <c r="L86" s="383"/>
      <c r="M86" s="383"/>
      <c r="N86" s="383"/>
      <c r="O86" s="384"/>
      <c r="P86" s="451"/>
      <c r="Q86" s="451"/>
      <c r="R86" s="451"/>
      <c r="S86" s="451"/>
      <c r="T86" s="451"/>
      <c r="U86" s="451"/>
      <c r="V86" s="451"/>
      <c r="W86" s="451"/>
      <c r="X86" s="452"/>
      <c r="Y86" s="893"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2">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411</v>
      </c>
      <c r="AF88" s="415"/>
      <c r="AG88" s="415"/>
      <c r="AH88" s="415"/>
      <c r="AI88" s="415" t="s">
        <v>563</v>
      </c>
      <c r="AJ88" s="415"/>
      <c r="AK88" s="415"/>
      <c r="AL88" s="415"/>
      <c r="AM88" s="415" t="s">
        <v>379</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2">
      <c r="A91" s="314"/>
      <c r="B91" s="316"/>
      <c r="C91" s="317"/>
      <c r="D91" s="317"/>
      <c r="E91" s="317"/>
      <c r="F91" s="318"/>
      <c r="G91" s="892"/>
      <c r="H91" s="383"/>
      <c r="I91" s="383"/>
      <c r="J91" s="383"/>
      <c r="K91" s="383"/>
      <c r="L91" s="383"/>
      <c r="M91" s="383"/>
      <c r="N91" s="383"/>
      <c r="O91" s="384"/>
      <c r="P91" s="451"/>
      <c r="Q91" s="451"/>
      <c r="R91" s="451"/>
      <c r="S91" s="451"/>
      <c r="T91" s="451"/>
      <c r="U91" s="451"/>
      <c r="V91" s="451"/>
      <c r="W91" s="451"/>
      <c r="X91" s="452"/>
      <c r="Y91" s="893"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411</v>
      </c>
      <c r="AF93" s="415"/>
      <c r="AG93" s="415"/>
      <c r="AH93" s="415"/>
      <c r="AI93" s="415" t="s">
        <v>563</v>
      </c>
      <c r="AJ93" s="415"/>
      <c r="AK93" s="415"/>
      <c r="AL93" s="415"/>
      <c r="AM93" s="415" t="s">
        <v>379</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2">
      <c r="A96" s="314"/>
      <c r="B96" s="316"/>
      <c r="C96" s="317"/>
      <c r="D96" s="317"/>
      <c r="E96" s="317"/>
      <c r="F96" s="318"/>
      <c r="G96" s="892"/>
      <c r="H96" s="383"/>
      <c r="I96" s="383"/>
      <c r="J96" s="383"/>
      <c r="K96" s="383"/>
      <c r="L96" s="383"/>
      <c r="M96" s="383"/>
      <c r="N96" s="383"/>
      <c r="O96" s="384"/>
      <c r="P96" s="451"/>
      <c r="Q96" s="451"/>
      <c r="R96" s="451"/>
      <c r="S96" s="451"/>
      <c r="T96" s="451"/>
      <c r="U96" s="451"/>
      <c r="V96" s="451"/>
      <c r="W96" s="451"/>
      <c r="X96" s="452"/>
      <c r="Y96" s="893"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5">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2">
      <c r="A98" s="308" t="s">
        <v>574</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575</v>
      </c>
      <c r="B99" s="317"/>
      <c r="C99" s="317"/>
      <c r="D99" s="317"/>
      <c r="E99" s="317"/>
      <c r="F99" s="318"/>
      <c r="G99" s="350" t="s">
        <v>567</v>
      </c>
      <c r="H99" s="351"/>
      <c r="I99" s="351"/>
      <c r="J99" s="351"/>
      <c r="K99" s="351"/>
      <c r="L99" s="351"/>
      <c r="M99" s="351"/>
      <c r="N99" s="351"/>
      <c r="O99" s="351"/>
      <c r="P99" s="352" t="s">
        <v>566</v>
      </c>
      <c r="Q99" s="351"/>
      <c r="R99" s="351"/>
      <c r="S99" s="351"/>
      <c r="T99" s="351"/>
      <c r="U99" s="351"/>
      <c r="V99" s="351"/>
      <c r="W99" s="351"/>
      <c r="X99" s="353"/>
      <c r="Y99" s="354"/>
      <c r="Z99" s="355"/>
      <c r="AA99" s="356"/>
      <c r="AB99" s="401" t="s">
        <v>11</v>
      </c>
      <c r="AC99" s="401"/>
      <c r="AD99" s="401"/>
      <c r="AE99" s="415" t="s">
        <v>411</v>
      </c>
      <c r="AF99" s="415"/>
      <c r="AG99" s="415"/>
      <c r="AH99" s="415"/>
      <c r="AI99" s="415" t="s">
        <v>563</v>
      </c>
      <c r="AJ99" s="415"/>
      <c r="AK99" s="415"/>
      <c r="AL99" s="415"/>
      <c r="AM99" s="415" t="s">
        <v>379</v>
      </c>
      <c r="AN99" s="415"/>
      <c r="AO99" s="415"/>
      <c r="AP99" s="415"/>
      <c r="AQ99" s="411" t="s">
        <v>410</v>
      </c>
      <c r="AR99" s="412"/>
      <c r="AS99" s="412"/>
      <c r="AT99" s="413"/>
      <c r="AU99" s="411" t="s">
        <v>588</v>
      </c>
      <c r="AV99" s="412"/>
      <c r="AW99" s="412"/>
      <c r="AX99" s="414"/>
      <c r="AY99">
        <f>COUNTA($G$100)</f>
        <v>0</v>
      </c>
    </row>
    <row r="100" spans="1:60" ht="23.25" hidden="1" customHeight="1" x14ac:dyDescent="0.2">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2">
      <c r="A102" s="461" t="s">
        <v>576</v>
      </c>
      <c r="B102" s="341"/>
      <c r="C102" s="341"/>
      <c r="D102" s="341"/>
      <c r="E102" s="341"/>
      <c r="F102" s="462"/>
      <c r="G102" s="223" t="s">
        <v>577</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411</v>
      </c>
      <c r="AF102" s="415"/>
      <c r="AG102" s="415"/>
      <c r="AH102" s="415"/>
      <c r="AI102" s="415" t="s">
        <v>563</v>
      </c>
      <c r="AJ102" s="415"/>
      <c r="AK102" s="415"/>
      <c r="AL102" s="415"/>
      <c r="AM102" s="415" t="s">
        <v>379</v>
      </c>
      <c r="AN102" s="415"/>
      <c r="AO102" s="415"/>
      <c r="AP102" s="415"/>
      <c r="AQ102" s="416" t="s">
        <v>589</v>
      </c>
      <c r="AR102" s="417"/>
      <c r="AS102" s="417"/>
      <c r="AT102" s="417"/>
      <c r="AU102" s="417"/>
      <c r="AV102" s="417"/>
      <c r="AW102" s="417"/>
      <c r="AX102" s="418"/>
      <c r="AY102">
        <f>IF(SUBSTITUTE(SUBSTITUTE($G$103,"／",""),"　","")="",0,1)</f>
        <v>0</v>
      </c>
    </row>
    <row r="103" spans="1:60" ht="23.25" hidden="1" customHeight="1" x14ac:dyDescent="0.2">
      <c r="A103" s="463"/>
      <c r="B103" s="322"/>
      <c r="C103" s="322"/>
      <c r="D103" s="322"/>
      <c r="E103" s="322"/>
      <c r="F103" s="464"/>
      <c r="G103" s="394" t="s">
        <v>578</v>
      </c>
      <c r="H103" s="395"/>
      <c r="I103" s="395"/>
      <c r="J103" s="395"/>
      <c r="K103" s="395"/>
      <c r="L103" s="395"/>
      <c r="M103" s="395"/>
      <c r="N103" s="395"/>
      <c r="O103" s="395"/>
      <c r="P103" s="395"/>
      <c r="Q103" s="395"/>
      <c r="R103" s="395"/>
      <c r="S103" s="395"/>
      <c r="T103" s="395"/>
      <c r="U103" s="395"/>
      <c r="V103" s="395"/>
      <c r="W103" s="395"/>
      <c r="X103" s="395"/>
      <c r="Y103" s="419" t="s">
        <v>576</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2">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579</v>
      </c>
      <c r="Z104" s="399"/>
      <c r="AA104" s="400"/>
      <c r="AB104" s="425" t="s">
        <v>624</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2">
      <c r="A105" s="503" t="s">
        <v>232</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411</v>
      </c>
      <c r="AF105" s="415"/>
      <c r="AG105" s="415"/>
      <c r="AH105" s="415"/>
      <c r="AI105" s="415" t="s">
        <v>563</v>
      </c>
      <c r="AJ105" s="415"/>
      <c r="AK105" s="415"/>
      <c r="AL105" s="415"/>
      <c r="AM105" s="415" t="s">
        <v>379</v>
      </c>
      <c r="AN105" s="415"/>
      <c r="AO105" s="415"/>
      <c r="AP105" s="415"/>
      <c r="AQ105" s="458" t="s">
        <v>174</v>
      </c>
      <c r="AR105" s="459"/>
      <c r="AS105" s="459"/>
      <c r="AT105" s="460"/>
      <c r="AU105" s="322" t="s">
        <v>128</v>
      </c>
      <c r="AV105" s="322"/>
      <c r="AW105" s="322"/>
      <c r="AX105" s="327"/>
      <c r="AY105">
        <f>COUNTA($G$107)</f>
        <v>0</v>
      </c>
    </row>
    <row r="106" spans="1:60" ht="18.75" hidden="1" customHeight="1" x14ac:dyDescent="0.2">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2">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2">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2">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2">
      <c r="A110" s="461" t="s">
        <v>256</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2">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2">
      <c r="A112" s="314" t="s">
        <v>568</v>
      </c>
      <c r="B112" s="316" t="s">
        <v>569</v>
      </c>
      <c r="C112" s="317"/>
      <c r="D112" s="317"/>
      <c r="E112" s="317"/>
      <c r="F112" s="318"/>
      <c r="G112" s="322" t="s">
        <v>570</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590</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2">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2">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2">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411</v>
      </c>
      <c r="AF117" s="415"/>
      <c r="AG117" s="415"/>
      <c r="AH117" s="415"/>
      <c r="AI117" s="415" t="s">
        <v>563</v>
      </c>
      <c r="AJ117" s="415"/>
      <c r="AK117" s="415"/>
      <c r="AL117" s="415"/>
      <c r="AM117" s="415" t="s">
        <v>379</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2">
      <c r="A120" s="314"/>
      <c r="B120" s="316"/>
      <c r="C120" s="317"/>
      <c r="D120" s="317"/>
      <c r="E120" s="317"/>
      <c r="F120" s="318"/>
      <c r="G120" s="892"/>
      <c r="H120" s="383"/>
      <c r="I120" s="383"/>
      <c r="J120" s="383"/>
      <c r="K120" s="383"/>
      <c r="L120" s="383"/>
      <c r="M120" s="383"/>
      <c r="N120" s="383"/>
      <c r="O120" s="384"/>
      <c r="P120" s="451"/>
      <c r="Q120" s="451"/>
      <c r="R120" s="451"/>
      <c r="S120" s="451"/>
      <c r="T120" s="451"/>
      <c r="U120" s="451"/>
      <c r="V120" s="451"/>
      <c r="W120" s="451"/>
      <c r="X120" s="452"/>
      <c r="Y120" s="89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2">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411</v>
      </c>
      <c r="AF122" s="415"/>
      <c r="AG122" s="415"/>
      <c r="AH122" s="415"/>
      <c r="AI122" s="415" t="s">
        <v>563</v>
      </c>
      <c r="AJ122" s="415"/>
      <c r="AK122" s="415"/>
      <c r="AL122" s="415"/>
      <c r="AM122" s="415" t="s">
        <v>379</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2">
      <c r="A125" s="314"/>
      <c r="B125" s="316"/>
      <c r="C125" s="317"/>
      <c r="D125" s="317"/>
      <c r="E125" s="317"/>
      <c r="F125" s="318"/>
      <c r="G125" s="892"/>
      <c r="H125" s="383"/>
      <c r="I125" s="383"/>
      <c r="J125" s="383"/>
      <c r="K125" s="383"/>
      <c r="L125" s="383"/>
      <c r="M125" s="383"/>
      <c r="N125" s="383"/>
      <c r="O125" s="384"/>
      <c r="P125" s="451"/>
      <c r="Q125" s="451"/>
      <c r="R125" s="451"/>
      <c r="S125" s="451"/>
      <c r="T125" s="451"/>
      <c r="U125" s="451"/>
      <c r="V125" s="451"/>
      <c r="W125" s="451"/>
      <c r="X125" s="452"/>
      <c r="Y125" s="89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2">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411</v>
      </c>
      <c r="AF127" s="415"/>
      <c r="AG127" s="415"/>
      <c r="AH127" s="415"/>
      <c r="AI127" s="415" t="s">
        <v>563</v>
      </c>
      <c r="AJ127" s="415"/>
      <c r="AK127" s="415"/>
      <c r="AL127" s="415"/>
      <c r="AM127" s="415" t="s">
        <v>379</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2">
      <c r="A130" s="314"/>
      <c r="B130" s="316"/>
      <c r="C130" s="317"/>
      <c r="D130" s="317"/>
      <c r="E130" s="317"/>
      <c r="F130" s="318"/>
      <c r="G130" s="892"/>
      <c r="H130" s="383"/>
      <c r="I130" s="383"/>
      <c r="J130" s="383"/>
      <c r="K130" s="383"/>
      <c r="L130" s="383"/>
      <c r="M130" s="383"/>
      <c r="N130" s="383"/>
      <c r="O130" s="384"/>
      <c r="P130" s="451"/>
      <c r="Q130" s="451"/>
      <c r="R130" s="451"/>
      <c r="S130" s="451"/>
      <c r="T130" s="451"/>
      <c r="U130" s="451"/>
      <c r="V130" s="451"/>
      <c r="W130" s="451"/>
      <c r="X130" s="452"/>
      <c r="Y130" s="89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5">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2">
      <c r="A132" s="308" t="s">
        <v>574</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575</v>
      </c>
      <c r="B133" s="317"/>
      <c r="C133" s="317"/>
      <c r="D133" s="317"/>
      <c r="E133" s="317"/>
      <c r="F133" s="318"/>
      <c r="G133" s="350" t="s">
        <v>567</v>
      </c>
      <c r="H133" s="351"/>
      <c r="I133" s="351"/>
      <c r="J133" s="351"/>
      <c r="K133" s="351"/>
      <c r="L133" s="351"/>
      <c r="M133" s="351"/>
      <c r="N133" s="351"/>
      <c r="O133" s="351"/>
      <c r="P133" s="352" t="s">
        <v>566</v>
      </c>
      <c r="Q133" s="351"/>
      <c r="R133" s="351"/>
      <c r="S133" s="351"/>
      <c r="T133" s="351"/>
      <c r="U133" s="351"/>
      <c r="V133" s="351"/>
      <c r="W133" s="351"/>
      <c r="X133" s="353"/>
      <c r="Y133" s="354"/>
      <c r="Z133" s="355"/>
      <c r="AA133" s="356"/>
      <c r="AB133" s="401" t="s">
        <v>11</v>
      </c>
      <c r="AC133" s="401"/>
      <c r="AD133" s="401"/>
      <c r="AE133" s="415" t="s">
        <v>411</v>
      </c>
      <c r="AF133" s="415"/>
      <c r="AG133" s="415"/>
      <c r="AH133" s="415"/>
      <c r="AI133" s="415" t="s">
        <v>563</v>
      </c>
      <c r="AJ133" s="415"/>
      <c r="AK133" s="415"/>
      <c r="AL133" s="415"/>
      <c r="AM133" s="415" t="s">
        <v>379</v>
      </c>
      <c r="AN133" s="415"/>
      <c r="AO133" s="415"/>
      <c r="AP133" s="415"/>
      <c r="AQ133" s="411" t="s">
        <v>410</v>
      </c>
      <c r="AR133" s="412"/>
      <c r="AS133" s="412"/>
      <c r="AT133" s="413"/>
      <c r="AU133" s="411" t="s">
        <v>588</v>
      </c>
      <c r="AV133" s="412"/>
      <c r="AW133" s="412"/>
      <c r="AX133" s="414"/>
      <c r="AY133">
        <f>COUNTA($G$134)</f>
        <v>0</v>
      </c>
    </row>
    <row r="134" spans="1:60" ht="23.25" hidden="1" customHeight="1" x14ac:dyDescent="0.2">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2">
      <c r="A136" s="461" t="s">
        <v>576</v>
      </c>
      <c r="B136" s="341"/>
      <c r="C136" s="341"/>
      <c r="D136" s="341"/>
      <c r="E136" s="341"/>
      <c r="F136" s="462"/>
      <c r="G136" s="223" t="s">
        <v>577</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411</v>
      </c>
      <c r="AF136" s="415"/>
      <c r="AG136" s="415"/>
      <c r="AH136" s="415"/>
      <c r="AI136" s="415" t="s">
        <v>563</v>
      </c>
      <c r="AJ136" s="415"/>
      <c r="AK136" s="415"/>
      <c r="AL136" s="415"/>
      <c r="AM136" s="415" t="s">
        <v>379</v>
      </c>
      <c r="AN136" s="415"/>
      <c r="AO136" s="415"/>
      <c r="AP136" s="415"/>
      <c r="AQ136" s="416" t="s">
        <v>589</v>
      </c>
      <c r="AR136" s="417"/>
      <c r="AS136" s="417"/>
      <c r="AT136" s="417"/>
      <c r="AU136" s="417"/>
      <c r="AV136" s="417"/>
      <c r="AW136" s="417"/>
      <c r="AX136" s="418"/>
      <c r="AY136">
        <f>IF(SUBSTITUTE(SUBSTITUTE($G$137,"／",""),"　","")="",0,1)</f>
        <v>0</v>
      </c>
    </row>
    <row r="137" spans="1:60" ht="23.25" hidden="1" customHeight="1" x14ac:dyDescent="0.2">
      <c r="A137" s="463"/>
      <c r="B137" s="322"/>
      <c r="C137" s="322"/>
      <c r="D137" s="322"/>
      <c r="E137" s="322"/>
      <c r="F137" s="464"/>
      <c r="G137" s="394" t="s">
        <v>578</v>
      </c>
      <c r="H137" s="395"/>
      <c r="I137" s="395"/>
      <c r="J137" s="395"/>
      <c r="K137" s="395"/>
      <c r="L137" s="395"/>
      <c r="M137" s="395"/>
      <c r="N137" s="395"/>
      <c r="O137" s="395"/>
      <c r="P137" s="395"/>
      <c r="Q137" s="395"/>
      <c r="R137" s="395"/>
      <c r="S137" s="395"/>
      <c r="T137" s="395"/>
      <c r="U137" s="395"/>
      <c r="V137" s="395"/>
      <c r="W137" s="395"/>
      <c r="X137" s="395"/>
      <c r="Y137" s="419" t="s">
        <v>576</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2">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579</v>
      </c>
      <c r="Z138" s="399"/>
      <c r="AA138" s="400"/>
      <c r="AB138" s="425" t="s">
        <v>580</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2">
      <c r="A139" s="503" t="s">
        <v>232</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411</v>
      </c>
      <c r="AF139" s="415"/>
      <c r="AG139" s="415"/>
      <c r="AH139" s="415"/>
      <c r="AI139" s="415" t="s">
        <v>563</v>
      </c>
      <c r="AJ139" s="415"/>
      <c r="AK139" s="415"/>
      <c r="AL139" s="415"/>
      <c r="AM139" s="415" t="s">
        <v>379</v>
      </c>
      <c r="AN139" s="415"/>
      <c r="AO139" s="415"/>
      <c r="AP139" s="415"/>
      <c r="AQ139" s="458" t="s">
        <v>174</v>
      </c>
      <c r="AR139" s="459"/>
      <c r="AS139" s="459"/>
      <c r="AT139" s="460"/>
      <c r="AU139" s="322" t="s">
        <v>128</v>
      </c>
      <c r="AV139" s="322"/>
      <c r="AW139" s="322"/>
      <c r="AX139" s="327"/>
      <c r="AY139">
        <f>COUNTA($G$141)</f>
        <v>0</v>
      </c>
    </row>
    <row r="140" spans="1:60" ht="18.75" hidden="1" customHeight="1" x14ac:dyDescent="0.2">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2">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2">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2">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2">
      <c r="A144" s="461" t="s">
        <v>256</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2">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2">
      <c r="A146" s="314" t="s">
        <v>568</v>
      </c>
      <c r="B146" s="316" t="s">
        <v>569</v>
      </c>
      <c r="C146" s="317"/>
      <c r="D146" s="317"/>
      <c r="E146" s="317"/>
      <c r="F146" s="318"/>
      <c r="G146" s="322" t="s">
        <v>570</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590</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2">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2">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2">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411</v>
      </c>
      <c r="AF151" s="415"/>
      <c r="AG151" s="415"/>
      <c r="AH151" s="415"/>
      <c r="AI151" s="415" t="s">
        <v>563</v>
      </c>
      <c r="AJ151" s="415"/>
      <c r="AK151" s="415"/>
      <c r="AL151" s="415"/>
      <c r="AM151" s="415" t="s">
        <v>379</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2">
      <c r="A154" s="314"/>
      <c r="B154" s="316"/>
      <c r="C154" s="317"/>
      <c r="D154" s="317"/>
      <c r="E154" s="317"/>
      <c r="F154" s="318"/>
      <c r="G154" s="892"/>
      <c r="H154" s="383"/>
      <c r="I154" s="383"/>
      <c r="J154" s="383"/>
      <c r="K154" s="383"/>
      <c r="L154" s="383"/>
      <c r="M154" s="383"/>
      <c r="N154" s="383"/>
      <c r="O154" s="384"/>
      <c r="P154" s="451"/>
      <c r="Q154" s="451"/>
      <c r="R154" s="451"/>
      <c r="S154" s="451"/>
      <c r="T154" s="451"/>
      <c r="U154" s="451"/>
      <c r="V154" s="451"/>
      <c r="W154" s="451"/>
      <c r="X154" s="452"/>
      <c r="Y154" s="89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2">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411</v>
      </c>
      <c r="AF156" s="415"/>
      <c r="AG156" s="415"/>
      <c r="AH156" s="415"/>
      <c r="AI156" s="415" t="s">
        <v>563</v>
      </c>
      <c r="AJ156" s="415"/>
      <c r="AK156" s="415"/>
      <c r="AL156" s="415"/>
      <c r="AM156" s="415" t="s">
        <v>379</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2">
      <c r="A159" s="314"/>
      <c r="B159" s="316"/>
      <c r="C159" s="317"/>
      <c r="D159" s="317"/>
      <c r="E159" s="317"/>
      <c r="F159" s="318"/>
      <c r="G159" s="892"/>
      <c r="H159" s="383"/>
      <c r="I159" s="383"/>
      <c r="J159" s="383"/>
      <c r="K159" s="383"/>
      <c r="L159" s="383"/>
      <c r="M159" s="383"/>
      <c r="N159" s="383"/>
      <c r="O159" s="384"/>
      <c r="P159" s="451"/>
      <c r="Q159" s="451"/>
      <c r="R159" s="451"/>
      <c r="S159" s="451"/>
      <c r="T159" s="451"/>
      <c r="U159" s="451"/>
      <c r="V159" s="451"/>
      <c r="W159" s="451"/>
      <c r="X159" s="452"/>
      <c r="Y159" s="89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2">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411</v>
      </c>
      <c r="AF161" s="415"/>
      <c r="AG161" s="415"/>
      <c r="AH161" s="415"/>
      <c r="AI161" s="415" t="s">
        <v>563</v>
      </c>
      <c r="AJ161" s="415"/>
      <c r="AK161" s="415"/>
      <c r="AL161" s="415"/>
      <c r="AM161" s="415" t="s">
        <v>379</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2">
      <c r="A164" s="314"/>
      <c r="B164" s="316"/>
      <c r="C164" s="317"/>
      <c r="D164" s="317"/>
      <c r="E164" s="317"/>
      <c r="F164" s="318"/>
      <c r="G164" s="892"/>
      <c r="H164" s="383"/>
      <c r="I164" s="383"/>
      <c r="J164" s="383"/>
      <c r="K164" s="383"/>
      <c r="L164" s="383"/>
      <c r="M164" s="383"/>
      <c r="N164" s="383"/>
      <c r="O164" s="384"/>
      <c r="P164" s="451"/>
      <c r="Q164" s="451"/>
      <c r="R164" s="451"/>
      <c r="S164" s="451"/>
      <c r="T164" s="451"/>
      <c r="U164" s="451"/>
      <c r="V164" s="451"/>
      <c r="W164" s="451"/>
      <c r="X164" s="452"/>
      <c r="Y164" s="89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5">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2">
      <c r="A166" s="308" t="s">
        <v>574</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575</v>
      </c>
      <c r="B167" s="317"/>
      <c r="C167" s="317"/>
      <c r="D167" s="317"/>
      <c r="E167" s="317"/>
      <c r="F167" s="318"/>
      <c r="G167" s="350" t="s">
        <v>567</v>
      </c>
      <c r="H167" s="351"/>
      <c r="I167" s="351"/>
      <c r="J167" s="351"/>
      <c r="K167" s="351"/>
      <c r="L167" s="351"/>
      <c r="M167" s="351"/>
      <c r="N167" s="351"/>
      <c r="O167" s="351"/>
      <c r="P167" s="352" t="s">
        <v>566</v>
      </c>
      <c r="Q167" s="351"/>
      <c r="R167" s="351"/>
      <c r="S167" s="351"/>
      <c r="T167" s="351"/>
      <c r="U167" s="351"/>
      <c r="V167" s="351"/>
      <c r="W167" s="351"/>
      <c r="X167" s="353"/>
      <c r="Y167" s="354"/>
      <c r="Z167" s="355"/>
      <c r="AA167" s="356"/>
      <c r="AB167" s="401" t="s">
        <v>11</v>
      </c>
      <c r="AC167" s="401"/>
      <c r="AD167" s="401"/>
      <c r="AE167" s="415" t="s">
        <v>411</v>
      </c>
      <c r="AF167" s="415"/>
      <c r="AG167" s="415"/>
      <c r="AH167" s="415"/>
      <c r="AI167" s="415" t="s">
        <v>563</v>
      </c>
      <c r="AJ167" s="415"/>
      <c r="AK167" s="415"/>
      <c r="AL167" s="415"/>
      <c r="AM167" s="415" t="s">
        <v>379</v>
      </c>
      <c r="AN167" s="415"/>
      <c r="AO167" s="415"/>
      <c r="AP167" s="415"/>
      <c r="AQ167" s="411" t="s">
        <v>410</v>
      </c>
      <c r="AR167" s="412"/>
      <c r="AS167" s="412"/>
      <c r="AT167" s="413"/>
      <c r="AU167" s="411" t="s">
        <v>588</v>
      </c>
      <c r="AV167" s="412"/>
      <c r="AW167" s="412"/>
      <c r="AX167" s="414"/>
      <c r="AY167">
        <f>COUNTA($G$168)</f>
        <v>0</v>
      </c>
    </row>
    <row r="168" spans="1:60" ht="23.25" hidden="1" customHeight="1" x14ac:dyDescent="0.2">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2">
      <c r="A170" s="461" t="s">
        <v>576</v>
      </c>
      <c r="B170" s="341"/>
      <c r="C170" s="341"/>
      <c r="D170" s="341"/>
      <c r="E170" s="341"/>
      <c r="F170" s="462"/>
      <c r="G170" s="223" t="s">
        <v>577</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411</v>
      </c>
      <c r="AF170" s="415"/>
      <c r="AG170" s="415"/>
      <c r="AH170" s="415"/>
      <c r="AI170" s="415" t="s">
        <v>563</v>
      </c>
      <c r="AJ170" s="415"/>
      <c r="AK170" s="415"/>
      <c r="AL170" s="415"/>
      <c r="AM170" s="415" t="s">
        <v>379</v>
      </c>
      <c r="AN170" s="415"/>
      <c r="AO170" s="415"/>
      <c r="AP170" s="415"/>
      <c r="AQ170" s="416" t="s">
        <v>589</v>
      </c>
      <c r="AR170" s="417"/>
      <c r="AS170" s="417"/>
      <c r="AT170" s="417"/>
      <c r="AU170" s="417"/>
      <c r="AV170" s="417"/>
      <c r="AW170" s="417"/>
      <c r="AX170" s="418"/>
      <c r="AY170">
        <f>IF(SUBSTITUTE(SUBSTITUTE($G$171,"／",""),"　","")="",0,1)</f>
        <v>0</v>
      </c>
    </row>
    <row r="171" spans="1:60" ht="23.25" hidden="1" customHeight="1" x14ac:dyDescent="0.2">
      <c r="A171" s="463"/>
      <c r="B171" s="322"/>
      <c r="C171" s="322"/>
      <c r="D171" s="322"/>
      <c r="E171" s="322"/>
      <c r="F171" s="464"/>
      <c r="G171" s="394" t="s">
        <v>578</v>
      </c>
      <c r="H171" s="395"/>
      <c r="I171" s="395"/>
      <c r="J171" s="395"/>
      <c r="K171" s="395"/>
      <c r="L171" s="395"/>
      <c r="M171" s="395"/>
      <c r="N171" s="395"/>
      <c r="O171" s="395"/>
      <c r="P171" s="395"/>
      <c r="Q171" s="395"/>
      <c r="R171" s="395"/>
      <c r="S171" s="395"/>
      <c r="T171" s="395"/>
      <c r="U171" s="395"/>
      <c r="V171" s="395"/>
      <c r="W171" s="395"/>
      <c r="X171" s="395"/>
      <c r="Y171" s="419" t="s">
        <v>576</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2">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579</v>
      </c>
      <c r="Z172" s="399"/>
      <c r="AA172" s="400"/>
      <c r="AB172" s="425" t="s">
        <v>624</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2">
      <c r="A173" s="503" t="s">
        <v>232</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411</v>
      </c>
      <c r="AF173" s="415"/>
      <c r="AG173" s="415"/>
      <c r="AH173" s="415"/>
      <c r="AI173" s="415" t="s">
        <v>563</v>
      </c>
      <c r="AJ173" s="415"/>
      <c r="AK173" s="415"/>
      <c r="AL173" s="415"/>
      <c r="AM173" s="415" t="s">
        <v>379</v>
      </c>
      <c r="AN173" s="415"/>
      <c r="AO173" s="415"/>
      <c r="AP173" s="415"/>
      <c r="AQ173" s="458" t="s">
        <v>174</v>
      </c>
      <c r="AR173" s="459"/>
      <c r="AS173" s="459"/>
      <c r="AT173" s="460"/>
      <c r="AU173" s="322" t="s">
        <v>128</v>
      </c>
      <c r="AV173" s="322"/>
      <c r="AW173" s="322"/>
      <c r="AX173" s="327"/>
      <c r="AY173">
        <f>COUNTA($G$175)</f>
        <v>0</v>
      </c>
    </row>
    <row r="174" spans="1:60" ht="18.75" hidden="1" customHeight="1" x14ac:dyDescent="0.2">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2">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2">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2">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2">
      <c r="A178" s="461" t="s">
        <v>256</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2">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2">
      <c r="A180" s="314" t="s">
        <v>568</v>
      </c>
      <c r="B180" s="316" t="s">
        <v>569</v>
      </c>
      <c r="C180" s="317"/>
      <c r="D180" s="317"/>
      <c r="E180" s="317"/>
      <c r="F180" s="318"/>
      <c r="G180" s="322" t="s">
        <v>570</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590</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2">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2">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2">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411</v>
      </c>
      <c r="AF185" s="415"/>
      <c r="AG185" s="415"/>
      <c r="AH185" s="415"/>
      <c r="AI185" s="415" t="s">
        <v>563</v>
      </c>
      <c r="AJ185" s="415"/>
      <c r="AK185" s="415"/>
      <c r="AL185" s="415"/>
      <c r="AM185" s="415" t="s">
        <v>379</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2">
      <c r="A188" s="314"/>
      <c r="B188" s="316"/>
      <c r="C188" s="317"/>
      <c r="D188" s="317"/>
      <c r="E188" s="317"/>
      <c r="F188" s="318"/>
      <c r="G188" s="892"/>
      <c r="H188" s="383"/>
      <c r="I188" s="383"/>
      <c r="J188" s="383"/>
      <c r="K188" s="383"/>
      <c r="L188" s="383"/>
      <c r="M188" s="383"/>
      <c r="N188" s="383"/>
      <c r="O188" s="384"/>
      <c r="P188" s="451"/>
      <c r="Q188" s="451"/>
      <c r="R188" s="451"/>
      <c r="S188" s="451"/>
      <c r="T188" s="451"/>
      <c r="U188" s="451"/>
      <c r="V188" s="451"/>
      <c r="W188" s="451"/>
      <c r="X188" s="452"/>
      <c r="Y188" s="89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2">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411</v>
      </c>
      <c r="AF190" s="415"/>
      <c r="AG190" s="415"/>
      <c r="AH190" s="415"/>
      <c r="AI190" s="415" t="s">
        <v>563</v>
      </c>
      <c r="AJ190" s="415"/>
      <c r="AK190" s="415"/>
      <c r="AL190" s="415"/>
      <c r="AM190" s="415" t="s">
        <v>379</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2">
      <c r="A193" s="314"/>
      <c r="B193" s="316"/>
      <c r="C193" s="317"/>
      <c r="D193" s="317"/>
      <c r="E193" s="317"/>
      <c r="F193" s="318"/>
      <c r="G193" s="892"/>
      <c r="H193" s="383"/>
      <c r="I193" s="383"/>
      <c r="J193" s="383"/>
      <c r="K193" s="383"/>
      <c r="L193" s="383"/>
      <c r="M193" s="383"/>
      <c r="N193" s="383"/>
      <c r="O193" s="384"/>
      <c r="P193" s="451"/>
      <c r="Q193" s="451"/>
      <c r="R193" s="451"/>
      <c r="S193" s="451"/>
      <c r="T193" s="451"/>
      <c r="U193" s="451"/>
      <c r="V193" s="451"/>
      <c r="W193" s="451"/>
      <c r="X193" s="452"/>
      <c r="Y193" s="89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2">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411</v>
      </c>
      <c r="AF195" s="415"/>
      <c r="AG195" s="415"/>
      <c r="AH195" s="415"/>
      <c r="AI195" s="415" t="s">
        <v>563</v>
      </c>
      <c r="AJ195" s="415"/>
      <c r="AK195" s="415"/>
      <c r="AL195" s="415"/>
      <c r="AM195" s="415" t="s">
        <v>379</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2">
      <c r="A198" s="314"/>
      <c r="B198" s="316"/>
      <c r="C198" s="317"/>
      <c r="D198" s="317"/>
      <c r="E198" s="317"/>
      <c r="F198" s="318"/>
      <c r="G198" s="892"/>
      <c r="H198" s="383"/>
      <c r="I198" s="383"/>
      <c r="J198" s="383"/>
      <c r="K198" s="383"/>
      <c r="L198" s="383"/>
      <c r="M198" s="383"/>
      <c r="N198" s="383"/>
      <c r="O198" s="384"/>
      <c r="P198" s="451"/>
      <c r="Q198" s="451"/>
      <c r="R198" s="451"/>
      <c r="S198" s="451"/>
      <c r="T198" s="451"/>
      <c r="U198" s="451"/>
      <c r="V198" s="451"/>
      <c r="W198" s="451"/>
      <c r="X198" s="452"/>
      <c r="Y198" s="89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5">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2">
      <c r="A200" s="581" t="s">
        <v>233</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229</v>
      </c>
      <c r="X200" s="555"/>
      <c r="Y200" s="558"/>
      <c r="Z200" s="558"/>
      <c r="AA200" s="559"/>
      <c r="AB200" s="552" t="s">
        <v>11</v>
      </c>
      <c r="AC200" s="549"/>
      <c r="AD200" s="550"/>
      <c r="AE200" s="415" t="s">
        <v>411</v>
      </c>
      <c r="AF200" s="415"/>
      <c r="AG200" s="415"/>
      <c r="AH200" s="415"/>
      <c r="AI200" s="415" t="s">
        <v>563</v>
      </c>
      <c r="AJ200" s="415"/>
      <c r="AK200" s="415"/>
      <c r="AL200" s="415"/>
      <c r="AM200" s="415" t="s">
        <v>379</v>
      </c>
      <c r="AN200" s="415"/>
      <c r="AO200" s="415"/>
      <c r="AP200" s="415"/>
      <c r="AQ200" s="491" t="s">
        <v>174</v>
      </c>
      <c r="AR200" s="492"/>
      <c r="AS200" s="492"/>
      <c r="AT200" s="493"/>
      <c r="AU200" s="543" t="s">
        <v>128</v>
      </c>
      <c r="AV200" s="543"/>
      <c r="AW200" s="543"/>
      <c r="AX200" s="544"/>
      <c r="AY200">
        <f>COUNTA($H$202)</f>
        <v>0</v>
      </c>
    </row>
    <row r="201" spans="1:60" ht="18.75" hidden="1" customHeight="1" x14ac:dyDescent="0.2">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2">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246</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2">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246</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2">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247</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2">
      <c r="A205" s="566" t="s">
        <v>236</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245</v>
      </c>
      <c r="X205" s="576"/>
      <c r="Y205" s="540" t="s">
        <v>12</v>
      </c>
      <c r="Z205" s="540"/>
      <c r="AA205" s="541"/>
      <c r="AB205" s="542" t="s">
        <v>246</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2">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246</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2">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247</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2">
      <c r="A208" s="590" t="s">
        <v>233</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411</v>
      </c>
      <c r="AF208" s="136"/>
      <c r="AG208" s="136"/>
      <c r="AH208" s="136"/>
      <c r="AI208" s="415" t="s">
        <v>563</v>
      </c>
      <c r="AJ208" s="415"/>
      <c r="AK208" s="415"/>
      <c r="AL208" s="415"/>
      <c r="AM208" s="415" t="s">
        <v>379</v>
      </c>
      <c r="AN208" s="415"/>
      <c r="AO208" s="415"/>
      <c r="AP208" s="415"/>
      <c r="AQ208" s="491" t="s">
        <v>174</v>
      </c>
      <c r="AR208" s="492"/>
      <c r="AS208" s="492"/>
      <c r="AT208" s="493"/>
      <c r="AU208" s="586" t="s">
        <v>128</v>
      </c>
      <c r="AV208" s="587"/>
      <c r="AW208" s="587"/>
      <c r="AX208" s="588"/>
      <c r="AY208">
        <f>COUNTA($H$210)</f>
        <v>0</v>
      </c>
    </row>
    <row r="209" spans="1:51" ht="18.75" hidden="1" customHeight="1" x14ac:dyDescent="0.2">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2">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2">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2">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2">
      <c r="A213" s="645" t="s">
        <v>617</v>
      </c>
      <c r="B213" s="646"/>
      <c r="C213" s="646"/>
      <c r="D213" s="646"/>
      <c r="E213" s="570" t="s">
        <v>221</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customHeight="1" thickBot="1" x14ac:dyDescent="0.25">
      <c r="A214" s="503" t="s">
        <v>571</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228</v>
      </c>
      <c r="AP214" s="662"/>
      <c r="AQ214" s="662"/>
      <c r="AR214" s="81" t="s">
        <v>227</v>
      </c>
      <c r="AS214" s="661"/>
      <c r="AT214" s="662"/>
      <c r="AU214" s="662"/>
      <c r="AV214" s="662"/>
      <c r="AW214" s="662"/>
      <c r="AX214" s="663"/>
      <c r="AY214">
        <f>COUNTIF($AR$214,"☑")</f>
        <v>0</v>
      </c>
    </row>
    <row r="215" spans="1:51" ht="45" customHeight="1" x14ac:dyDescent="0.2">
      <c r="A215" s="651" t="s">
        <v>278</v>
      </c>
      <c r="B215" s="652"/>
      <c r="C215" s="654" t="s">
        <v>178</v>
      </c>
      <c r="D215" s="652"/>
      <c r="E215" s="655" t="s">
        <v>194</v>
      </c>
      <c r="F215" s="656"/>
      <c r="G215" s="657" t="s">
        <v>279</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2">
      <c r="A216" s="653"/>
      <c r="B216" s="641"/>
      <c r="C216" s="640"/>
      <c r="D216" s="641"/>
      <c r="E216" s="455" t="s">
        <v>193</v>
      </c>
      <c r="F216" s="457"/>
      <c r="G216" s="138" t="s">
        <v>641</v>
      </c>
      <c r="H216" s="139"/>
      <c r="I216" s="139"/>
      <c r="J216" s="139"/>
      <c r="K216" s="139"/>
      <c r="L216" s="139"/>
      <c r="M216" s="139"/>
      <c r="N216" s="139"/>
      <c r="O216" s="139"/>
      <c r="P216" s="139"/>
      <c r="Q216" s="139"/>
      <c r="R216" s="139"/>
      <c r="S216" s="139"/>
      <c r="T216" s="139"/>
      <c r="U216" s="139"/>
      <c r="V216" s="140"/>
      <c r="W216" s="629" t="s">
        <v>581</v>
      </c>
      <c r="X216" s="630"/>
      <c r="Y216" s="630"/>
      <c r="Z216" s="630"/>
      <c r="AA216" s="631"/>
      <c r="AB216" s="632" t="s">
        <v>708</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2">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582</v>
      </c>
      <c r="X217" s="636"/>
      <c r="Y217" s="636"/>
      <c r="Z217" s="636"/>
      <c r="AA217" s="637"/>
      <c r="AB217" s="632" t="s">
        <v>709</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2">
      <c r="A218" s="653"/>
      <c r="B218" s="641"/>
      <c r="C218" s="638" t="s">
        <v>594</v>
      </c>
      <c r="D218" s="639"/>
      <c r="E218" s="455" t="s">
        <v>274</v>
      </c>
      <c r="F218" s="457"/>
      <c r="G218" s="619" t="s">
        <v>181</v>
      </c>
      <c r="H218" s="620"/>
      <c r="I218" s="620"/>
      <c r="J218" s="642" t="s">
        <v>613</v>
      </c>
      <c r="K218" s="643"/>
      <c r="L218" s="643"/>
      <c r="M218" s="643"/>
      <c r="N218" s="643"/>
      <c r="O218" s="643"/>
      <c r="P218" s="643"/>
      <c r="Q218" s="643"/>
      <c r="R218" s="643"/>
      <c r="S218" s="643"/>
      <c r="T218" s="644"/>
      <c r="U218" s="617" t="s">
        <v>279</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2">
      <c r="A219" s="653"/>
      <c r="B219" s="641"/>
      <c r="C219" s="640"/>
      <c r="D219" s="641"/>
      <c r="E219" s="316"/>
      <c r="F219" s="318"/>
      <c r="G219" s="619" t="s">
        <v>595</v>
      </c>
      <c r="H219" s="620"/>
      <c r="I219" s="620"/>
      <c r="J219" s="620"/>
      <c r="K219" s="620"/>
      <c r="L219" s="620"/>
      <c r="M219" s="620"/>
      <c r="N219" s="620"/>
      <c r="O219" s="620"/>
      <c r="P219" s="620"/>
      <c r="Q219" s="620"/>
      <c r="R219" s="620"/>
      <c r="S219" s="620"/>
      <c r="T219" s="620"/>
      <c r="U219" s="616" t="s">
        <v>279</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5">
      <c r="A220" s="653"/>
      <c r="B220" s="641"/>
      <c r="C220" s="640"/>
      <c r="D220" s="641"/>
      <c r="E220" s="319"/>
      <c r="F220" s="321"/>
      <c r="G220" s="619" t="s">
        <v>582</v>
      </c>
      <c r="H220" s="620"/>
      <c r="I220" s="620"/>
      <c r="J220" s="620"/>
      <c r="K220" s="620"/>
      <c r="L220" s="620"/>
      <c r="M220" s="620"/>
      <c r="N220" s="620"/>
      <c r="O220" s="620"/>
      <c r="P220" s="620"/>
      <c r="Q220" s="620"/>
      <c r="R220" s="620"/>
      <c r="S220" s="620"/>
      <c r="T220" s="620"/>
      <c r="U220" s="144" t="s">
        <v>279</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2">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37.5" customHeight="1" x14ac:dyDescent="0.2">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626</v>
      </c>
      <c r="AE223" s="706"/>
      <c r="AF223" s="706"/>
      <c r="AG223" s="707" t="s">
        <v>645</v>
      </c>
      <c r="AH223" s="708"/>
      <c r="AI223" s="708"/>
      <c r="AJ223" s="708"/>
      <c r="AK223" s="708"/>
      <c r="AL223" s="708"/>
      <c r="AM223" s="708"/>
      <c r="AN223" s="708"/>
      <c r="AO223" s="708"/>
      <c r="AP223" s="708"/>
      <c r="AQ223" s="708"/>
      <c r="AR223" s="708"/>
      <c r="AS223" s="708"/>
      <c r="AT223" s="708"/>
      <c r="AU223" s="708"/>
      <c r="AV223" s="708"/>
      <c r="AW223" s="708"/>
      <c r="AX223" s="709"/>
    </row>
    <row r="224" spans="1:51" ht="37.5" customHeight="1" x14ac:dyDescent="0.2">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626</v>
      </c>
      <c r="AE224" s="687"/>
      <c r="AF224" s="687"/>
      <c r="AG224" s="713" t="s">
        <v>646</v>
      </c>
      <c r="AH224" s="714"/>
      <c r="AI224" s="714"/>
      <c r="AJ224" s="714"/>
      <c r="AK224" s="714"/>
      <c r="AL224" s="714"/>
      <c r="AM224" s="714"/>
      <c r="AN224" s="714"/>
      <c r="AO224" s="714"/>
      <c r="AP224" s="714"/>
      <c r="AQ224" s="714"/>
      <c r="AR224" s="714"/>
      <c r="AS224" s="714"/>
      <c r="AT224" s="714"/>
      <c r="AU224" s="714"/>
      <c r="AV224" s="714"/>
      <c r="AW224" s="714"/>
      <c r="AX224" s="715"/>
    </row>
    <row r="225" spans="1:50" ht="72" customHeight="1" x14ac:dyDescent="0.2">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626</v>
      </c>
      <c r="AE225" s="720"/>
      <c r="AF225" s="720"/>
      <c r="AG225" s="677" t="s">
        <v>647</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2">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626</v>
      </c>
      <c r="AE226" s="675"/>
      <c r="AF226" s="675"/>
      <c r="AG226" s="361" t="s">
        <v>648</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2">
      <c r="A227" s="665"/>
      <c r="B227" s="666"/>
      <c r="C227" s="679"/>
      <c r="D227" s="680"/>
      <c r="E227" s="683" t="s">
        <v>257</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699</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2">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643</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2">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644</v>
      </c>
      <c r="AE229" s="739"/>
      <c r="AF229" s="739"/>
      <c r="AG229" s="740" t="s">
        <v>635</v>
      </c>
      <c r="AH229" s="741"/>
      <c r="AI229" s="741"/>
      <c r="AJ229" s="741"/>
      <c r="AK229" s="741"/>
      <c r="AL229" s="741"/>
      <c r="AM229" s="741"/>
      <c r="AN229" s="741"/>
      <c r="AO229" s="741"/>
      <c r="AP229" s="741"/>
      <c r="AQ229" s="741"/>
      <c r="AR229" s="741"/>
      <c r="AS229" s="741"/>
      <c r="AT229" s="741"/>
      <c r="AU229" s="741"/>
      <c r="AV229" s="741"/>
      <c r="AW229" s="741"/>
      <c r="AX229" s="742"/>
    </row>
    <row r="230" spans="1:50" ht="38.25" customHeight="1" x14ac:dyDescent="0.2">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626</v>
      </c>
      <c r="AE230" s="687"/>
      <c r="AF230" s="687"/>
      <c r="AG230" s="713" t="s">
        <v>649</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2">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644</v>
      </c>
      <c r="AE231" s="687"/>
      <c r="AF231" s="687"/>
      <c r="AG231" s="713" t="s">
        <v>642</v>
      </c>
      <c r="AH231" s="714"/>
      <c r="AI231" s="714"/>
      <c r="AJ231" s="714"/>
      <c r="AK231" s="714"/>
      <c r="AL231" s="714"/>
      <c r="AM231" s="714"/>
      <c r="AN231" s="714"/>
      <c r="AO231" s="714"/>
      <c r="AP231" s="714"/>
      <c r="AQ231" s="714"/>
      <c r="AR231" s="714"/>
      <c r="AS231" s="714"/>
      <c r="AT231" s="714"/>
      <c r="AU231" s="714"/>
      <c r="AV231" s="714"/>
      <c r="AW231" s="714"/>
      <c r="AX231" s="715"/>
    </row>
    <row r="232" spans="1:50" ht="38.5" customHeight="1" x14ac:dyDescent="0.2">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626</v>
      </c>
      <c r="AE232" s="687"/>
      <c r="AF232" s="687"/>
      <c r="AG232" s="713" t="s">
        <v>650</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2">
      <c r="A233" s="665"/>
      <c r="B233" s="667"/>
      <c r="C233" s="733" t="s">
        <v>230</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644</v>
      </c>
      <c r="AE233" s="720"/>
      <c r="AF233" s="720"/>
      <c r="AG233" s="735" t="s">
        <v>642</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2">
      <c r="A234" s="665"/>
      <c r="B234" s="667"/>
      <c r="C234" s="721" t="s">
        <v>231</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644</v>
      </c>
      <c r="AE234" s="687"/>
      <c r="AF234" s="688"/>
      <c r="AG234" s="713" t="s">
        <v>635</v>
      </c>
      <c r="AH234" s="714"/>
      <c r="AI234" s="714"/>
      <c r="AJ234" s="714"/>
      <c r="AK234" s="714"/>
      <c r="AL234" s="714"/>
      <c r="AM234" s="714"/>
      <c r="AN234" s="714"/>
      <c r="AO234" s="714"/>
      <c r="AP234" s="714"/>
      <c r="AQ234" s="714"/>
      <c r="AR234" s="714"/>
      <c r="AS234" s="714"/>
      <c r="AT234" s="714"/>
      <c r="AU234" s="714"/>
      <c r="AV234" s="714"/>
      <c r="AW234" s="714"/>
      <c r="AX234" s="715"/>
    </row>
    <row r="235" spans="1:50" ht="40.5" customHeight="1" x14ac:dyDescent="0.2">
      <c r="A235" s="668"/>
      <c r="B235" s="669"/>
      <c r="C235" s="724" t="s">
        <v>218</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626</v>
      </c>
      <c r="AE235" s="728"/>
      <c r="AF235" s="729"/>
      <c r="AG235" s="730" t="s">
        <v>651</v>
      </c>
      <c r="AH235" s="731"/>
      <c r="AI235" s="731"/>
      <c r="AJ235" s="731"/>
      <c r="AK235" s="731"/>
      <c r="AL235" s="731"/>
      <c r="AM235" s="731"/>
      <c r="AN235" s="731"/>
      <c r="AO235" s="731"/>
      <c r="AP235" s="731"/>
      <c r="AQ235" s="731"/>
      <c r="AR235" s="731"/>
      <c r="AS235" s="731"/>
      <c r="AT235" s="731"/>
      <c r="AU235" s="731"/>
      <c r="AV235" s="731"/>
      <c r="AW235" s="731"/>
      <c r="AX235" s="732"/>
    </row>
    <row r="236" spans="1:50" ht="40.5" customHeight="1" x14ac:dyDescent="0.2">
      <c r="A236" s="122" t="s">
        <v>37</v>
      </c>
      <c r="B236" s="745"/>
      <c r="C236" s="746" t="s">
        <v>219</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626</v>
      </c>
      <c r="AE236" s="739"/>
      <c r="AF236" s="749"/>
      <c r="AG236" s="740" t="s">
        <v>652</v>
      </c>
      <c r="AH236" s="741"/>
      <c r="AI236" s="741"/>
      <c r="AJ236" s="741"/>
      <c r="AK236" s="741"/>
      <c r="AL236" s="741"/>
      <c r="AM236" s="741"/>
      <c r="AN236" s="741"/>
      <c r="AO236" s="741"/>
      <c r="AP236" s="741"/>
      <c r="AQ236" s="741"/>
      <c r="AR236" s="741"/>
      <c r="AS236" s="741"/>
      <c r="AT236" s="741"/>
      <c r="AU236" s="741"/>
      <c r="AV236" s="741"/>
      <c r="AW236" s="741"/>
      <c r="AX236" s="742"/>
    </row>
    <row r="237" spans="1:50" ht="41.25" customHeight="1" x14ac:dyDescent="0.2">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626</v>
      </c>
      <c r="AE237" s="754"/>
      <c r="AF237" s="754"/>
      <c r="AG237" s="713" t="s">
        <v>653</v>
      </c>
      <c r="AH237" s="714"/>
      <c r="AI237" s="714"/>
      <c r="AJ237" s="714"/>
      <c r="AK237" s="714"/>
      <c r="AL237" s="714"/>
      <c r="AM237" s="714"/>
      <c r="AN237" s="714"/>
      <c r="AO237" s="714"/>
      <c r="AP237" s="714"/>
      <c r="AQ237" s="714"/>
      <c r="AR237" s="714"/>
      <c r="AS237" s="714"/>
      <c r="AT237" s="714"/>
      <c r="AU237" s="714"/>
      <c r="AV237" s="714"/>
      <c r="AW237" s="714"/>
      <c r="AX237" s="715"/>
    </row>
    <row r="238" spans="1:50" ht="41.25" customHeight="1" x14ac:dyDescent="0.2">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626</v>
      </c>
      <c r="AE238" s="687"/>
      <c r="AF238" s="687"/>
      <c r="AG238" s="713" t="s">
        <v>654</v>
      </c>
      <c r="AH238" s="714"/>
      <c r="AI238" s="714"/>
      <c r="AJ238" s="714"/>
      <c r="AK238" s="714"/>
      <c r="AL238" s="714"/>
      <c r="AM238" s="714"/>
      <c r="AN238" s="714"/>
      <c r="AO238" s="714"/>
      <c r="AP238" s="714"/>
      <c r="AQ238" s="714"/>
      <c r="AR238" s="714"/>
      <c r="AS238" s="714"/>
      <c r="AT238" s="714"/>
      <c r="AU238" s="714"/>
      <c r="AV238" s="714"/>
      <c r="AW238" s="714"/>
      <c r="AX238" s="715"/>
    </row>
    <row r="239" spans="1:50" ht="41.25" customHeight="1" x14ac:dyDescent="0.2">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626</v>
      </c>
      <c r="AE239" s="687"/>
      <c r="AF239" s="687"/>
      <c r="AG239" s="743" t="s">
        <v>655</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2">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644</v>
      </c>
      <c r="AE240" s="675"/>
      <c r="AF240" s="766"/>
      <c r="AG240" s="361"/>
      <c r="AH240" s="139"/>
      <c r="AI240" s="139"/>
      <c r="AJ240" s="139"/>
      <c r="AK240" s="139"/>
      <c r="AL240" s="139"/>
      <c r="AM240" s="139"/>
      <c r="AN240" s="139"/>
      <c r="AO240" s="139"/>
      <c r="AP240" s="139"/>
      <c r="AQ240" s="139"/>
      <c r="AR240" s="139"/>
      <c r="AS240" s="139"/>
      <c r="AT240" s="139"/>
      <c r="AU240" s="139"/>
      <c r="AV240" s="139"/>
      <c r="AW240" s="139"/>
      <c r="AX240" s="676"/>
    </row>
    <row r="241" spans="1:50" ht="19.75" customHeight="1" x14ac:dyDescent="0.2">
      <c r="A241" s="760"/>
      <c r="B241" s="761"/>
      <c r="C241" s="104" t="s">
        <v>0</v>
      </c>
      <c r="D241" s="105"/>
      <c r="E241" s="105"/>
      <c r="F241" s="105"/>
      <c r="G241" s="105"/>
      <c r="H241" s="105"/>
      <c r="I241" s="105"/>
      <c r="J241" s="105"/>
      <c r="K241" s="105"/>
      <c r="L241" s="105"/>
      <c r="M241" s="105"/>
      <c r="N241" s="105"/>
      <c r="O241" s="101" t="s">
        <v>600</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2">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2">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2">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2">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2">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2">
      <c r="A247" s="122" t="s">
        <v>45</v>
      </c>
      <c r="B247" s="123"/>
      <c r="C247" s="126" t="s">
        <v>49</v>
      </c>
      <c r="D247" s="127"/>
      <c r="E247" s="127"/>
      <c r="F247" s="128"/>
      <c r="G247" s="129" t="s">
        <v>696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56.15" customHeight="1" thickBot="1" x14ac:dyDescent="0.25">
      <c r="A248" s="124"/>
      <c r="B248" s="125"/>
      <c r="C248" s="131" t="s">
        <v>53</v>
      </c>
      <c r="D248" s="132"/>
      <c r="E248" s="132"/>
      <c r="F248" s="133"/>
      <c r="G248" s="134" t="s">
        <v>697</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2.65" customHeight="1" thickBot="1" x14ac:dyDescent="0.25">
      <c r="A250" s="112" t="s">
        <v>711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4.5" customHeight="1" thickBot="1" x14ac:dyDescent="0.25">
      <c r="A252" s="118" t="s">
        <v>132</v>
      </c>
      <c r="B252" s="119"/>
      <c r="C252" s="119"/>
      <c r="D252" s="119"/>
      <c r="E252" s="120"/>
      <c r="F252" s="121" t="s">
        <v>710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5.65" customHeight="1" thickBot="1" x14ac:dyDescent="0.25">
      <c r="A254" s="118" t="s">
        <v>132</v>
      </c>
      <c r="B254" s="119"/>
      <c r="C254" s="119"/>
      <c r="D254" s="119"/>
      <c r="E254" s="120"/>
      <c r="F254" s="774" t="s">
        <v>712</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2">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45" customHeight="1" thickBot="1" x14ac:dyDescent="0.25">
      <c r="A256" s="780" t="s">
        <v>698</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1" t="s">
        <v>234</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2">
      <c r="A258" s="784" t="s">
        <v>272</v>
      </c>
      <c r="B258" s="785"/>
      <c r="C258" s="785"/>
      <c r="D258" s="786"/>
      <c r="E258" s="770" t="s">
        <v>613</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2">
      <c r="A259" s="136" t="s">
        <v>271</v>
      </c>
      <c r="B259" s="136"/>
      <c r="C259" s="136"/>
      <c r="D259" s="136"/>
      <c r="E259" s="770" t="s">
        <v>613</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2">
      <c r="A260" s="136" t="s">
        <v>270</v>
      </c>
      <c r="B260" s="136"/>
      <c r="C260" s="136"/>
      <c r="D260" s="136"/>
      <c r="E260" s="770" t="s">
        <v>613</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2">
      <c r="A261" s="136" t="s">
        <v>269</v>
      </c>
      <c r="B261" s="136"/>
      <c r="C261" s="136"/>
      <c r="D261" s="136"/>
      <c r="E261" s="770" t="s">
        <v>613</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2">
      <c r="A262" s="136" t="s">
        <v>268</v>
      </c>
      <c r="B262" s="136"/>
      <c r="C262" s="136"/>
      <c r="D262" s="136"/>
      <c r="E262" s="770" t="s">
        <v>613</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2">
      <c r="A263" s="136" t="s">
        <v>267</v>
      </c>
      <c r="B263" s="136"/>
      <c r="C263" s="136"/>
      <c r="D263" s="136"/>
      <c r="E263" s="770" t="s">
        <v>613</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2">
      <c r="A264" s="136" t="s">
        <v>266</v>
      </c>
      <c r="B264" s="136"/>
      <c r="C264" s="136"/>
      <c r="D264" s="136"/>
      <c r="E264" s="770" t="s">
        <v>613</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2">
      <c r="A265" s="136" t="s">
        <v>265</v>
      </c>
      <c r="B265" s="136"/>
      <c r="C265" s="136"/>
      <c r="D265" s="136"/>
      <c r="E265" s="770" t="s">
        <v>613</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2">
      <c r="A266" s="136" t="s">
        <v>411</v>
      </c>
      <c r="B266" s="136"/>
      <c r="C266" s="136"/>
      <c r="D266" s="136"/>
      <c r="E266" s="789"/>
      <c r="F266" s="790"/>
      <c r="G266" s="790"/>
      <c r="H266" s="77" t="str">
        <f>IF(E266="","","-")</f>
        <v/>
      </c>
      <c r="I266" s="790"/>
      <c r="J266" s="790"/>
      <c r="K266" s="77" t="str">
        <f>IF(I266="","","-")</f>
        <v/>
      </c>
      <c r="L266" s="106"/>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2">
      <c r="A267" s="136" t="s">
        <v>591</v>
      </c>
      <c r="B267" s="136"/>
      <c r="C267" s="136"/>
      <c r="D267" s="136"/>
      <c r="E267" s="789" t="s">
        <v>603</v>
      </c>
      <c r="F267" s="790"/>
      <c r="G267" s="790"/>
      <c r="H267" s="77"/>
      <c r="I267" s="790" t="s">
        <v>625</v>
      </c>
      <c r="J267" s="790"/>
      <c r="K267" s="77"/>
      <c r="L267" s="106">
        <v>21</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2">
      <c r="A268" s="136" t="s">
        <v>379</v>
      </c>
      <c r="B268" s="136"/>
      <c r="C268" s="136"/>
      <c r="D268" s="136"/>
      <c r="E268" s="792">
        <v>2021</v>
      </c>
      <c r="F268" s="137"/>
      <c r="G268" s="790" t="s">
        <v>602</v>
      </c>
      <c r="H268" s="790"/>
      <c r="I268" s="790"/>
      <c r="J268" s="137">
        <v>20</v>
      </c>
      <c r="K268" s="137"/>
      <c r="L268" s="106">
        <v>252</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4" customHeight="1" x14ac:dyDescent="0.2">
      <c r="A269" s="246" t="s">
        <v>259</v>
      </c>
      <c r="B269" s="247"/>
      <c r="C269" s="247"/>
      <c r="D269" s="247"/>
      <c r="E269" s="247"/>
      <c r="F269" s="248"/>
      <c r="G269" s="64" t="s">
        <v>593</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49999999999999"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6" t="s">
        <v>261</v>
      </c>
      <c r="B308" s="797"/>
      <c r="C308" s="797"/>
      <c r="D308" s="797"/>
      <c r="E308" s="797"/>
      <c r="F308" s="798"/>
      <c r="G308" s="802" t="s">
        <v>656</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664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2">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2">
      <c r="A310" s="799"/>
      <c r="B310" s="800"/>
      <c r="C310" s="800"/>
      <c r="D310" s="800"/>
      <c r="E310" s="800"/>
      <c r="F310" s="801"/>
      <c r="G310" s="823" t="s">
        <v>658</v>
      </c>
      <c r="H310" s="824"/>
      <c r="I310" s="824"/>
      <c r="J310" s="824"/>
      <c r="K310" s="825"/>
      <c r="L310" s="826" t="s">
        <v>661</v>
      </c>
      <c r="M310" s="827"/>
      <c r="N310" s="827"/>
      <c r="O310" s="827"/>
      <c r="P310" s="827"/>
      <c r="Q310" s="827"/>
      <c r="R310" s="827"/>
      <c r="S310" s="827"/>
      <c r="T310" s="827"/>
      <c r="U310" s="827"/>
      <c r="V310" s="827"/>
      <c r="W310" s="827"/>
      <c r="X310" s="828"/>
      <c r="Y310" s="829">
        <v>41</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v>9.9</v>
      </c>
      <c r="AV310" s="830"/>
      <c r="AW310" s="830"/>
      <c r="AX310" s="832"/>
    </row>
    <row r="311" spans="1:50" ht="24.75" customHeight="1" x14ac:dyDescent="0.2">
      <c r="A311" s="799"/>
      <c r="B311" s="800"/>
      <c r="C311" s="800"/>
      <c r="D311" s="800"/>
      <c r="E311" s="800"/>
      <c r="F311" s="801"/>
      <c r="G311" s="809" t="s">
        <v>659</v>
      </c>
      <c r="H311" s="810"/>
      <c r="I311" s="810"/>
      <c r="J311" s="810"/>
      <c r="K311" s="811"/>
      <c r="L311" s="812" t="s">
        <v>678</v>
      </c>
      <c r="M311" s="813"/>
      <c r="N311" s="813"/>
      <c r="O311" s="813"/>
      <c r="P311" s="813"/>
      <c r="Q311" s="813"/>
      <c r="R311" s="813"/>
      <c r="S311" s="813"/>
      <c r="T311" s="813"/>
      <c r="U311" s="813"/>
      <c r="V311" s="813"/>
      <c r="W311" s="813"/>
      <c r="X311" s="814"/>
      <c r="Y311" s="815">
        <v>12</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2">
      <c r="A312" s="799"/>
      <c r="B312" s="800"/>
      <c r="C312" s="800"/>
      <c r="D312" s="800"/>
      <c r="E312" s="800"/>
      <c r="F312" s="801"/>
      <c r="G312" s="809" t="s">
        <v>679</v>
      </c>
      <c r="H312" s="810"/>
      <c r="I312" s="810"/>
      <c r="J312" s="810"/>
      <c r="K312" s="811"/>
      <c r="L312" s="812" t="s">
        <v>680</v>
      </c>
      <c r="M312" s="813"/>
      <c r="N312" s="813"/>
      <c r="O312" s="813"/>
      <c r="P312" s="813"/>
      <c r="Q312" s="813"/>
      <c r="R312" s="813"/>
      <c r="S312" s="813"/>
      <c r="T312" s="813"/>
      <c r="U312" s="813"/>
      <c r="V312" s="813"/>
      <c r="W312" s="813"/>
      <c r="X312" s="814"/>
      <c r="Y312" s="815">
        <v>3</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2">
      <c r="A313" s="799"/>
      <c r="B313" s="800"/>
      <c r="C313" s="800"/>
      <c r="D313" s="800"/>
      <c r="E313" s="800"/>
      <c r="F313" s="801"/>
      <c r="G313" s="809" t="s">
        <v>681</v>
      </c>
      <c r="H313" s="810"/>
      <c r="I313" s="810"/>
      <c r="J313" s="810"/>
      <c r="K313" s="811"/>
      <c r="L313" s="812" t="s">
        <v>682</v>
      </c>
      <c r="M313" s="813"/>
      <c r="N313" s="813"/>
      <c r="O313" s="813"/>
      <c r="P313" s="813"/>
      <c r="Q313" s="813"/>
      <c r="R313" s="813"/>
      <c r="S313" s="813"/>
      <c r="T313" s="813"/>
      <c r="U313" s="813"/>
      <c r="V313" s="813"/>
      <c r="W313" s="813"/>
      <c r="X313" s="814"/>
      <c r="Y313" s="815">
        <v>1</v>
      </c>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2">
      <c r="A314" s="799"/>
      <c r="B314" s="800"/>
      <c r="C314" s="800"/>
      <c r="D314" s="800"/>
      <c r="E314" s="800"/>
      <c r="F314" s="801"/>
      <c r="G314" s="809" t="s">
        <v>660</v>
      </c>
      <c r="H314" s="810"/>
      <c r="I314" s="810"/>
      <c r="J314" s="810"/>
      <c r="K314" s="811"/>
      <c r="L314" s="812" t="s">
        <v>683</v>
      </c>
      <c r="M314" s="813"/>
      <c r="N314" s="813"/>
      <c r="O314" s="813"/>
      <c r="P314" s="813"/>
      <c r="Q314" s="813"/>
      <c r="R314" s="813"/>
      <c r="S314" s="813"/>
      <c r="T314" s="813"/>
      <c r="U314" s="813"/>
      <c r="V314" s="813"/>
      <c r="W314" s="813"/>
      <c r="X314" s="814"/>
      <c r="Y314" s="815">
        <v>1</v>
      </c>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2">
      <c r="A315" s="799"/>
      <c r="B315" s="800"/>
      <c r="C315" s="800"/>
      <c r="D315" s="800"/>
      <c r="E315" s="800"/>
      <c r="F315" s="801"/>
      <c r="G315" s="809" t="s">
        <v>75</v>
      </c>
      <c r="H315" s="810"/>
      <c r="I315" s="810"/>
      <c r="J315" s="810"/>
      <c r="K315" s="811"/>
      <c r="L315" s="812" t="s">
        <v>684</v>
      </c>
      <c r="M315" s="813"/>
      <c r="N315" s="813"/>
      <c r="O315" s="813"/>
      <c r="P315" s="813"/>
      <c r="Q315" s="813"/>
      <c r="R315" s="813"/>
      <c r="S315" s="813"/>
      <c r="T315" s="813"/>
      <c r="U315" s="813"/>
      <c r="V315" s="813"/>
      <c r="W315" s="813"/>
      <c r="X315" s="814"/>
      <c r="Y315" s="815">
        <v>6</v>
      </c>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2">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2">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2">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x14ac:dyDescent="0.2">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thickBot="1" x14ac:dyDescent="0.2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64</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9.9</v>
      </c>
      <c r="AV320" s="839"/>
      <c r="AW320" s="839"/>
      <c r="AX320" s="841"/>
    </row>
    <row r="321" spans="1:51" ht="24.75" customHeight="1" x14ac:dyDescent="0.2">
      <c r="A321" s="799"/>
      <c r="B321" s="800"/>
      <c r="C321" s="800"/>
      <c r="D321" s="800"/>
      <c r="E321" s="800"/>
      <c r="F321" s="801"/>
      <c r="G321" s="802" t="s">
        <v>657</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666</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customHeight="1" x14ac:dyDescent="0.2">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customHeight="1" x14ac:dyDescent="0.2">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v>1.9</v>
      </c>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v>26.6</v>
      </c>
      <c r="AV323" s="830"/>
      <c r="AW323" s="830"/>
      <c r="AX323" s="832"/>
      <c r="AY323">
        <f t="shared" si="11"/>
        <v>0</v>
      </c>
    </row>
    <row r="324" spans="1:51" ht="24.75" customHeight="1" x14ac:dyDescent="0.2">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customHeight="1" x14ac:dyDescent="0.2">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customHeight="1" x14ac:dyDescent="0.2">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customHeight="1" x14ac:dyDescent="0.2">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customHeight="1" x14ac:dyDescent="0.2">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2">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2">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2">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customHeight="1" x14ac:dyDescent="0.2">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customHeight="1" thickBot="1" x14ac:dyDescent="0.25">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1.9</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26.6</v>
      </c>
      <c r="AV333" s="839"/>
      <c r="AW333" s="839"/>
      <c r="AX333" s="841"/>
      <c r="AY333">
        <f t="shared" si="11"/>
        <v>0</v>
      </c>
    </row>
    <row r="334" spans="1:51" ht="24.75" customHeight="1" x14ac:dyDescent="0.2">
      <c r="A334" s="799"/>
      <c r="B334" s="800"/>
      <c r="C334" s="800"/>
      <c r="D334" s="800"/>
      <c r="E334" s="800"/>
      <c r="F334" s="801"/>
      <c r="G334" s="802" t="s">
        <v>668</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669</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2</v>
      </c>
    </row>
    <row r="335" spans="1:51" ht="24.75" customHeight="1" x14ac:dyDescent="0.2">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2</v>
      </c>
    </row>
    <row r="336" spans="1:51" ht="24.75" customHeight="1" x14ac:dyDescent="0.2">
      <c r="A336" s="799"/>
      <c r="B336" s="800"/>
      <c r="C336" s="800"/>
      <c r="D336" s="800"/>
      <c r="E336" s="800"/>
      <c r="F336" s="801"/>
      <c r="G336" s="823" t="s">
        <v>686</v>
      </c>
      <c r="H336" s="824"/>
      <c r="I336" s="824"/>
      <c r="J336" s="824"/>
      <c r="K336" s="825"/>
      <c r="L336" s="826" t="s">
        <v>700</v>
      </c>
      <c r="M336" s="827"/>
      <c r="N336" s="827"/>
      <c r="O336" s="827"/>
      <c r="P336" s="827"/>
      <c r="Q336" s="827"/>
      <c r="R336" s="827"/>
      <c r="S336" s="827"/>
      <c r="T336" s="827"/>
      <c r="U336" s="827"/>
      <c r="V336" s="827"/>
      <c r="W336" s="827"/>
      <c r="X336" s="828"/>
      <c r="Y336" s="829">
        <v>3.1</v>
      </c>
      <c r="Z336" s="830"/>
      <c r="AA336" s="830"/>
      <c r="AB336" s="831"/>
      <c r="AC336" s="823" t="s">
        <v>685</v>
      </c>
      <c r="AD336" s="824"/>
      <c r="AE336" s="824"/>
      <c r="AF336" s="824"/>
      <c r="AG336" s="825"/>
      <c r="AH336" s="826" t="s">
        <v>690</v>
      </c>
      <c r="AI336" s="827"/>
      <c r="AJ336" s="827"/>
      <c r="AK336" s="827"/>
      <c r="AL336" s="827"/>
      <c r="AM336" s="827"/>
      <c r="AN336" s="827"/>
      <c r="AO336" s="827"/>
      <c r="AP336" s="827"/>
      <c r="AQ336" s="827"/>
      <c r="AR336" s="827"/>
      <c r="AS336" s="827"/>
      <c r="AT336" s="828"/>
      <c r="AU336" s="829">
        <v>2.9</v>
      </c>
      <c r="AV336" s="830"/>
      <c r="AW336" s="830"/>
      <c r="AX336" s="832"/>
      <c r="AY336">
        <f t="shared" si="12"/>
        <v>2</v>
      </c>
    </row>
    <row r="337" spans="1:51" ht="24.75" customHeight="1" x14ac:dyDescent="0.2">
      <c r="A337" s="799"/>
      <c r="B337" s="800"/>
      <c r="C337" s="800"/>
      <c r="D337" s="800"/>
      <c r="E337" s="800"/>
      <c r="F337" s="801"/>
      <c r="G337" s="809" t="s">
        <v>685</v>
      </c>
      <c r="H337" s="810"/>
      <c r="I337" s="810"/>
      <c r="J337" s="810"/>
      <c r="K337" s="811"/>
      <c r="L337" s="812" t="s">
        <v>703</v>
      </c>
      <c r="M337" s="813"/>
      <c r="N337" s="813"/>
      <c r="O337" s="813"/>
      <c r="P337" s="813"/>
      <c r="Q337" s="813"/>
      <c r="R337" s="813"/>
      <c r="S337" s="813"/>
      <c r="T337" s="813"/>
      <c r="U337" s="813"/>
      <c r="V337" s="813"/>
      <c r="W337" s="813"/>
      <c r="X337" s="814"/>
      <c r="Y337" s="815">
        <v>2.7</v>
      </c>
      <c r="Z337" s="816"/>
      <c r="AA337" s="816"/>
      <c r="AB337" s="817"/>
      <c r="AC337" s="809" t="s">
        <v>689</v>
      </c>
      <c r="AD337" s="810"/>
      <c r="AE337" s="810"/>
      <c r="AF337" s="810"/>
      <c r="AG337" s="811"/>
      <c r="AH337" s="812" t="s">
        <v>691</v>
      </c>
      <c r="AI337" s="813"/>
      <c r="AJ337" s="813"/>
      <c r="AK337" s="813"/>
      <c r="AL337" s="813"/>
      <c r="AM337" s="813"/>
      <c r="AN337" s="813"/>
      <c r="AO337" s="813"/>
      <c r="AP337" s="813"/>
      <c r="AQ337" s="813"/>
      <c r="AR337" s="813"/>
      <c r="AS337" s="813"/>
      <c r="AT337" s="814"/>
      <c r="AU337" s="815">
        <v>0.2</v>
      </c>
      <c r="AV337" s="816"/>
      <c r="AW337" s="816"/>
      <c r="AX337" s="818"/>
      <c r="AY337">
        <f t="shared" si="12"/>
        <v>2</v>
      </c>
    </row>
    <row r="338" spans="1:51" ht="24.75" customHeight="1" x14ac:dyDescent="0.2">
      <c r="A338" s="799"/>
      <c r="B338" s="800"/>
      <c r="C338" s="800"/>
      <c r="D338" s="800"/>
      <c r="E338" s="800"/>
      <c r="F338" s="801"/>
      <c r="G338" s="809" t="s">
        <v>701</v>
      </c>
      <c r="H338" s="810"/>
      <c r="I338" s="810"/>
      <c r="J338" s="810"/>
      <c r="K338" s="811"/>
      <c r="L338" s="812" t="s">
        <v>702</v>
      </c>
      <c r="M338" s="813"/>
      <c r="N338" s="813"/>
      <c r="O338" s="813"/>
      <c r="P338" s="813"/>
      <c r="Q338" s="813"/>
      <c r="R338" s="813"/>
      <c r="S338" s="813"/>
      <c r="T338" s="813"/>
      <c r="U338" s="813"/>
      <c r="V338" s="813"/>
      <c r="W338" s="813"/>
      <c r="X338" s="814"/>
      <c r="Y338" s="815">
        <v>1.3</v>
      </c>
      <c r="Z338" s="816"/>
      <c r="AA338" s="816"/>
      <c r="AB338" s="817"/>
      <c r="AC338" s="809" t="s">
        <v>687</v>
      </c>
      <c r="AD338" s="810"/>
      <c r="AE338" s="810"/>
      <c r="AF338" s="810"/>
      <c r="AG338" s="811"/>
      <c r="AH338" s="812" t="s">
        <v>688</v>
      </c>
      <c r="AI338" s="813"/>
      <c r="AJ338" s="813"/>
      <c r="AK338" s="813"/>
      <c r="AL338" s="813"/>
      <c r="AM338" s="813"/>
      <c r="AN338" s="813"/>
      <c r="AO338" s="813"/>
      <c r="AP338" s="813"/>
      <c r="AQ338" s="813"/>
      <c r="AR338" s="813"/>
      <c r="AS338" s="813"/>
      <c r="AT338" s="814"/>
      <c r="AU338" s="815">
        <v>0.5</v>
      </c>
      <c r="AV338" s="816"/>
      <c r="AW338" s="816"/>
      <c r="AX338" s="818"/>
      <c r="AY338">
        <f t="shared" si="12"/>
        <v>2</v>
      </c>
    </row>
    <row r="339" spans="1:51" ht="24.75" customHeight="1" x14ac:dyDescent="0.2">
      <c r="A339" s="799"/>
      <c r="B339" s="800"/>
      <c r="C339" s="800"/>
      <c r="D339" s="800"/>
      <c r="E339" s="800"/>
      <c r="F339" s="801"/>
      <c r="G339" s="809" t="s">
        <v>687</v>
      </c>
      <c r="H339" s="810"/>
      <c r="I339" s="810"/>
      <c r="J339" s="810"/>
      <c r="K339" s="811"/>
      <c r="L339" s="812" t="s">
        <v>688</v>
      </c>
      <c r="M339" s="813"/>
      <c r="N339" s="813"/>
      <c r="O339" s="813"/>
      <c r="P339" s="813"/>
      <c r="Q339" s="813"/>
      <c r="R339" s="813"/>
      <c r="S339" s="813"/>
      <c r="T339" s="813"/>
      <c r="U339" s="813"/>
      <c r="V339" s="813"/>
      <c r="W339" s="813"/>
      <c r="X339" s="814"/>
      <c r="Y339" s="815">
        <v>2.2000000000000002</v>
      </c>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2</v>
      </c>
    </row>
    <row r="340" spans="1:51" ht="24.75" hidden="1" customHeight="1" x14ac:dyDescent="0.2">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2</v>
      </c>
    </row>
    <row r="341" spans="1:51" ht="24.75" hidden="1" customHeight="1" x14ac:dyDescent="0.2">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2</v>
      </c>
    </row>
    <row r="342" spans="1:51" ht="24.75" hidden="1" customHeight="1" x14ac:dyDescent="0.2">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2</v>
      </c>
    </row>
    <row r="343" spans="1:51" ht="24.75" hidden="1" customHeight="1" x14ac:dyDescent="0.2">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2</v>
      </c>
    </row>
    <row r="344" spans="1:51" ht="24.75" hidden="1" customHeight="1" x14ac:dyDescent="0.2">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2</v>
      </c>
    </row>
    <row r="345" spans="1:51" ht="24.75" customHeight="1" x14ac:dyDescent="0.2">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2</v>
      </c>
    </row>
    <row r="346" spans="1:51" ht="24.75" customHeigh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9.3000000000000007</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3.6</v>
      </c>
      <c r="AV346" s="839"/>
      <c r="AW346" s="839"/>
      <c r="AX346" s="841"/>
      <c r="AY346">
        <f t="shared" si="13"/>
        <v>2</v>
      </c>
    </row>
    <row r="347" spans="1:51" ht="24.75" hidden="1" customHeight="1" x14ac:dyDescent="0.2">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2">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2">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2">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2">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2">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2">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2">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2">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2">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2">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2">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2">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customHeight="1" thickBot="1" x14ac:dyDescent="0.25">
      <c r="A360" s="842" t="s">
        <v>572</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228</v>
      </c>
      <c r="AM360" s="846"/>
      <c r="AN360" s="846"/>
      <c r="AO360" s="79" t="s">
        <v>227</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226</v>
      </c>
      <c r="AD365" s="848"/>
      <c r="AE365" s="848"/>
      <c r="AF365" s="848"/>
      <c r="AG365" s="848"/>
      <c r="AH365" s="849" t="s">
        <v>244</v>
      </c>
      <c r="AI365" s="847"/>
      <c r="AJ365" s="847"/>
      <c r="AK365" s="847"/>
      <c r="AL365" s="847" t="s">
        <v>19</v>
      </c>
      <c r="AM365" s="847"/>
      <c r="AN365" s="847"/>
      <c r="AO365" s="851"/>
      <c r="AP365" s="872" t="s">
        <v>198</v>
      </c>
      <c r="AQ365" s="872"/>
      <c r="AR365" s="872"/>
      <c r="AS365" s="872"/>
      <c r="AT365" s="872"/>
      <c r="AU365" s="872"/>
      <c r="AV365" s="872"/>
      <c r="AW365" s="872"/>
      <c r="AX365" s="872"/>
    </row>
    <row r="366" spans="1:51" ht="42" customHeight="1" x14ac:dyDescent="0.2">
      <c r="A366" s="858">
        <v>1</v>
      </c>
      <c r="B366" s="858">
        <v>1</v>
      </c>
      <c r="C366" s="859" t="s">
        <v>662</v>
      </c>
      <c r="D366" s="860"/>
      <c r="E366" s="860"/>
      <c r="F366" s="860"/>
      <c r="G366" s="860"/>
      <c r="H366" s="860"/>
      <c r="I366" s="860"/>
      <c r="J366" s="861">
        <v>7021005008268</v>
      </c>
      <c r="K366" s="862"/>
      <c r="L366" s="862"/>
      <c r="M366" s="862"/>
      <c r="N366" s="862"/>
      <c r="O366" s="862"/>
      <c r="P366" s="863" t="s">
        <v>663</v>
      </c>
      <c r="Q366" s="864"/>
      <c r="R366" s="864"/>
      <c r="S366" s="864"/>
      <c r="T366" s="864"/>
      <c r="U366" s="864"/>
      <c r="V366" s="864"/>
      <c r="W366" s="864"/>
      <c r="X366" s="864"/>
      <c r="Y366" s="865">
        <v>64.3</v>
      </c>
      <c r="Z366" s="866"/>
      <c r="AA366" s="866"/>
      <c r="AB366" s="867"/>
      <c r="AC366" s="868" t="s">
        <v>249</v>
      </c>
      <c r="AD366" s="869"/>
      <c r="AE366" s="869"/>
      <c r="AF366" s="869"/>
      <c r="AG366" s="869"/>
      <c r="AH366" s="852">
        <v>2</v>
      </c>
      <c r="AI366" s="853"/>
      <c r="AJ366" s="853"/>
      <c r="AK366" s="853"/>
      <c r="AL366" s="854">
        <v>95.3</v>
      </c>
      <c r="AM366" s="855"/>
      <c r="AN366" s="855"/>
      <c r="AO366" s="856"/>
      <c r="AP366" s="857" t="s">
        <v>634</v>
      </c>
      <c r="AQ366" s="857"/>
      <c r="AR366" s="857"/>
      <c r="AS366" s="857"/>
      <c r="AT366" s="857"/>
      <c r="AU366" s="857"/>
      <c r="AV366" s="857"/>
      <c r="AW366" s="857"/>
      <c r="AX366" s="857"/>
    </row>
    <row r="367" spans="1:51" ht="30" hidden="1" customHeight="1" x14ac:dyDescent="0.2">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2">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2">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2">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2">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2">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2">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2">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2">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2">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2">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2">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2">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2">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2">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2">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2">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2">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2">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2">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2">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2">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2">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2">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2">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2">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2">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2">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2">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226</v>
      </c>
      <c r="AD398" s="848"/>
      <c r="AE398" s="848"/>
      <c r="AF398" s="848"/>
      <c r="AG398" s="848"/>
      <c r="AH398" s="849" t="s">
        <v>244</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49" customHeight="1" x14ac:dyDescent="0.2">
      <c r="A399" s="858">
        <v>1</v>
      </c>
      <c r="B399" s="858">
        <v>1</v>
      </c>
      <c r="C399" s="859" t="s">
        <v>665</v>
      </c>
      <c r="D399" s="860"/>
      <c r="E399" s="860"/>
      <c r="F399" s="860"/>
      <c r="G399" s="860"/>
      <c r="H399" s="860"/>
      <c r="I399" s="860"/>
      <c r="J399" s="861">
        <v>7010901005494</v>
      </c>
      <c r="K399" s="862"/>
      <c r="L399" s="862"/>
      <c r="M399" s="862"/>
      <c r="N399" s="862"/>
      <c r="O399" s="862"/>
      <c r="P399" s="863" t="s">
        <v>705</v>
      </c>
      <c r="Q399" s="864"/>
      <c r="R399" s="864"/>
      <c r="S399" s="864"/>
      <c r="T399" s="864"/>
      <c r="U399" s="864"/>
      <c r="V399" s="864"/>
      <c r="W399" s="864"/>
      <c r="X399" s="864"/>
      <c r="Y399" s="865">
        <v>9.9</v>
      </c>
      <c r="Z399" s="866"/>
      <c r="AA399" s="866"/>
      <c r="AB399" s="867"/>
      <c r="AC399" s="868" t="s">
        <v>75</v>
      </c>
      <c r="AD399" s="869"/>
      <c r="AE399" s="869"/>
      <c r="AF399" s="869"/>
      <c r="AG399" s="869"/>
      <c r="AH399" s="852" t="s">
        <v>672</v>
      </c>
      <c r="AI399" s="853"/>
      <c r="AJ399" s="853"/>
      <c r="AK399" s="853"/>
      <c r="AL399" s="854" t="s">
        <v>627</v>
      </c>
      <c r="AM399" s="855"/>
      <c r="AN399" s="855"/>
      <c r="AO399" s="856"/>
      <c r="AP399" s="857" t="s">
        <v>634</v>
      </c>
      <c r="AQ399" s="857"/>
      <c r="AR399" s="857"/>
      <c r="AS399" s="857"/>
      <c r="AT399" s="857"/>
      <c r="AU399" s="857"/>
      <c r="AV399" s="857"/>
      <c r="AW399" s="857"/>
      <c r="AX399" s="857"/>
      <c r="AY399">
        <f>$AY$396</f>
        <v>1</v>
      </c>
    </row>
    <row r="400" spans="1:51" ht="30" hidden="1" customHeight="1" x14ac:dyDescent="0.2">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2">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2">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2">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2">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2">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2">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2">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2">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2">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2">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2">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2">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2">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2">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2">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2">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2">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2">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2">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2">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2">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2">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2">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2">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2">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2">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2">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2">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226</v>
      </c>
      <c r="AD431" s="848"/>
      <c r="AE431" s="848"/>
      <c r="AF431" s="848"/>
      <c r="AG431" s="848"/>
      <c r="AH431" s="849" t="s">
        <v>244</v>
      </c>
      <c r="AI431" s="847"/>
      <c r="AJ431" s="847"/>
      <c r="AK431" s="847"/>
      <c r="AL431" s="847" t="s">
        <v>19</v>
      </c>
      <c r="AM431" s="847"/>
      <c r="AN431" s="847"/>
      <c r="AO431" s="851"/>
      <c r="AP431" s="872" t="s">
        <v>198</v>
      </c>
      <c r="AQ431" s="872"/>
      <c r="AR431" s="872"/>
      <c r="AS431" s="872"/>
      <c r="AT431" s="872"/>
      <c r="AU431" s="872"/>
      <c r="AV431" s="872"/>
      <c r="AW431" s="872"/>
      <c r="AX431" s="872"/>
      <c r="AY431">
        <f>$AY$429</f>
        <v>1</v>
      </c>
    </row>
    <row r="432" spans="1:51" ht="48" customHeight="1" x14ac:dyDescent="0.2">
      <c r="A432" s="858">
        <v>1</v>
      </c>
      <c r="B432" s="858">
        <v>1</v>
      </c>
      <c r="C432" s="859" t="s">
        <v>675</v>
      </c>
      <c r="D432" s="860"/>
      <c r="E432" s="860"/>
      <c r="F432" s="860"/>
      <c r="G432" s="860"/>
      <c r="H432" s="860"/>
      <c r="I432" s="860"/>
      <c r="J432" s="861">
        <v>3020001032681</v>
      </c>
      <c r="K432" s="862"/>
      <c r="L432" s="862"/>
      <c r="M432" s="862"/>
      <c r="N432" s="862"/>
      <c r="O432" s="862"/>
      <c r="P432" s="863" t="s">
        <v>706</v>
      </c>
      <c r="Q432" s="864"/>
      <c r="R432" s="864"/>
      <c r="S432" s="864"/>
      <c r="T432" s="864"/>
      <c r="U432" s="864"/>
      <c r="V432" s="864"/>
      <c r="W432" s="864"/>
      <c r="X432" s="864"/>
      <c r="Y432" s="865">
        <v>1.9</v>
      </c>
      <c r="Z432" s="866"/>
      <c r="AA432" s="866"/>
      <c r="AB432" s="867"/>
      <c r="AC432" s="868" t="s">
        <v>75</v>
      </c>
      <c r="AD432" s="869"/>
      <c r="AE432" s="869"/>
      <c r="AF432" s="869"/>
      <c r="AG432" s="869"/>
      <c r="AH432" s="852" t="s">
        <v>638</v>
      </c>
      <c r="AI432" s="853"/>
      <c r="AJ432" s="853"/>
      <c r="AK432" s="853"/>
      <c r="AL432" s="854" t="s">
        <v>627</v>
      </c>
      <c r="AM432" s="855"/>
      <c r="AN432" s="855"/>
      <c r="AO432" s="856"/>
      <c r="AP432" s="857" t="s">
        <v>634</v>
      </c>
      <c r="AQ432" s="857"/>
      <c r="AR432" s="857"/>
      <c r="AS432" s="857"/>
      <c r="AT432" s="857"/>
      <c r="AU432" s="857"/>
      <c r="AV432" s="857"/>
      <c r="AW432" s="857"/>
      <c r="AX432" s="857"/>
      <c r="AY432">
        <f>$AY$429</f>
        <v>1</v>
      </c>
    </row>
    <row r="433" spans="1:51" ht="30" hidden="1" customHeight="1" x14ac:dyDescent="0.2">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2">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2">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2">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2">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2">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2">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2">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2">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2">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2">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2">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2">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2">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2">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2">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2">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2">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2">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2">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2">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2">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2">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2">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2">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2">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2">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2">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12" hidden="1" customHeight="1" x14ac:dyDescent="0.2">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226</v>
      </c>
      <c r="AD464" s="848"/>
      <c r="AE464" s="848"/>
      <c r="AF464" s="848"/>
      <c r="AG464" s="848"/>
      <c r="AH464" s="849" t="s">
        <v>244</v>
      </c>
      <c r="AI464" s="847"/>
      <c r="AJ464" s="847"/>
      <c r="AK464" s="847"/>
      <c r="AL464" s="847" t="s">
        <v>19</v>
      </c>
      <c r="AM464" s="847"/>
      <c r="AN464" s="847"/>
      <c r="AO464" s="851"/>
      <c r="AP464" s="872" t="s">
        <v>198</v>
      </c>
      <c r="AQ464" s="872"/>
      <c r="AR464" s="872"/>
      <c r="AS464" s="872"/>
      <c r="AT464" s="872"/>
      <c r="AU464" s="872"/>
      <c r="AV464" s="872"/>
      <c r="AW464" s="872"/>
      <c r="AX464" s="872"/>
      <c r="AY464">
        <f>$AY$462</f>
        <v>1</v>
      </c>
    </row>
    <row r="465" spans="1:51" ht="30" customHeight="1" x14ac:dyDescent="0.2">
      <c r="A465" s="858">
        <v>1</v>
      </c>
      <c r="B465" s="858">
        <v>1</v>
      </c>
      <c r="C465" s="859" t="s">
        <v>667</v>
      </c>
      <c r="D465" s="860"/>
      <c r="E465" s="860"/>
      <c r="F465" s="860"/>
      <c r="G465" s="860"/>
      <c r="H465" s="860"/>
      <c r="I465" s="860"/>
      <c r="J465" s="861">
        <v>7021001040885</v>
      </c>
      <c r="K465" s="862"/>
      <c r="L465" s="862"/>
      <c r="M465" s="862"/>
      <c r="N465" s="862"/>
      <c r="O465" s="862"/>
      <c r="P465" s="863" t="s">
        <v>707</v>
      </c>
      <c r="Q465" s="864"/>
      <c r="R465" s="864"/>
      <c r="S465" s="864"/>
      <c r="T465" s="864"/>
      <c r="U465" s="864"/>
      <c r="V465" s="864"/>
      <c r="W465" s="864"/>
      <c r="X465" s="864"/>
      <c r="Y465" s="865">
        <v>26.6</v>
      </c>
      <c r="Z465" s="866"/>
      <c r="AA465" s="866"/>
      <c r="AB465" s="867"/>
      <c r="AC465" s="868" t="s">
        <v>75</v>
      </c>
      <c r="AD465" s="869"/>
      <c r="AE465" s="869"/>
      <c r="AF465" s="869"/>
      <c r="AG465" s="869"/>
      <c r="AH465" s="852" t="s">
        <v>627</v>
      </c>
      <c r="AI465" s="853"/>
      <c r="AJ465" s="853"/>
      <c r="AK465" s="853"/>
      <c r="AL465" s="854" t="s">
        <v>638</v>
      </c>
      <c r="AM465" s="855"/>
      <c r="AN465" s="855"/>
      <c r="AO465" s="856"/>
      <c r="AP465" s="857" t="s">
        <v>638</v>
      </c>
      <c r="AQ465" s="857"/>
      <c r="AR465" s="857"/>
      <c r="AS465" s="857"/>
      <c r="AT465" s="857"/>
      <c r="AU465" s="857"/>
      <c r="AV465" s="857"/>
      <c r="AW465" s="857"/>
      <c r="AX465" s="857"/>
      <c r="AY465">
        <f>$AY$462</f>
        <v>1</v>
      </c>
    </row>
    <row r="466" spans="1:51" ht="30" hidden="1" customHeight="1" x14ac:dyDescent="0.2">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2">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2">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2">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2">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2">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2">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2">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2">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2">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2">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2">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2">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2">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2">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2">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2">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2">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2">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2">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2">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2">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2">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2">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2">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2">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2">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2">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2">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2">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226</v>
      </c>
      <c r="AD497" s="848"/>
      <c r="AE497" s="848"/>
      <c r="AF497" s="848"/>
      <c r="AG497" s="848"/>
      <c r="AH497" s="849" t="s">
        <v>244</v>
      </c>
      <c r="AI497" s="847"/>
      <c r="AJ497" s="847"/>
      <c r="AK497" s="847"/>
      <c r="AL497" s="847" t="s">
        <v>19</v>
      </c>
      <c r="AM497" s="847"/>
      <c r="AN497" s="847"/>
      <c r="AO497" s="851"/>
      <c r="AP497" s="872" t="s">
        <v>198</v>
      </c>
      <c r="AQ497" s="872"/>
      <c r="AR497" s="872"/>
      <c r="AS497" s="872"/>
      <c r="AT497" s="872"/>
      <c r="AU497" s="872"/>
      <c r="AV497" s="872"/>
      <c r="AW497" s="872"/>
      <c r="AX497" s="872"/>
      <c r="AY497">
        <f>$AY$495</f>
        <v>1</v>
      </c>
    </row>
    <row r="498" spans="1:51" ht="64.5" customHeight="1" x14ac:dyDescent="0.2">
      <c r="A498" s="858">
        <v>1</v>
      </c>
      <c r="B498" s="858">
        <v>1</v>
      </c>
      <c r="C498" s="859" t="s">
        <v>676</v>
      </c>
      <c r="D498" s="860"/>
      <c r="E498" s="860"/>
      <c r="F498" s="860"/>
      <c r="G498" s="860"/>
      <c r="H498" s="860"/>
      <c r="I498" s="860"/>
      <c r="J498" s="861">
        <v>6010505001148</v>
      </c>
      <c r="K498" s="862"/>
      <c r="L498" s="862"/>
      <c r="M498" s="862"/>
      <c r="N498" s="862"/>
      <c r="O498" s="862"/>
      <c r="P498" s="863" t="s">
        <v>670</v>
      </c>
      <c r="Q498" s="864"/>
      <c r="R498" s="864"/>
      <c r="S498" s="864"/>
      <c r="T498" s="864"/>
      <c r="U498" s="864"/>
      <c r="V498" s="864"/>
      <c r="W498" s="864"/>
      <c r="X498" s="864"/>
      <c r="Y498" s="865">
        <v>9.3000000000000007</v>
      </c>
      <c r="Z498" s="866"/>
      <c r="AA498" s="866"/>
      <c r="AB498" s="867"/>
      <c r="AC498" s="868" t="s">
        <v>253</v>
      </c>
      <c r="AD498" s="869"/>
      <c r="AE498" s="869"/>
      <c r="AF498" s="869"/>
      <c r="AG498" s="869"/>
      <c r="AH498" s="852" t="s">
        <v>627</v>
      </c>
      <c r="AI498" s="853"/>
      <c r="AJ498" s="853"/>
      <c r="AK498" s="853"/>
      <c r="AL498" s="854">
        <v>95.4</v>
      </c>
      <c r="AM498" s="855"/>
      <c r="AN498" s="855"/>
      <c r="AO498" s="856"/>
      <c r="AP498" s="857" t="s">
        <v>673</v>
      </c>
      <c r="AQ498" s="857"/>
      <c r="AR498" s="857"/>
      <c r="AS498" s="857"/>
      <c r="AT498" s="857"/>
      <c r="AU498" s="857"/>
      <c r="AV498" s="857"/>
      <c r="AW498" s="857"/>
      <c r="AX498" s="857"/>
      <c r="AY498">
        <f>$AY$495</f>
        <v>1</v>
      </c>
    </row>
    <row r="499" spans="1:51" ht="30" hidden="1" customHeight="1" x14ac:dyDescent="0.2">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2">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2">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2">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2">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2">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2">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2">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2">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2">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2">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2">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2">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2">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2">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2">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2">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2">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2">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2">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2">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2">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2">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2">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2">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2">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2">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2">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2">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2">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226</v>
      </c>
      <c r="AD530" s="848"/>
      <c r="AE530" s="848"/>
      <c r="AF530" s="848"/>
      <c r="AG530" s="848"/>
      <c r="AH530" s="849" t="s">
        <v>244</v>
      </c>
      <c r="AI530" s="847"/>
      <c r="AJ530" s="847"/>
      <c r="AK530" s="847"/>
      <c r="AL530" s="847" t="s">
        <v>19</v>
      </c>
      <c r="AM530" s="847"/>
      <c r="AN530" s="847"/>
      <c r="AO530" s="851"/>
      <c r="AP530" s="872" t="s">
        <v>198</v>
      </c>
      <c r="AQ530" s="872"/>
      <c r="AR530" s="872"/>
      <c r="AS530" s="872"/>
      <c r="AT530" s="872"/>
      <c r="AU530" s="872"/>
      <c r="AV530" s="872"/>
      <c r="AW530" s="872"/>
      <c r="AX530" s="872"/>
      <c r="AY530">
        <f>$AY$528</f>
        <v>1</v>
      </c>
    </row>
    <row r="531" spans="1:51" ht="50.25" customHeight="1" x14ac:dyDescent="0.2">
      <c r="A531" s="858">
        <v>1</v>
      </c>
      <c r="B531" s="858">
        <v>1</v>
      </c>
      <c r="C531" s="859" t="s">
        <v>677</v>
      </c>
      <c r="D531" s="860"/>
      <c r="E531" s="860"/>
      <c r="F531" s="860"/>
      <c r="G531" s="860"/>
      <c r="H531" s="860"/>
      <c r="I531" s="860"/>
      <c r="J531" s="861">
        <v>6050005005208</v>
      </c>
      <c r="K531" s="862"/>
      <c r="L531" s="862"/>
      <c r="M531" s="862"/>
      <c r="N531" s="862"/>
      <c r="O531" s="862"/>
      <c r="P531" s="863" t="s">
        <v>671</v>
      </c>
      <c r="Q531" s="864"/>
      <c r="R531" s="864"/>
      <c r="S531" s="864"/>
      <c r="T531" s="864"/>
      <c r="U531" s="864"/>
      <c r="V531" s="864"/>
      <c r="W531" s="864"/>
      <c r="X531" s="864"/>
      <c r="Y531" s="865">
        <v>3.6</v>
      </c>
      <c r="Z531" s="866"/>
      <c r="AA531" s="866"/>
      <c r="AB531" s="867"/>
      <c r="AC531" s="868" t="s">
        <v>249</v>
      </c>
      <c r="AD531" s="869"/>
      <c r="AE531" s="869"/>
      <c r="AF531" s="869"/>
      <c r="AG531" s="869"/>
      <c r="AH531" s="852">
        <v>1</v>
      </c>
      <c r="AI531" s="853"/>
      <c r="AJ531" s="853"/>
      <c r="AK531" s="853"/>
      <c r="AL531" s="854">
        <v>36.299999999999997</v>
      </c>
      <c r="AM531" s="855"/>
      <c r="AN531" s="855"/>
      <c r="AO531" s="856"/>
      <c r="AP531" s="857" t="s">
        <v>674</v>
      </c>
      <c r="AQ531" s="857"/>
      <c r="AR531" s="857"/>
      <c r="AS531" s="857"/>
      <c r="AT531" s="857"/>
      <c r="AU531" s="857"/>
      <c r="AV531" s="857"/>
      <c r="AW531" s="857"/>
      <c r="AX531" s="857"/>
      <c r="AY531">
        <f>$AY$528</f>
        <v>1</v>
      </c>
    </row>
    <row r="532" spans="1:51" ht="30" hidden="1" customHeight="1" x14ac:dyDescent="0.2">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2">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2">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2">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2">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2">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2">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2">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2">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2">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2">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2">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2">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2">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2">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2">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2">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2">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2">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2">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2">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2">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2">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2">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2">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2">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2">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2">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2">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226</v>
      </c>
      <c r="AD563" s="848"/>
      <c r="AE563" s="848"/>
      <c r="AF563" s="848"/>
      <c r="AG563" s="848"/>
      <c r="AH563" s="849" t="s">
        <v>244</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2">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2">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2">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2">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2">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2">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2">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2">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2">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2">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2">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2">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2">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2">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2">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2">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2">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2">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2">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2">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2">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2">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2">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2">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2">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2">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2">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2">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2">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2">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226</v>
      </c>
      <c r="AD596" s="848"/>
      <c r="AE596" s="848"/>
      <c r="AF596" s="848"/>
      <c r="AG596" s="848"/>
      <c r="AH596" s="849" t="s">
        <v>244</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2">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2">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2">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2">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2">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2">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2">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2">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2">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2">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2">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2">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2">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2">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2">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2">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2">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2">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2">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2">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2">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2">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2">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2">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2">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2">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2">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2">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2">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2">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customHeight="1" x14ac:dyDescent="0.2">
      <c r="A627" s="873" t="s">
        <v>573</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228</v>
      </c>
      <c r="AM627" s="877"/>
      <c r="AN627" s="877"/>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222</v>
      </c>
      <c r="AQ630" s="872"/>
      <c r="AR630" s="872"/>
      <c r="AS630" s="872"/>
      <c r="AT630" s="872"/>
      <c r="AU630" s="872"/>
      <c r="AV630" s="872"/>
      <c r="AW630" s="872"/>
      <c r="AX630" s="872"/>
    </row>
    <row r="631" spans="1:51" ht="30" customHeight="1" x14ac:dyDescent="0.2">
      <c r="A631" s="858">
        <v>1</v>
      </c>
      <c r="B631" s="858">
        <v>1</v>
      </c>
      <c r="C631" s="880"/>
      <c r="D631" s="880"/>
      <c r="E631" s="648" t="s">
        <v>279</v>
      </c>
      <c r="F631" s="881"/>
      <c r="G631" s="881"/>
      <c r="H631" s="881"/>
      <c r="I631" s="881"/>
      <c r="J631" s="861" t="s">
        <v>279</v>
      </c>
      <c r="K631" s="862"/>
      <c r="L631" s="862"/>
      <c r="M631" s="862"/>
      <c r="N631" s="862"/>
      <c r="O631" s="862"/>
      <c r="P631" s="863" t="s">
        <v>279</v>
      </c>
      <c r="Q631" s="864"/>
      <c r="R631" s="864"/>
      <c r="S631" s="864"/>
      <c r="T631" s="864"/>
      <c r="U631" s="864"/>
      <c r="V631" s="864"/>
      <c r="W631" s="864"/>
      <c r="X631" s="864"/>
      <c r="Y631" s="865" t="s">
        <v>279</v>
      </c>
      <c r="Z631" s="866"/>
      <c r="AA631" s="866"/>
      <c r="AB631" s="867"/>
      <c r="AC631" s="868"/>
      <c r="AD631" s="869"/>
      <c r="AE631" s="869"/>
      <c r="AF631" s="869"/>
      <c r="AG631" s="869"/>
      <c r="AH631" s="870" t="s">
        <v>279</v>
      </c>
      <c r="AI631" s="871"/>
      <c r="AJ631" s="871"/>
      <c r="AK631" s="871"/>
      <c r="AL631" s="854" t="s">
        <v>279</v>
      </c>
      <c r="AM631" s="855"/>
      <c r="AN631" s="855"/>
      <c r="AO631" s="856"/>
      <c r="AP631" s="857" t="s">
        <v>279</v>
      </c>
      <c r="AQ631" s="857"/>
      <c r="AR631" s="857"/>
      <c r="AS631" s="857"/>
      <c r="AT631" s="857"/>
      <c r="AU631" s="857"/>
      <c r="AV631" s="857"/>
      <c r="AW631" s="857"/>
      <c r="AX631" s="857"/>
    </row>
    <row r="632" spans="1:51" ht="30" hidden="1" customHeight="1" x14ac:dyDescent="0.2">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2">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2">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2">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2">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2">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2">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2">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2">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2">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2">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2">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2">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2">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2">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2">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2">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2">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2">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2">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2">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2">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2">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2">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2">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2">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2">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2">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2">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5:AX15 P13:AX13 P16:AQ17">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14" max="49" man="1"/>
    <brk id="248" max="16383" man="1"/>
    <brk id="307" max="16383" man="1"/>
    <brk id="3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412</v>
      </c>
      <c r="AA1" s="29" t="s">
        <v>77</v>
      </c>
      <c r="AB1" s="29" t="s">
        <v>413</v>
      </c>
      <c r="AC1" s="29" t="s">
        <v>31</v>
      </c>
      <c r="AD1" s="28"/>
      <c r="AE1" s="29" t="s">
        <v>43</v>
      </c>
      <c r="AF1" s="30"/>
      <c r="AG1" s="42" t="s">
        <v>180</v>
      </c>
      <c r="AI1" s="42" t="s">
        <v>183</v>
      </c>
      <c r="AK1" s="42" t="s">
        <v>188</v>
      </c>
      <c r="AM1" s="63"/>
      <c r="AN1" s="63"/>
      <c r="AP1" s="28" t="s">
        <v>237</v>
      </c>
    </row>
    <row r="2" spans="1:42" ht="13.5" customHeight="1" x14ac:dyDescent="0.2">
      <c r="A2" s="14" t="s">
        <v>80</v>
      </c>
      <c r="B2" s="15"/>
      <c r="C2" s="13" t="str">
        <f>IF(B2="","",A2)</f>
        <v/>
      </c>
      <c r="D2" s="13" t="str">
        <f>IF(C2="","",IF(D1&lt;&gt;"",CONCATENATE(D1,"、",C2),C2))</f>
        <v/>
      </c>
      <c r="F2" s="12" t="s">
        <v>67</v>
      </c>
      <c r="G2" s="17" t="s">
        <v>626</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282</v>
      </c>
      <c r="AB2" s="71" t="s">
        <v>507</v>
      </c>
      <c r="AC2" s="72" t="s">
        <v>129</v>
      </c>
      <c r="AD2" s="28"/>
      <c r="AE2" s="34" t="s">
        <v>161</v>
      </c>
      <c r="AF2" s="30"/>
      <c r="AG2" s="44" t="s">
        <v>248</v>
      </c>
      <c r="AI2" s="42" t="s">
        <v>279</v>
      </c>
      <c r="AK2" s="42" t="s">
        <v>189</v>
      </c>
      <c r="AM2" s="63"/>
      <c r="AN2" s="63"/>
      <c r="AP2" s="44" t="s">
        <v>248</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626</v>
      </c>
      <c r="R3" s="13" t="str">
        <f t="shared" ref="R3:R8" si="3">IF(Q3="","",P3)</f>
        <v>委託・請負</v>
      </c>
      <c r="S3" s="13" t="str">
        <f t="shared" ref="S3:S8" si="4">IF(R3="",S2,IF(S2&lt;&gt;"",CONCATENATE(S2,"、",R3),R3))</f>
        <v>委託・請負</v>
      </c>
      <c r="T3" s="13"/>
      <c r="U3" s="32" t="s">
        <v>538</v>
      </c>
      <c r="W3" s="32" t="s">
        <v>140</v>
      </c>
      <c r="Y3" s="32" t="s">
        <v>64</v>
      </c>
      <c r="Z3" s="32" t="s">
        <v>414</v>
      </c>
      <c r="AA3" s="71" t="s">
        <v>380</v>
      </c>
      <c r="AB3" s="71" t="s">
        <v>508</v>
      </c>
      <c r="AC3" s="72" t="s">
        <v>130</v>
      </c>
      <c r="AD3" s="28"/>
      <c r="AE3" s="34" t="s">
        <v>162</v>
      </c>
      <c r="AF3" s="30"/>
      <c r="AG3" s="44" t="s">
        <v>249</v>
      </c>
      <c r="AI3" s="42" t="s">
        <v>182</v>
      </c>
      <c r="AK3" s="42" t="str">
        <f>CHAR(CODE(AK2)+1)</f>
        <v>B</v>
      </c>
      <c r="AM3" s="63"/>
      <c r="AN3" s="63"/>
      <c r="AP3" s="44" t="s">
        <v>249</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599</v>
      </c>
      <c r="W4" s="32" t="s">
        <v>141</v>
      </c>
      <c r="Y4" s="32" t="s">
        <v>287</v>
      </c>
      <c r="Z4" s="32" t="s">
        <v>415</v>
      </c>
      <c r="AA4" s="71" t="s">
        <v>381</v>
      </c>
      <c r="AB4" s="71" t="s">
        <v>509</v>
      </c>
      <c r="AC4" s="71" t="s">
        <v>131</v>
      </c>
      <c r="AD4" s="28"/>
      <c r="AE4" s="34" t="s">
        <v>163</v>
      </c>
      <c r="AF4" s="30"/>
      <c r="AG4" s="44" t="s">
        <v>250</v>
      </c>
      <c r="AI4" s="42" t="s">
        <v>184</v>
      </c>
      <c r="AK4" s="42" t="str">
        <f t="shared" ref="AK4:AK49" si="7">CHAR(CODE(AK3)+1)</f>
        <v>C</v>
      </c>
      <c r="AM4" s="63"/>
      <c r="AN4" s="63"/>
      <c r="AP4" s="44" t="s">
        <v>250</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562</v>
      </c>
      <c r="Y5" s="32" t="s">
        <v>288</v>
      </c>
      <c r="Z5" s="32" t="s">
        <v>416</v>
      </c>
      <c r="AA5" s="71" t="s">
        <v>382</v>
      </c>
      <c r="AB5" s="71" t="s">
        <v>510</v>
      </c>
      <c r="AC5" s="71" t="s">
        <v>164</v>
      </c>
      <c r="AD5" s="31"/>
      <c r="AE5" s="34" t="s">
        <v>260</v>
      </c>
      <c r="AF5" s="30"/>
      <c r="AG5" s="44" t="s">
        <v>251</v>
      </c>
      <c r="AI5" s="42" t="s">
        <v>285</v>
      </c>
      <c r="AK5" s="42" t="str">
        <f t="shared" si="7"/>
        <v>D</v>
      </c>
      <c r="AP5" s="44" t="s">
        <v>251</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262</v>
      </c>
      <c r="W6" s="32" t="s">
        <v>564</v>
      </c>
      <c r="Y6" s="32" t="s">
        <v>289</v>
      </c>
      <c r="Z6" s="32" t="s">
        <v>417</v>
      </c>
      <c r="AA6" s="71" t="s">
        <v>383</v>
      </c>
      <c r="AB6" s="71" t="s">
        <v>511</v>
      </c>
      <c r="AC6" s="71" t="s">
        <v>132</v>
      </c>
      <c r="AD6" s="31"/>
      <c r="AE6" s="34" t="s">
        <v>258</v>
      </c>
      <c r="AF6" s="30"/>
      <c r="AG6" s="44" t="s">
        <v>252</v>
      </c>
      <c r="AI6" s="42" t="s">
        <v>286</v>
      </c>
      <c r="AK6" s="42" t="str">
        <f>CHAR(CODE(AK5)+1)</f>
        <v>E</v>
      </c>
      <c r="AP6" s="44" t="s">
        <v>252</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290</v>
      </c>
      <c r="Z7" s="32" t="s">
        <v>418</v>
      </c>
      <c r="AA7" s="71" t="s">
        <v>384</v>
      </c>
      <c r="AB7" s="71" t="s">
        <v>512</v>
      </c>
      <c r="AC7" s="31"/>
      <c r="AD7" s="31"/>
      <c r="AE7" s="32" t="s">
        <v>132</v>
      </c>
      <c r="AF7" s="30"/>
      <c r="AG7" s="44" t="s">
        <v>253</v>
      </c>
      <c r="AH7" s="66"/>
      <c r="AI7" s="44" t="s">
        <v>275</v>
      </c>
      <c r="AK7" s="42" t="str">
        <f>CHAR(CODE(AK6)+1)</f>
        <v>F</v>
      </c>
      <c r="AP7" s="44" t="s">
        <v>253</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283</v>
      </c>
      <c r="W8" s="32" t="s">
        <v>143</v>
      </c>
      <c r="Y8" s="32" t="s">
        <v>291</v>
      </c>
      <c r="Z8" s="32" t="s">
        <v>419</v>
      </c>
      <c r="AA8" s="71" t="s">
        <v>385</v>
      </c>
      <c r="AB8" s="71" t="s">
        <v>513</v>
      </c>
      <c r="AC8" s="31"/>
      <c r="AD8" s="31"/>
      <c r="AE8" s="31"/>
      <c r="AF8" s="30"/>
      <c r="AG8" s="44" t="s">
        <v>254</v>
      </c>
      <c r="AI8" s="42" t="s">
        <v>276</v>
      </c>
      <c r="AK8" s="42" t="str">
        <f t="shared" si="7"/>
        <v>G</v>
      </c>
      <c r="AP8" s="44" t="s">
        <v>254</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284</v>
      </c>
      <c r="W9" s="32" t="s">
        <v>144</v>
      </c>
      <c r="Y9" s="32" t="s">
        <v>292</v>
      </c>
      <c r="Z9" s="32" t="s">
        <v>420</v>
      </c>
      <c r="AA9" s="71" t="s">
        <v>386</v>
      </c>
      <c r="AB9" s="71" t="s">
        <v>514</v>
      </c>
      <c r="AC9" s="31"/>
      <c r="AD9" s="31"/>
      <c r="AE9" s="31"/>
      <c r="AF9" s="30"/>
      <c r="AG9" s="44" t="s">
        <v>255</v>
      </c>
      <c r="AI9" s="62"/>
      <c r="AK9" s="42" t="str">
        <f t="shared" si="7"/>
        <v>H</v>
      </c>
      <c r="AP9" s="44" t="s">
        <v>255</v>
      </c>
    </row>
    <row r="10" spans="1:42" ht="13.5" customHeight="1" x14ac:dyDescent="0.2">
      <c r="A10" s="14" t="s">
        <v>220</v>
      </c>
      <c r="B10" s="15"/>
      <c r="C10" s="13" t="str">
        <f t="shared" si="0"/>
        <v/>
      </c>
      <c r="D10" s="13" t="str">
        <f t="shared" si="8"/>
        <v/>
      </c>
      <c r="F10" s="18" t="s">
        <v>111</v>
      </c>
      <c r="G10" s="17"/>
      <c r="H10" s="13" t="str">
        <f t="shared" si="1"/>
        <v/>
      </c>
      <c r="I10" s="13" t="str">
        <f t="shared" si="5"/>
        <v>一般会計</v>
      </c>
      <c r="K10" s="14" t="s">
        <v>223</v>
      </c>
      <c r="L10" s="15"/>
      <c r="M10" s="13" t="str">
        <f t="shared" si="2"/>
        <v/>
      </c>
      <c r="N10" s="13" t="str">
        <f t="shared" si="6"/>
        <v/>
      </c>
      <c r="O10" s="13"/>
      <c r="P10" s="13" t="str">
        <f>S8</f>
        <v>委託・請負</v>
      </c>
      <c r="Q10" s="19"/>
      <c r="T10" s="13"/>
      <c r="W10" s="32" t="s">
        <v>145</v>
      </c>
      <c r="Y10" s="32" t="s">
        <v>293</v>
      </c>
      <c r="Z10" s="32" t="s">
        <v>421</v>
      </c>
      <c r="AA10" s="71" t="s">
        <v>387</v>
      </c>
      <c r="AB10" s="71" t="s">
        <v>515</v>
      </c>
      <c r="AC10" s="31"/>
      <c r="AD10" s="31"/>
      <c r="AE10" s="31"/>
      <c r="AF10" s="30"/>
      <c r="AG10" s="44" t="s">
        <v>240</v>
      </c>
      <c r="AK10" s="42" t="str">
        <f t="shared" si="7"/>
        <v>I</v>
      </c>
      <c r="AP10" s="42" t="s">
        <v>238</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626</v>
      </c>
      <c r="M11" s="13" t="str">
        <f t="shared" si="2"/>
        <v>その他の事項経費</v>
      </c>
      <c r="N11" s="13" t="str">
        <f t="shared" si="6"/>
        <v>その他の事項経費</v>
      </c>
      <c r="O11" s="13"/>
      <c r="P11" s="13"/>
      <c r="Q11" s="19"/>
      <c r="T11" s="13"/>
      <c r="W11" s="32" t="s">
        <v>596</v>
      </c>
      <c r="Y11" s="32" t="s">
        <v>294</v>
      </c>
      <c r="Z11" s="32" t="s">
        <v>422</v>
      </c>
      <c r="AA11" s="71" t="s">
        <v>388</v>
      </c>
      <c r="AB11" s="71" t="s">
        <v>516</v>
      </c>
      <c r="AC11" s="31"/>
      <c r="AD11" s="31"/>
      <c r="AE11" s="31"/>
      <c r="AF11" s="30"/>
      <c r="AG11" s="42" t="s">
        <v>243</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539</v>
      </c>
      <c r="W12" s="32" t="s">
        <v>146</v>
      </c>
      <c r="Y12" s="32" t="s">
        <v>295</v>
      </c>
      <c r="Z12" s="32" t="s">
        <v>423</v>
      </c>
      <c r="AA12" s="71" t="s">
        <v>389</v>
      </c>
      <c r="AB12" s="71" t="s">
        <v>517</v>
      </c>
      <c r="AC12" s="31"/>
      <c r="AD12" s="31"/>
      <c r="AE12" s="31"/>
      <c r="AF12" s="30"/>
      <c r="AG12" s="42" t="s">
        <v>241</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296</v>
      </c>
      <c r="Z13" s="32" t="s">
        <v>424</v>
      </c>
      <c r="AA13" s="71" t="s">
        <v>390</v>
      </c>
      <c r="AB13" s="71" t="s">
        <v>518</v>
      </c>
      <c r="AC13" s="31"/>
      <c r="AD13" s="31"/>
      <c r="AE13" s="31"/>
      <c r="AF13" s="30"/>
      <c r="AG13" s="42" t="s">
        <v>242</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540</v>
      </c>
      <c r="W14" s="32" t="s">
        <v>148</v>
      </c>
      <c r="Y14" s="32" t="s">
        <v>297</v>
      </c>
      <c r="Z14" s="32" t="s">
        <v>425</v>
      </c>
      <c r="AA14" s="71" t="s">
        <v>391</v>
      </c>
      <c r="AB14" s="71" t="s">
        <v>519</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541</v>
      </c>
      <c r="W15" s="32" t="s">
        <v>149</v>
      </c>
      <c r="Y15" s="32" t="s">
        <v>298</v>
      </c>
      <c r="Z15" s="32" t="s">
        <v>426</v>
      </c>
      <c r="AA15" s="71" t="s">
        <v>392</v>
      </c>
      <c r="AB15" s="71" t="s">
        <v>520</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542</v>
      </c>
      <c r="W16" s="32" t="s">
        <v>150</v>
      </c>
      <c r="Y16" s="32" t="s">
        <v>299</v>
      </c>
      <c r="Z16" s="32" t="s">
        <v>427</v>
      </c>
      <c r="AA16" s="71" t="s">
        <v>393</v>
      </c>
      <c r="AB16" s="71" t="s">
        <v>521</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560</v>
      </c>
      <c r="W17" s="32" t="s">
        <v>151</v>
      </c>
      <c r="Y17" s="32" t="s">
        <v>300</v>
      </c>
      <c r="Z17" s="32" t="s">
        <v>428</v>
      </c>
      <c r="AA17" s="71" t="s">
        <v>394</v>
      </c>
      <c r="AB17" s="71" t="s">
        <v>522</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543</v>
      </c>
      <c r="W18" s="32" t="s">
        <v>152</v>
      </c>
      <c r="Y18" s="32" t="s">
        <v>301</v>
      </c>
      <c r="Z18" s="32" t="s">
        <v>429</v>
      </c>
      <c r="AA18" s="71" t="s">
        <v>395</v>
      </c>
      <c r="AB18" s="71" t="s">
        <v>523</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544</v>
      </c>
      <c r="W19" s="32" t="s">
        <v>153</v>
      </c>
      <c r="Y19" s="32" t="s">
        <v>302</v>
      </c>
      <c r="Z19" s="32" t="s">
        <v>430</v>
      </c>
      <c r="AA19" s="71" t="s">
        <v>396</v>
      </c>
      <c r="AB19" s="71" t="s">
        <v>524</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545</v>
      </c>
      <c r="W20" s="32" t="s">
        <v>154</v>
      </c>
      <c r="Y20" s="32" t="s">
        <v>303</v>
      </c>
      <c r="Z20" s="32" t="s">
        <v>431</v>
      </c>
      <c r="AA20" s="71" t="s">
        <v>397</v>
      </c>
      <c r="AB20" s="71" t="s">
        <v>525</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546</v>
      </c>
      <c r="W21" s="32" t="s">
        <v>155</v>
      </c>
      <c r="Y21" s="32" t="s">
        <v>304</v>
      </c>
      <c r="Z21" s="32" t="s">
        <v>432</v>
      </c>
      <c r="AA21" s="71" t="s">
        <v>398</v>
      </c>
      <c r="AB21" s="71" t="s">
        <v>526</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598</v>
      </c>
      <c r="W22" s="32" t="s">
        <v>156</v>
      </c>
      <c r="Y22" s="32" t="s">
        <v>305</v>
      </c>
      <c r="Z22" s="32" t="s">
        <v>433</v>
      </c>
      <c r="AA22" s="71" t="s">
        <v>399</v>
      </c>
      <c r="AB22" s="71" t="s">
        <v>527</v>
      </c>
      <c r="AC22" s="31"/>
      <c r="AD22" s="31"/>
      <c r="AE22" s="31"/>
      <c r="AF22" s="30"/>
      <c r="AK22" s="42" t="str">
        <f t="shared" si="7"/>
        <v>U</v>
      </c>
    </row>
    <row r="23" spans="1:37" ht="13.5" customHeight="1" x14ac:dyDescent="0.2">
      <c r="A23" s="69" t="s">
        <v>277</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547</v>
      </c>
      <c r="W23" s="32" t="s">
        <v>157</v>
      </c>
      <c r="Y23" s="32" t="s">
        <v>306</v>
      </c>
      <c r="Z23" s="32" t="s">
        <v>434</v>
      </c>
      <c r="AA23" s="71" t="s">
        <v>400</v>
      </c>
      <c r="AB23" s="71" t="s">
        <v>528</v>
      </c>
      <c r="AC23" s="31"/>
      <c r="AD23" s="31"/>
      <c r="AE23" s="31"/>
      <c r="AF23" s="30"/>
      <c r="AK23" s="42" t="str">
        <f t="shared" si="7"/>
        <v>V</v>
      </c>
    </row>
    <row r="24" spans="1:37" ht="13.5" customHeight="1" x14ac:dyDescent="0.2">
      <c r="A24" s="83"/>
      <c r="B24" s="67"/>
      <c r="F24" s="18" t="s">
        <v>280</v>
      </c>
      <c r="G24" s="17"/>
      <c r="H24" s="13" t="str">
        <f t="shared" si="1"/>
        <v/>
      </c>
      <c r="I24" s="13" t="str">
        <f t="shared" si="5"/>
        <v>一般会計</v>
      </c>
      <c r="K24" s="13"/>
      <c r="L24" s="13"/>
      <c r="O24" s="13"/>
      <c r="P24" s="13"/>
      <c r="Q24" s="19"/>
      <c r="T24" s="13"/>
      <c r="U24" s="32" t="s">
        <v>548</v>
      </c>
      <c r="W24" s="32" t="s">
        <v>158</v>
      </c>
      <c r="Y24" s="32" t="s">
        <v>307</v>
      </c>
      <c r="Z24" s="32" t="s">
        <v>435</v>
      </c>
      <c r="AA24" s="71" t="s">
        <v>401</v>
      </c>
      <c r="AB24" s="71" t="s">
        <v>529</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549</v>
      </c>
      <c r="W25" s="60"/>
      <c r="Y25" s="32" t="s">
        <v>308</v>
      </c>
      <c r="Z25" s="32" t="s">
        <v>436</v>
      </c>
      <c r="AA25" s="71" t="s">
        <v>402</v>
      </c>
      <c r="AB25" s="71" t="s">
        <v>530</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550</v>
      </c>
      <c r="Y26" s="32" t="s">
        <v>309</v>
      </c>
      <c r="Z26" s="32" t="s">
        <v>437</v>
      </c>
      <c r="AA26" s="71" t="s">
        <v>403</v>
      </c>
      <c r="AB26" s="71" t="s">
        <v>531</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551</v>
      </c>
      <c r="Y27" s="32" t="s">
        <v>310</v>
      </c>
      <c r="Z27" s="32" t="s">
        <v>438</v>
      </c>
      <c r="AA27" s="71" t="s">
        <v>404</v>
      </c>
      <c r="AB27" s="71" t="s">
        <v>532</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552</v>
      </c>
      <c r="Y28" s="32" t="s">
        <v>311</v>
      </c>
      <c r="Z28" s="32" t="s">
        <v>439</v>
      </c>
      <c r="AA28" s="71" t="s">
        <v>405</v>
      </c>
      <c r="AB28" s="71" t="s">
        <v>533</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553</v>
      </c>
      <c r="Y29" s="32" t="s">
        <v>312</v>
      </c>
      <c r="Z29" s="32" t="s">
        <v>440</v>
      </c>
      <c r="AA29" s="71" t="s">
        <v>406</v>
      </c>
      <c r="AB29" s="71" t="s">
        <v>534</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554</v>
      </c>
      <c r="Y30" s="32" t="s">
        <v>313</v>
      </c>
      <c r="Z30" s="32" t="s">
        <v>441</v>
      </c>
      <c r="AA30" s="71" t="s">
        <v>407</v>
      </c>
      <c r="AB30" s="71" t="s">
        <v>535</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555</v>
      </c>
      <c r="Y31" s="32" t="s">
        <v>314</v>
      </c>
      <c r="Z31" s="32" t="s">
        <v>442</v>
      </c>
      <c r="AA31" s="71" t="s">
        <v>408</v>
      </c>
      <c r="AB31" s="71" t="s">
        <v>536</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556</v>
      </c>
      <c r="Y32" s="32" t="s">
        <v>315</v>
      </c>
      <c r="Z32" s="32" t="s">
        <v>443</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557</v>
      </c>
      <c r="Y33" s="32" t="s">
        <v>316</v>
      </c>
      <c r="Z33" s="32" t="s">
        <v>444</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558</v>
      </c>
      <c r="Y34" s="32" t="s">
        <v>317</v>
      </c>
      <c r="Z34" s="32" t="s">
        <v>445</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559</v>
      </c>
      <c r="Y35" s="32" t="s">
        <v>318</v>
      </c>
      <c r="Z35" s="32" t="s">
        <v>446</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319</v>
      </c>
      <c r="Z36" s="32" t="s">
        <v>447</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320</v>
      </c>
      <c r="Z37" s="32" t="s">
        <v>448</v>
      </c>
      <c r="AF37" s="30"/>
      <c r="AK37" s="42" t="str">
        <f t="shared" si="7"/>
        <v>j</v>
      </c>
    </row>
    <row r="38" spans="1:37" x14ac:dyDescent="0.2">
      <c r="A38" s="13"/>
      <c r="B38" s="13"/>
      <c r="F38" s="13"/>
      <c r="G38" s="19"/>
      <c r="K38" s="13"/>
      <c r="L38" s="13"/>
      <c r="O38" s="13"/>
      <c r="P38" s="13"/>
      <c r="Q38" s="19"/>
      <c r="T38" s="13"/>
      <c r="Y38" s="32" t="s">
        <v>321</v>
      </c>
      <c r="Z38" s="32" t="s">
        <v>449</v>
      </c>
      <c r="AF38" s="30"/>
      <c r="AK38" s="42" t="str">
        <f t="shared" si="7"/>
        <v>k</v>
      </c>
    </row>
    <row r="39" spans="1:37" x14ac:dyDescent="0.2">
      <c r="A39" s="13"/>
      <c r="B39" s="13"/>
      <c r="F39" s="13" t="str">
        <f>I37</f>
        <v>一般会計</v>
      </c>
      <c r="G39" s="19"/>
      <c r="K39" s="13"/>
      <c r="L39" s="13"/>
      <c r="O39" s="13"/>
      <c r="P39" s="13"/>
      <c r="Q39" s="19"/>
      <c r="T39" s="13"/>
      <c r="U39" s="32" t="s">
        <v>561</v>
      </c>
      <c r="Y39" s="32" t="s">
        <v>322</v>
      </c>
      <c r="Z39" s="32" t="s">
        <v>450</v>
      </c>
      <c r="AF39" s="30"/>
      <c r="AK39" s="42" t="str">
        <f t="shared" si="7"/>
        <v>l</v>
      </c>
    </row>
    <row r="40" spans="1:37" x14ac:dyDescent="0.2">
      <c r="A40" s="13"/>
      <c r="B40" s="13"/>
      <c r="F40" s="13"/>
      <c r="G40" s="19"/>
      <c r="K40" s="13"/>
      <c r="L40" s="13"/>
      <c r="O40" s="13"/>
      <c r="P40" s="13"/>
      <c r="Q40" s="19"/>
      <c r="T40" s="13"/>
      <c r="U40" s="32"/>
      <c r="Y40" s="32" t="s">
        <v>323</v>
      </c>
      <c r="Z40" s="32" t="s">
        <v>451</v>
      </c>
      <c r="AF40" s="30"/>
      <c r="AK40" s="42" t="str">
        <f t="shared" si="7"/>
        <v>m</v>
      </c>
    </row>
    <row r="41" spans="1:37" x14ac:dyDescent="0.2">
      <c r="A41" s="13"/>
      <c r="B41" s="13"/>
      <c r="F41" s="13"/>
      <c r="G41" s="19"/>
      <c r="K41" s="13"/>
      <c r="L41" s="13"/>
      <c r="O41" s="13"/>
      <c r="P41" s="13"/>
      <c r="Q41" s="19"/>
      <c r="T41" s="13"/>
      <c r="U41" s="32" t="s">
        <v>263</v>
      </c>
      <c r="Y41" s="32" t="s">
        <v>324</v>
      </c>
      <c r="Z41" s="32" t="s">
        <v>452</v>
      </c>
      <c r="AF41" s="30"/>
      <c r="AK41" s="42" t="str">
        <f t="shared" si="7"/>
        <v>n</v>
      </c>
    </row>
    <row r="42" spans="1:37" x14ac:dyDescent="0.2">
      <c r="A42" s="13"/>
      <c r="B42" s="13"/>
      <c r="F42" s="13"/>
      <c r="G42" s="19"/>
      <c r="K42" s="13"/>
      <c r="L42" s="13"/>
      <c r="O42" s="13"/>
      <c r="P42" s="13"/>
      <c r="Q42" s="19"/>
      <c r="T42" s="13"/>
      <c r="U42" s="32" t="s">
        <v>273</v>
      </c>
      <c r="Y42" s="32" t="s">
        <v>325</v>
      </c>
      <c r="Z42" s="32" t="s">
        <v>453</v>
      </c>
      <c r="AF42" s="30"/>
      <c r="AK42" s="42" t="str">
        <f t="shared" si="7"/>
        <v>o</v>
      </c>
    </row>
    <row r="43" spans="1:37" x14ac:dyDescent="0.2">
      <c r="A43" s="13"/>
      <c r="B43" s="13"/>
      <c r="F43" s="13"/>
      <c r="G43" s="19"/>
      <c r="K43" s="13"/>
      <c r="L43" s="13"/>
      <c r="O43" s="13"/>
      <c r="P43" s="13"/>
      <c r="Q43" s="19"/>
      <c r="T43" s="13"/>
      <c r="Y43" s="32" t="s">
        <v>326</v>
      </c>
      <c r="Z43" s="32" t="s">
        <v>454</v>
      </c>
      <c r="AF43" s="30"/>
      <c r="AK43" s="42" t="str">
        <f t="shared" si="7"/>
        <v>p</v>
      </c>
    </row>
    <row r="44" spans="1:37" x14ac:dyDescent="0.2">
      <c r="A44" s="13"/>
      <c r="B44" s="13"/>
      <c r="F44" s="13"/>
      <c r="G44" s="19"/>
      <c r="K44" s="13"/>
      <c r="L44" s="13"/>
      <c r="O44" s="13"/>
      <c r="P44" s="13"/>
      <c r="Q44" s="19"/>
      <c r="T44" s="13"/>
      <c r="Y44" s="32" t="s">
        <v>327</v>
      </c>
      <c r="Z44" s="32" t="s">
        <v>455</v>
      </c>
      <c r="AF44" s="30"/>
      <c r="AK44" s="42" t="str">
        <f t="shared" si="7"/>
        <v>q</v>
      </c>
    </row>
    <row r="45" spans="1:37" x14ac:dyDescent="0.2">
      <c r="A45" s="13"/>
      <c r="B45" s="13"/>
      <c r="F45" s="13"/>
      <c r="G45" s="19"/>
      <c r="K45" s="13"/>
      <c r="L45" s="13"/>
      <c r="O45" s="13"/>
      <c r="P45" s="13"/>
      <c r="Q45" s="19"/>
      <c r="T45" s="13"/>
      <c r="U45" s="29" t="s">
        <v>160</v>
      </c>
      <c r="Y45" s="32" t="s">
        <v>328</v>
      </c>
      <c r="Z45" s="32" t="s">
        <v>456</v>
      </c>
      <c r="AF45" s="30"/>
      <c r="AK45" s="42" t="str">
        <f t="shared" si="7"/>
        <v>r</v>
      </c>
    </row>
    <row r="46" spans="1:37" x14ac:dyDescent="0.2">
      <c r="A46" s="13"/>
      <c r="B46" s="13"/>
      <c r="F46" s="13"/>
      <c r="G46" s="19"/>
      <c r="K46" s="13"/>
      <c r="L46" s="13"/>
      <c r="O46" s="13"/>
      <c r="P46" s="13"/>
      <c r="Q46" s="19"/>
      <c r="T46" s="13"/>
      <c r="U46" s="78" t="s">
        <v>597</v>
      </c>
      <c r="Y46" s="32" t="s">
        <v>329</v>
      </c>
      <c r="Z46" s="32" t="s">
        <v>457</v>
      </c>
      <c r="AF46" s="30"/>
      <c r="AK46" s="42" t="str">
        <f t="shared" si="7"/>
        <v>s</v>
      </c>
    </row>
    <row r="47" spans="1:37" x14ac:dyDescent="0.2">
      <c r="A47" s="13"/>
      <c r="B47" s="13"/>
      <c r="F47" s="13"/>
      <c r="G47" s="19"/>
      <c r="K47" s="13"/>
      <c r="L47" s="13"/>
      <c r="O47" s="13"/>
      <c r="P47" s="13"/>
      <c r="Q47" s="19"/>
      <c r="T47" s="13"/>
      <c r="Y47" s="32" t="s">
        <v>330</v>
      </c>
      <c r="Z47" s="32" t="s">
        <v>458</v>
      </c>
      <c r="AF47" s="30"/>
      <c r="AK47" s="42" t="str">
        <f t="shared" si="7"/>
        <v>t</v>
      </c>
    </row>
    <row r="48" spans="1:37" x14ac:dyDescent="0.2">
      <c r="A48" s="13"/>
      <c r="B48" s="13"/>
      <c r="F48" s="13"/>
      <c r="G48" s="19"/>
      <c r="K48" s="13"/>
      <c r="L48" s="13"/>
      <c r="O48" s="13"/>
      <c r="P48" s="13"/>
      <c r="Q48" s="19"/>
      <c r="T48" s="13"/>
      <c r="U48" s="78">
        <v>2021</v>
      </c>
      <c r="Y48" s="32" t="s">
        <v>331</v>
      </c>
      <c r="Z48" s="32" t="s">
        <v>459</v>
      </c>
      <c r="AF48" s="30"/>
      <c r="AK48" s="42" t="str">
        <f t="shared" si="7"/>
        <v>u</v>
      </c>
    </row>
    <row r="49" spans="1:37" x14ac:dyDescent="0.2">
      <c r="A49" s="13"/>
      <c r="B49" s="13"/>
      <c r="F49" s="13"/>
      <c r="G49" s="19"/>
      <c r="K49" s="13"/>
      <c r="L49" s="13"/>
      <c r="O49" s="13"/>
      <c r="P49" s="13"/>
      <c r="Q49" s="19"/>
      <c r="T49" s="13"/>
      <c r="U49" s="78">
        <v>2022</v>
      </c>
      <c r="Y49" s="32" t="s">
        <v>332</v>
      </c>
      <c r="Z49" s="32" t="s">
        <v>460</v>
      </c>
      <c r="AF49" s="30"/>
      <c r="AK49" s="42" t="str">
        <f t="shared" si="7"/>
        <v>v</v>
      </c>
    </row>
    <row r="50" spans="1:37" x14ac:dyDescent="0.2">
      <c r="A50" s="13"/>
      <c r="B50" s="13"/>
      <c r="F50" s="13"/>
      <c r="G50" s="19"/>
      <c r="K50" s="13"/>
      <c r="L50" s="13"/>
      <c r="O50" s="13"/>
      <c r="P50" s="13"/>
      <c r="Q50" s="19"/>
      <c r="T50" s="13"/>
      <c r="U50" s="78">
        <v>2023</v>
      </c>
      <c r="Y50" s="32" t="s">
        <v>333</v>
      </c>
      <c r="Z50" s="32" t="s">
        <v>461</v>
      </c>
      <c r="AF50" s="30"/>
    </row>
    <row r="51" spans="1:37" x14ac:dyDescent="0.2">
      <c r="A51" s="13"/>
      <c r="B51" s="13"/>
      <c r="F51" s="13"/>
      <c r="G51" s="19"/>
      <c r="K51" s="13"/>
      <c r="L51" s="13"/>
      <c r="O51" s="13"/>
      <c r="P51" s="13"/>
      <c r="Q51" s="19"/>
      <c r="T51" s="13"/>
      <c r="U51" s="78">
        <v>2024</v>
      </c>
      <c r="Y51" s="32" t="s">
        <v>334</v>
      </c>
      <c r="Z51" s="32" t="s">
        <v>462</v>
      </c>
      <c r="AF51" s="30"/>
    </row>
    <row r="52" spans="1:37" x14ac:dyDescent="0.2">
      <c r="A52" s="13"/>
      <c r="B52" s="13"/>
      <c r="F52" s="13"/>
      <c r="G52" s="19"/>
      <c r="K52" s="13"/>
      <c r="L52" s="13"/>
      <c r="O52" s="13"/>
      <c r="P52" s="13"/>
      <c r="Q52" s="19"/>
      <c r="T52" s="13"/>
      <c r="U52" s="78">
        <v>2025</v>
      </c>
      <c r="Y52" s="32" t="s">
        <v>335</v>
      </c>
      <c r="Z52" s="32" t="s">
        <v>463</v>
      </c>
      <c r="AF52" s="30"/>
    </row>
    <row r="53" spans="1:37" x14ac:dyDescent="0.2">
      <c r="A53" s="13"/>
      <c r="B53" s="13"/>
      <c r="F53" s="13"/>
      <c r="G53" s="19"/>
      <c r="K53" s="13"/>
      <c r="L53" s="13"/>
      <c r="O53" s="13"/>
      <c r="P53" s="13"/>
      <c r="Q53" s="19"/>
      <c r="T53" s="13"/>
      <c r="U53" s="78">
        <v>2026</v>
      </c>
      <c r="Y53" s="32" t="s">
        <v>336</v>
      </c>
      <c r="Z53" s="32" t="s">
        <v>464</v>
      </c>
      <c r="AF53" s="30"/>
    </row>
    <row r="54" spans="1:37" x14ac:dyDescent="0.2">
      <c r="A54" s="13"/>
      <c r="B54" s="13"/>
      <c r="F54" s="13"/>
      <c r="G54" s="19"/>
      <c r="K54" s="13"/>
      <c r="L54" s="13"/>
      <c r="O54" s="13"/>
      <c r="P54" s="20"/>
      <c r="Q54" s="19"/>
      <c r="T54" s="13"/>
      <c r="Y54" s="32" t="s">
        <v>337</v>
      </c>
      <c r="Z54" s="32" t="s">
        <v>465</v>
      </c>
      <c r="AF54" s="30"/>
    </row>
    <row r="55" spans="1:37" x14ac:dyDescent="0.2">
      <c r="A55" s="13"/>
      <c r="B55" s="13"/>
      <c r="F55" s="13"/>
      <c r="G55" s="19"/>
      <c r="K55" s="13"/>
      <c r="L55" s="13"/>
      <c r="O55" s="13"/>
      <c r="P55" s="13"/>
      <c r="Q55" s="19"/>
      <c r="T55" s="13"/>
      <c r="Y55" s="32" t="s">
        <v>338</v>
      </c>
      <c r="Z55" s="32" t="s">
        <v>466</v>
      </c>
      <c r="AF55" s="30"/>
    </row>
    <row r="56" spans="1:37" x14ac:dyDescent="0.2">
      <c r="A56" s="13"/>
      <c r="B56" s="13"/>
      <c r="F56" s="13"/>
      <c r="G56" s="19"/>
      <c r="K56" s="13"/>
      <c r="L56" s="13"/>
      <c r="O56" s="13"/>
      <c r="P56" s="13"/>
      <c r="Q56" s="19"/>
      <c r="T56" s="13"/>
      <c r="U56" s="78">
        <v>20</v>
      </c>
      <c r="Y56" s="32" t="s">
        <v>339</v>
      </c>
      <c r="Z56" s="32" t="s">
        <v>467</v>
      </c>
      <c r="AF56" s="30"/>
    </row>
    <row r="57" spans="1:37" x14ac:dyDescent="0.2">
      <c r="A57" s="13"/>
      <c r="B57" s="13"/>
      <c r="F57" s="13"/>
      <c r="G57" s="19"/>
      <c r="K57" s="13"/>
      <c r="L57" s="13"/>
      <c r="O57" s="13"/>
      <c r="P57" s="13"/>
      <c r="Q57" s="19"/>
      <c r="T57" s="13"/>
      <c r="U57" s="32" t="s">
        <v>537</v>
      </c>
      <c r="Y57" s="32" t="s">
        <v>340</v>
      </c>
      <c r="Z57" s="32" t="s">
        <v>468</v>
      </c>
      <c r="AF57" s="30"/>
    </row>
    <row r="58" spans="1:37" x14ac:dyDescent="0.2">
      <c r="A58" s="13"/>
      <c r="B58" s="13"/>
      <c r="F58" s="13"/>
      <c r="G58" s="19"/>
      <c r="K58" s="13"/>
      <c r="L58" s="13"/>
      <c r="O58" s="13"/>
      <c r="P58" s="13"/>
      <c r="Q58" s="19"/>
      <c r="T58" s="13"/>
      <c r="U58" s="32" t="s">
        <v>538</v>
      </c>
      <c r="Y58" s="32" t="s">
        <v>341</v>
      </c>
      <c r="Z58" s="32" t="s">
        <v>469</v>
      </c>
      <c r="AF58" s="30"/>
    </row>
    <row r="59" spans="1:37" x14ac:dyDescent="0.2">
      <c r="A59" s="13"/>
      <c r="B59" s="13"/>
      <c r="F59" s="13"/>
      <c r="G59" s="19"/>
      <c r="K59" s="13"/>
      <c r="L59" s="13"/>
      <c r="O59" s="13"/>
      <c r="P59" s="13"/>
      <c r="Q59" s="19"/>
      <c r="T59" s="13"/>
      <c r="Y59" s="32" t="s">
        <v>342</v>
      </c>
      <c r="Z59" s="32" t="s">
        <v>470</v>
      </c>
      <c r="AF59" s="30"/>
    </row>
    <row r="60" spans="1:37" x14ac:dyDescent="0.2">
      <c r="A60" s="13"/>
      <c r="B60" s="13"/>
      <c r="F60" s="13"/>
      <c r="G60" s="19"/>
      <c r="K60" s="13"/>
      <c r="L60" s="13"/>
      <c r="O60" s="13"/>
      <c r="P60" s="13"/>
      <c r="Q60" s="19"/>
      <c r="T60" s="13"/>
      <c r="Y60" s="32" t="s">
        <v>343</v>
      </c>
      <c r="Z60" s="32" t="s">
        <v>471</v>
      </c>
      <c r="AF60" s="30"/>
    </row>
    <row r="61" spans="1:37" x14ac:dyDescent="0.2">
      <c r="A61" s="13"/>
      <c r="B61" s="13"/>
      <c r="F61" s="13"/>
      <c r="G61" s="19"/>
      <c r="K61" s="13"/>
      <c r="L61" s="13"/>
      <c r="O61" s="13"/>
      <c r="P61" s="13"/>
      <c r="Q61" s="19"/>
      <c r="T61" s="13"/>
      <c r="Y61" s="32" t="s">
        <v>344</v>
      </c>
      <c r="Z61" s="32" t="s">
        <v>472</v>
      </c>
      <c r="AF61" s="30"/>
    </row>
    <row r="62" spans="1:37" x14ac:dyDescent="0.2">
      <c r="A62" s="13"/>
      <c r="B62" s="13"/>
      <c r="F62" s="13"/>
      <c r="G62" s="19"/>
      <c r="K62" s="13"/>
      <c r="L62" s="13"/>
      <c r="O62" s="13"/>
      <c r="P62" s="13"/>
      <c r="Q62" s="19"/>
      <c r="T62" s="13"/>
      <c r="Y62" s="32" t="s">
        <v>345</v>
      </c>
      <c r="Z62" s="32" t="s">
        <v>473</v>
      </c>
      <c r="AF62" s="30"/>
    </row>
    <row r="63" spans="1:37" x14ac:dyDescent="0.2">
      <c r="A63" s="13"/>
      <c r="B63" s="13"/>
      <c r="F63" s="13"/>
      <c r="G63" s="19"/>
      <c r="K63" s="13"/>
      <c r="L63" s="13"/>
      <c r="O63" s="13"/>
      <c r="P63" s="13"/>
      <c r="Q63" s="19"/>
      <c r="T63" s="13"/>
      <c r="Y63" s="32" t="s">
        <v>346</v>
      </c>
      <c r="Z63" s="32" t="s">
        <v>474</v>
      </c>
      <c r="AF63" s="30"/>
    </row>
    <row r="64" spans="1:37" x14ac:dyDescent="0.2">
      <c r="A64" s="13"/>
      <c r="B64" s="13"/>
      <c r="F64" s="13"/>
      <c r="G64" s="19"/>
      <c r="K64" s="13"/>
      <c r="L64" s="13"/>
      <c r="O64" s="13"/>
      <c r="P64" s="13"/>
      <c r="Q64" s="19"/>
      <c r="T64" s="13"/>
      <c r="Y64" s="32" t="s">
        <v>347</v>
      </c>
      <c r="Z64" s="32" t="s">
        <v>475</v>
      </c>
      <c r="AF64" s="30"/>
    </row>
    <row r="65" spans="1:32" x14ac:dyDescent="0.2">
      <c r="A65" s="13"/>
      <c r="B65" s="13"/>
      <c r="F65" s="13"/>
      <c r="G65" s="19"/>
      <c r="K65" s="13"/>
      <c r="L65" s="13"/>
      <c r="O65" s="13"/>
      <c r="P65" s="13"/>
      <c r="Q65" s="19"/>
      <c r="T65" s="13"/>
      <c r="Y65" s="32" t="s">
        <v>348</v>
      </c>
      <c r="Z65" s="32" t="s">
        <v>476</v>
      </c>
      <c r="AF65" s="30"/>
    </row>
    <row r="66" spans="1:32" x14ac:dyDescent="0.2">
      <c r="A66" s="13"/>
      <c r="B66" s="13"/>
      <c r="F66" s="13"/>
      <c r="G66" s="19"/>
      <c r="K66" s="13"/>
      <c r="L66" s="13"/>
      <c r="O66" s="13"/>
      <c r="P66" s="13"/>
      <c r="Q66" s="19"/>
      <c r="T66" s="13"/>
      <c r="Y66" s="32" t="s">
        <v>66</v>
      </c>
      <c r="Z66" s="32" t="s">
        <v>477</v>
      </c>
      <c r="AF66" s="30"/>
    </row>
    <row r="67" spans="1:32" x14ac:dyDescent="0.2">
      <c r="A67" s="13"/>
      <c r="B67" s="13"/>
      <c r="F67" s="13"/>
      <c r="G67" s="19"/>
      <c r="K67" s="13"/>
      <c r="L67" s="13"/>
      <c r="O67" s="13"/>
      <c r="P67" s="13"/>
      <c r="Q67" s="19"/>
      <c r="T67" s="13"/>
      <c r="Y67" s="32" t="s">
        <v>349</v>
      </c>
      <c r="Z67" s="32" t="s">
        <v>478</v>
      </c>
      <c r="AF67" s="30"/>
    </row>
    <row r="68" spans="1:32" x14ac:dyDescent="0.2">
      <c r="A68" s="13"/>
      <c r="B68" s="13"/>
      <c r="F68" s="13"/>
      <c r="G68" s="19"/>
      <c r="K68" s="13"/>
      <c r="L68" s="13"/>
      <c r="O68" s="13"/>
      <c r="P68" s="13"/>
      <c r="Q68" s="19"/>
      <c r="T68" s="13"/>
      <c r="Y68" s="32" t="s">
        <v>350</v>
      </c>
      <c r="Z68" s="32" t="s">
        <v>479</v>
      </c>
      <c r="AF68" s="30"/>
    </row>
    <row r="69" spans="1:32" x14ac:dyDescent="0.2">
      <c r="A69" s="13"/>
      <c r="B69" s="13"/>
      <c r="F69" s="13"/>
      <c r="G69" s="19"/>
      <c r="K69" s="13"/>
      <c r="L69" s="13"/>
      <c r="O69" s="13"/>
      <c r="P69" s="13"/>
      <c r="Q69" s="19"/>
      <c r="T69" s="13"/>
      <c r="Y69" s="32" t="s">
        <v>351</v>
      </c>
      <c r="Z69" s="32" t="s">
        <v>480</v>
      </c>
      <c r="AF69" s="30"/>
    </row>
    <row r="70" spans="1:32" x14ac:dyDescent="0.2">
      <c r="A70" s="13"/>
      <c r="B70" s="13"/>
      <c r="Y70" s="32" t="s">
        <v>352</v>
      </c>
      <c r="Z70" s="32" t="s">
        <v>481</v>
      </c>
    </row>
    <row r="71" spans="1:32" x14ac:dyDescent="0.2">
      <c r="Y71" s="32" t="s">
        <v>353</v>
      </c>
      <c r="Z71" s="32" t="s">
        <v>482</v>
      </c>
    </row>
    <row r="72" spans="1:32" x14ac:dyDescent="0.2">
      <c r="Y72" s="32" t="s">
        <v>354</v>
      </c>
      <c r="Z72" s="32" t="s">
        <v>483</v>
      </c>
    </row>
    <row r="73" spans="1:32" x14ac:dyDescent="0.2">
      <c r="Y73" s="32" t="s">
        <v>355</v>
      </c>
      <c r="Z73" s="32" t="s">
        <v>484</v>
      </c>
    </row>
    <row r="74" spans="1:32" x14ac:dyDescent="0.2">
      <c r="Y74" s="32" t="s">
        <v>356</v>
      </c>
      <c r="Z74" s="32" t="s">
        <v>485</v>
      </c>
    </row>
    <row r="75" spans="1:32" x14ac:dyDescent="0.2">
      <c r="Y75" s="32" t="s">
        <v>357</v>
      </c>
      <c r="Z75" s="32" t="s">
        <v>486</v>
      </c>
    </row>
    <row r="76" spans="1:32" x14ac:dyDescent="0.2">
      <c r="Y76" s="32" t="s">
        <v>358</v>
      </c>
      <c r="Z76" s="32" t="s">
        <v>487</v>
      </c>
    </row>
    <row r="77" spans="1:32" x14ac:dyDescent="0.2">
      <c r="Y77" s="32" t="s">
        <v>359</v>
      </c>
      <c r="Z77" s="32" t="s">
        <v>488</v>
      </c>
    </row>
    <row r="78" spans="1:32" x14ac:dyDescent="0.2">
      <c r="Y78" s="32" t="s">
        <v>360</v>
      </c>
      <c r="Z78" s="32" t="s">
        <v>489</v>
      </c>
    </row>
    <row r="79" spans="1:32" x14ac:dyDescent="0.2">
      <c r="Y79" s="32" t="s">
        <v>361</v>
      </c>
      <c r="Z79" s="32" t="s">
        <v>490</v>
      </c>
    </row>
    <row r="80" spans="1:32" x14ac:dyDescent="0.2">
      <c r="Y80" s="32" t="s">
        <v>362</v>
      </c>
      <c r="Z80" s="32" t="s">
        <v>491</v>
      </c>
    </row>
    <row r="81" spans="25:26" x14ac:dyDescent="0.2">
      <c r="Y81" s="32" t="s">
        <v>363</v>
      </c>
      <c r="Z81" s="32" t="s">
        <v>492</v>
      </c>
    </row>
    <row r="82" spans="25:26" x14ac:dyDescent="0.2">
      <c r="Y82" s="32" t="s">
        <v>364</v>
      </c>
      <c r="Z82" s="32" t="s">
        <v>493</v>
      </c>
    </row>
    <row r="83" spans="25:26" x14ac:dyDescent="0.2">
      <c r="Y83" s="32" t="s">
        <v>365</v>
      </c>
      <c r="Z83" s="32" t="s">
        <v>494</v>
      </c>
    </row>
    <row r="84" spans="25:26" x14ac:dyDescent="0.2">
      <c r="Y84" s="32" t="s">
        <v>366</v>
      </c>
      <c r="Z84" s="32" t="s">
        <v>495</v>
      </c>
    </row>
    <row r="85" spans="25:26" x14ac:dyDescent="0.2">
      <c r="Y85" s="32" t="s">
        <v>367</v>
      </c>
      <c r="Z85" s="32" t="s">
        <v>496</v>
      </c>
    </row>
    <row r="86" spans="25:26" x14ac:dyDescent="0.2">
      <c r="Y86" s="32" t="s">
        <v>368</v>
      </c>
      <c r="Z86" s="32" t="s">
        <v>497</v>
      </c>
    </row>
    <row r="87" spans="25:26" x14ac:dyDescent="0.2">
      <c r="Y87" s="32" t="s">
        <v>369</v>
      </c>
      <c r="Z87" s="32" t="s">
        <v>498</v>
      </c>
    </row>
    <row r="88" spans="25:26" x14ac:dyDescent="0.2">
      <c r="Y88" s="32" t="s">
        <v>370</v>
      </c>
      <c r="Z88" s="32" t="s">
        <v>499</v>
      </c>
    </row>
    <row r="89" spans="25:26" x14ac:dyDescent="0.2">
      <c r="Y89" s="32" t="s">
        <v>371</v>
      </c>
      <c r="Z89" s="32" t="s">
        <v>500</v>
      </c>
    </row>
    <row r="90" spans="25:26" x14ac:dyDescent="0.2">
      <c r="Y90" s="32" t="s">
        <v>372</v>
      </c>
      <c r="Z90" s="32" t="s">
        <v>501</v>
      </c>
    </row>
    <row r="91" spans="25:26" x14ac:dyDescent="0.2">
      <c r="Y91" s="32" t="s">
        <v>373</v>
      </c>
      <c r="Z91" s="32" t="s">
        <v>502</v>
      </c>
    </row>
    <row r="92" spans="25:26" x14ac:dyDescent="0.2">
      <c r="Y92" s="32" t="s">
        <v>374</v>
      </c>
      <c r="Z92" s="32" t="s">
        <v>503</v>
      </c>
    </row>
    <row r="93" spans="25:26" x14ac:dyDescent="0.2">
      <c r="Y93" s="32" t="s">
        <v>375</v>
      </c>
      <c r="Z93" s="32" t="s">
        <v>504</v>
      </c>
    </row>
    <row r="94" spans="25:26" x14ac:dyDescent="0.2">
      <c r="Y94" s="32" t="s">
        <v>376</v>
      </c>
      <c r="Z94" s="32" t="s">
        <v>505</v>
      </c>
    </row>
    <row r="95" spans="25:26" x14ac:dyDescent="0.2">
      <c r="Y95" s="32" t="s">
        <v>377</v>
      </c>
      <c r="Z95" s="32" t="s">
        <v>506</v>
      </c>
    </row>
    <row r="96" spans="25:26" x14ac:dyDescent="0.2">
      <c r="Y96" s="32" t="s">
        <v>281</v>
      </c>
      <c r="Z96" s="32" t="s">
        <v>507</v>
      </c>
    </row>
    <row r="97" spans="25:26" x14ac:dyDescent="0.2">
      <c r="Y97" s="32" t="s">
        <v>378</v>
      </c>
      <c r="Z97" s="32" t="s">
        <v>508</v>
      </c>
    </row>
    <row r="98" spans="25:26" x14ac:dyDescent="0.2">
      <c r="Y98" s="32" t="s">
        <v>379</v>
      </c>
      <c r="Z98" s="32" t="s">
        <v>509</v>
      </c>
    </row>
    <row r="99" spans="25:26" x14ac:dyDescent="0.2">
      <c r="Y99" s="32" t="s">
        <v>409</v>
      </c>
      <c r="Z99" s="32" t="s">
        <v>510</v>
      </c>
    </row>
    <row r="100" spans="25:26" x14ac:dyDescent="0.2">
      <c r="Y100" s="32" t="s">
        <v>601</v>
      </c>
      <c r="Z100" s="32" t="s">
        <v>511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2022-06-21T11:17:28Z</cp:lastPrinted>
  <dcterms:created xsi:type="dcterms:W3CDTF">2012-03-13T00:50:25Z</dcterms:created>
  <dcterms:modified xsi:type="dcterms:W3CDTF">2022-08-19T03:34:48Z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