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0315375D-5A70-46AA-A713-8A8F93A53262}"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9" i="11" l="1"/>
  <c r="AU40" i="11" l="1"/>
  <c r="AY71" i="11" l="1"/>
  <c r="AY76" i="11" s="1"/>
  <c r="AY68" i="11"/>
  <c r="AY69" i="11" s="1"/>
  <c r="AY65" i="11"/>
  <c r="AY67" i="11" s="1"/>
  <c r="AY64" i="11"/>
  <c r="AY400" i="11"/>
  <c r="AY396" i="11"/>
  <c r="AY399" i="11" s="1"/>
  <c r="AY372" i="11"/>
  <c r="AY371" i="11"/>
  <c r="AY370" i="11"/>
  <c r="AY369" i="11"/>
  <c r="AY368" i="11"/>
  <c r="AY367" i="11"/>
  <c r="AY334" i="11"/>
  <c r="AY339" i="11" s="1"/>
  <c r="AY321" i="11"/>
  <c r="AY329" i="11" s="1"/>
  <c r="AY327" i="11" l="1"/>
  <c r="AY330" i="11"/>
  <c r="AY331" i="11"/>
  <c r="AY326" i="11"/>
  <c r="AY397" i="11"/>
  <c r="AY322" i="11"/>
  <c r="AY323" i="11"/>
  <c r="AY324" i="11"/>
  <c r="AY332" i="11"/>
  <c r="AY398" i="11"/>
  <c r="AY325" i="11"/>
  <c r="AY333" i="11"/>
  <c r="AY336" i="11"/>
  <c r="AY337" i="11"/>
  <c r="AY328" i="11"/>
  <c r="AY338" i="11"/>
  <c r="AY340"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8" i="11" s="1"/>
  <c r="AY170" i="11"/>
  <c r="AY171"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53" i="11" l="1"/>
  <c r="AY114" i="11"/>
  <c r="AY118" i="11"/>
  <c r="AY116" i="11"/>
  <c r="AY175" i="11"/>
  <c r="AY205" i="11"/>
  <c r="AY119" i="11"/>
  <c r="AY206" i="11"/>
  <c r="AY142" i="11"/>
  <c r="AY212" i="11"/>
  <c r="AY203" i="11"/>
  <c r="AY152" i="11"/>
  <c r="AY204" i="11"/>
  <c r="AY213" i="11"/>
  <c r="AY163" i="11"/>
  <c r="AY209" i="11"/>
  <c r="AY193" i="11"/>
  <c r="AY100" i="11"/>
  <c r="AY164" i="11"/>
  <c r="AY130" i="11"/>
  <c r="AY201" i="11"/>
  <c r="AY210" i="11"/>
  <c r="AY174" i="11"/>
  <c r="AY202" i="11"/>
  <c r="AY115" i="11"/>
  <c r="AY123" i="11"/>
  <c r="AY131" i="11"/>
  <c r="AY143" i="11"/>
  <c r="AY179" i="11"/>
  <c r="AY124" i="11"/>
  <c r="AY144" i="11"/>
  <c r="AY117" i="11"/>
  <c r="AY125" i="11"/>
  <c r="AY151" i="11"/>
  <c r="AY145" i="11"/>
  <c r="AY120" i="11"/>
  <c r="AY128" i="11"/>
  <c r="AY154" i="11"/>
  <c r="AY140" i="11"/>
  <c r="AY134" i="11"/>
  <c r="AY176" i="11"/>
  <c r="AY198" i="11"/>
  <c r="AY113" i="11"/>
  <c r="AY155" i="11"/>
  <c r="AY177"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97" i="11"/>
  <c r="AY96" i="11"/>
  <c r="AY81" i="11"/>
  <c r="AY83" i="11"/>
  <c r="AY79" i="11"/>
  <c r="AY82" i="11"/>
  <c r="AY84" i="11"/>
  <c r="AY85" i="11"/>
  <c r="AY49" i="11"/>
  <c r="AY87" i="11"/>
  <c r="AY55" i="11"/>
  <c r="AY80" i="11"/>
  <c r="AY91" i="11"/>
  <c r="AY92" i="11"/>
  <c r="AY8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<sst xmlns="http://schemas.openxmlformats.org/spreadsheetml/2006/main" count="1332" uniqueCount="691">
  <si>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</si>
  <si>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</si>
  <si>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</si>
  <si>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</si>
  <si>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</si>
  <si>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</si>
  <si>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</si>
  <si>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</si>
  <si>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</si>
  <si>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</si>
  <si>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</si>
  <si>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</si>
  <si>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</si>
  <si>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</si>
  <si>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</si>
  <si>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</si>
  <si>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</si>
  <si>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</si>
  <si>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</si>
  <si>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</si>
  <si>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</si>
  <si>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</si>
  <si>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</si>
  <si>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</si>
  <si>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</si>
  <si>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</si>
  <si>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</si>
  <si>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</si>
  <si>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</si>
  <si>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</si>
  <si>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</si>
  <si>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</si>
  <si>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</si>
  <si>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</si>
  <si>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</si>
  <si>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</si>
  <si>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</si>
  <si>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</si>
  <si>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</si>
  <si>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</si>
  <si>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</si>
  <si>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</si>
  <si>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</si>
  <si>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</si>
  <si>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</si>
  <si>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</si>
  <si>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</si>
  <si>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</si>
  <si>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</si>
  <si>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</si>
  <si>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</si>
  <si>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</si>
  <si>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</si>
  <si>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</si>
  <si>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</si>
  <si>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</si>
  <si>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</si>
  <si>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</si>
  <si>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</si>
  <si>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</si>
  <si>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</si>
  <si>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</si>
  <si>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</si>
  <si>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</si>
  <si>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</si>
  <si>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</si>
  <si>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</si>
  <si>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</si>
  <si>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</si>
  <si>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</si>
  <si>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</si>
  <si>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</si>
  <si>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</si>
  <si>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</si>
  <si>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</si>
  <si>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</si>
  <si>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</si>
  <si>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</si>
  <si>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</si>
  <si>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</si>
  <si>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</si>
  <si>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</si>
  <si>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</si>
  <si>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</si>
  <si>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</si>
  <si>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</si>
  <si>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</si>
  <si>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</si>
  <si>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</si>
  <si>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</si>
  <si>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</si>
  <si>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</si>
  <si>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</si>
  <si>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</si>
  <si>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</si>
  <si>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</si>
  <si>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</si>
  <si>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</si>
  <si>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</si>
  <si>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</si>
  <si>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</si>
  <si>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</si>
  <si>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</si>
  <si>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</si>
  <si>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</si>
  <si>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</si>
  <si>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</si>
  <si>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</si>
  <si>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</si>
  <si>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</si>
  <si>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</si>
  <si>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</si>
  <si>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</si>
  <si>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</si>
  <si>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</si>
  <si>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</si>
  <si>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</si>
  <si>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</si>
  <si>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</si>
  <si>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</si>
  <si>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</si>
  <si>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</si>
  <si>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</si>
  <si>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</si>
  <si>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</si>
  <si>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</si>
  <si>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</si>
  <si>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</si>
  <si>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</si>
  <si>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</si>
  <si>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</si>
  <si>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</si>
  <si>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</si>
  <si>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</si>
  <si>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</si>
  <si>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</si>
  <si>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</si>
  <si>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</si>
  <si>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</si>
  <si>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</si>
  <si>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</si>
  <si>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</si>
  <si>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</si>
  <si>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</si>
  <si>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</si>
  <si>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</si>
  <si>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</si>
  <si>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</si>
  <si>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</si>
  <si>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</si>
  <si>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</si>
  <si>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</si>
  <si>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</si>
  <si>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</si>
  <si>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</si>
  <si>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</si>
  <si>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</si>
  <si>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</si>
  <si>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</si>
  <si>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</si>
  <si>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</si>
  <si>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</si>
  <si>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</si>
  <si>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</si>
  <si>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</si>
  <si>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</si>
  <si>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</si>
  <si>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</si>
  <si>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</si>
  <si>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</si>
  <si>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</si>
  <si>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</si>
  <si>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</si>
  <si>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</si>
  <si>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</si>
  <si>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</si>
  <si>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</si>
  <si>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</si>
  <si>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</si>
  <si>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</si>
  <si>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</si>
  <si>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</si>
  <si>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</si>
  <si>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</si>
  <si>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</si>
  <si>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</si>
  <si>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</si>
  <si>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</si>
  <si>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</si>
  <si>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</si>
  <si>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</si>
  <si>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</si>
  <si>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</si>
  <si>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</si>
  <si>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</si>
  <si>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</si>
  <si>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</si>
  <si>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</si>
  <si>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</si>
  <si>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</si>
  <si>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</si>
  <si>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</si>
  <si>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</si>
  <si>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</si>
  <si>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</si>
  <si>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</si>
  <si>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</si>
  <si>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</si>
  <si>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</si>
  <si>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</si>
  <si>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</si>
  <si>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</si>
  <si>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</si>
  <si>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</si>
  <si>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</si>
  <si>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</si>
  <si>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</si>
  <si>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</si>
  <si>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</si>
  <si>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</si>
  <si>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</si>
  <si>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</si>
  <si>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</si>
  <si>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</si>
  <si>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</si>
  <si>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</si>
  <si>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</si>
  <si>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</si>
  <si>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</si>
  <si>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</si>
  <si>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</si>
  <si>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</si>
  <si>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</si>
  <si>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</si>
  <si>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</si>
  <si>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</si>
  <si>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</si>
  <si>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</si>
  <si>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</si>
  <si>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</si>
  <si>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</si>
  <si>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</si>
  <si>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</si>
  <si>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</si>
  <si>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</si>
  <si>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</si>
  <si>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</si>
  <si>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</si>
  <si>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</si>
  <si>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</si>
  <si>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</si>
  <si>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</si>
  <si>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</si>
  <si>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</si>
  <si>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</si>
  <si>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</si>
  <si>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</si>
  <si>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</si>
  <si>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</si>
  <si>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</si>
  <si>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</si>
  <si>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</si>
  <si>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</si>
  <si>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</si>
  <si>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</si>
  <si>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</si>
  <si>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</si>
  <si>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</si>
  <si>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</si>
  <si>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</si>
  <si>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</si>
  <si>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</si>
  <si>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</si>
  <si>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</si>
  <si>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</si>
  <si>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</si>
  <si>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</si>
  <si>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</si>
  <si>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</si>
  <si>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</si>
  <si>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</si>
  <si>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</si>
  <si>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</si>
  <si>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</si>
  <si>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</si>
  <si>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</si>
  <si>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</si>
  <si>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</si>
  <si>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</si>
  <si>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</si>
  <si>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</si>
  <si>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</si>
  <si>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</si>
  <si>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</si>
  <si>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</si>
  <si>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</si>
  <si>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</si>
  <si>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</si>
  <si>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</si>
  <si>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</si>
  <si>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</si>
  <si>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</si>
  <si>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</si>
  <si>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</si>
  <si>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</si>
  <si>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</si>
  <si>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</si>
  <si>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</si>
  <si>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</si>
  <si>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</si>
  <si>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</si>
  <si>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</si>
  <si>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</si>
  <si>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</si>
  <si>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</si>
  <si>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</si>
  <si>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</si>
  <si>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</si>
  <si>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</si>
  <si>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</si>
  <si>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</si>
  <si>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</si>
  <si>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</si>
  <si>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</si>
  <si>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</si>
  <si>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</si>
  <si>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</si>
  <si>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</si>
  <si>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</si>
  <si>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</si>
  <si>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</si>
  <si>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</si>
  <si>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</si>
  <si>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</si>
  <si>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</si>
  <si>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</si>
  <si>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</si>
  <si>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</si>
  <si>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</si>
  <si>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</si>
  <si>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</si>
  <si>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</si>
  <si>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</si>
  <si>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</si>
  <si>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</si>
  <si>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</si>
  <si>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</si>
  <si>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</si>
  <si>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</si>
  <si>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</si>
  <si>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</si>
  <si>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</si>
  <si>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</si>
  <si>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</si>
  <si>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</si>
  <si>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</si>
  <si>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</si>
  <si>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</si>
  <si>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</si>
  <si>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</si>
  <si>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</si>
  <si>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</si>
  <si>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</si>
  <si>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</si>
  <si>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</si>
  <si>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</si>
  <si>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</si>
  <si>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</si>
  <si>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</si>
  <si>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</si>
  <si>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</si>
  <si>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</si>
  <si>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</si>
  <si>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</si>
  <si>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</si>
  <si>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</si>
  <si>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</si>
  <si>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</si>
  <si>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</si>
  <si>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</si>
  <si>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</si>
  <si>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</si>
  <si>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</si>
  <si>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</si>
  <si>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</si>
  <si>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</si>
  <si>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</si>
  <si>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</si>
  <si>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</si>
  <si>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</si>
  <si>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</si>
  <si>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</si>
  <si>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</si>
  <si>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</si>
  <si>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</si>
  <si>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</si>
  <si>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</si>
  <si>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</si>
  <si>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</si>
  <si>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</si>
  <si>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</si>
  <si>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</si>
  <si>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</si>
  <si>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</si>
  <si>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</si>
  <si>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</si>
  <si>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</si>
  <si>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</si>
  <si>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</si>
  <si>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</si>
  <si>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</si>
  <si>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</si>
  <si>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</si>
  <si>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</si>
  <si>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</si>
  <si>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</si>
  <si>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</si>
  <si>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</si>
  <si>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</si>
  <si>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</si>
  <si>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</si>
  <si>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</si>
  <si>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</si>
  <si>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</si>
  <si>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</si>
  <si>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</si>
  <si>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</si>
  <si>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</si>
  <si>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</si>
  <si>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</si>
  <si>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</si>
  <si>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</si>
  <si>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</si>
  <si>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</si>
  <si>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</si>
  <si>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</si>
  <si>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</si>
  <si>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</si>
  <si>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</si>
  <si>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</si>
  <si>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</si>
  <si>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</si>
  <si>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</si>
  <si>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</si>
  <si>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</si>
  <si>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</si>
  <si>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</si>
  <si>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</si>
  <si>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</si>
  <si>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</si>
  <si>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</si>
  <si>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</si>
  <si>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</si>
  <si>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</si>
  <si>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</si>
  <si>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</si>
  <si>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</si>
  <si>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</si>
  <si>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</si>
  <si>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</si>
  <si>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</si>
  <si>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</si>
  <si>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</si>
  <si>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</si>
  <si>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</si>
  <si>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</si>
  <si>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</si>
  <si>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</si>
  <si>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</si>
  <si>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</si>
  <si>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</si>
  <si>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</si>
  <si>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</si>
  <si>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</si>
  <si>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</si>
  <si>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</si>
  <si>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</si>
  <si>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</si>
  <si>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</si>
  <si>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</si>
  <si>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</si>
  <si>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</si>
  <si>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</si>
  <si>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</si>
  <si>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</si>
  <si>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</si>
  <si>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</si>
  <si>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</si>
  <si>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</si>
  <si>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</si>
  <si>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</si>
  <si>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</si>
  <si>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</si>
  <si>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</si>
  <si>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</si>
  <si>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</si>
  <si>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</si>
  <si>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</si>
  <si>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</si>
  <si>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</si>
  <si>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</si>
  <si>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</si>
  <si>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</si>
  <si>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</si>
  <si>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</si>
  <si>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</si>
  <si>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</si>
  <si>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</si>
  <si>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</si>
  <si>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</si>
  <si>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</si>
  <si>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</si>
  <si>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</si>
  <si>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</si>
  <si>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</si>
  <si>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</si>
  <si>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</si>
  <si>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</si>
  <si>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</si>
  <si>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</si>
  <si>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</si>
  <si>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</si>
  <si>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</si>
  <si>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</si>
  <si>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</si>
  <si>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</si>
  <si>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</si>
  <si>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</si>
  <si>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</si>
  <si>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</si>
  <si>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</si>
  <si>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</si>
  <si>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</si>
  <si>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</si>
  <si>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</si>
  <si>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</si>
  <si>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</si>
  <si>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</si>
  <si>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</si>
  <si>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</si>
  <si>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</si>
  <si>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</si>
  <si>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</si>
  <si>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</si>
  <si>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</si>
  <si>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</si>
  <si>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</si>
  <si>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</si>
  <si>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</si>
  <si>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</si>
  <si>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</si>
  <si>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</si>
  <si>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</si>
  <si>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</si>
  <si>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</si>
  <si>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</si>
  <si>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</si>
  <si>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</si>
  <si>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</si>
  <si>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</si>
  <si>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</si>
  <si>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</si>
  <si>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</si>
  <si>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</si>
  <si>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</si>
  <si>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</si>
  <si>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</si>
  <si>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</si>
  <si>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</si>
  <si>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</si>
  <si>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</si>
  <si>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</si>
  <si>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</si>
  <si>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</si>
  <si>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</si>
  <si>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</si>
  <si>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</si>
  <si>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</si>
  <si>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</si>
  <si>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</si>
  <si>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</si>
  <si>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</si>
  <si>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</si>
  <si>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</si>
  <si>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</si>
  <si>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</si>
  <si>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</si>
  <si>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</si>
  <si>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</si>
  <si>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</si>
  <si>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</si>
  <si>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</si>
  <si>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</si>
  <si>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</si>
  <si>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</si>
  <si>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</si>
  <si>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</si>
  <si>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</si>
  <si>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</si>
  <si>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</si>
  <si>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</si>
  <si>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</si>
  <si>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</si>
  <si>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</si>
  <si>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</si>
  <si>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PCB廃棄物対策推進費補助金</t>
  </si>
  <si>
    <t>環境再生・資源循環局</t>
  </si>
  <si>
    <t>平成13年度</t>
  </si>
  <si>
    <t>令和9年度</t>
  </si>
  <si>
    <t>環境再生施設整備担当参事官付ポリ塩化ビフェニル廃棄物処理推進室</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</si>
  <si>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</si>
  <si>
    <t>-</t>
  </si>
  <si>
    <t>中間貯蔵・環境安全事業株式会社出資金</t>
  </si>
  <si>
    <t>令和7年度までにＰＣＢ廃棄物（大型変圧器等）を全量処理する。</t>
  </si>
  <si>
    <t>ＰＣＢ廃棄物（大型変圧器等）全体累積処理台数</t>
  </si>
  <si>
    <t>台</t>
  </si>
  <si>
    <t>ポリ塩化ビフェニル廃棄物処理基本計画（令和元年閣議決定）
ポリ塩化ビフェニル廃棄物処理基本計画（平成28年閣議決定）
中間貯蔵･環境保全事業株式会社でのPCB廃棄物処理実績</t>
  </si>
  <si>
    <t>●●</t>
    <phoneticPr fontId="5"/>
  </si>
  <si>
    <t>中小企業者等助成金額</t>
  </si>
  <si>
    <t>百万円</t>
  </si>
  <si>
    <t>X：助成実績額（千円）／Ｙ：助成件数（件）　　　　　　　　　　　　　　</t>
    <phoneticPr fontId="5"/>
  </si>
  <si>
    <t>千円</t>
  </si>
  <si>
    <t>　 　X/Y</t>
    <phoneticPr fontId="5"/>
  </si>
  <si>
    <t>1,938,777/3676</t>
  </si>
  <si>
    <t>／　</t>
    <phoneticPr fontId="5"/>
  </si>
  <si>
    <t>／　　　　　　　　　　　　　　</t>
    <phoneticPr fontId="5"/>
  </si>
  <si>
    <t>／　　　　　　　　　　　　　　</t>
    <phoneticPr fontId="5"/>
  </si>
  <si>
    <t>133</t>
  </si>
  <si>
    <t>141</t>
  </si>
  <si>
    <t>174</t>
  </si>
  <si>
    <t>172</t>
  </si>
  <si>
    <t>165</t>
  </si>
  <si>
    <t>178</t>
  </si>
  <si>
    <t>○</t>
  </si>
  <si>
    <t>6,650,248/8,576</t>
    <phoneticPr fontId="5"/>
  </si>
  <si>
    <t>3,772,345/5,365</t>
    <phoneticPr fontId="5"/>
  </si>
  <si>
    <t>A.中間貯蔵・環境安全事業株式会社</t>
    <rPh sb="2" eb="6">
      <t>チュウカンチョゾウ</t>
    </rPh>
    <rPh sb="7" eb="13">
      <t>カンキョウアンゼンジギョウ</t>
    </rPh>
    <rPh sb="13" eb="17">
      <t>カブシキガイシャ</t>
    </rPh>
    <phoneticPr fontId="5"/>
  </si>
  <si>
    <t>B.室蘭市</t>
    <rPh sb="2" eb="5">
      <t>ムロランシ</t>
    </rPh>
    <phoneticPr fontId="5"/>
  </si>
  <si>
    <t>C.北九州市</t>
    <rPh sb="2" eb="6">
      <t>キタキュウシュウシ</t>
    </rPh>
    <phoneticPr fontId="5"/>
  </si>
  <si>
    <t>D.独立行政府法人環境再生保全機構</t>
    <rPh sb="2" eb="7">
      <t>ドクリツギョウセイフ</t>
    </rPh>
    <rPh sb="7" eb="9">
      <t>ホウジン</t>
    </rPh>
    <rPh sb="9" eb="17">
      <t>カンキョウサイセイホゼンキコウ</t>
    </rPh>
    <phoneticPr fontId="5"/>
  </si>
  <si>
    <t>E.中間貯蔵・環境安全事業株式会社</t>
    <rPh sb="2" eb="6">
      <t>チュウカンチョゾウ</t>
    </rPh>
    <rPh sb="7" eb="11">
      <t>カンキョウアンゼン</t>
    </rPh>
    <rPh sb="11" eb="13">
      <t>ジギョウ</t>
    </rPh>
    <rPh sb="13" eb="17">
      <t>カブシキガイシャ</t>
    </rPh>
    <phoneticPr fontId="5"/>
  </si>
  <si>
    <t>その他</t>
    <rPh sb="2" eb="3">
      <t>タ</t>
    </rPh>
    <phoneticPr fontId="5"/>
  </si>
  <si>
    <t>ＰＣＢ廃棄物処理基金の造成及び中小企業者等のＰＣＢ廃棄物処理に係る費用負担軽減のための助成</t>
    <phoneticPr fontId="5"/>
  </si>
  <si>
    <t>補助金</t>
    <rPh sb="0" eb="3">
      <t>ホジョキン</t>
    </rPh>
    <phoneticPr fontId="5"/>
  </si>
  <si>
    <t>PCB廃棄物処理事業をはじめとする環境産業拠点及び冷凍冷蔵設備の老朽化施設の整備を実施</t>
    <phoneticPr fontId="5"/>
  </si>
  <si>
    <t>※令和３年度予算措置の実績なし</t>
    <rPh sb="1" eb="3">
      <t>レイワ</t>
    </rPh>
    <rPh sb="4" eb="6">
      <t>ネンド</t>
    </rPh>
    <rPh sb="6" eb="8">
      <t>ヨサン</t>
    </rPh>
    <rPh sb="8" eb="10">
      <t>ソチ</t>
    </rPh>
    <rPh sb="11" eb="13">
      <t>ジッセキ</t>
    </rPh>
    <phoneticPr fontId="5"/>
  </si>
  <si>
    <t>中小企業者等が保管するPCB廃棄物の処理を実施</t>
    <phoneticPr fontId="5"/>
  </si>
  <si>
    <t>中間貯蔵・環境安全事業株式会社</t>
    <rPh sb="0" eb="4">
      <t>チュウカンチョゾウ</t>
    </rPh>
    <rPh sb="5" eb="7">
      <t>カンキョウ</t>
    </rPh>
    <rPh sb="7" eb="9">
      <t>アンゼン</t>
    </rPh>
    <rPh sb="9" eb="11">
      <t>ジギョウ</t>
    </rPh>
    <rPh sb="11" eb="15">
      <t>カブシキガイシャ</t>
    </rPh>
    <phoneticPr fontId="5"/>
  </si>
  <si>
    <t>PCB処理設備のPCB除去及び原状回復のための費用</t>
    <rPh sb="3" eb="5">
      <t>ショリ</t>
    </rPh>
    <rPh sb="5" eb="7">
      <t>セツビ</t>
    </rPh>
    <rPh sb="11" eb="14">
      <t>ジョキョオヨ</t>
    </rPh>
    <rPh sb="15" eb="17">
      <t>ゲンジョウ</t>
    </rPh>
    <rPh sb="17" eb="19">
      <t>カイフク</t>
    </rPh>
    <rPh sb="23" eb="25">
      <t>ヒヨウ</t>
    </rPh>
    <phoneticPr fontId="5"/>
  </si>
  <si>
    <t>室蘭市</t>
    <rPh sb="0" eb="3">
      <t>ムロランシ</t>
    </rPh>
    <phoneticPr fontId="5"/>
  </si>
  <si>
    <t>補助金等交付</t>
  </si>
  <si>
    <t>北九州市</t>
    <rPh sb="0" eb="4">
      <t>キタキュウシュウシ</t>
    </rPh>
    <phoneticPr fontId="5"/>
  </si>
  <si>
    <t>PCB廃棄物を安全かつ早期の処理の推進を図るとともに、全国におけるPCB廃棄物処理を円滑に進める際の参考となうような必要な情報等を収集・整理を実施</t>
    <phoneticPr fontId="5"/>
  </si>
  <si>
    <t>中小企業者等が保管するＰＣＢ廃棄物の処理を実施</t>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</si>
  <si>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phoneticPr fontId="5"/>
  </si>
  <si>
    <t>（独）環境再生保全機構に設置したＰＣＢ廃棄物処理基金を造成し、費用負担が困難な中小企業者等の処理費用を負担軽減し、ＰＣＢ廃棄物の円滑な処理を促進するとともに、都道府県市の行政代執行を支援する。</t>
    <phoneticPr fontId="5"/>
  </si>
  <si>
    <t>-</t>
    <phoneticPr fontId="5"/>
  </si>
  <si>
    <t>ＰＣＢ特措法に基づき、ＰＣＢ廃棄物の早期処理完了のために国が行うべき事業である。</t>
    <phoneticPr fontId="5"/>
  </si>
  <si>
    <t>ＰＣＢ処理基本計画の第４章に実施すべきこととして位置づけられているため、必要な事業である。</t>
    <phoneticPr fontId="5"/>
  </si>
  <si>
    <t>無</t>
  </si>
  <si>
    <t>中間貯蔵・環境安全事業株式会社法及びPCB廃棄物処理基本計画に基づく補助等である。</t>
    <phoneticPr fontId="5"/>
  </si>
  <si>
    <t>‐</t>
  </si>
  <si>
    <t>限られた予算内で想定された成果が得られたことを確認しており、妥当と考える。</t>
    <phoneticPr fontId="5"/>
  </si>
  <si>
    <t>基金造成先において、適正に中小企業者が保管するＰＣＢ廃棄物の処理に係る助成業務がなされていることを確認しており、妥当と考える。</t>
    <phoneticPr fontId="5"/>
  </si>
  <si>
    <t>繰越額は各自治体が実施する環境整備事業に関するもの。</t>
    <phoneticPr fontId="5"/>
  </si>
  <si>
    <t>将来の処理が必要な台数を想定し、今後必要な助成が確実に行われるようにしている。</t>
    <phoneticPr fontId="5"/>
  </si>
  <si>
    <t>ＰＣＢ廃棄物の全量処理に向けて、着実に成果を得られている。</t>
    <phoneticPr fontId="5"/>
  </si>
  <si>
    <t>基金造成先において適正にかつ効率的に業務が実施され、当初想定された成果が得られた。</t>
    <phoneticPr fontId="5"/>
  </si>
  <si>
    <t>概ね見合っているものと考える。</t>
    <phoneticPr fontId="5"/>
  </si>
  <si>
    <t>事業における成果物をＰＣＢ廃棄物の確実な処理の推進に活用している。</t>
    <phoneticPr fontId="5"/>
  </si>
  <si>
    <t>交付要綱等に基づき限られた予算内で確実に基金が造成されているとともに、基金造成先において、適正に中小企業者等が保管するＰＣＢ廃棄物の処理に係る助成業務がなされ、想定された成果が得られていることを随時把握・確認している。</t>
    <phoneticPr fontId="5"/>
  </si>
  <si>
    <t>引き続き、中小企業者等が保管するＰＣＢ廃棄物の処理が促進されるよう着実な執行に努めるとともに、今後は行政代執行に係る地方公共団体の負担を軽減するのための支援費用の補助等も含め、更に早期の処理完了に向けて事業を実施していく。</t>
    <phoneticPr fontId="5"/>
  </si>
  <si>
    <t>-</t>
    <phoneticPr fontId="5"/>
  </si>
  <si>
    <t>-</t>
    <phoneticPr fontId="5"/>
  </si>
  <si>
    <t>PCB廃棄物を円滑に処理する。</t>
    <rPh sb="3" eb="6">
      <t>ハイキブツ</t>
    </rPh>
    <rPh sb="7" eb="9">
      <t>エンカツ</t>
    </rPh>
    <rPh sb="10" eb="12">
      <t>ショリ</t>
    </rPh>
    <phoneticPr fontId="5"/>
  </si>
  <si>
    <t>令和９年度末までにPCB廃棄物の処理を完了する必要があることから、本事業を実施する。</t>
    <rPh sb="0" eb="2">
      <t>レイワ</t>
    </rPh>
    <rPh sb="3" eb="4">
      <t>ネン</t>
    </rPh>
    <rPh sb="4" eb="5">
      <t>ド</t>
    </rPh>
    <rPh sb="5" eb="6">
      <t>マツ</t>
    </rPh>
    <rPh sb="12" eb="15">
      <t>ハイキブツ</t>
    </rPh>
    <rPh sb="16" eb="18">
      <t>ショリ</t>
    </rPh>
    <rPh sb="19" eb="21">
      <t>カンリョウ</t>
    </rPh>
    <rPh sb="23" eb="25">
      <t>ヒツヨウ</t>
    </rPh>
    <rPh sb="33" eb="34">
      <t>ホン</t>
    </rPh>
    <rPh sb="34" eb="36">
      <t>ジギョウ</t>
    </rPh>
    <rPh sb="37" eb="39">
      <t>ジッシ</t>
    </rPh>
    <phoneticPr fontId="5"/>
  </si>
  <si>
    <t>ＰＣＢ廃棄物処理基本計画</t>
    <phoneticPr fontId="5"/>
  </si>
  <si>
    <t>00</t>
    <phoneticPr fontId="5"/>
  </si>
  <si>
    <t>産業廃棄物適正処理
推進費補助金</t>
    <rPh sb="0" eb="2">
      <t>サンギョウ</t>
    </rPh>
    <rPh sb="2" eb="5">
      <t>ハイキブツ</t>
    </rPh>
    <rPh sb="5" eb="7">
      <t>テキセイ</t>
    </rPh>
    <rPh sb="7" eb="9">
      <t>ショリ</t>
    </rPh>
    <rPh sb="10" eb="13">
      <t>スイシンヒ</t>
    </rPh>
    <rPh sb="13" eb="16">
      <t>ホジョキン</t>
    </rPh>
    <phoneticPr fontId="5"/>
  </si>
  <si>
    <t>2,870,094/4,365</t>
    <phoneticPr fontId="5"/>
  </si>
  <si>
    <t>https://www.env.go.jp/guide/seisaku/index.html</t>
    <phoneticPr fontId="5"/>
  </si>
  <si>
    <t>目標4-4</t>
    <rPh sb="0" eb="2">
      <t>モクヒョウ</t>
    </rPh>
    <phoneticPr fontId="5"/>
  </si>
  <si>
    <t>ポリ塩化ビフェニル廃棄物処理推進室長 松田　尚之</t>
    <rPh sb="19" eb="21">
      <t>マツダ</t>
    </rPh>
    <rPh sb="22" eb="24">
      <t>タカユキ</t>
    </rPh>
    <phoneticPr fontId="5"/>
  </si>
  <si>
    <t>外部有識者点検対象外</t>
    <phoneticPr fontId="5"/>
  </si>
  <si>
    <t>引き続き、ＰＣＢ廃棄物の処理が促進されるよう着実な執行に努めるとともに、更に早期の処理完了に向けて効率的かつ効果的な事業を実施していくこと。</t>
    <phoneticPr fontId="5"/>
  </si>
  <si>
    <t>引き続き、ＰＣＢ廃棄物の処理が促進されるよう着実な執行に努めるとともに、今後は更に早期の処理完了に向けて事業を実施していく。</t>
    <phoneticPr fontId="5"/>
  </si>
  <si>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○関係自治体における安全かつ確実な廃蛍光灯安定器の処理が確保されるための環境整備事業に対し補助する。（補助率：定額）
○ＰＣＢ廃棄物の処理完了後、速やかに処理設備のＰＣＢを除去し、原状回復を行う必要があることから、中間貯蔵・環境安全事業株式会社に対し、ＰＣＢ処理設備のＰＣＢ除去及び原状回復のための費用を支出する。</t>
    <rPh sb="160" eb="163">
      <t>ホジョリツ</t>
    </rPh>
    <rPh sb="164" eb="166">
      <t>テイガク</t>
    </rPh>
    <phoneticPr fontId="5"/>
  </si>
  <si>
    <t>PCB処理設備におけるPCB除去及び原状回復のための費用が増加</t>
    <rPh sb="3" eb="5">
      <t>ショリ</t>
    </rPh>
    <rPh sb="5" eb="7">
      <t>セツビ</t>
    </rPh>
    <rPh sb="14" eb="16">
      <t>ジョキョ</t>
    </rPh>
    <rPh sb="16" eb="17">
      <t>オヨ</t>
    </rPh>
    <rPh sb="18" eb="20">
      <t>ゲンジョウ</t>
    </rPh>
    <rPh sb="20" eb="22">
      <t>カイフク</t>
    </rPh>
    <rPh sb="26" eb="28">
      <t>ヒヨウ</t>
    </rPh>
    <rPh sb="29" eb="31">
      <t>ゾウカ</t>
    </rPh>
    <phoneticPr fontId="5"/>
  </si>
  <si>
    <t>４．資源循環政策の推進</t>
    <phoneticPr fontId="5"/>
  </si>
  <si>
    <t>-</t>
    <phoneticPr fontId="5"/>
  </si>
  <si>
    <t>独立行政法人環境再生保全機構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</si>
</sst>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154013</xdr:colOff>
      <xdr:row>271</xdr:row>
      <xdr:rowOff>243358</xdr:rowOff>
    </xdr:from>
    <xdr:to>
      <xdr:col>38</xdr:col>
      <xdr:colOff>99515</xdr:colOff>
      <xdr:row>273</xdr:row>
      <xdr:rowOff>346728</xdr:rowOff>
    </xdr:to>
    <xdr:sp macro="" textlink="">
      <xdr:nvSpPr>
        <xdr:cNvPr id="2" name="大かっこ 1">
          <a:extLst>
            <a:ext uri="{FF2B5EF4-FFF2-40B4-BE49-F238E27FC236}">
              <a16:creationId xmlns:a16="http://schemas.microsoft.com/office/drawing/2014/main" id="{5A1EC99A-36A9-45F2-B07A-14AA0C06ACC3}"/>
            </a:ext>
          </a:extLst>
        </xdr:cNvPr>
        <xdr:cNvSpPr/>
      </xdr:nvSpPr>
      <xdr:spPr>
        <a:xfrm>
          <a:off x="3329013" y="88754887"/>
          <a:ext cx="3867561" cy="813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27</xdr:col>
      <xdr:colOff>93545</xdr:colOff>
      <xdr:row>273</xdr:row>
      <xdr:rowOff>244784</xdr:rowOff>
    </xdr:from>
    <xdr:to>
      <xdr:col>27</xdr:col>
      <xdr:colOff>149031</xdr:colOff>
      <xdr:row>288</xdr:row>
      <xdr:rowOff>104553</xdr:rowOff>
    </xdr:to>
    <xdr:cxnSp macro="">
      <xdr:nvCxnSpPr>
        <xdr:cNvPr id="3" name="直線矢印コネクタ 2">
          <a:extLst>
            <a:ext uri="{FF2B5EF4-FFF2-40B4-BE49-F238E27FC236}">
              <a16:creationId xmlns:a16="http://schemas.microsoft.com/office/drawing/2014/main" id="{F0544D58-50C6-484A-9D94-6E819B8FB868}"/>
            </a:ext>
          </a:extLst>
        </xdr:cNvPr>
        <xdr:cNvCxnSpPr/>
      </xdr:nvCxnSpPr>
      <xdr:spPr>
        <a:xfrm flipH="1">
          <a:off x="5136192" y="89466019"/>
          <a:ext cx="55486" cy="6142534"/>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24522</xdr:colOff>
      <xdr:row>279</xdr:row>
      <xdr:rowOff>29090</xdr:rowOff>
    </xdr:from>
    <xdr:to>
      <xdr:col>25</xdr:col>
      <xdr:colOff>20350</xdr:colOff>
      <xdr:row>282</xdr:row>
      <xdr:rowOff>202636</xdr:rowOff>
    </xdr:to>
    <xdr:sp macro="" textlink="">
      <xdr:nvSpPr>
        <xdr:cNvPr id="4" name="大かっこ 3">
          <a:extLst>
            <a:ext uri="{FF2B5EF4-FFF2-40B4-BE49-F238E27FC236}">
              <a16:creationId xmlns:a16="http://schemas.microsoft.com/office/drawing/2014/main" id="{DFB16258-2B78-48A3-B4A4-ECC3E3B8ED43}"/>
            </a:ext>
          </a:extLst>
        </xdr:cNvPr>
        <xdr:cNvSpPr/>
      </xdr:nvSpPr>
      <xdr:spPr>
        <a:xfrm>
          <a:off x="1331875" y="91394384"/>
          <a:ext cx="3357593" cy="1241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twoCellAnchor>
    <xdr:from>
      <xdr:col>7</xdr:col>
      <xdr:colOff>89785</xdr:colOff>
      <xdr:row>286</xdr:row>
      <xdr:rowOff>517376</xdr:rowOff>
    </xdr:from>
    <xdr:to>
      <xdr:col>25</xdr:col>
      <xdr:colOff>76381</xdr:colOff>
      <xdr:row>287</xdr:row>
      <xdr:rowOff>579436</xdr:rowOff>
    </xdr:to>
    <xdr:sp macro="" textlink="">
      <xdr:nvSpPr>
        <xdr:cNvPr id="5" name="大かっこ 4">
          <a:extLst>
            <a:ext uri="{FF2B5EF4-FFF2-40B4-BE49-F238E27FC236}">
              <a16:creationId xmlns:a16="http://schemas.microsoft.com/office/drawing/2014/main" id="{F3F32D50-DEC9-4949-88A7-ECC22307C644}"/>
            </a:ext>
          </a:extLst>
        </xdr:cNvPr>
        <xdr:cNvSpPr/>
      </xdr:nvSpPr>
      <xdr:spPr>
        <a:xfrm>
          <a:off x="1397138" y="94691611"/>
          <a:ext cx="3348361" cy="726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18</xdr:col>
      <xdr:colOff>180063</xdr:colOff>
      <xdr:row>270</xdr:row>
      <xdr:rowOff>0</xdr:rowOff>
    </xdr:from>
    <xdr:to>
      <xdr:col>37</xdr:col>
      <xdr:colOff>5069</xdr:colOff>
      <xdr:row>271</xdr:row>
      <xdr:rowOff>190344</xdr:rowOff>
    </xdr:to>
    <xdr:sp macro="" textlink="">
      <xdr:nvSpPr>
        <xdr:cNvPr id="6" name="テキスト ボックス 5">
          <a:extLst>
            <a:ext uri="{FF2B5EF4-FFF2-40B4-BE49-F238E27FC236}">
              <a16:creationId xmlns:a16="http://schemas.microsoft.com/office/drawing/2014/main" id="{839B83F7-9A99-4A88-84EA-4F17AAFCA325}"/>
            </a:ext>
          </a:extLst>
        </xdr:cNvPr>
        <xdr:cNvSpPr txBox="1"/>
      </xdr:nvSpPr>
      <xdr:spPr>
        <a:xfrm>
          <a:off x="3541828" y="88152941"/>
          <a:ext cx="3373535" cy="54893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5,115</a:t>
          </a:r>
          <a:r>
            <a:rPr kumimoji="1" lang="ja-JP" altLang="en-US" sz="1100"/>
            <a:t>百万円</a:t>
          </a:r>
          <a:endParaRPr kumimoji="1" lang="en-US" altLang="ja-JP" sz="1100"/>
        </a:p>
      </xdr:txBody>
    </xdr:sp>
    <xdr:clientData/>
  </xdr:twoCellAnchor>
  <xdr:twoCellAnchor>
    <xdr:from>
      <xdr:col>7</xdr:col>
      <xdr:colOff>112195</xdr:colOff>
      <xdr:row>275</xdr:row>
      <xdr:rowOff>307015</xdr:rowOff>
    </xdr:from>
    <xdr:to>
      <xdr:col>25</xdr:col>
      <xdr:colOff>79449</xdr:colOff>
      <xdr:row>278</xdr:row>
      <xdr:rowOff>255455</xdr:rowOff>
    </xdr:to>
    <xdr:sp macro="" textlink="">
      <xdr:nvSpPr>
        <xdr:cNvPr id="7" name="テキスト ボックス 6">
          <a:extLst>
            <a:ext uri="{FF2B5EF4-FFF2-40B4-BE49-F238E27FC236}">
              <a16:creationId xmlns:a16="http://schemas.microsoft.com/office/drawing/2014/main" id="{BD12A13E-5AF4-4DD5-A83E-9BAB58458DA5}"/>
            </a:ext>
          </a:extLst>
        </xdr:cNvPr>
        <xdr:cNvSpPr txBox="1"/>
      </xdr:nvSpPr>
      <xdr:spPr>
        <a:xfrm>
          <a:off x="1419548" y="90245427"/>
          <a:ext cx="3329019" cy="101673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ysClr val="windowText" lastClr="000000"/>
              </a:solidFill>
              <a:latin typeface="+mn-lt"/>
              <a:ea typeface="+mn-ea"/>
              <a:cs typeface="+mn-cs"/>
            </a:rPr>
            <a:t>D.</a:t>
          </a:r>
          <a:r>
            <a:rPr lang="ja-JP" altLang="ja-JP" sz="1100">
              <a:solidFill>
                <a:sysClr val="windowText" lastClr="000000"/>
              </a:solidFill>
              <a:latin typeface="+mn-lt"/>
              <a:ea typeface="+mn-ea"/>
              <a:cs typeface="+mn-cs"/>
            </a:rPr>
            <a:t>独立行政法人環境再生保全機構</a:t>
          </a:r>
          <a:endParaRPr lang="en-US" altLang="ja-JP" sz="1100">
            <a:solidFill>
              <a:sysClr val="windowText" lastClr="000000"/>
            </a:solidFill>
            <a:latin typeface="+mn-lt"/>
            <a:ea typeface="+mn-ea"/>
            <a:cs typeface="+mn-cs"/>
          </a:endParaRPr>
        </a:p>
        <a:p>
          <a:pPr algn="ct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基金運用のみ</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基金残高　</a:t>
          </a:r>
          <a:r>
            <a:rPr lang="ja-JP" altLang="en-US" sz="1100" b="0">
              <a:solidFill>
                <a:sysClr val="windowText" lastClr="000000"/>
              </a:solidFill>
              <a:latin typeface="+mn-lt"/>
              <a:ea typeface="+mn-ea"/>
              <a:cs typeface="+mn-cs"/>
            </a:rPr>
            <a:t>　</a:t>
          </a:r>
          <a:r>
            <a:rPr lang="en-US" altLang="ja-JP" sz="1100" b="0">
              <a:solidFill>
                <a:sysClr val="windowText" lastClr="000000"/>
              </a:solidFill>
              <a:latin typeface="+mn-lt"/>
              <a:ea typeface="+mn-ea"/>
              <a:cs typeface="+mn-cs"/>
            </a:rPr>
            <a:t>26,201</a:t>
          </a:r>
          <a:r>
            <a:rPr lang="ja-JP" altLang="ja-JP"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　</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（内　国庫補助金相当額</a:t>
          </a:r>
          <a:r>
            <a:rPr lang="ja-JP" altLang="en-US" sz="1100" b="1">
              <a:solidFill>
                <a:sysClr val="windowText" lastClr="000000"/>
              </a:solidFill>
              <a:latin typeface="+mn-lt"/>
              <a:ea typeface="+mn-ea"/>
              <a:cs typeface="+mn-cs"/>
            </a:rPr>
            <a:t>　</a:t>
          </a:r>
          <a:r>
            <a:rPr lang="en-US" altLang="ja-JP" sz="1100" b="0">
              <a:solidFill>
                <a:sysClr val="windowText" lastClr="000000"/>
              </a:solidFill>
              <a:latin typeface="+mn-lt"/>
              <a:ea typeface="+mn-ea"/>
              <a:cs typeface="+mn-cs"/>
            </a:rPr>
            <a:t>13,254</a:t>
          </a:r>
          <a:r>
            <a:rPr lang="ja-JP" altLang="en-US"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xdr:txBody>
    </xdr:sp>
    <xdr:clientData/>
  </xdr:twoCellAnchor>
  <xdr:twoCellAnchor>
    <xdr:from>
      <xdr:col>7</xdr:col>
      <xdr:colOff>51071</xdr:colOff>
      <xdr:row>285</xdr:row>
      <xdr:rowOff>334719</xdr:rowOff>
    </xdr:from>
    <xdr:to>
      <xdr:col>25</xdr:col>
      <xdr:colOff>14044</xdr:colOff>
      <xdr:row>286</xdr:row>
      <xdr:rowOff>432115</xdr:rowOff>
    </xdr:to>
    <xdr:sp macro="" textlink="">
      <xdr:nvSpPr>
        <xdr:cNvPr id="8" name="テキスト ボックス 7">
          <a:extLst>
            <a:ext uri="{FF2B5EF4-FFF2-40B4-BE49-F238E27FC236}">
              <a16:creationId xmlns:a16="http://schemas.microsoft.com/office/drawing/2014/main" id="{E725999A-1CB0-4722-8E7D-F8A92E193C57}"/>
            </a:ext>
          </a:extLst>
        </xdr:cNvPr>
        <xdr:cNvSpPr txBox="1"/>
      </xdr:nvSpPr>
      <xdr:spPr>
        <a:xfrm>
          <a:off x="1358424" y="93844072"/>
          <a:ext cx="3324738" cy="76227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ysClr val="windowText" lastClr="000000"/>
              </a:solidFill>
              <a:latin typeface="+mn-lt"/>
              <a:ea typeface="+mn-ea"/>
              <a:cs typeface="+mn-cs"/>
            </a:rPr>
            <a:t>E.</a:t>
          </a:r>
          <a:r>
            <a:rPr lang="ja-JP" altLang="en-US" sz="1100">
              <a:solidFill>
                <a:sysClr val="windowText" lastClr="000000"/>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b="0">
              <a:solidFill>
                <a:sysClr val="windowText" lastClr="000000"/>
              </a:solidFill>
              <a:latin typeface="+mn-lt"/>
              <a:ea typeface="+mn-ea"/>
              <a:cs typeface="+mn-cs"/>
            </a:rPr>
            <a:t>6,650</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16</xdr:col>
      <xdr:colOff>14932</xdr:colOff>
      <xdr:row>282</xdr:row>
      <xdr:rowOff>272517</xdr:rowOff>
    </xdr:from>
    <xdr:to>
      <xdr:col>16</xdr:col>
      <xdr:colOff>14932</xdr:colOff>
      <xdr:row>285</xdr:row>
      <xdr:rowOff>186028</xdr:rowOff>
    </xdr:to>
    <xdr:cxnSp macro="">
      <xdr:nvCxnSpPr>
        <xdr:cNvPr id="10" name="直線矢印コネクタ 9">
          <a:extLst>
            <a:ext uri="{FF2B5EF4-FFF2-40B4-BE49-F238E27FC236}">
              <a16:creationId xmlns:a16="http://schemas.microsoft.com/office/drawing/2014/main" id="{05048C9B-7A8E-4187-AD8E-8A870FF26290}"/>
            </a:ext>
          </a:extLst>
        </xdr:cNvPr>
        <xdr:cNvCxnSpPr/>
      </xdr:nvCxnSpPr>
      <xdr:spPr>
        <a:xfrm flipH="1">
          <a:off x="3003167" y="92706105"/>
          <a:ext cx="0" cy="989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119760</xdr:colOff>
      <xdr:row>279</xdr:row>
      <xdr:rowOff>171477</xdr:rowOff>
    </xdr:from>
    <xdr:to>
      <xdr:col>30</xdr:col>
      <xdr:colOff>25667</xdr:colOff>
      <xdr:row>279</xdr:row>
      <xdr:rowOff>171477</xdr:rowOff>
    </xdr:to>
    <xdr:cxnSp macro="">
      <xdr:nvCxnSpPr>
        <xdr:cNvPr id="11" name="直線矢印コネクタ 10">
          <a:extLst>
            <a:ext uri="{FF2B5EF4-FFF2-40B4-BE49-F238E27FC236}">
              <a16:creationId xmlns:a16="http://schemas.microsoft.com/office/drawing/2014/main" id="{6940A7C7-1BFE-49AB-B3BF-5D1D8F945CA2}"/>
            </a:ext>
          </a:extLst>
        </xdr:cNvPr>
        <xdr:cNvCxnSpPr/>
      </xdr:nvCxnSpPr>
      <xdr:spPr>
        <a:xfrm>
          <a:off x="5162407" y="91536771"/>
          <a:ext cx="46620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132625</xdr:colOff>
      <xdr:row>278</xdr:row>
      <xdr:rowOff>289637</xdr:rowOff>
    </xdr:from>
    <xdr:to>
      <xdr:col>49</xdr:col>
      <xdr:colOff>79119</xdr:colOff>
      <xdr:row>280</xdr:row>
      <xdr:rowOff>110226</xdr:rowOff>
    </xdr:to>
    <xdr:sp macro="" textlink="">
      <xdr:nvSpPr>
        <xdr:cNvPr id="12" name="テキスト ボックス 11">
          <a:extLst>
            <a:ext uri="{FF2B5EF4-FFF2-40B4-BE49-F238E27FC236}">
              <a16:creationId xmlns:a16="http://schemas.microsoft.com/office/drawing/2014/main" id="{AA662D90-FA9F-4605-806E-C64432D59288}"/>
            </a:ext>
          </a:extLst>
        </xdr:cNvPr>
        <xdr:cNvSpPr txBox="1"/>
      </xdr:nvSpPr>
      <xdr:spPr>
        <a:xfrm>
          <a:off x="5735566" y="91296343"/>
          <a:ext cx="3495024" cy="5377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en-US" sz="1100">
              <a:solidFill>
                <a:schemeClr val="dk1"/>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a:solidFill>
                <a:schemeClr val="dk1"/>
              </a:solidFill>
              <a:latin typeface="+mn-lt"/>
              <a:ea typeface="+mn-ea"/>
              <a:cs typeface="+mn-cs"/>
            </a:rPr>
            <a:t>4,315</a:t>
          </a:r>
          <a:r>
            <a:rPr lang="ja-JP" altLang="en-US" sz="1100">
              <a:solidFill>
                <a:schemeClr val="dk1"/>
              </a:solidFill>
              <a:latin typeface="+mn-lt"/>
              <a:ea typeface="+mn-ea"/>
              <a:cs typeface="+mn-cs"/>
            </a:rPr>
            <a:t>万円</a:t>
          </a:r>
          <a:endParaRPr lang="en-US" altLang="ja-JP" sz="1100">
            <a:solidFill>
              <a:schemeClr val="dk1"/>
            </a:solidFill>
            <a:latin typeface="+mn-lt"/>
            <a:ea typeface="+mn-ea"/>
            <a:cs typeface="+mn-cs"/>
          </a:endParaRPr>
        </a:p>
      </xdr:txBody>
    </xdr:sp>
    <xdr:clientData/>
  </xdr:twoCellAnchor>
  <xdr:twoCellAnchor>
    <xdr:from>
      <xdr:col>30</xdr:col>
      <xdr:colOff>67193</xdr:colOff>
      <xdr:row>280</xdr:row>
      <xdr:rowOff>156908</xdr:rowOff>
    </xdr:from>
    <xdr:to>
      <xdr:col>49</xdr:col>
      <xdr:colOff>254000</xdr:colOff>
      <xdr:row>281</xdr:row>
      <xdr:rowOff>270650</xdr:rowOff>
    </xdr:to>
    <xdr:sp macro="" textlink="">
      <xdr:nvSpPr>
        <xdr:cNvPr id="13" name="大かっこ 12">
          <a:extLst>
            <a:ext uri="{FF2B5EF4-FFF2-40B4-BE49-F238E27FC236}">
              <a16:creationId xmlns:a16="http://schemas.microsoft.com/office/drawing/2014/main" id="{73964394-FB63-41E2-A22A-C6DF65289F19}"/>
            </a:ext>
          </a:extLst>
        </xdr:cNvPr>
        <xdr:cNvSpPr/>
      </xdr:nvSpPr>
      <xdr:spPr>
        <a:xfrm>
          <a:off x="5670134" y="91880790"/>
          <a:ext cx="3735337" cy="4723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27</xdr:col>
      <xdr:colOff>119760</xdr:colOff>
      <xdr:row>284</xdr:row>
      <xdr:rowOff>285916</xdr:rowOff>
    </xdr:from>
    <xdr:to>
      <xdr:col>30</xdr:col>
      <xdr:colOff>25667</xdr:colOff>
      <xdr:row>284</xdr:row>
      <xdr:rowOff>285916</xdr:rowOff>
    </xdr:to>
    <xdr:cxnSp macro="">
      <xdr:nvCxnSpPr>
        <xdr:cNvPr id="14" name="直線矢印コネクタ 13">
          <a:extLst>
            <a:ext uri="{FF2B5EF4-FFF2-40B4-BE49-F238E27FC236}">
              <a16:creationId xmlns:a16="http://schemas.microsoft.com/office/drawing/2014/main" id="{A9058B28-D917-4916-8975-E07A55500468}"/>
            </a:ext>
          </a:extLst>
        </xdr:cNvPr>
        <xdr:cNvCxnSpPr/>
      </xdr:nvCxnSpPr>
      <xdr:spPr>
        <a:xfrm>
          <a:off x="5162407" y="93436681"/>
          <a:ext cx="46620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119760</xdr:colOff>
      <xdr:row>288</xdr:row>
      <xdr:rowOff>114845</xdr:rowOff>
    </xdr:from>
    <xdr:to>
      <xdr:col>30</xdr:col>
      <xdr:colOff>25667</xdr:colOff>
      <xdr:row>288</xdr:row>
      <xdr:rowOff>114845</xdr:rowOff>
    </xdr:to>
    <xdr:cxnSp macro="">
      <xdr:nvCxnSpPr>
        <xdr:cNvPr id="15" name="直線矢印コネクタ 14">
          <a:extLst>
            <a:ext uri="{FF2B5EF4-FFF2-40B4-BE49-F238E27FC236}">
              <a16:creationId xmlns:a16="http://schemas.microsoft.com/office/drawing/2014/main" id="{C561E953-F2F0-4154-94C9-7134FEDA764C}"/>
            </a:ext>
          </a:extLst>
        </xdr:cNvPr>
        <xdr:cNvCxnSpPr/>
      </xdr:nvCxnSpPr>
      <xdr:spPr>
        <a:xfrm>
          <a:off x="5162407" y="95618845"/>
          <a:ext cx="46620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132625</xdr:colOff>
      <xdr:row>284</xdr:row>
      <xdr:rowOff>37461</xdr:rowOff>
    </xdr:from>
    <xdr:to>
      <xdr:col>49</xdr:col>
      <xdr:colOff>79119</xdr:colOff>
      <xdr:row>285</xdr:row>
      <xdr:rowOff>288352</xdr:rowOff>
    </xdr:to>
    <xdr:sp macro="" textlink="">
      <xdr:nvSpPr>
        <xdr:cNvPr id="16" name="テキスト ボックス 15">
          <a:extLst>
            <a:ext uri="{FF2B5EF4-FFF2-40B4-BE49-F238E27FC236}">
              <a16:creationId xmlns:a16="http://schemas.microsoft.com/office/drawing/2014/main" id="{239B9624-9E23-406E-A39B-FF62EEDBA5C9}"/>
            </a:ext>
          </a:extLst>
        </xdr:cNvPr>
        <xdr:cNvSpPr txBox="1"/>
      </xdr:nvSpPr>
      <xdr:spPr>
        <a:xfrm>
          <a:off x="5735566" y="93188226"/>
          <a:ext cx="3495024" cy="60947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600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124344</xdr:colOff>
      <xdr:row>285</xdr:row>
      <xdr:rowOff>387556</xdr:rowOff>
    </xdr:from>
    <xdr:to>
      <xdr:col>49</xdr:col>
      <xdr:colOff>98890</xdr:colOff>
      <xdr:row>286</xdr:row>
      <xdr:rowOff>532447</xdr:rowOff>
    </xdr:to>
    <xdr:sp macro="" textlink="">
      <xdr:nvSpPr>
        <xdr:cNvPr id="17" name="大かっこ 16">
          <a:extLst>
            <a:ext uri="{FF2B5EF4-FFF2-40B4-BE49-F238E27FC236}">
              <a16:creationId xmlns:a16="http://schemas.microsoft.com/office/drawing/2014/main" id="{686DE21D-1FAA-4DDA-A7CB-ACF0EC96FD5C}"/>
            </a:ext>
          </a:extLst>
        </xdr:cNvPr>
        <xdr:cNvSpPr/>
      </xdr:nvSpPr>
      <xdr:spPr>
        <a:xfrm>
          <a:off x="5727285" y="93896909"/>
          <a:ext cx="3523076" cy="809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廃棄物処理事業をはじめとする環境産業拠点及び冷凍冷蔵設備の老朽化施設の整備を実施</a:t>
          </a:r>
          <a:endParaRPr kumimoji="1" lang="en-US" altLang="ja-JP" sz="1100">
            <a:solidFill>
              <a:sysClr val="windowText" lastClr="000000"/>
            </a:solidFill>
          </a:endParaRPr>
        </a:p>
      </xdr:txBody>
    </xdr:sp>
    <xdr:clientData/>
  </xdr:twoCellAnchor>
  <xdr:twoCellAnchor>
    <xdr:from>
      <xdr:col>30</xdr:col>
      <xdr:colOff>132625</xdr:colOff>
      <xdr:row>287</xdr:row>
      <xdr:rowOff>498339</xdr:rowOff>
    </xdr:from>
    <xdr:to>
      <xdr:col>49</xdr:col>
      <xdr:colOff>79119</xdr:colOff>
      <xdr:row>288</xdr:row>
      <xdr:rowOff>347677</xdr:rowOff>
    </xdr:to>
    <xdr:sp macro="" textlink="">
      <xdr:nvSpPr>
        <xdr:cNvPr id="18" name="テキスト ボックス 17">
          <a:extLst>
            <a:ext uri="{FF2B5EF4-FFF2-40B4-BE49-F238E27FC236}">
              <a16:creationId xmlns:a16="http://schemas.microsoft.com/office/drawing/2014/main" id="{0F531AF3-9AD7-4DF8-9B39-9119D5C45B47}"/>
            </a:ext>
          </a:extLst>
        </xdr:cNvPr>
        <xdr:cNvSpPr txBox="1"/>
      </xdr:nvSpPr>
      <xdr:spPr>
        <a:xfrm>
          <a:off x="5735566" y="95337457"/>
          <a:ext cx="3495024" cy="51422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124344</xdr:colOff>
      <xdr:row>289</xdr:row>
      <xdr:rowOff>80056</xdr:rowOff>
    </xdr:from>
    <xdr:to>
      <xdr:col>49</xdr:col>
      <xdr:colOff>98890</xdr:colOff>
      <xdr:row>291</xdr:row>
      <xdr:rowOff>206579</xdr:rowOff>
    </xdr:to>
    <xdr:sp macro="" textlink="">
      <xdr:nvSpPr>
        <xdr:cNvPr id="19" name="大かっこ 18">
          <a:extLst>
            <a:ext uri="{FF2B5EF4-FFF2-40B4-BE49-F238E27FC236}">
              <a16:creationId xmlns:a16="http://schemas.microsoft.com/office/drawing/2014/main" id="{F8101346-7DFE-4871-B7D9-5763D507CA6D}"/>
            </a:ext>
          </a:extLst>
        </xdr:cNvPr>
        <xdr:cNvSpPr/>
      </xdr:nvSpPr>
      <xdr:spPr>
        <a:xfrm>
          <a:off x="5727285" y="95950115"/>
          <a:ext cx="3523076" cy="8063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廃棄物を安全かつ早期の処理の推進を図るとともに、全国における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廃棄物処理を円滑に進める際の参考となうような必要な情報等を収集・整理を実施</a:t>
          </a:r>
          <a:endParaRPr lang="ja-JP" altLang="ja-JP">
            <a:effectLst/>
          </a:endParaRPr>
        </a:p>
        <a:p>
          <a:pPr algn="l">
            <a:lnSpc>
              <a:spcPts val="1100"/>
            </a:lnSpc>
          </a:pPr>
          <a:endParaRPr kumimoji="1" lang="en-US" altLang="ja-JP" sz="1100">
            <a:solidFill>
              <a:sysClr val="windowText" lastClr="000000"/>
            </a:solidFill>
          </a:endParaRPr>
        </a:p>
      </xdr:txBody>
    </xdr:sp>
    <xdr:clientData/>
  </xdr:twoCellAnchor>
  <xdr:twoCellAnchor>
    <xdr:from>
      <xdr:col>30</xdr:col>
      <xdr:colOff>46685</xdr:colOff>
      <xdr:row>277</xdr:row>
      <xdr:rowOff>254245</xdr:rowOff>
    </xdr:from>
    <xdr:to>
      <xdr:col>36</xdr:col>
      <xdr:colOff>7962</xdr:colOff>
      <xdr:row>278</xdr:row>
      <xdr:rowOff>240051</xdr:rowOff>
    </xdr:to>
    <xdr:sp macro="" textlink="">
      <xdr:nvSpPr>
        <xdr:cNvPr id="20" name="正方形/長方形 19">
          <a:extLst>
            <a:ext uri="{FF2B5EF4-FFF2-40B4-BE49-F238E27FC236}">
              <a16:creationId xmlns:a16="http://schemas.microsoft.com/office/drawing/2014/main" id="{D5ADAD85-D02E-4BAE-B305-8B74533B7761}"/>
            </a:ext>
          </a:extLst>
        </xdr:cNvPr>
        <xdr:cNvSpPr/>
      </xdr:nvSpPr>
      <xdr:spPr>
        <a:xfrm>
          <a:off x="5649626" y="90902363"/>
          <a:ext cx="1081865" cy="3443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46685</xdr:colOff>
      <xdr:row>283</xdr:row>
      <xdr:rowOff>112056</xdr:rowOff>
    </xdr:from>
    <xdr:to>
      <xdr:col>39</xdr:col>
      <xdr:colOff>142240</xdr:colOff>
      <xdr:row>284</xdr:row>
      <xdr:rowOff>97861</xdr:rowOff>
    </xdr:to>
    <xdr:sp macro="" textlink="">
      <xdr:nvSpPr>
        <xdr:cNvPr id="21" name="正方形/長方形 20">
          <a:extLst>
            <a:ext uri="{FF2B5EF4-FFF2-40B4-BE49-F238E27FC236}">
              <a16:creationId xmlns:a16="http://schemas.microsoft.com/office/drawing/2014/main" id="{7E6AAA0A-5345-4DAF-AC73-57181B91C8A7}"/>
            </a:ext>
          </a:extLst>
        </xdr:cNvPr>
        <xdr:cNvSpPr/>
      </xdr:nvSpPr>
      <xdr:spPr>
        <a:xfrm>
          <a:off x="5533085" y="40193256"/>
          <a:ext cx="1741475" cy="34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46685</xdr:colOff>
      <xdr:row>287</xdr:row>
      <xdr:rowOff>206683</xdr:rowOff>
    </xdr:from>
    <xdr:to>
      <xdr:col>38</xdr:col>
      <xdr:colOff>172720</xdr:colOff>
      <xdr:row>287</xdr:row>
      <xdr:rowOff>539373</xdr:rowOff>
    </xdr:to>
    <xdr:sp macro="" textlink="">
      <xdr:nvSpPr>
        <xdr:cNvPr id="22" name="正方形/長方形 21">
          <a:extLst>
            <a:ext uri="{FF2B5EF4-FFF2-40B4-BE49-F238E27FC236}">
              <a16:creationId xmlns:a16="http://schemas.microsoft.com/office/drawing/2014/main" id="{8FC95524-E105-4A0F-9FAD-8CADC0EBF8E6}"/>
            </a:ext>
          </a:extLst>
        </xdr:cNvPr>
        <xdr:cNvSpPr/>
      </xdr:nvSpPr>
      <xdr:spPr>
        <a:xfrm>
          <a:off x="5533085" y="42319883"/>
          <a:ext cx="1589075" cy="332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69346</xdr:colOff>
      <xdr:row>285</xdr:row>
      <xdr:rowOff>41836</xdr:rowOff>
    </xdr:from>
    <xdr:to>
      <xdr:col>13</xdr:col>
      <xdr:colOff>21535</xdr:colOff>
      <xdr:row>285</xdr:row>
      <xdr:rowOff>374525</xdr:rowOff>
    </xdr:to>
    <xdr:sp macro="" textlink="">
      <xdr:nvSpPr>
        <xdr:cNvPr id="23" name="正方形/長方形 22">
          <a:extLst>
            <a:ext uri="{FF2B5EF4-FFF2-40B4-BE49-F238E27FC236}">
              <a16:creationId xmlns:a16="http://schemas.microsoft.com/office/drawing/2014/main" id="{DBEB39EE-CE11-46A6-92E7-6952BED3B103}"/>
            </a:ext>
          </a:extLst>
        </xdr:cNvPr>
        <xdr:cNvSpPr/>
      </xdr:nvSpPr>
      <xdr:spPr>
        <a:xfrm>
          <a:off x="1376699" y="93551189"/>
          <a:ext cx="1072777" cy="332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22405</xdr:colOff>
      <xdr:row>275</xdr:row>
      <xdr:rowOff>28886</xdr:rowOff>
    </xdr:from>
    <xdr:to>
      <xdr:col>22</xdr:col>
      <xdr:colOff>61874</xdr:colOff>
      <xdr:row>276</xdr:row>
      <xdr:rowOff>13695</xdr:rowOff>
    </xdr:to>
    <xdr:sp macro="" textlink="">
      <xdr:nvSpPr>
        <xdr:cNvPr id="24" name="正方形/長方形 23">
          <a:extLst>
            <a:ext uri="{FF2B5EF4-FFF2-40B4-BE49-F238E27FC236}">
              <a16:creationId xmlns:a16="http://schemas.microsoft.com/office/drawing/2014/main" id="{EB2F4279-A81F-4EAF-B252-B71983803D0A}"/>
            </a:ext>
          </a:extLst>
        </xdr:cNvPr>
        <xdr:cNvSpPr/>
      </xdr:nvSpPr>
      <xdr:spPr>
        <a:xfrm>
          <a:off x="1329758" y="89967298"/>
          <a:ext cx="2840940" cy="3359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C465" sqref="C465:I46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602</v>
      </c>
      <c r="AK2" s="172"/>
      <c r="AL2" s="172"/>
      <c r="AM2" s="172"/>
      <c r="AN2" s="75" t="s">
        <v>280</v>
      </c>
      <c r="AO2" s="172">
        <v>21</v>
      </c>
      <c r="AP2" s="172"/>
      <c r="AQ2" s="172"/>
      <c r="AR2" s="76" t="s">
        <v>280</v>
      </c>
      <c r="AS2" s="173">
        <v>167</v>
      </c>
      <c r="AT2" s="173"/>
      <c r="AU2" s="173"/>
      <c r="AV2" s="75" t="str">
        <f>IF(AW2="","","-")</f>
        <v/>
      </c>
      <c r="AW2" s="174"/>
      <c r="AX2" s="174"/>
    </row>
    <row r="3" spans="1:50" ht="21" customHeight="1" thickBot="1" x14ac:dyDescent="0.25">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41.4"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682</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9.599999999999994"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676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654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686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補助、その他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4300</v>
      </c>
      <c r="Q13" s="217"/>
      <c r="R13" s="217"/>
      <c r="S13" s="217"/>
      <c r="T13" s="217"/>
      <c r="U13" s="217"/>
      <c r="V13" s="218"/>
      <c r="W13" s="216">
        <v>3500</v>
      </c>
      <c r="X13" s="217"/>
      <c r="Y13" s="217"/>
      <c r="Z13" s="217"/>
      <c r="AA13" s="217"/>
      <c r="AB13" s="217"/>
      <c r="AC13" s="218"/>
      <c r="AD13" s="216">
        <v>2984</v>
      </c>
      <c r="AE13" s="217"/>
      <c r="AF13" s="217"/>
      <c r="AG13" s="217"/>
      <c r="AH13" s="217"/>
      <c r="AI13" s="217"/>
      <c r="AJ13" s="218"/>
      <c r="AK13" s="216">
        <v>2568</v>
      </c>
      <c r="AL13" s="217"/>
      <c r="AM13" s="217"/>
      <c r="AN13" s="217"/>
      <c r="AO13" s="217"/>
      <c r="AP13" s="217"/>
      <c r="AQ13" s="218"/>
      <c r="AR13" s="228">
        <v>5900</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v>800</v>
      </c>
      <c r="X14" s="217"/>
      <c r="Y14" s="217"/>
      <c r="Z14" s="217"/>
      <c r="AA14" s="217"/>
      <c r="AB14" s="217"/>
      <c r="AC14" s="218"/>
      <c r="AD14" s="216">
        <v>1532</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v>500</v>
      </c>
      <c r="Q15" s="217"/>
      <c r="R15" s="217"/>
      <c r="S15" s="217"/>
      <c r="T15" s="217"/>
      <c r="U15" s="217"/>
      <c r="V15" s="218"/>
      <c r="W15" s="216" t="s">
        <v>611</v>
      </c>
      <c r="X15" s="217"/>
      <c r="Y15" s="217"/>
      <c r="Z15" s="217"/>
      <c r="AA15" s="217"/>
      <c r="AB15" s="217"/>
      <c r="AC15" s="218"/>
      <c r="AD15" s="216">
        <v>800</v>
      </c>
      <c r="AE15" s="217"/>
      <c r="AF15" s="217"/>
      <c r="AG15" s="217"/>
      <c r="AH15" s="217"/>
      <c r="AI15" s="217"/>
      <c r="AJ15" s="218"/>
      <c r="AK15" s="216">
        <v>200</v>
      </c>
      <c r="AL15" s="217"/>
      <c r="AM15" s="217"/>
      <c r="AN15" s="217"/>
      <c r="AO15" s="217"/>
      <c r="AP15" s="217"/>
      <c r="AQ15" s="218"/>
      <c r="AR15" s="216" t="s">
        <v>280</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v>-800</v>
      </c>
      <c r="X16" s="217"/>
      <c r="Y16" s="217"/>
      <c r="Z16" s="217"/>
      <c r="AA16" s="217"/>
      <c r="AB16" s="217"/>
      <c r="AC16" s="218"/>
      <c r="AD16" s="216">
        <v>-200</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4800</v>
      </c>
      <c r="Q18" s="261"/>
      <c r="R18" s="261"/>
      <c r="S18" s="261"/>
      <c r="T18" s="261"/>
      <c r="U18" s="261"/>
      <c r="V18" s="262"/>
      <c r="W18" s="260">
        <f>SUM(W13:AC17)</f>
        <v>3500</v>
      </c>
      <c r="X18" s="261"/>
      <c r="Y18" s="261"/>
      <c r="Z18" s="261"/>
      <c r="AA18" s="261"/>
      <c r="AB18" s="261"/>
      <c r="AC18" s="262"/>
      <c r="AD18" s="260">
        <f>SUM(AD13:AJ17)</f>
        <v>5116</v>
      </c>
      <c r="AE18" s="261"/>
      <c r="AF18" s="261"/>
      <c r="AG18" s="261"/>
      <c r="AH18" s="261"/>
      <c r="AI18" s="261"/>
      <c r="AJ18" s="262"/>
      <c r="AK18" s="260">
        <f>SUM(AK13:AQ17)</f>
        <v>2768</v>
      </c>
      <c r="AL18" s="261"/>
      <c r="AM18" s="261"/>
      <c r="AN18" s="261"/>
      <c r="AO18" s="261"/>
      <c r="AP18" s="261"/>
      <c r="AQ18" s="262"/>
      <c r="AR18" s="260">
        <f>SUM(AR13:AX17)</f>
        <v>5900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4800</v>
      </c>
      <c r="Q19" s="217"/>
      <c r="R19" s="217"/>
      <c r="S19" s="217"/>
      <c r="T19" s="217"/>
      <c r="U19" s="217"/>
      <c r="V19" s="218"/>
      <c r="W19" s="216">
        <v>3500</v>
      </c>
      <c r="X19" s="217"/>
      <c r="Y19" s="217"/>
      <c r="Z19" s="217"/>
      <c r="AA19" s="217"/>
      <c r="AB19" s="217"/>
      <c r="AC19" s="218"/>
      <c r="AD19" s="216">
        <f>4315+600+200</f>
        <v>5115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0.99980453479280684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236</v>
      </c>
      <c r="H21" s="291"/>
      <c r="I21" s="291"/>
      <c r="J21" s="291"/>
      <c r="K21" s="291"/>
      <c r="L21" s="291"/>
      <c r="M21" s="291"/>
      <c r="N21" s="291"/>
      <c r="O21" s="291"/>
      <c r="P21" s="292">
        <f>IF(P19=0, "-", SUM(P19)/SUM(P13,P14))</f>
        <v>1.1162790697674418</v>
      </c>
      <c r="Q21" s="292"/>
      <c r="R21" s="292"/>
      <c r="S21" s="292"/>
      <c r="T21" s="292"/>
      <c r="U21" s="292"/>
      <c r="V21" s="292"/>
      <c r="W21" s="292">
        <f>IF(W19=0, "-", SUM(W19)/SUM(W13,W14))</f>
        <v>0.81395348837209303</v>
      </c>
      <c r="X21" s="292"/>
      <c r="Y21" s="292"/>
      <c r="Z21" s="292"/>
      <c r="AA21" s="292"/>
      <c r="AB21" s="292"/>
      <c r="AC21" s="292"/>
      <c r="AD21" s="292">
        <f>IF(AD19=0, "-", SUM(AD19)/SUM(AD13,AD14))</f>
        <v>1.1326395039858281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587</v>
      </c>
      <c r="B22" s="301"/>
      <c r="C22" s="301"/>
      <c r="D22" s="301"/>
      <c r="E22" s="301"/>
      <c r="F22" s="302"/>
      <c r="G22" s="306" t="s">
        <v>226</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612</v>
      </c>
      <c r="H23" s="278"/>
      <c r="I23" s="278"/>
      <c r="J23" s="278"/>
      <c r="K23" s="278"/>
      <c r="L23" s="278"/>
      <c r="M23" s="278"/>
      <c r="N23" s="278"/>
      <c r="O23" s="279"/>
      <c r="P23" s="228">
        <v>2468</v>
      </c>
      <c r="Q23" s="229"/>
      <c r="R23" s="229"/>
      <c r="S23" s="229"/>
      <c r="T23" s="229"/>
      <c r="U23" s="229"/>
      <c r="V23" s="280"/>
      <c r="W23" s="228">
        <v>5600</v>
      </c>
      <c r="X23" s="229"/>
      <c r="Y23" s="229"/>
      <c r="Z23" s="229"/>
      <c r="AA23" s="229"/>
      <c r="AB23" s="229"/>
      <c r="AC23" s="280"/>
      <c r="AD23" s="281" t="s">
        <v>687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678</v>
      </c>
      <c r="H24" s="288"/>
      <c r="I24" s="288"/>
      <c r="J24" s="288"/>
      <c r="K24" s="288"/>
      <c r="L24" s="288"/>
      <c r="M24" s="288"/>
      <c r="N24" s="288"/>
      <c r="O24" s="289"/>
      <c r="P24" s="297">
        <v>100</v>
      </c>
      <c r="Q24" s="298"/>
      <c r="R24" s="298"/>
      <c r="S24" s="298"/>
      <c r="T24" s="298"/>
      <c r="U24" s="298"/>
      <c r="V24" s="299"/>
      <c r="W24" s="216">
        <v>300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2568</v>
      </c>
      <c r="Q29" s="331"/>
      <c r="R29" s="331"/>
      <c r="S29" s="331"/>
      <c r="T29" s="331"/>
      <c r="U29" s="331"/>
      <c r="V29" s="332"/>
      <c r="W29" s="333">
        <f>AR13</f>
        <v>5900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575</v>
      </c>
      <c r="B30" s="337"/>
      <c r="C30" s="337"/>
      <c r="D30" s="337"/>
      <c r="E30" s="337"/>
      <c r="F30" s="338"/>
      <c r="G30" s="339" t="s">
        <v>655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588</v>
      </c>
      <c r="AV31" s="412"/>
      <c r="AW31" s="412"/>
      <c r="AX31" s="414"/>
    </row>
    <row r="32" spans="1:50" ht="23.25" customHeight="1" x14ac:dyDescent="0.2">
      <c r="A32" s="348"/>
      <c r="B32" s="317"/>
      <c r="C32" s="317"/>
      <c r="D32" s="317"/>
      <c r="E32" s="317"/>
      <c r="F32" s="318"/>
      <c r="G32" s="357" t="s">
        <v>674</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0"/>
      <c r="AD32" s="370"/>
      <c r="AE32" s="371">
        <v>1939</v>
      </c>
      <c r="AF32" s="371"/>
      <c r="AG32" s="371"/>
      <c r="AH32" s="371"/>
      <c r="AI32" s="371">
        <v>2870</v>
      </c>
      <c r="AJ32" s="371"/>
      <c r="AK32" s="371"/>
      <c r="AL32" s="371"/>
      <c r="AM32" s="371">
        <v>6650</v>
      </c>
      <c r="AN32" s="371"/>
      <c r="AO32" s="371"/>
      <c r="AP32" s="371"/>
      <c r="AQ32" s="398" t="s">
        <v>656</v>
      </c>
      <c r="AR32" s="371"/>
      <c r="AS32" s="371"/>
      <c r="AT32" s="371"/>
      <c r="AU32" s="389" t="s">
        <v>656</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3000</v>
      </c>
      <c r="AF33" s="371"/>
      <c r="AG33" s="371"/>
      <c r="AH33" s="371"/>
      <c r="AI33" s="371">
        <v>3000</v>
      </c>
      <c r="AJ33" s="371"/>
      <c r="AK33" s="371"/>
      <c r="AL33" s="371"/>
      <c r="AM33" s="371">
        <v>3772</v>
      </c>
      <c r="AN33" s="371"/>
      <c r="AO33" s="371"/>
      <c r="AP33" s="371"/>
      <c r="AQ33" s="371">
        <v>3772</v>
      </c>
      <c r="AR33" s="371"/>
      <c r="AS33" s="371"/>
      <c r="AT33" s="371"/>
      <c r="AU33" s="410">
        <v>3772</v>
      </c>
      <c r="AV33" s="405"/>
      <c r="AW33" s="405"/>
      <c r="AX33" s="406"/>
    </row>
    <row r="34" spans="1:51" ht="23.25" customHeight="1" x14ac:dyDescent="0.2">
      <c r="A34" s="436" t="s">
        <v>577</v>
      </c>
      <c r="B34" s="437"/>
      <c r="C34" s="437"/>
      <c r="D34" s="437"/>
      <c r="E34" s="437"/>
      <c r="F34" s="438"/>
      <c r="G34" s="223" t="s">
        <v>578</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412</v>
      </c>
      <c r="AF34" s="223"/>
      <c r="AG34" s="223"/>
      <c r="AH34" s="252"/>
      <c r="AI34" s="222" t="s">
        <v>564</v>
      </c>
      <c r="AJ34" s="223"/>
      <c r="AK34" s="223"/>
      <c r="AL34" s="252"/>
      <c r="AM34" s="222" t="s">
        <v>380</v>
      </c>
      <c r="AN34" s="223"/>
      <c r="AO34" s="223"/>
      <c r="AP34" s="252"/>
      <c r="AQ34" s="416" t="s">
        <v>589</v>
      </c>
      <c r="AR34" s="417"/>
      <c r="AS34" s="417"/>
      <c r="AT34" s="417"/>
      <c r="AU34" s="417"/>
      <c r="AV34" s="417"/>
      <c r="AW34" s="417"/>
      <c r="AX34" s="418"/>
    </row>
    <row r="35" spans="1:51" ht="23.25" customHeight="1" x14ac:dyDescent="0.2">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577</v>
      </c>
      <c r="Z35" s="420"/>
      <c r="AA35" s="421"/>
      <c r="AB35" s="422" t="s">
        <v>621</v>
      </c>
      <c r="AC35" s="423"/>
      <c r="AD35" s="424"/>
      <c r="AE35" s="398">
        <v>527</v>
      </c>
      <c r="AF35" s="398"/>
      <c r="AG35" s="398"/>
      <c r="AH35" s="398"/>
      <c r="AI35" s="398">
        <v>658</v>
      </c>
      <c r="AJ35" s="398"/>
      <c r="AK35" s="398"/>
      <c r="AL35" s="398"/>
      <c r="AM35" s="398">
        <v>775</v>
      </c>
      <c r="AN35" s="398"/>
      <c r="AO35" s="398"/>
      <c r="AP35" s="398"/>
      <c r="AQ35" s="389">
        <v>703</v>
      </c>
      <c r="AR35" s="372"/>
      <c r="AS35" s="372"/>
      <c r="AT35" s="372"/>
      <c r="AU35" s="372"/>
      <c r="AV35" s="372"/>
      <c r="AW35" s="372"/>
      <c r="AX35" s="373"/>
    </row>
    <row r="36" spans="1:51" ht="46.5" customHeight="1" x14ac:dyDescent="0.2">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579</v>
      </c>
      <c r="Z36" s="399"/>
      <c r="AA36" s="400"/>
      <c r="AB36" s="425" t="s">
        <v>622</v>
      </c>
      <c r="AC36" s="426"/>
      <c r="AD36" s="427"/>
      <c r="AE36" s="428" t="s">
        <v>623</v>
      </c>
      <c r="AF36" s="428"/>
      <c r="AG36" s="428"/>
      <c r="AH36" s="428"/>
      <c r="AI36" s="428" t="s">
        <v>679</v>
      </c>
      <c r="AJ36" s="428"/>
      <c r="AK36" s="428"/>
      <c r="AL36" s="428"/>
      <c r="AM36" s="428" t="s">
        <v>634</v>
      </c>
      <c r="AN36" s="428"/>
      <c r="AO36" s="428"/>
      <c r="AP36" s="428"/>
      <c r="AQ36" s="428" t="s">
        <v>635</v>
      </c>
      <c r="AR36" s="428"/>
      <c r="AS36" s="428"/>
      <c r="AT36" s="428"/>
      <c r="AU36" s="428"/>
      <c r="AV36" s="428"/>
      <c r="AW36" s="428"/>
      <c r="AX36" s="430"/>
    </row>
    <row r="37" spans="1:51" ht="18.75" customHeight="1" x14ac:dyDescent="0.2">
      <c r="A37" s="466" t="s">
        <v>233</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412</v>
      </c>
      <c r="AF37" s="484"/>
      <c r="AG37" s="484"/>
      <c r="AH37" s="485"/>
      <c r="AI37" s="488" t="s">
        <v>564</v>
      </c>
      <c r="AJ37" s="488"/>
      <c r="AK37" s="488"/>
      <c r="AL37" s="483"/>
      <c r="AM37" s="488" t="s">
        <v>380</v>
      </c>
      <c r="AN37" s="488"/>
      <c r="AO37" s="488"/>
      <c r="AP37" s="483"/>
      <c r="AQ37" s="457" t="s">
        <v>174</v>
      </c>
      <c r="AR37" s="458"/>
      <c r="AS37" s="458"/>
      <c r="AT37" s="459"/>
      <c r="AU37" s="322" t="s">
        <v>128</v>
      </c>
      <c r="AV37" s="322"/>
      <c r="AW37" s="322"/>
      <c r="AX37" s="327"/>
    </row>
    <row r="38" spans="1:51" ht="18.75" customHeight="1" x14ac:dyDescent="0.2">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611</v>
      </c>
      <c r="AR38" s="432"/>
      <c r="AS38" s="433" t="s">
        <v>175</v>
      </c>
      <c r="AT38" s="434"/>
      <c r="AU38" s="435">
        <v>7</v>
      </c>
      <c r="AV38" s="435"/>
      <c r="AW38" s="324" t="s">
        <v>166</v>
      </c>
      <c r="AX38" s="329"/>
    </row>
    <row r="39" spans="1:51" ht="23.25" customHeight="1" x14ac:dyDescent="0.2">
      <c r="A39" s="472"/>
      <c r="B39" s="470"/>
      <c r="C39" s="470"/>
      <c r="D39" s="470"/>
      <c r="E39" s="470"/>
      <c r="F39" s="471"/>
      <c r="G39" s="374" t="s">
        <v>613</v>
      </c>
      <c r="H39" s="375"/>
      <c r="I39" s="375"/>
      <c r="J39" s="375"/>
      <c r="K39" s="375"/>
      <c r="L39" s="375"/>
      <c r="M39" s="375"/>
      <c r="N39" s="375"/>
      <c r="O39" s="376"/>
      <c r="P39" s="139" t="s">
        <v>614</v>
      </c>
      <c r="Q39" s="139"/>
      <c r="R39" s="139"/>
      <c r="S39" s="139"/>
      <c r="T39" s="139"/>
      <c r="U39" s="139"/>
      <c r="V39" s="139"/>
      <c r="W39" s="139"/>
      <c r="X39" s="140"/>
      <c r="Y39" s="385" t="s">
        <v>12</v>
      </c>
      <c r="Z39" s="386"/>
      <c r="AA39" s="387"/>
      <c r="AB39" s="388" t="s">
        <v>615</v>
      </c>
      <c r="AC39" s="388"/>
      <c r="AD39" s="388"/>
      <c r="AE39" s="389">
        <v>356519</v>
      </c>
      <c r="AF39" s="372"/>
      <c r="AG39" s="372"/>
      <c r="AH39" s="372"/>
      <c r="AI39" s="389">
        <v>371534</v>
      </c>
      <c r="AJ39" s="372"/>
      <c r="AK39" s="372"/>
      <c r="AL39" s="372"/>
      <c r="AM39" s="389">
        <v>387108</v>
      </c>
      <c r="AN39" s="372"/>
      <c r="AO39" s="372"/>
      <c r="AP39" s="372"/>
      <c r="AQ39" s="391" t="s">
        <v>611</v>
      </c>
      <c r="AR39" s="392"/>
      <c r="AS39" s="392"/>
      <c r="AT39" s="393"/>
      <c r="AU39" s="372" t="s">
        <v>611</v>
      </c>
      <c r="AV39" s="372"/>
      <c r="AW39" s="372"/>
      <c r="AX39" s="373"/>
    </row>
    <row r="40" spans="1:51" ht="23.25" customHeight="1" x14ac:dyDescent="0.2">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615</v>
      </c>
      <c r="AC40" s="447"/>
      <c r="AD40" s="447"/>
      <c r="AE40" s="389">
        <v>378000</v>
      </c>
      <c r="AF40" s="372"/>
      <c r="AG40" s="372"/>
      <c r="AH40" s="372"/>
      <c r="AI40" s="389">
        <v>378000</v>
      </c>
      <c r="AJ40" s="372"/>
      <c r="AK40" s="372"/>
      <c r="AL40" s="372"/>
      <c r="AM40" s="389">
        <v>393000</v>
      </c>
      <c r="AN40" s="372"/>
      <c r="AO40" s="372"/>
      <c r="AP40" s="372"/>
      <c r="AQ40" s="391" t="s">
        <v>611</v>
      </c>
      <c r="AR40" s="392"/>
      <c r="AS40" s="392"/>
      <c r="AT40" s="393"/>
      <c r="AU40" s="372">
        <f>AM40</f>
        <v>393000</v>
      </c>
      <c r="AV40" s="372"/>
      <c r="AW40" s="372"/>
      <c r="AX40" s="373"/>
    </row>
    <row r="41" spans="1:51" ht="23.25" customHeight="1" x14ac:dyDescent="0.2">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94</v>
      </c>
      <c r="AF41" s="372"/>
      <c r="AG41" s="372"/>
      <c r="AH41" s="372"/>
      <c r="AI41" s="389">
        <v>98</v>
      </c>
      <c r="AJ41" s="372"/>
      <c r="AK41" s="372"/>
      <c r="AL41" s="372"/>
      <c r="AM41" s="389">
        <v>98</v>
      </c>
      <c r="AN41" s="372"/>
      <c r="AO41" s="372"/>
      <c r="AP41" s="372"/>
      <c r="AQ41" s="391" t="s">
        <v>611</v>
      </c>
      <c r="AR41" s="392"/>
      <c r="AS41" s="392"/>
      <c r="AT41" s="393"/>
      <c r="AU41" s="372" t="s">
        <v>611</v>
      </c>
      <c r="AV41" s="372"/>
      <c r="AW41" s="372"/>
      <c r="AX41" s="373"/>
    </row>
    <row r="42" spans="1:51" ht="23.25" customHeight="1" x14ac:dyDescent="0.2">
      <c r="A42" s="460" t="s">
        <v>257</v>
      </c>
      <c r="B42" s="455"/>
      <c r="C42" s="455"/>
      <c r="D42" s="455"/>
      <c r="E42" s="455"/>
      <c r="F42" s="456"/>
      <c r="G42" s="496" t="s">
        <v>616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888"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412</v>
      </c>
      <c r="AF49" s="415"/>
      <c r="AG49" s="415"/>
      <c r="AH49" s="415"/>
      <c r="AI49" s="415" t="s">
        <v>564</v>
      </c>
      <c r="AJ49" s="415"/>
      <c r="AK49" s="415"/>
      <c r="AL49" s="415"/>
      <c r="AM49" s="415" t="s">
        <v>380</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412</v>
      </c>
      <c r="AF54" s="415"/>
      <c r="AG54" s="415"/>
      <c r="AH54" s="415"/>
      <c r="AI54" s="415" t="s">
        <v>564</v>
      </c>
      <c r="AJ54" s="415"/>
      <c r="AK54" s="415"/>
      <c r="AL54" s="415"/>
      <c r="AM54" s="415" t="s">
        <v>380</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412</v>
      </c>
      <c r="AF59" s="415"/>
      <c r="AG59" s="415"/>
      <c r="AH59" s="415"/>
      <c r="AI59" s="415" t="s">
        <v>564</v>
      </c>
      <c r="AJ59" s="415"/>
      <c r="AK59" s="415"/>
      <c r="AL59" s="415"/>
      <c r="AM59" s="415" t="s">
        <v>380</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588</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6" t="s">
        <v>577</v>
      </c>
      <c r="B68" s="437"/>
      <c r="C68" s="437"/>
      <c r="D68" s="437"/>
      <c r="E68" s="437"/>
      <c r="F68" s="438"/>
      <c r="G68" s="223" t="s">
        <v>578</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412</v>
      </c>
      <c r="AF68" s="415"/>
      <c r="AG68" s="415"/>
      <c r="AH68" s="415"/>
      <c r="AI68" s="415" t="s">
        <v>564</v>
      </c>
      <c r="AJ68" s="415"/>
      <c r="AK68" s="415"/>
      <c r="AL68" s="415"/>
      <c r="AM68" s="415" t="s">
        <v>380</v>
      </c>
      <c r="AN68" s="415"/>
      <c r="AO68" s="415"/>
      <c r="AP68" s="415"/>
      <c r="AQ68" s="416" t="s">
        <v>589</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577</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579</v>
      </c>
      <c r="Z70" s="399"/>
      <c r="AA70" s="400"/>
      <c r="AB70" s="425" t="s">
        <v>580</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233</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412</v>
      </c>
      <c r="AF71" s="415"/>
      <c r="AG71" s="415"/>
      <c r="AH71" s="415"/>
      <c r="AI71" s="415" t="s">
        <v>564</v>
      </c>
      <c r="AJ71" s="415"/>
      <c r="AK71" s="415"/>
      <c r="AL71" s="415"/>
      <c r="AM71" s="415" t="s">
        <v>380</v>
      </c>
      <c r="AN71" s="415"/>
      <c r="AO71" s="415"/>
      <c r="AP71" s="415"/>
      <c r="AQ71" s="457" t="s">
        <v>174</v>
      </c>
      <c r="AR71" s="458"/>
      <c r="AS71" s="458"/>
      <c r="AT71" s="459"/>
      <c r="AU71" s="322" t="s">
        <v>128</v>
      </c>
      <c r="AV71" s="322"/>
      <c r="AW71" s="322"/>
      <c r="AX71" s="327"/>
      <c r="AY71">
        <f>COUNTA($G$73)</f>
        <v>0</v>
      </c>
    </row>
    <row r="72" spans="1:51" ht="18.75" hidden="1" customHeight="1" x14ac:dyDescent="0.2">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0" t="s">
        <v>257</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412</v>
      </c>
      <c r="AF83" s="415"/>
      <c r="AG83" s="415"/>
      <c r="AH83" s="415"/>
      <c r="AI83" s="415" t="s">
        <v>564</v>
      </c>
      <c r="AJ83" s="415"/>
      <c r="AK83" s="415"/>
      <c r="AL83" s="415"/>
      <c r="AM83" s="415" t="s">
        <v>380</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412</v>
      </c>
      <c r="AF88" s="415"/>
      <c r="AG88" s="415"/>
      <c r="AH88" s="415"/>
      <c r="AI88" s="415" t="s">
        <v>564</v>
      </c>
      <c r="AJ88" s="415"/>
      <c r="AK88" s="415"/>
      <c r="AL88" s="415"/>
      <c r="AM88" s="415" t="s">
        <v>380</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412</v>
      </c>
      <c r="AF93" s="415"/>
      <c r="AG93" s="415"/>
      <c r="AH93" s="415"/>
      <c r="AI93" s="415" t="s">
        <v>564</v>
      </c>
      <c r="AJ93" s="415"/>
      <c r="AK93" s="415"/>
      <c r="AL93" s="415"/>
      <c r="AM93" s="415" t="s">
        <v>380</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588</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0" t="s">
        <v>577</v>
      </c>
      <c r="B102" s="341"/>
      <c r="C102" s="341"/>
      <c r="D102" s="341"/>
      <c r="E102" s="341"/>
      <c r="F102" s="461"/>
      <c r="G102" s="223" t="s">
        <v>578</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412</v>
      </c>
      <c r="AF102" s="415"/>
      <c r="AG102" s="415"/>
      <c r="AH102" s="415"/>
      <c r="AI102" s="415" t="s">
        <v>564</v>
      </c>
      <c r="AJ102" s="415"/>
      <c r="AK102" s="415"/>
      <c r="AL102" s="415"/>
      <c r="AM102" s="415" t="s">
        <v>380</v>
      </c>
      <c r="AN102" s="415"/>
      <c r="AO102" s="415"/>
      <c r="AP102" s="415"/>
      <c r="AQ102" s="416" t="s">
        <v>589</v>
      </c>
      <c r="AR102" s="417"/>
      <c r="AS102" s="417"/>
      <c r="AT102" s="417"/>
      <c r="AU102" s="417"/>
      <c r="AV102" s="417"/>
      <c r="AW102" s="417"/>
      <c r="AX102" s="418"/>
      <c r="AY102">
        <f>IF(SUBSTITUTE(SUBSTITUTE($G$103,"／",""),"　","")="",0,1)</f>
        <v>0</v>
      </c>
    </row>
    <row r="103" spans="1:60" ht="23.25" hidden="1" customHeight="1" x14ac:dyDescent="0.2">
      <c r="A103" s="462"/>
      <c r="B103" s="322"/>
      <c r="C103" s="322"/>
      <c r="D103" s="322"/>
      <c r="E103" s="322"/>
      <c r="F103" s="463"/>
      <c r="G103" s="394" t="s">
        <v>625</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579</v>
      </c>
      <c r="Z104" s="399"/>
      <c r="AA104" s="400"/>
      <c r="AB104" s="425" t="s">
        <v>580</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233</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412</v>
      </c>
      <c r="AF105" s="415"/>
      <c r="AG105" s="415"/>
      <c r="AH105" s="415"/>
      <c r="AI105" s="415" t="s">
        <v>564</v>
      </c>
      <c r="AJ105" s="415"/>
      <c r="AK105" s="415"/>
      <c r="AL105" s="415"/>
      <c r="AM105" s="415" t="s">
        <v>380</v>
      </c>
      <c r="AN105" s="415"/>
      <c r="AO105" s="415"/>
      <c r="AP105" s="415"/>
      <c r="AQ105" s="457" t="s">
        <v>174</v>
      </c>
      <c r="AR105" s="458"/>
      <c r="AS105" s="458"/>
      <c r="AT105" s="459"/>
      <c r="AU105" s="322" t="s">
        <v>128</v>
      </c>
      <c r="AV105" s="322"/>
      <c r="AW105" s="322"/>
      <c r="AX105" s="327"/>
      <c r="AY105">
        <f>COUNTA($G$107)</f>
        <v>0</v>
      </c>
    </row>
    <row r="106" spans="1:60" ht="18.75" hidden="1" customHeight="1" x14ac:dyDescent="0.2">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2">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0" t="s">
        <v>257</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412</v>
      </c>
      <c r="AF117" s="415"/>
      <c r="AG117" s="415"/>
      <c r="AH117" s="415"/>
      <c r="AI117" s="415" t="s">
        <v>564</v>
      </c>
      <c r="AJ117" s="415"/>
      <c r="AK117" s="415"/>
      <c r="AL117" s="415"/>
      <c r="AM117" s="415" t="s">
        <v>380</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412</v>
      </c>
      <c r="AF122" s="415"/>
      <c r="AG122" s="415"/>
      <c r="AH122" s="415"/>
      <c r="AI122" s="415" t="s">
        <v>564</v>
      </c>
      <c r="AJ122" s="415"/>
      <c r="AK122" s="415"/>
      <c r="AL122" s="415"/>
      <c r="AM122" s="415" t="s">
        <v>380</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412</v>
      </c>
      <c r="AF127" s="415"/>
      <c r="AG127" s="415"/>
      <c r="AH127" s="415"/>
      <c r="AI127" s="415" t="s">
        <v>564</v>
      </c>
      <c r="AJ127" s="415"/>
      <c r="AK127" s="415"/>
      <c r="AL127" s="415"/>
      <c r="AM127" s="415" t="s">
        <v>380</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588</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0" t="s">
        <v>577</v>
      </c>
      <c r="B136" s="341"/>
      <c r="C136" s="341"/>
      <c r="D136" s="341"/>
      <c r="E136" s="341"/>
      <c r="F136" s="461"/>
      <c r="G136" s="223" t="s">
        <v>578</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412</v>
      </c>
      <c r="AF136" s="415"/>
      <c r="AG136" s="415"/>
      <c r="AH136" s="415"/>
      <c r="AI136" s="415" t="s">
        <v>564</v>
      </c>
      <c r="AJ136" s="415"/>
      <c r="AK136" s="415"/>
      <c r="AL136" s="415"/>
      <c r="AM136" s="415" t="s">
        <v>380</v>
      </c>
      <c r="AN136" s="415"/>
      <c r="AO136" s="415"/>
      <c r="AP136" s="415"/>
      <c r="AQ136" s="416" t="s">
        <v>589</v>
      </c>
      <c r="AR136" s="417"/>
      <c r="AS136" s="417"/>
      <c r="AT136" s="417"/>
      <c r="AU136" s="417"/>
      <c r="AV136" s="417"/>
      <c r="AW136" s="417"/>
      <c r="AX136" s="418"/>
      <c r="AY136">
        <f>IF(SUBSTITUTE(SUBSTITUTE($G$137,"／",""),"　","")="",0,1)</f>
        <v>0</v>
      </c>
    </row>
    <row r="137" spans="1:60" ht="23.25" hidden="1" customHeight="1" x14ac:dyDescent="0.2">
      <c r="A137" s="462"/>
      <c r="B137" s="322"/>
      <c r="C137" s="322"/>
      <c r="D137" s="322"/>
      <c r="E137" s="322"/>
      <c r="F137" s="463"/>
      <c r="G137" s="394" t="s">
        <v>626</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579</v>
      </c>
      <c r="Z138" s="399"/>
      <c r="AA138" s="400"/>
      <c r="AB138" s="425" t="s">
        <v>580</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233</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412</v>
      </c>
      <c r="AF139" s="415"/>
      <c r="AG139" s="415"/>
      <c r="AH139" s="415"/>
      <c r="AI139" s="415" t="s">
        <v>564</v>
      </c>
      <c r="AJ139" s="415"/>
      <c r="AK139" s="415"/>
      <c r="AL139" s="415"/>
      <c r="AM139" s="415" t="s">
        <v>380</v>
      </c>
      <c r="AN139" s="415"/>
      <c r="AO139" s="415"/>
      <c r="AP139" s="415"/>
      <c r="AQ139" s="457" t="s">
        <v>174</v>
      </c>
      <c r="AR139" s="458"/>
      <c r="AS139" s="458"/>
      <c r="AT139" s="459"/>
      <c r="AU139" s="322" t="s">
        <v>128</v>
      </c>
      <c r="AV139" s="322"/>
      <c r="AW139" s="322"/>
      <c r="AX139" s="327"/>
      <c r="AY139">
        <f>COUNTA($G$141)</f>
        <v>0</v>
      </c>
    </row>
    <row r="140" spans="1:60" ht="18.75" hidden="1" customHeight="1" x14ac:dyDescent="0.2">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0" t="s">
        <v>257</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412</v>
      </c>
      <c r="AF151" s="415"/>
      <c r="AG151" s="415"/>
      <c r="AH151" s="415"/>
      <c r="AI151" s="415" t="s">
        <v>564</v>
      </c>
      <c r="AJ151" s="415"/>
      <c r="AK151" s="415"/>
      <c r="AL151" s="415"/>
      <c r="AM151" s="415" t="s">
        <v>380</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412</v>
      </c>
      <c r="AF156" s="415"/>
      <c r="AG156" s="415"/>
      <c r="AH156" s="415"/>
      <c r="AI156" s="415" t="s">
        <v>564</v>
      </c>
      <c r="AJ156" s="415"/>
      <c r="AK156" s="415"/>
      <c r="AL156" s="415"/>
      <c r="AM156" s="415" t="s">
        <v>380</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412</v>
      </c>
      <c r="AF161" s="415"/>
      <c r="AG161" s="415"/>
      <c r="AH161" s="415"/>
      <c r="AI161" s="415" t="s">
        <v>564</v>
      </c>
      <c r="AJ161" s="415"/>
      <c r="AK161" s="415"/>
      <c r="AL161" s="415"/>
      <c r="AM161" s="415" t="s">
        <v>380</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588</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0" t="s">
        <v>577</v>
      </c>
      <c r="B170" s="341"/>
      <c r="C170" s="341"/>
      <c r="D170" s="341"/>
      <c r="E170" s="341"/>
      <c r="F170" s="461"/>
      <c r="G170" s="223" t="s">
        <v>578</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412</v>
      </c>
      <c r="AF170" s="415"/>
      <c r="AG170" s="415"/>
      <c r="AH170" s="415"/>
      <c r="AI170" s="415" t="s">
        <v>564</v>
      </c>
      <c r="AJ170" s="415"/>
      <c r="AK170" s="415"/>
      <c r="AL170" s="415"/>
      <c r="AM170" s="415" t="s">
        <v>380</v>
      </c>
      <c r="AN170" s="415"/>
      <c r="AO170" s="415"/>
      <c r="AP170" s="415"/>
      <c r="AQ170" s="416" t="s">
        <v>589</v>
      </c>
      <c r="AR170" s="417"/>
      <c r="AS170" s="417"/>
      <c r="AT170" s="417"/>
      <c r="AU170" s="417"/>
      <c r="AV170" s="417"/>
      <c r="AW170" s="417"/>
      <c r="AX170" s="418"/>
      <c r="AY170">
        <f>IF(SUBSTITUTE(SUBSTITUTE($G$171,"／",""),"　","")="",0,1)</f>
        <v>0</v>
      </c>
    </row>
    <row r="171" spans="1:60" ht="23.25" hidden="1" customHeight="1" x14ac:dyDescent="0.2">
      <c r="A171" s="462"/>
      <c r="B171" s="322"/>
      <c r="C171" s="322"/>
      <c r="D171" s="322"/>
      <c r="E171" s="322"/>
      <c r="F171" s="463"/>
      <c r="G171" s="394" t="s">
        <v>625</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579</v>
      </c>
      <c r="Z172" s="399"/>
      <c r="AA172" s="400"/>
      <c r="AB172" s="425" t="s">
        <v>580</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233</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412</v>
      </c>
      <c r="AF173" s="415"/>
      <c r="AG173" s="415"/>
      <c r="AH173" s="415"/>
      <c r="AI173" s="415" t="s">
        <v>564</v>
      </c>
      <c r="AJ173" s="415"/>
      <c r="AK173" s="415"/>
      <c r="AL173" s="415"/>
      <c r="AM173" s="415" t="s">
        <v>380</v>
      </c>
      <c r="AN173" s="415"/>
      <c r="AO173" s="415"/>
      <c r="AP173" s="415"/>
      <c r="AQ173" s="457" t="s">
        <v>174</v>
      </c>
      <c r="AR173" s="458"/>
      <c r="AS173" s="458"/>
      <c r="AT173" s="459"/>
      <c r="AU173" s="322" t="s">
        <v>128</v>
      </c>
      <c r="AV173" s="322"/>
      <c r="AW173" s="322"/>
      <c r="AX173" s="327"/>
      <c r="AY173">
        <f>COUNTA($G$175)</f>
        <v>0</v>
      </c>
    </row>
    <row r="174" spans="1:60" ht="18.75" hidden="1" customHeight="1" x14ac:dyDescent="0.2">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0" t="s">
        <v>257</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412</v>
      </c>
      <c r="AF185" s="415"/>
      <c r="AG185" s="415"/>
      <c r="AH185" s="415"/>
      <c r="AI185" s="415" t="s">
        <v>564</v>
      </c>
      <c r="AJ185" s="415"/>
      <c r="AK185" s="415"/>
      <c r="AL185" s="415"/>
      <c r="AM185" s="415" t="s">
        <v>380</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412</v>
      </c>
      <c r="AF190" s="415"/>
      <c r="AG190" s="415"/>
      <c r="AH190" s="415"/>
      <c r="AI190" s="415" t="s">
        <v>564</v>
      </c>
      <c r="AJ190" s="415"/>
      <c r="AK190" s="415"/>
      <c r="AL190" s="415"/>
      <c r="AM190" s="415" t="s">
        <v>380</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412</v>
      </c>
      <c r="AF195" s="415"/>
      <c r="AG195" s="415"/>
      <c r="AH195" s="415"/>
      <c r="AI195" s="415" t="s">
        <v>564</v>
      </c>
      <c r="AJ195" s="415"/>
      <c r="AK195" s="415"/>
      <c r="AL195" s="415"/>
      <c r="AM195" s="415" t="s">
        <v>380</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0" t="s">
        <v>234</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230</v>
      </c>
      <c r="X200" s="554"/>
      <c r="Y200" s="557"/>
      <c r="Z200" s="557"/>
      <c r="AA200" s="558"/>
      <c r="AB200" s="551" t="s">
        <v>11</v>
      </c>
      <c r="AC200" s="548"/>
      <c r="AD200" s="549"/>
      <c r="AE200" s="415" t="s">
        <v>412</v>
      </c>
      <c r="AF200" s="415"/>
      <c r="AG200" s="415"/>
      <c r="AH200" s="415"/>
      <c r="AI200" s="415" t="s">
        <v>564</v>
      </c>
      <c r="AJ200" s="415"/>
      <c r="AK200" s="415"/>
      <c r="AL200" s="415"/>
      <c r="AM200" s="415" t="s">
        <v>380</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247</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247</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248</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2">
      <c r="A205" s="565" t="s">
        <v>237</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246</v>
      </c>
      <c r="X205" s="575"/>
      <c r="Y205" s="539" t="s">
        <v>12</v>
      </c>
      <c r="Z205" s="539"/>
      <c r="AA205" s="540"/>
      <c r="AB205" s="541" t="s">
        <v>247</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247</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248</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2">
      <c r="A208" s="589" t="s">
        <v>234</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412</v>
      </c>
      <c r="AF208" s="136"/>
      <c r="AG208" s="136"/>
      <c r="AH208" s="136"/>
      <c r="AI208" s="415" t="s">
        <v>564</v>
      </c>
      <c r="AJ208" s="415"/>
      <c r="AK208" s="415"/>
      <c r="AL208" s="415"/>
      <c r="AM208" s="415" t="s">
        <v>380</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2">
      <c r="A213" s="644" t="s">
        <v>617</v>
      </c>
      <c r="B213" s="645"/>
      <c r="C213" s="645"/>
      <c r="D213" s="645"/>
      <c r="E213" s="569" t="s">
        <v>222</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572</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229</v>
      </c>
      <c r="AP214" s="661"/>
      <c r="AQ214" s="661"/>
      <c r="AR214" s="81" t="s">
        <v>228</v>
      </c>
      <c r="AS214" s="660"/>
      <c r="AT214" s="661"/>
      <c r="AU214" s="661"/>
      <c r="AV214" s="661"/>
      <c r="AW214" s="661"/>
      <c r="AX214" s="662"/>
      <c r="AY214">
        <f>COUNTIF($AR$214,"☑")</f>
        <v>0</v>
      </c>
    </row>
    <row r="215" spans="1:51" ht="45" customHeight="1" x14ac:dyDescent="0.2">
      <c r="A215" s="650" t="s">
        <v>279</v>
      </c>
      <c r="B215" s="651"/>
      <c r="C215" s="653" t="s">
        <v>178</v>
      </c>
      <c r="D215" s="651"/>
      <c r="E215" s="654" t="s">
        <v>194</v>
      </c>
      <c r="F215" s="655"/>
      <c r="G215" s="656" t="s">
        <v>280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688</v>
      </c>
      <c r="H216" s="139"/>
      <c r="I216" s="139"/>
      <c r="J216" s="139"/>
      <c r="K216" s="139"/>
      <c r="L216" s="139"/>
      <c r="M216" s="139"/>
      <c r="N216" s="139"/>
      <c r="O216" s="139"/>
      <c r="P216" s="139"/>
      <c r="Q216" s="139"/>
      <c r="R216" s="139"/>
      <c r="S216" s="139"/>
      <c r="T216" s="139"/>
      <c r="U216" s="139"/>
      <c r="V216" s="140"/>
      <c r="W216" s="628" t="s">
        <v>581</v>
      </c>
      <c r="X216" s="629"/>
      <c r="Y216" s="629"/>
      <c r="Z216" s="629"/>
      <c r="AA216" s="630"/>
      <c r="AB216" s="631" t="s">
        <v>680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582</v>
      </c>
      <c r="X217" s="635"/>
      <c r="Y217" s="635"/>
      <c r="Z217" s="635"/>
      <c r="AA217" s="636"/>
      <c r="AB217" s="631" t="s">
        <v>681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594</v>
      </c>
      <c r="D218" s="638"/>
      <c r="E218" s="454" t="s">
        <v>275</v>
      </c>
      <c r="F218" s="456"/>
      <c r="G218" s="618" t="s">
        <v>181</v>
      </c>
      <c r="H218" s="619"/>
      <c r="I218" s="619"/>
      <c r="J218" s="641" t="s">
        <v>611</v>
      </c>
      <c r="K218" s="642"/>
      <c r="L218" s="642"/>
      <c r="M218" s="642"/>
      <c r="N218" s="642"/>
      <c r="O218" s="642"/>
      <c r="P218" s="642"/>
      <c r="Q218" s="642"/>
      <c r="R218" s="642"/>
      <c r="S218" s="642"/>
      <c r="T218" s="643"/>
      <c r="U218" s="616" t="s">
        <v>280</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6"/>
      <c r="F219" s="318"/>
      <c r="G219" s="618" t="s">
        <v>595</v>
      </c>
      <c r="H219" s="619"/>
      <c r="I219" s="619"/>
      <c r="J219" s="619"/>
      <c r="K219" s="619"/>
      <c r="L219" s="619"/>
      <c r="M219" s="619"/>
      <c r="N219" s="619"/>
      <c r="O219" s="619"/>
      <c r="P219" s="619"/>
      <c r="Q219" s="619"/>
      <c r="R219" s="619"/>
      <c r="S219" s="619"/>
      <c r="T219" s="619"/>
      <c r="U219" s="615" t="s">
        <v>280</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9"/>
      <c r="F220" s="321"/>
      <c r="G220" s="618" t="s">
        <v>582</v>
      </c>
      <c r="H220" s="619"/>
      <c r="I220" s="619"/>
      <c r="J220" s="619"/>
      <c r="K220" s="619"/>
      <c r="L220" s="619"/>
      <c r="M220" s="619"/>
      <c r="N220" s="619"/>
      <c r="O220" s="619"/>
      <c r="P220" s="619"/>
      <c r="Q220" s="619"/>
      <c r="R220" s="619"/>
      <c r="S220" s="619"/>
      <c r="T220" s="619"/>
      <c r="U220" s="144" t="s">
        <v>280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675</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657</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658</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633</v>
      </c>
      <c r="AE226" s="674"/>
      <c r="AF226" s="674"/>
      <c r="AG226" s="675" t="s">
        <v>660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4"/>
      <c r="B227" s="665"/>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659</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661</v>
      </c>
      <c r="AE229" s="739"/>
      <c r="AF229" s="739"/>
      <c r="AG229" s="740" t="s">
        <v>280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662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661</v>
      </c>
      <c r="AE231" s="687"/>
      <c r="AF231" s="687"/>
      <c r="AG231" s="713" t="s">
        <v>280</v>
      </c>
      <c r="AH231" s="714"/>
      <c r="AI231" s="714"/>
      <c r="AJ231" s="714"/>
      <c r="AK231" s="714"/>
      <c r="AL231" s="714"/>
      <c r="AM231" s="714"/>
      <c r="AN231" s="714"/>
      <c r="AO231" s="714"/>
      <c r="AP231" s="714"/>
      <c r="AQ231" s="714"/>
      <c r="AR231" s="714"/>
      <c r="AS231" s="714"/>
      <c r="AT231" s="714"/>
      <c r="AU231" s="714"/>
      <c r="AV231" s="714"/>
      <c r="AW231" s="714"/>
      <c r="AX231" s="715"/>
    </row>
    <row r="232" spans="1:50" ht="39.9" customHeight="1" x14ac:dyDescent="0.2">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663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4"/>
      <c r="B233" s="666"/>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661</v>
      </c>
      <c r="AE233" s="720"/>
      <c r="AF233" s="720"/>
      <c r="AG233" s="735" t="s">
        <v>280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4"/>
      <c r="B234" s="666"/>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633</v>
      </c>
      <c r="AE234" s="687"/>
      <c r="AF234" s="688"/>
      <c r="AG234" s="713" t="s">
        <v>664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7"/>
      <c r="B235" s="668"/>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665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666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633</v>
      </c>
      <c r="AE237" s="754"/>
      <c r="AF237" s="754"/>
      <c r="AG237" s="713" t="s">
        <v>667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668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633</v>
      </c>
      <c r="AE239" s="687"/>
      <c r="AF239" s="687"/>
      <c r="AG239" s="743" t="s">
        <v>669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661</v>
      </c>
      <c r="AE240" s="674"/>
      <c r="AF240" s="766"/>
      <c r="AG240" s="675" t="s">
        <v>280</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t="s">
        <v>611</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671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5">
      <c r="A250" s="112" t="s">
        <v>683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5">
      <c r="A252" s="118" t="s">
        <v>132</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5">
      <c r="A254" s="118" t="s">
        <v>132</v>
      </c>
      <c r="B254" s="119"/>
      <c r="C254" s="119"/>
      <c r="D254" s="119"/>
      <c r="E254" s="120"/>
      <c r="F254" s="774" t="s">
        <v>685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50.1" customHeight="1" thickBot="1" x14ac:dyDescent="0.25">
      <c r="A256" s="780" t="s">
        <v>689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273</v>
      </c>
      <c r="B258" s="785"/>
      <c r="C258" s="785"/>
      <c r="D258" s="786"/>
      <c r="E258" s="770" t="s">
        <v>627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272</v>
      </c>
      <c r="B259" s="136"/>
      <c r="C259" s="136"/>
      <c r="D259" s="136"/>
      <c r="E259" s="770" t="s">
        <v>628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271</v>
      </c>
      <c r="B260" s="136"/>
      <c r="C260" s="136"/>
      <c r="D260" s="136"/>
      <c r="E260" s="770" t="s">
        <v>629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270</v>
      </c>
      <c r="B261" s="136"/>
      <c r="C261" s="136"/>
      <c r="D261" s="136"/>
      <c r="E261" s="770" t="s">
        <v>630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269</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268</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267</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266</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412</v>
      </c>
      <c r="B266" s="136"/>
      <c r="C266" s="136"/>
      <c r="D266" s="136"/>
      <c r="E266" s="789" t="s">
        <v>603</v>
      </c>
      <c r="F266" s="790"/>
      <c r="G266" s="790"/>
      <c r="H266" s="77" t="str">
        <f>IF(E266="","","-")</f>
        <v>-</v>
      </c>
      <c r="I266" s="790"/>
      <c r="J266" s="790"/>
      <c r="K266" s="77" t="str">
        <f>IF(I266="","","-")</f>
        <v/>
      </c>
      <c r="L266" s="106">
        <v>177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591</v>
      </c>
      <c r="B267" s="136"/>
      <c r="C267" s="136"/>
      <c r="D267" s="136"/>
      <c r="E267" s="789" t="s">
        <v>603</v>
      </c>
      <c r="F267" s="790"/>
      <c r="G267" s="790"/>
      <c r="H267" s="77"/>
      <c r="I267" s="790"/>
      <c r="J267" s="790"/>
      <c r="K267" s="77"/>
      <c r="L267" s="106">
        <v>177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380</v>
      </c>
      <c r="B268" s="136"/>
      <c r="C268" s="136"/>
      <c r="D268" s="136"/>
      <c r="E268" s="792">
        <v>2021</v>
      </c>
      <c r="F268" s="137"/>
      <c r="G268" s="790" t="s">
        <v>602</v>
      </c>
      <c r="H268" s="790"/>
      <c r="I268" s="790"/>
      <c r="J268" s="137">
        <v>20</v>
      </c>
      <c r="K268" s="137"/>
      <c r="L268" s="106">
        <v>181</v>
      </c>
      <c r="M268" s="106"/>
      <c r="N268" s="106"/>
      <c r="O268" s="137" t="s">
        <v>677</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260</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262</v>
      </c>
      <c r="B308" s="797"/>
      <c r="C308" s="797"/>
      <c r="D308" s="797"/>
      <c r="E308" s="797"/>
      <c r="F308" s="798"/>
      <c r="G308" s="802" t="s">
        <v>636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637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55.5" customHeight="1" x14ac:dyDescent="0.2">
      <c r="A310" s="799"/>
      <c r="B310" s="800"/>
      <c r="C310" s="800"/>
      <c r="D310" s="800"/>
      <c r="E310" s="800"/>
      <c r="F310" s="801"/>
      <c r="G310" s="823" t="s">
        <v>641</v>
      </c>
      <c r="H310" s="824"/>
      <c r="I310" s="824"/>
      <c r="J310" s="824"/>
      <c r="K310" s="825"/>
      <c r="L310" s="826" t="s">
        <v>642</v>
      </c>
      <c r="M310" s="827"/>
      <c r="N310" s="827"/>
      <c r="O310" s="827"/>
      <c r="P310" s="827"/>
      <c r="Q310" s="827"/>
      <c r="R310" s="827"/>
      <c r="S310" s="827"/>
      <c r="T310" s="827"/>
      <c r="U310" s="827"/>
      <c r="V310" s="827"/>
      <c r="W310" s="827"/>
      <c r="X310" s="828"/>
      <c r="Y310" s="829">
        <v>4315</v>
      </c>
      <c r="Z310" s="830"/>
      <c r="AA310" s="830"/>
      <c r="AB310" s="831"/>
      <c r="AC310" s="823" t="s">
        <v>643</v>
      </c>
      <c r="AD310" s="824"/>
      <c r="AE310" s="824"/>
      <c r="AF310" s="824"/>
      <c r="AG310" s="825"/>
      <c r="AH310" s="826" t="s">
        <v>644</v>
      </c>
      <c r="AI310" s="827"/>
      <c r="AJ310" s="827"/>
      <c r="AK310" s="827"/>
      <c r="AL310" s="827"/>
      <c r="AM310" s="827"/>
      <c r="AN310" s="827"/>
      <c r="AO310" s="827"/>
      <c r="AP310" s="827"/>
      <c r="AQ310" s="827"/>
      <c r="AR310" s="827"/>
      <c r="AS310" s="827"/>
      <c r="AT310" s="828"/>
      <c r="AU310" s="829">
        <v>600</v>
      </c>
      <c r="AV310" s="830"/>
      <c r="AW310" s="830"/>
      <c r="AX310" s="832"/>
    </row>
    <row r="311" spans="1:50" ht="24.75" hidden="1" customHeight="1" x14ac:dyDescent="0.2">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4315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600</v>
      </c>
      <c r="AV320" s="839"/>
      <c r="AW320" s="839"/>
      <c r="AX320" s="841"/>
    </row>
    <row r="321" spans="1:51" ht="24.75" customHeight="1" x14ac:dyDescent="0.2">
      <c r="A321" s="799"/>
      <c r="B321" s="800"/>
      <c r="C321" s="800"/>
      <c r="D321" s="800"/>
      <c r="E321" s="800"/>
      <c r="F321" s="801"/>
      <c r="G321" s="802" t="s">
        <v>638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639</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54.6" customHeight="1" x14ac:dyDescent="0.2">
      <c r="A323" s="799"/>
      <c r="B323" s="800"/>
      <c r="C323" s="800"/>
      <c r="D323" s="800"/>
      <c r="E323" s="800"/>
      <c r="F323" s="801"/>
      <c r="G323" s="823" t="s">
        <v>643</v>
      </c>
      <c r="H323" s="824"/>
      <c r="I323" s="824"/>
      <c r="J323" s="824"/>
      <c r="K323" s="825"/>
      <c r="L323" s="826" t="s">
        <v>652</v>
      </c>
      <c r="M323" s="827"/>
      <c r="N323" s="827"/>
      <c r="O323" s="827"/>
      <c r="P323" s="827"/>
      <c r="Q323" s="827"/>
      <c r="R323" s="827"/>
      <c r="S323" s="827"/>
      <c r="T323" s="827"/>
      <c r="U323" s="827"/>
      <c r="V323" s="827"/>
      <c r="W323" s="827"/>
      <c r="X323" s="828"/>
      <c r="Y323" s="829">
        <v>200</v>
      </c>
      <c r="Z323" s="830"/>
      <c r="AA323" s="830"/>
      <c r="AB323" s="831"/>
      <c r="AC323" s="823" t="s">
        <v>641</v>
      </c>
      <c r="AD323" s="824"/>
      <c r="AE323" s="824"/>
      <c r="AF323" s="824"/>
      <c r="AG323" s="825"/>
      <c r="AH323" s="826" t="s">
        <v>645</v>
      </c>
      <c r="AI323" s="827"/>
      <c r="AJ323" s="827"/>
      <c r="AK323" s="827"/>
      <c r="AL323" s="827"/>
      <c r="AM323" s="827"/>
      <c r="AN323" s="827"/>
      <c r="AO323" s="827"/>
      <c r="AP323" s="827"/>
      <c r="AQ323" s="827"/>
      <c r="AR323" s="827"/>
      <c r="AS323" s="827"/>
      <c r="AT323" s="828"/>
      <c r="AU323" s="829">
        <v>0</v>
      </c>
      <c r="AV323" s="830"/>
      <c r="AW323" s="830"/>
      <c r="AX323" s="832"/>
      <c r="AY323">
        <f t="shared" si="11"/>
        <v>2</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200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2</v>
      </c>
    </row>
    <row r="334" spans="1:51" ht="24.75" customHeight="1" x14ac:dyDescent="0.2">
      <c r="A334" s="799"/>
      <c r="B334" s="800"/>
      <c r="C334" s="800"/>
      <c r="D334" s="800"/>
      <c r="E334" s="800"/>
      <c r="F334" s="801"/>
      <c r="G334" s="802" t="s">
        <v>640</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217</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1</v>
      </c>
    </row>
    <row r="336" spans="1:51" ht="24.75" customHeight="1" x14ac:dyDescent="0.2">
      <c r="A336" s="799"/>
      <c r="B336" s="800"/>
      <c r="C336" s="800"/>
      <c r="D336" s="800"/>
      <c r="E336" s="800"/>
      <c r="F336" s="801"/>
      <c r="G336" s="823" t="s">
        <v>641</v>
      </c>
      <c r="H336" s="824"/>
      <c r="I336" s="824"/>
      <c r="J336" s="824"/>
      <c r="K336" s="825"/>
      <c r="L336" s="826" t="s">
        <v>646</v>
      </c>
      <c r="M336" s="827"/>
      <c r="N336" s="827"/>
      <c r="O336" s="827"/>
      <c r="P336" s="827"/>
      <c r="Q336" s="827"/>
      <c r="R336" s="827"/>
      <c r="S336" s="827"/>
      <c r="T336" s="827"/>
      <c r="U336" s="827"/>
      <c r="V336" s="827"/>
      <c r="W336" s="827"/>
      <c r="X336" s="828"/>
      <c r="Y336" s="829">
        <v>6650</v>
      </c>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1</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1</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1</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1</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1</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1</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1</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1</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1</v>
      </c>
    </row>
    <row r="346" spans="1:51" ht="24.75" customHeigh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6650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5">
      <c r="A360" s="842" t="s">
        <v>573</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229</v>
      </c>
      <c r="AM360" s="846"/>
      <c r="AN360" s="846"/>
      <c r="AO360" s="79" t="s">
        <v>228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227</v>
      </c>
      <c r="AD365" s="848"/>
      <c r="AE365" s="848"/>
      <c r="AF365" s="848"/>
      <c r="AG365" s="848"/>
      <c r="AH365" s="849" t="s">
        <v>245</v>
      </c>
      <c r="AI365" s="847"/>
      <c r="AJ365" s="847"/>
      <c r="AK365" s="847"/>
      <c r="AL365" s="847" t="s">
        <v>19</v>
      </c>
      <c r="AM365" s="847"/>
      <c r="AN365" s="847"/>
      <c r="AO365" s="851"/>
      <c r="AP365" s="872" t="s">
        <v>198</v>
      </c>
      <c r="AQ365" s="872"/>
      <c r="AR365" s="872"/>
      <c r="AS365" s="872"/>
      <c r="AT365" s="872"/>
      <c r="AU365" s="872"/>
      <c r="AV365" s="872"/>
      <c r="AW365" s="872"/>
      <c r="AX365" s="872"/>
    </row>
    <row r="366" spans="1:51" ht="42.6" customHeight="1" x14ac:dyDescent="0.2">
      <c r="A366" s="858">
        <v>1</v>
      </c>
      <c r="B366" s="858">
        <v>1</v>
      </c>
      <c r="C366" s="859" t="s">
        <v>647</v>
      </c>
      <c r="D366" s="860"/>
      <c r="E366" s="860"/>
      <c r="F366" s="860"/>
      <c r="G366" s="860"/>
      <c r="H366" s="860"/>
      <c r="I366" s="860"/>
      <c r="J366" s="861">
        <v>2010401053420</v>
      </c>
      <c r="K366" s="862"/>
      <c r="L366" s="862"/>
      <c r="M366" s="862"/>
      <c r="N366" s="862"/>
      <c r="O366" s="862"/>
      <c r="P366" s="863" t="s">
        <v>648</v>
      </c>
      <c r="Q366" s="864"/>
      <c r="R366" s="864"/>
      <c r="S366" s="864"/>
      <c r="T366" s="864"/>
      <c r="U366" s="864"/>
      <c r="V366" s="864"/>
      <c r="W366" s="864"/>
      <c r="X366" s="864"/>
      <c r="Y366" s="865">
        <v>4315</v>
      </c>
      <c r="Z366" s="866"/>
      <c r="AA366" s="866"/>
      <c r="AB366" s="867"/>
      <c r="AC366" s="868" t="s">
        <v>75</v>
      </c>
      <c r="AD366" s="869"/>
      <c r="AE366" s="869"/>
      <c r="AF366" s="869"/>
      <c r="AG366" s="869"/>
      <c r="AH366" s="852" t="s">
        <v>672</v>
      </c>
      <c r="AI366" s="853"/>
      <c r="AJ366" s="853"/>
      <c r="AK366" s="853"/>
      <c r="AL366" s="852" t="s">
        <v>672</v>
      </c>
      <c r="AM366" s="853"/>
      <c r="AN366" s="853"/>
      <c r="AO366" s="853"/>
      <c r="AP366" s="857" t="s">
        <v>673</v>
      </c>
      <c r="AQ366" s="857"/>
      <c r="AR366" s="857"/>
      <c r="AS366" s="857"/>
      <c r="AT366" s="857"/>
      <c r="AU366" s="857"/>
      <c r="AV366" s="857"/>
      <c r="AW366" s="857"/>
      <c r="AX366" s="857"/>
    </row>
    <row r="367" spans="1:51" ht="30" hidden="1" customHeight="1" x14ac:dyDescent="0.2">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2">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2">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2">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2">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227</v>
      </c>
      <c r="AD398" s="848"/>
      <c r="AE398" s="848"/>
      <c r="AF398" s="848"/>
      <c r="AG398" s="848"/>
      <c r="AH398" s="849" t="s">
        <v>245</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54.9" customHeight="1" x14ac:dyDescent="0.2">
      <c r="A399" s="858">
        <v>1</v>
      </c>
      <c r="B399" s="858">
        <v>1</v>
      </c>
      <c r="C399" s="859" t="s">
        <v>649</v>
      </c>
      <c r="D399" s="860"/>
      <c r="E399" s="860"/>
      <c r="F399" s="860"/>
      <c r="G399" s="860"/>
      <c r="H399" s="860"/>
      <c r="I399" s="860"/>
      <c r="J399" s="861">
        <v>8000020012050</v>
      </c>
      <c r="K399" s="862"/>
      <c r="L399" s="862"/>
      <c r="M399" s="862"/>
      <c r="N399" s="862"/>
      <c r="O399" s="862"/>
      <c r="P399" s="863" t="s">
        <v>644</v>
      </c>
      <c r="Q399" s="864"/>
      <c r="R399" s="864"/>
      <c r="S399" s="864"/>
      <c r="T399" s="864"/>
      <c r="U399" s="864"/>
      <c r="V399" s="864"/>
      <c r="W399" s="864"/>
      <c r="X399" s="864"/>
      <c r="Y399" s="865">
        <v>600</v>
      </c>
      <c r="Z399" s="866"/>
      <c r="AA399" s="866"/>
      <c r="AB399" s="867"/>
      <c r="AC399" s="868" t="s">
        <v>650</v>
      </c>
      <c r="AD399" s="869"/>
      <c r="AE399" s="869"/>
      <c r="AF399" s="869"/>
      <c r="AG399" s="869"/>
      <c r="AH399" s="852" t="s">
        <v>672</v>
      </c>
      <c r="AI399" s="853"/>
      <c r="AJ399" s="853"/>
      <c r="AK399" s="853"/>
      <c r="AL399" s="852" t="s">
        <v>672</v>
      </c>
      <c r="AM399" s="853"/>
      <c r="AN399" s="853"/>
      <c r="AO399" s="853"/>
      <c r="AP399" s="857" t="s">
        <v>611</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227</v>
      </c>
      <c r="AD431" s="848"/>
      <c r="AE431" s="848"/>
      <c r="AF431" s="848"/>
      <c r="AG431" s="848"/>
      <c r="AH431" s="849" t="s">
        <v>245</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92.1" customHeight="1" x14ac:dyDescent="0.2">
      <c r="A432" s="858">
        <v>1</v>
      </c>
      <c r="B432" s="858">
        <v>1</v>
      </c>
      <c r="C432" s="859" t="s">
        <v>651</v>
      </c>
      <c r="D432" s="860"/>
      <c r="E432" s="860"/>
      <c r="F432" s="860"/>
      <c r="G432" s="860"/>
      <c r="H432" s="860"/>
      <c r="I432" s="860"/>
      <c r="J432" s="861">
        <v>8000020401005</v>
      </c>
      <c r="K432" s="862"/>
      <c r="L432" s="862"/>
      <c r="M432" s="862"/>
      <c r="N432" s="862"/>
      <c r="O432" s="862"/>
      <c r="P432" s="863" t="s">
        <v>652</v>
      </c>
      <c r="Q432" s="864"/>
      <c r="R432" s="864"/>
      <c r="S432" s="864"/>
      <c r="T432" s="864"/>
      <c r="U432" s="864"/>
      <c r="V432" s="864"/>
      <c r="W432" s="864"/>
      <c r="X432" s="864"/>
      <c r="Y432" s="865">
        <v>200</v>
      </c>
      <c r="Z432" s="866"/>
      <c r="AA432" s="866"/>
      <c r="AB432" s="867"/>
      <c r="AC432" s="868" t="s">
        <v>650</v>
      </c>
      <c r="AD432" s="869"/>
      <c r="AE432" s="869"/>
      <c r="AF432" s="869"/>
      <c r="AG432" s="869"/>
      <c r="AH432" s="852" t="s">
        <v>672</v>
      </c>
      <c r="AI432" s="853"/>
      <c r="AJ432" s="853"/>
      <c r="AK432" s="853"/>
      <c r="AL432" s="852" t="s">
        <v>672</v>
      </c>
      <c r="AM432" s="853"/>
      <c r="AN432" s="853"/>
      <c r="AO432" s="853"/>
      <c r="AP432" s="857" t="s">
        <v>611</v>
      </c>
      <c r="AQ432" s="857"/>
      <c r="AR432" s="857"/>
      <c r="AS432" s="857"/>
      <c r="AT432" s="857"/>
      <c r="AU432" s="857"/>
      <c r="AV432" s="857"/>
      <c r="AW432" s="857"/>
      <c r="AX432" s="857"/>
      <c r="AY432">
        <f>$AY$429</f>
        <v>1</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227</v>
      </c>
      <c r="AD464" s="848"/>
      <c r="AE464" s="848"/>
      <c r="AF464" s="848"/>
      <c r="AG464" s="848"/>
      <c r="AH464" s="849" t="s">
        <v>245</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60" customHeight="1" x14ac:dyDescent="0.2">
      <c r="A465" s="858">
        <v>1</v>
      </c>
      <c r="B465" s="858">
        <v>1</v>
      </c>
      <c r="C465" s="859" t="s">
        <v>690</v>
      </c>
      <c r="D465" s="860"/>
      <c r="E465" s="860"/>
      <c r="F465" s="860"/>
      <c r="G465" s="860"/>
      <c r="H465" s="860"/>
      <c r="I465" s="860"/>
      <c r="J465" s="861">
        <v>8020005008491</v>
      </c>
      <c r="K465" s="862"/>
      <c r="L465" s="862"/>
      <c r="M465" s="862"/>
      <c r="N465" s="862"/>
      <c r="O465" s="862"/>
      <c r="P465" s="863" t="s">
        <v>642</v>
      </c>
      <c r="Q465" s="864"/>
      <c r="R465" s="864"/>
      <c r="S465" s="864"/>
      <c r="T465" s="864"/>
      <c r="U465" s="864"/>
      <c r="V465" s="864"/>
      <c r="W465" s="864"/>
      <c r="X465" s="864"/>
      <c r="Y465" s="852" t="s">
        <v>672</v>
      </c>
      <c r="Z465" s="853"/>
      <c r="AA465" s="853"/>
      <c r="AB465" s="853"/>
      <c r="AC465" s="868" t="s">
        <v>650</v>
      </c>
      <c r="AD465" s="869"/>
      <c r="AE465" s="869"/>
      <c r="AF465" s="869"/>
      <c r="AG465" s="869"/>
      <c r="AH465" s="852" t="s">
        <v>672</v>
      </c>
      <c r="AI465" s="853"/>
      <c r="AJ465" s="853"/>
      <c r="AK465" s="853"/>
      <c r="AL465" s="852" t="s">
        <v>672</v>
      </c>
      <c r="AM465" s="853"/>
      <c r="AN465" s="853"/>
      <c r="AO465" s="853"/>
      <c r="AP465" s="857" t="s">
        <v>611</v>
      </c>
      <c r="AQ465" s="857"/>
      <c r="AR465" s="857"/>
      <c r="AS465" s="857"/>
      <c r="AT465" s="857"/>
      <c r="AU465" s="857"/>
      <c r="AV465" s="857"/>
      <c r="AW465" s="857"/>
      <c r="AX465" s="857"/>
      <c r="AY465">
        <f>$AY$462</f>
        <v>1</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227</v>
      </c>
      <c r="AD497" s="848"/>
      <c r="AE497" s="848"/>
      <c r="AF497" s="848"/>
      <c r="AG497" s="848"/>
      <c r="AH497" s="849" t="s">
        <v>245</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30" customHeight="1" x14ac:dyDescent="0.2">
      <c r="A498" s="858">
        <v>1</v>
      </c>
      <c r="B498" s="858">
        <v>1</v>
      </c>
      <c r="C498" s="859" t="s">
        <v>647</v>
      </c>
      <c r="D498" s="860"/>
      <c r="E498" s="860"/>
      <c r="F498" s="860"/>
      <c r="G498" s="860"/>
      <c r="H498" s="860"/>
      <c r="I498" s="860"/>
      <c r="J498" s="861">
        <v>2010401053420</v>
      </c>
      <c r="K498" s="862"/>
      <c r="L498" s="862"/>
      <c r="M498" s="862"/>
      <c r="N498" s="862"/>
      <c r="O498" s="862"/>
      <c r="P498" s="863" t="s">
        <v>653</v>
      </c>
      <c r="Q498" s="864"/>
      <c r="R498" s="864"/>
      <c r="S498" s="864"/>
      <c r="T498" s="864"/>
      <c r="U498" s="864"/>
      <c r="V498" s="864"/>
      <c r="W498" s="864"/>
      <c r="X498" s="864"/>
      <c r="Y498" s="865">
        <v>6650</v>
      </c>
      <c r="Z498" s="866"/>
      <c r="AA498" s="866"/>
      <c r="AB498" s="867"/>
      <c r="AC498" s="868" t="s">
        <v>650</v>
      </c>
      <c r="AD498" s="869"/>
      <c r="AE498" s="869"/>
      <c r="AF498" s="869"/>
      <c r="AG498" s="869"/>
      <c r="AH498" s="852" t="s">
        <v>672</v>
      </c>
      <c r="AI498" s="853"/>
      <c r="AJ498" s="853"/>
      <c r="AK498" s="853"/>
      <c r="AL498" s="852" t="s">
        <v>672</v>
      </c>
      <c r="AM498" s="853"/>
      <c r="AN498" s="853"/>
      <c r="AO498" s="853"/>
      <c r="AP498" s="857" t="s">
        <v>611</v>
      </c>
      <c r="AQ498" s="857"/>
      <c r="AR498" s="857"/>
      <c r="AS498" s="857"/>
      <c r="AT498" s="857"/>
      <c r="AU498" s="857"/>
      <c r="AV498" s="857"/>
      <c r="AW498" s="857"/>
      <c r="AX498" s="857"/>
      <c r="AY498">
        <f>$AY$495</f>
        <v>1</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227</v>
      </c>
      <c r="AD530" s="848"/>
      <c r="AE530" s="848"/>
      <c r="AF530" s="848"/>
      <c r="AG530" s="848"/>
      <c r="AH530" s="849" t="s">
        <v>245</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227</v>
      </c>
      <c r="AD563" s="848"/>
      <c r="AE563" s="848"/>
      <c r="AF563" s="848"/>
      <c r="AG563" s="848"/>
      <c r="AH563" s="849" t="s">
        <v>245</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227</v>
      </c>
      <c r="AD596" s="848"/>
      <c r="AE596" s="848"/>
      <c r="AF596" s="848"/>
      <c r="AG596" s="848"/>
      <c r="AH596" s="849" t="s">
        <v>245</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2">
      <c r="A627" s="873" t="s">
        <v>574</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229</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223</v>
      </c>
      <c r="AQ630" s="872"/>
      <c r="AR630" s="872"/>
      <c r="AS630" s="872"/>
      <c r="AT630" s="872"/>
      <c r="AU630" s="872"/>
      <c r="AV630" s="872"/>
      <c r="AW630" s="872"/>
      <c r="AX630" s="872"/>
    </row>
    <row r="631" spans="1:51" ht="30" hidden="1" customHeight="1" x14ac:dyDescent="0.2">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7:AO367">
    <cfRule type="expression" dxfId="727" priority="827">
      <formula>IF(AND(AL367&gt;=0, RIGHT(TEXT(AL367,"0.#"),1)&lt;&gt;"."),TRUE,FALSE)</formula>
    </cfRule>
    <cfRule type="expression" dxfId="726" priority="828">
      <formula>IF(AND(AL367&gt;=0, RIGHT(TEXT(AL367,"0.#"),1)="."),TRUE,FALSE)</formula>
    </cfRule>
    <cfRule type="expression" dxfId="725" priority="829">
      <formula>IF(AND(AL367&lt;0, RIGHT(TEXT(AL367,"0.#"),1)&lt;&gt;"."),TRUE,FALSE)</formula>
    </cfRule>
    <cfRule type="expression" dxfId="724" priority="830">
      <formula>IF(AND(AL367&lt;0, RIGHT(TEXT(AL367,"0.#"),1)="."),TRUE,FALSE)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6">
    <cfRule type="expression" dxfId="711" priority="733">
      <formula>IF(RIGHT(TEXT(Y466,"0.#"),1)=".",FALSE,TRUE)</formula>
    </cfRule>
    <cfRule type="expression" dxfId="710" priority="734">
      <formula>IF(RIGHT(TEXT(Y466,"0.#"),1)=".",TRUE,FALSE)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5:P27">
    <cfRule type="expression" dxfId="695" priority="815">
      <formula>IF(RIGHT(TEXT(P25,"0.#"),1)=".",FALSE,TRUE)</formula>
    </cfRule>
    <cfRule type="expression" dxfId="694" priority="816">
      <formula>IF(RIGHT(TEXT(P25,"0.#"),1)=".",TRUE,FALSE)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400:AO400">
    <cfRule type="expression" dxfId="643" priority="759">
      <formula>IF(AND(AL400&gt;=0, RIGHT(TEXT(AL400,"0.#"),1)&lt;&gt;"."),TRUE,FALSE)</formula>
    </cfRule>
    <cfRule type="expression" dxfId="642" priority="760">
      <formula>IF(AND(AL400&gt;=0, RIGHT(TEXT(AL400,"0.#"),1)="."),TRUE,FALSE)</formula>
    </cfRule>
    <cfRule type="expression" dxfId="641" priority="761">
      <formula>IF(AND(AL400&lt;0, RIGHT(TEXT(AL400,"0.#"),1)&lt;&gt;"."),TRUE,FALSE)</formula>
    </cfRule>
    <cfRule type="expression" dxfId="640" priority="762">
      <formula>IF(AND(AL400&lt;0, RIGHT(TEXT(AL400,"0.#"),1)="."),TRUE,FALSE)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3:AO433">
    <cfRule type="expression" dxfId="635" priority="747">
      <formula>IF(AND(AL433&gt;=0, RIGHT(TEXT(AL433,"0.#"),1)&lt;&gt;"."),TRUE,FALSE)</formula>
    </cfRule>
    <cfRule type="expression" dxfId="634" priority="748">
      <formula>IF(AND(AL433&gt;=0, RIGHT(TEXT(AL433,"0.#"),1)="."),TRUE,FALSE)</formula>
    </cfRule>
    <cfRule type="expression" dxfId="633" priority="749">
      <formula>IF(AND(AL433&lt;0, RIGHT(TEXT(AL433,"0.#"),1)&lt;&gt;"."),TRUE,FALSE)</formula>
    </cfRule>
    <cfRule type="expression" dxfId="632" priority="750">
      <formula>IF(AND(AL433&lt;0, RIGHT(TEXT(AL433,"0.#"),1)="."),TRUE,FALSE)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6:AO466">
    <cfRule type="expression" dxfId="627" priority="735">
      <formula>IF(AND(AL466&gt;=0, RIGHT(TEXT(AL466,"0.#"),1)&lt;&gt;"."),TRUE,FALSE)</formula>
    </cfRule>
    <cfRule type="expression" dxfId="626" priority="736">
      <formula>IF(AND(AL466&gt;=0, RIGHT(TEXT(AL466,"0.#"),1)="."),TRUE,FALSE)</formula>
    </cfRule>
    <cfRule type="expression" dxfId="625" priority="737">
      <formula>IF(AND(AL466&lt;0, RIGHT(TEXT(AL466,"0.#"),1)&lt;&gt;"."),TRUE,FALSE)</formula>
    </cfRule>
    <cfRule type="expression" dxfId="624" priority="738">
      <formula>IF(AND(AL466&lt;0, RIGHT(TEXT(AL466,"0.#"),1)="."),TRUE,FALSE)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9:AO499">
    <cfRule type="expression" dxfId="619" priority="723">
      <formula>IF(AND(AL499&gt;=0, RIGHT(TEXT(AL499,"0.#"),1)&lt;&gt;"."),TRUE,FALSE)</formula>
    </cfRule>
    <cfRule type="expression" dxfId="618" priority="724">
      <formula>IF(AND(AL499&gt;=0, RIGHT(TEXT(AL499,"0.#"),1)="."),TRUE,FALSE)</formula>
    </cfRule>
    <cfRule type="expression" dxfId="617" priority="725">
      <formula>IF(AND(AL499&lt;0, RIGHT(TEXT(AL499,"0.#"),1)&lt;&gt;"."),TRUE,FALSE)</formula>
    </cfRule>
    <cfRule type="expression" dxfId="616" priority="726">
      <formula>IF(AND(AL499&lt;0, RIGHT(TEXT(AL499,"0.#"),1)="."),TRUE,FALSE)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49" man="1"/>
    <brk id="254" max="49" man="1"/>
    <brk id="307" max="49" man="1"/>
    <brk id="49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249</v>
      </c>
      <c r="AI2" s="42" t="s">
        <v>280</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539</v>
      </c>
      <c r="W3" s="32" t="s">
        <v>140</v>
      </c>
      <c r="Y3" s="32" t="s">
        <v>64</v>
      </c>
      <c r="Z3" s="32" t="s">
        <v>415</v>
      </c>
      <c r="AA3" s="71" t="s">
        <v>381</v>
      </c>
      <c r="AB3" s="71" t="s">
        <v>509</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633</v>
      </c>
      <c r="R4" s="13" t="str">
        <f t="shared" si="3"/>
        <v>補助</v>
      </c>
      <c r="S4" s="13" t="str">
        <f t="shared" si="4"/>
        <v>補助</v>
      </c>
      <c r="T4" s="13"/>
      <c r="U4" s="32" t="s">
        <v>599</v>
      </c>
      <c r="W4" s="32" t="s">
        <v>141</v>
      </c>
      <c r="Y4" s="32" t="s">
        <v>288</v>
      </c>
      <c r="Z4" s="32" t="s">
        <v>416</v>
      </c>
      <c r="AA4" s="71" t="s">
        <v>382</v>
      </c>
      <c r="AB4" s="71" t="s">
        <v>510</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563</v>
      </c>
      <c r="Y5" s="32" t="s">
        <v>289</v>
      </c>
      <c r="Z5" s="32" t="s">
        <v>417</v>
      </c>
      <c r="AA5" s="71" t="s">
        <v>383</v>
      </c>
      <c r="AB5" s="71" t="s">
        <v>511</v>
      </c>
      <c r="AC5" s="71" t="s">
        <v>164</v>
      </c>
      <c r="AD5" s="31"/>
      <c r="AE5" s="34" t="s">
        <v>261</v>
      </c>
      <c r="AF5" s="30"/>
      <c r="AG5" s="44" t="s">
        <v>252</v>
      </c>
      <c r="AI5" s="42" t="s">
        <v>286</v>
      </c>
      <c r="AK5" s="42" t="str">
        <f t="shared" si="7"/>
        <v>D</v>
      </c>
      <c r="AP5" s="44"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263</v>
      </c>
      <c r="W6" s="32" t="s">
        <v>565</v>
      </c>
      <c r="Y6" s="32" t="s">
        <v>290</v>
      </c>
      <c r="Z6" s="32" t="s">
        <v>418</v>
      </c>
      <c r="AA6" s="71" t="s">
        <v>384</v>
      </c>
      <c r="AB6" s="71" t="s">
        <v>512</v>
      </c>
      <c r="AC6" s="71" t="s">
        <v>132</v>
      </c>
      <c r="AD6" s="31"/>
      <c r="AE6" s="34" t="s">
        <v>259</v>
      </c>
      <c r="AF6" s="30"/>
      <c r="AG6" s="44" t="s">
        <v>253</v>
      </c>
      <c r="AI6" s="42" t="s">
        <v>287</v>
      </c>
      <c r="AK6" s="42" t="str">
        <f>CHAR(CODE(AK5)+1)</f>
        <v>E</v>
      </c>
      <c r="AP6" s="44" t="s">
        <v>253</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291</v>
      </c>
      <c r="Z7" s="32" t="s">
        <v>419</v>
      </c>
      <c r="AA7" s="71" t="s">
        <v>385</v>
      </c>
      <c r="AB7" s="71" t="s">
        <v>513</v>
      </c>
      <c r="AC7" s="31"/>
      <c r="AD7" s="31"/>
      <c r="AE7" s="32" t="s">
        <v>132</v>
      </c>
      <c r="AF7" s="30"/>
      <c r="AG7" s="44" t="s">
        <v>254</v>
      </c>
      <c r="AH7" s="66"/>
      <c r="AI7" s="44" t="s">
        <v>276</v>
      </c>
      <c r="AK7" s="42" t="str">
        <f>CHAR(CODE(AK6)+1)</f>
        <v>F</v>
      </c>
      <c r="AP7" s="44" t="s">
        <v>254</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633</v>
      </c>
      <c r="R8" s="13" t="str">
        <f t="shared" si="3"/>
        <v>その他</v>
      </c>
      <c r="S8" s="13" t="str">
        <f t="shared" si="4"/>
        <v>補助、その他</v>
      </c>
      <c r="T8" s="13"/>
      <c r="U8" s="32" t="s">
        <v>284</v>
      </c>
      <c r="W8" s="32" t="s">
        <v>143</v>
      </c>
      <c r="Y8" s="32" t="s">
        <v>292</v>
      </c>
      <c r="Z8" s="32" t="s">
        <v>420</v>
      </c>
      <c r="AA8" s="71" t="s">
        <v>386</v>
      </c>
      <c r="AB8" s="71" t="s">
        <v>514</v>
      </c>
      <c r="AC8" s="31"/>
      <c r="AD8" s="31"/>
      <c r="AE8" s="31"/>
      <c r="AF8" s="30"/>
      <c r="AG8" s="44" t="s">
        <v>255</v>
      </c>
      <c r="AI8" s="42" t="s">
        <v>277</v>
      </c>
      <c r="AK8" s="42" t="str">
        <f t="shared" si="7"/>
        <v>G</v>
      </c>
      <c r="AP8" s="44" t="s">
        <v>255</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補助、その他</v>
      </c>
      <c r="Q10" s="19"/>
      <c r="T10" s="13"/>
      <c r="W10" s="32" t="s">
        <v>145</v>
      </c>
      <c r="Y10" s="32" t="s">
        <v>294</v>
      </c>
      <c r="Z10" s="32" t="s">
        <v>422</v>
      </c>
      <c r="AA10" s="71" t="s">
        <v>388</v>
      </c>
      <c r="AB10" s="71" t="s">
        <v>516</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596</v>
      </c>
      <c r="Y11" s="32" t="s">
        <v>295</v>
      </c>
      <c r="Z11" s="32" t="s">
        <v>423</v>
      </c>
      <c r="AA11" s="71" t="s">
        <v>389</v>
      </c>
      <c r="AB11" s="71" t="s">
        <v>517</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242</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243</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597</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601</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2022-06-13T06:06:23Z</cp:lastPrinted>
  <dcterms:created xsi:type="dcterms:W3CDTF">2012-03-13T00:50:25Z</dcterms:created>
  <dcterms:modified xsi:type="dcterms:W3CDTF">2022-08-26T08:44:40Z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