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水・大気環境局\【総務課予算決算係】\☆予算要求\R5年度予算要求\02 行政事業レビュー\03 レビューシート\02 レビューシート\06 公表版\"/>
    </mc:Choice>
  </mc:AlternateContent>
  <xr:revisionPtr revIDLastSave="0" documentId="13_ncr:1_{9E62BDD1-ECC1-48AD-81DA-4871073B5909}"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36" i="11" l="1"/>
  <c r="AY337" i="11"/>
  <c r="AY338" i="11"/>
  <c r="AY340" i="11"/>
  <c r="AY341" i="11"/>
  <c r="AY397" i="11"/>
  <c r="AY399" i="11"/>
  <c r="AY323" i="11"/>
  <c r="AY325" i="11"/>
  <c r="AY327" i="11"/>
  <c r="AY329" i="11"/>
  <c r="AY331" i="11"/>
  <c r="AY333" i="11"/>
  <c r="AY322" i="11"/>
  <c r="AY324" i="11"/>
  <c r="AY326" i="11"/>
  <c r="AY328" i="11"/>
  <c r="AY330" i="11"/>
  <c r="AY70" i="11"/>
  <c r="AY66" i="11"/>
  <c r="AY75" i="11"/>
  <c r="AY73" i="11"/>
  <c r="AY77" i="11"/>
  <c r="AY74" i="11"/>
  <c r="AY72" i="11"/>
  <c r="AY335" i="11"/>
  <c r="AY214" i="11"/>
  <c r="AY208" i="11"/>
  <c r="AY211" i="11" s="1"/>
  <c r="AY200" i="11"/>
  <c r="AY206" i="11" s="1"/>
  <c r="AY195" i="11"/>
  <c r="AY196" i="11" s="1"/>
  <c r="AY190" i="11"/>
  <c r="AY192" i="11" s="1"/>
  <c r="AY180" i="11"/>
  <c r="AY187" i="11" s="1"/>
  <c r="AY173" i="11"/>
  <c r="AY179"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30" i="11" s="1"/>
  <c r="AY122" i="11"/>
  <c r="AY124" i="11" s="1"/>
  <c r="AY112" i="11"/>
  <c r="AY116" i="11" s="1"/>
  <c r="AY99" i="11"/>
  <c r="AY101" i="11" s="1"/>
  <c r="AY98" i="11"/>
  <c r="AY102" i="11"/>
  <c r="AY104" i="11" s="1"/>
  <c r="AY201" i="11" l="1"/>
  <c r="AY203" i="11"/>
  <c r="AY205" i="11"/>
  <c r="AY125" i="11"/>
  <c r="AY212" i="11"/>
  <c r="AY207" i="11"/>
  <c r="AY114" i="11"/>
  <c r="AY118" i="11"/>
  <c r="AY121" i="11"/>
  <c r="AY152" i="11"/>
  <c r="AY155" i="11"/>
  <c r="AY164" i="11"/>
  <c r="AY100" i="11"/>
  <c r="AY113" i="11"/>
  <c r="AY117" i="11"/>
  <c r="AY119" i="11"/>
  <c r="AY126" i="11"/>
  <c r="AY129" i="11"/>
  <c r="AY151" i="11"/>
  <c r="AY153" i="11"/>
  <c r="AY163" i="11"/>
  <c r="AY135" i="11"/>
  <c r="AY171" i="11"/>
  <c r="AY175" i="11"/>
  <c r="AY202" i="11"/>
  <c r="AY204" i="11"/>
  <c r="AY213" i="11"/>
  <c r="AY120" i="11"/>
  <c r="AY128" i="11"/>
  <c r="AY154" i="11"/>
  <c r="AY140" i="11"/>
  <c r="AY174" i="11"/>
  <c r="AY193" i="11"/>
  <c r="AY176" i="11"/>
  <c r="AY198" i="11"/>
  <c r="AY115" i="11"/>
  <c r="AY123" i="11"/>
  <c r="AY131" i="11"/>
  <c r="AY143" i="11"/>
  <c r="AY137" i="11"/>
  <c r="AY177" i="11"/>
  <c r="AY141" i="11"/>
  <c r="AY142" i="11"/>
  <c r="AY144" i="11"/>
  <c r="AY178" i="11"/>
  <c r="AY209"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55" i="11" l="1"/>
  <c r="AY84" i="11"/>
  <c r="AY96" i="11"/>
  <c r="AY80" i="11"/>
  <c r="AY82" i="11"/>
  <c r="AY81" i="11"/>
  <c r="AY83" i="11"/>
  <c r="AY85" i="11"/>
  <c r="AY97" i="11"/>
  <c r="AY49" i="11"/>
  <c r="AY90" i="11"/>
  <c r="AY92" i="11"/>
  <c r="AY91"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<sst xmlns="http://schemas.openxmlformats.org/spreadsheetml/2006/main" count="2089" uniqueCount="804">
  <si>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</si>
  <si>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</si>
  <si>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</si>
  <si>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</si>
  <si>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</si>
  <si>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</si>
  <si>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</si>
  <si>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</si>
  <si>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</si>
  <si>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</si>
  <si>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</si>
  <si>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</si>
  <si>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</si>
  <si>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</si>
  <si>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</si>
  <si>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</si>
  <si>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</si>
  <si>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</si>
  <si>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</si>
  <si>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</si>
  <si>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</si>
  <si>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</si>
  <si>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</si>
  <si>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</si>
  <si>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</si>
  <si>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</si>
  <si>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</si>
  <si>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</si>
  <si>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</si>
  <si>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</si>
  <si>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</si>
  <si>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</si>
  <si>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</si>
  <si>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</si>
  <si>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</si>
  <si>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</si>
  <si>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</si>
  <si>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</si>
  <si>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</si>
  <si>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</si>
  <si>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</si>
  <si>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</si>
  <si>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</si>
  <si>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</si>
  <si>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</si>
  <si>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</si>
  <si>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</si>
  <si>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</si>
  <si>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</si>
  <si>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</si>
  <si>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</si>
  <si>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</si>
  <si>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</si>
  <si>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</si>
  <si>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</si>
  <si>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</si>
  <si>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</si>
  <si>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</si>
  <si>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</si>
  <si>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</si>
  <si>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</si>
  <si>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</si>
  <si>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</si>
  <si>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</si>
  <si>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</si>
  <si>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</si>
  <si>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</si>
  <si>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</si>
  <si>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</si>
  <si>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</si>
  <si>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</si>
  <si>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</si>
  <si>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</si>
  <si>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</si>
  <si>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</si>
  <si>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</si>
  <si>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</si>
  <si>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</si>
  <si>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</si>
  <si>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</si>
  <si>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</si>
  <si>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</si>
  <si>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</si>
  <si>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</si>
  <si>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</si>
  <si>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</si>
  <si>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</si>
  <si>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</si>
  <si>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</si>
  <si>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</si>
  <si>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</si>
  <si>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</si>
  <si>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</si>
  <si>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</si>
  <si>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</si>
  <si>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</si>
  <si>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</si>
  <si>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</si>
  <si>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</si>
  <si>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</si>
  <si>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</si>
  <si>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</si>
  <si>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</si>
  <si>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</si>
  <si>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</si>
  <si>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</si>
  <si>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</si>
  <si>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</si>
  <si>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</si>
  <si>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</si>
  <si>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</si>
  <si>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</si>
  <si>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</si>
  <si>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</si>
  <si>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</si>
  <si>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</si>
  <si>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</si>
  <si>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</si>
  <si>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</si>
  <si>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</si>
  <si>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</si>
  <si>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</si>
  <si>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</si>
  <si>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</si>
  <si>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</si>
  <si>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</si>
  <si>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</si>
  <si>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</si>
  <si>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</si>
  <si>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</si>
  <si>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</si>
  <si>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</si>
  <si>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</si>
  <si>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</si>
  <si>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</si>
  <si>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</si>
  <si>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</si>
  <si>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</si>
  <si>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</si>
  <si>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</si>
  <si>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</si>
  <si>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</si>
  <si>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</si>
  <si>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</si>
  <si>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</si>
  <si>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</si>
  <si>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</si>
  <si>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</si>
  <si>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</si>
  <si>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</si>
  <si>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</si>
  <si>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</si>
  <si>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</si>
  <si>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</si>
  <si>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</si>
  <si>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</si>
  <si>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</si>
  <si>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</si>
  <si>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</si>
  <si>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</si>
  <si>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</si>
  <si>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</si>
  <si>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</si>
  <si>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</si>
  <si>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</si>
  <si>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</si>
  <si>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</si>
  <si>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</si>
  <si>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</si>
  <si>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</si>
  <si>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</si>
  <si>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</si>
  <si>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</si>
  <si>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</si>
  <si>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</si>
  <si>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</si>
  <si>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</si>
  <si>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</si>
  <si>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</si>
  <si>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</si>
  <si>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</si>
  <si>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</si>
  <si>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</si>
  <si>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</si>
  <si>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</si>
  <si>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</si>
  <si>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</si>
  <si>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</si>
  <si>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</si>
  <si>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</si>
  <si>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</si>
  <si>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</si>
  <si>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</si>
  <si>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</si>
  <si>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</si>
  <si>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</si>
  <si>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</si>
  <si>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</si>
  <si>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</si>
  <si>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</si>
  <si>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</si>
  <si>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</si>
  <si>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</si>
  <si>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</si>
  <si>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</si>
  <si>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</si>
  <si>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</si>
  <si>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</si>
  <si>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</si>
  <si>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</si>
  <si>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</si>
  <si>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</si>
  <si>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</si>
  <si>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</si>
  <si>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</si>
  <si>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</si>
  <si>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</si>
  <si>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</si>
  <si>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</si>
  <si>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</si>
  <si>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</si>
  <si>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</si>
  <si>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</si>
  <si>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</si>
  <si>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</si>
  <si>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</si>
  <si>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</si>
  <si>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</si>
  <si>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</si>
  <si>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</si>
  <si>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</si>
  <si>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</si>
  <si>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</si>
  <si>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</si>
  <si>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</si>
  <si>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</si>
  <si>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</si>
  <si>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</si>
  <si>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</si>
  <si>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</si>
  <si>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</si>
  <si>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</si>
  <si>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</si>
  <si>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</si>
  <si>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</si>
  <si>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</si>
  <si>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</si>
  <si>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</si>
  <si>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</si>
  <si>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</si>
  <si>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</si>
  <si>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</si>
  <si>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</si>
  <si>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</si>
  <si>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</si>
  <si>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</si>
  <si>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</si>
  <si>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</si>
  <si>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</si>
  <si>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</si>
  <si>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</si>
  <si>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</si>
  <si>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</si>
  <si>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</si>
  <si>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</si>
  <si>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</si>
  <si>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</si>
  <si>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</si>
  <si>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</si>
  <si>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</si>
  <si>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</si>
  <si>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</si>
  <si>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</si>
  <si>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</si>
  <si>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</si>
  <si>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</si>
  <si>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</si>
  <si>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</si>
  <si>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</si>
  <si>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</si>
  <si>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</si>
  <si>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</si>
  <si>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</si>
  <si>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</si>
  <si>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</si>
  <si>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</si>
  <si>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</si>
  <si>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</si>
  <si>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</si>
  <si>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</si>
  <si>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</si>
  <si>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</si>
  <si>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</si>
  <si>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</si>
  <si>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</si>
  <si>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</si>
  <si>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</si>
  <si>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</si>
  <si>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</si>
  <si>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</si>
  <si>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</si>
  <si>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</si>
  <si>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</si>
  <si>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</si>
  <si>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</si>
  <si>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</si>
  <si>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</si>
  <si>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</si>
  <si>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</si>
  <si>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</si>
  <si>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</si>
  <si>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</si>
  <si>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</si>
  <si>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</si>
  <si>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</si>
  <si>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</si>
  <si>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</si>
  <si>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</si>
  <si>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</si>
  <si>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</si>
  <si>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</si>
  <si>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</si>
  <si>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</si>
  <si>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</si>
  <si>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</si>
  <si>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</si>
  <si>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</si>
  <si>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</si>
  <si>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</si>
  <si>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</si>
  <si>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</si>
  <si>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</si>
  <si>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</si>
  <si>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</si>
  <si>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</si>
  <si>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</si>
  <si>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</si>
  <si>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</si>
  <si>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</si>
  <si>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</si>
  <si>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</si>
  <si>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</si>
  <si>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</si>
  <si>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</si>
  <si>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</si>
  <si>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</si>
  <si>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</si>
  <si>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</si>
  <si>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</si>
  <si>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</si>
  <si>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</si>
  <si>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</si>
  <si>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</si>
  <si>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</si>
  <si>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</si>
  <si>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</si>
  <si>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</si>
  <si>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</si>
  <si>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</si>
  <si>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</si>
  <si>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</si>
  <si>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</si>
  <si>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</si>
  <si>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</si>
  <si>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</si>
  <si>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</si>
  <si>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</si>
  <si>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</si>
  <si>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</si>
  <si>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</si>
  <si>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</si>
  <si>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</si>
  <si>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</si>
  <si>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</si>
  <si>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</si>
  <si>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</si>
  <si>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</si>
  <si>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</si>
  <si>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</si>
  <si>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</si>
  <si>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</si>
  <si>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</si>
  <si>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</si>
  <si>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</si>
  <si>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</si>
  <si>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</si>
  <si>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</si>
  <si>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</si>
  <si>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</si>
  <si>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</si>
  <si>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</si>
  <si>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</si>
  <si>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</si>
  <si>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</si>
  <si>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</si>
  <si>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</si>
  <si>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</si>
  <si>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</si>
  <si>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</si>
  <si>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</si>
  <si>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</si>
  <si>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</si>
  <si>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</si>
  <si>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</si>
  <si>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</si>
  <si>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</si>
  <si>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</si>
  <si>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</si>
  <si>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</si>
  <si>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</si>
  <si>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</si>
  <si>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</si>
  <si>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</si>
  <si>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</si>
  <si>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</si>
  <si>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</si>
  <si>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</si>
  <si>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</si>
  <si>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</si>
  <si>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</si>
  <si>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</si>
  <si>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</si>
  <si>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</si>
  <si>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</si>
  <si>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</si>
  <si>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</si>
  <si>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</si>
  <si>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</si>
  <si>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</si>
  <si>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</si>
  <si>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</si>
  <si>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</si>
  <si>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</si>
  <si>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</si>
  <si>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</si>
  <si>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</si>
  <si>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</si>
  <si>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</si>
  <si>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</si>
  <si>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</si>
  <si>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</si>
  <si>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</si>
  <si>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</si>
  <si>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</si>
  <si>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</si>
  <si>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</si>
  <si>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</si>
  <si>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</si>
  <si>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</si>
  <si>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</si>
  <si>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</si>
  <si>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</si>
  <si>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</si>
  <si>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</si>
  <si>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</si>
  <si>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</si>
  <si>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</si>
  <si>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</si>
  <si>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</si>
  <si>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</si>
  <si>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</si>
  <si>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</si>
  <si>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</si>
  <si>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</si>
  <si>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</si>
  <si>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</si>
  <si>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</si>
  <si>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</si>
  <si>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</si>
  <si>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</si>
  <si>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</si>
  <si>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</si>
  <si>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</si>
  <si>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</si>
  <si>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</si>
  <si>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</si>
  <si>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</si>
  <si>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</si>
  <si>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</si>
  <si>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</si>
  <si>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</si>
  <si>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</si>
  <si>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</si>
  <si>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</si>
  <si>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</si>
  <si>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</si>
  <si>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</si>
  <si>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</si>
  <si>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</si>
  <si>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</si>
  <si>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</si>
  <si>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</si>
  <si>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</si>
  <si>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</si>
  <si>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</si>
  <si>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</si>
  <si>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</si>
  <si>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</si>
  <si>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</si>
  <si>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</si>
  <si>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</si>
  <si>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</si>
  <si>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</si>
  <si>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</si>
  <si>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</si>
  <si>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</si>
  <si>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</si>
  <si>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</si>
  <si>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</si>
  <si>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</si>
  <si>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</si>
  <si>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</si>
  <si>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</si>
  <si>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</si>
  <si>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</si>
  <si>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</si>
  <si>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</si>
  <si>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</si>
  <si>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</si>
  <si>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</si>
  <si>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</si>
  <si>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</si>
  <si>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</si>
  <si>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</si>
  <si>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</si>
  <si>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</si>
  <si>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</si>
  <si>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</si>
  <si>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</si>
  <si>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</si>
  <si>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</si>
  <si>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</si>
  <si>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</si>
  <si>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</si>
  <si>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</si>
  <si>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</si>
  <si>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</si>
  <si>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</si>
  <si>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</si>
  <si>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</si>
  <si>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</si>
  <si>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</si>
  <si>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</si>
  <si>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</si>
  <si>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</si>
  <si>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</si>
  <si>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</si>
  <si>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</si>
  <si>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</si>
  <si>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</si>
  <si>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</si>
  <si>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</si>
  <si>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</si>
  <si>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</si>
  <si>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</si>
  <si>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</si>
  <si>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</si>
  <si>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</si>
  <si>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</si>
  <si>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</si>
  <si>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</si>
  <si>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</si>
  <si>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</si>
  <si>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</si>
  <si>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</si>
  <si>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</si>
  <si>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</si>
  <si>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</si>
  <si>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</si>
  <si>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</si>
  <si>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</si>
  <si>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</si>
  <si>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</si>
  <si>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</si>
  <si>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</si>
  <si>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</si>
  <si>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</si>
  <si>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</si>
  <si>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</si>
  <si>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</si>
  <si>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</si>
  <si>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</si>
  <si>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</si>
  <si>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</si>
  <si>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</si>
  <si>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</si>
  <si>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</si>
  <si>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</si>
  <si>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</si>
  <si>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</si>
  <si>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</si>
  <si>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</si>
  <si>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</si>
  <si>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</si>
  <si>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</si>
  <si>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</si>
  <si>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</si>
  <si>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</si>
  <si>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</si>
  <si>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</si>
  <si>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</si>
  <si>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</si>
  <si>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</si>
  <si>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</si>
  <si>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</si>
  <si>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</si>
  <si>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</si>
  <si>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</si>
  <si>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</si>
  <si>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</si>
  <si>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</si>
  <si>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</si>
  <si>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</si>
  <si>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</si>
  <si>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</si>
  <si>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</si>
  <si>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</si>
  <si>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</si>
  <si>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</si>
  <si>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</si>
  <si>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</si>
  <si>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</si>
  <si>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</si>
  <si>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</si>
  <si>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</si>
  <si>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</si>
  <si>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</si>
  <si>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</si>
  <si>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</si>
  <si>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</si>
  <si>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</si>
  <si>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</si>
  <si>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</si>
  <si>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</si>
  <si>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</si>
  <si>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</si>
  <si>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</si>
  <si>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</si>
  <si>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</si>
  <si>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</si>
  <si>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</si>
  <si>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</si>
  <si>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</si>
  <si>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</si>
  <si>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</si>
  <si>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</si>
  <si>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</si>
  <si>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</si>
  <si>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</si>
  <si>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</si>
  <si>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</si>
  <si>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</si>
  <si>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</si>
  <si>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</si>
  <si>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</si>
  <si>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</si>
  <si>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</si>
  <si>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</si>
  <si>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</si>
  <si>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</si>
  <si>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</si>
  <si>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</si>
  <si>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</si>
  <si>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</si>
  <si>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</si>
  <si>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</si>
  <si>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</si>
  <si>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</si>
  <si>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</si>
  <si>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</si>
  <si>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</si>
  <si>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</si>
  <si>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</si>
  <si>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</si>
  <si>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</si>
  <si>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</si>
  <si>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</si>
  <si>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</si>
  <si>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</si>
  <si>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</si>
  <si>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</si>
  <si>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</si>
  <si>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</si>
  <si>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</si>
  <si>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</si>
  <si>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</si>
  <si>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</si>
  <si>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</si>
  <si>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</si>
  <si>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</si>
  <si>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我が国の優れた水処理技術の海外展開支援</t>
  </si>
  <si>
    <t>水・大気環境局</t>
  </si>
  <si>
    <t>平成25年度</t>
  </si>
  <si>
    <t>終了予定なし</t>
  </si>
  <si>
    <t>水環境課</t>
  </si>
  <si>
    <t>水循環基本法（平成26年法律第16号）第21条</t>
  </si>
  <si>
    <t>我が国民間企業が有する水処理技術（中小規模生活排水処理や産業排水処理、水域の直接浄化等）を水質汚濁が深刻化するアジア地域等に展開することにより、各国の水環境改善に貢献するとともに、我が国の持続可能な経済成長のエンジンとする。</t>
  </si>
  <si>
    <t>-</t>
  </si>
  <si>
    <t>環境保全調査費</t>
  </si>
  <si>
    <t>職員旅費</t>
  </si>
  <si>
    <t>海外展開件数を0件（H24）から9件（累計）に増加させる</t>
  </si>
  <si>
    <t>終了したモデル事業のうち海外展開に至った事業の件数（見込み含む）</t>
  </si>
  <si>
    <t>件</t>
  </si>
  <si>
    <t>終了したモデル事業における海外展開に至った実績（環境省）</t>
  </si>
  <si>
    <t>X:　執行額（百万円）
Y:　モデル事業（FS、現地実証試験）実施数（件）（※次年度への繰越分は除く）</t>
    <phoneticPr fontId="5"/>
  </si>
  <si>
    <t>百万円</t>
  </si>
  <si>
    <t>　　　X/Y</t>
    <phoneticPr fontId="5"/>
  </si>
  <si>
    <t>93/9</t>
  </si>
  <si>
    <t>22/3</t>
  </si>
  <si>
    <t>／　</t>
    <phoneticPr fontId="5"/>
  </si>
  <si>
    <t>　　/</t>
    <phoneticPr fontId="5"/>
  </si>
  <si>
    <t>／　　　　　　　　　　　　　　</t>
    <phoneticPr fontId="5"/>
  </si>
  <si>
    <t>／　　　　　　　　　　　　　　</t>
    <phoneticPr fontId="5"/>
  </si>
  <si>
    <t>　　/</t>
    <phoneticPr fontId="5"/>
  </si>
  <si>
    <t>－</t>
  </si>
  <si>
    <t>新-25-019</t>
  </si>
  <si>
    <t>130</t>
  </si>
  <si>
    <t>134</t>
  </si>
  <si>
    <t>127</t>
  </si>
  <si>
    <t>0143</t>
  </si>
  <si>
    <t>0140</t>
  </si>
  <si>
    <t>○</t>
  </si>
  <si>
    <t>-</t>
    <phoneticPr fontId="5"/>
  </si>
  <si>
    <t>-</t>
    <phoneticPr fontId="5"/>
  </si>
  <si>
    <t>-</t>
    <phoneticPr fontId="5"/>
  </si>
  <si>
    <t>政府の「インフラシステム海外展開戦略2025(R3.6改訂版）」に「中堅・中小企業及び地方自治体の優れた水処理技術、大気汚染物質排出削減技術、廃棄物処理・リサイクル技術、水銀対策技術等の海外展開を支援する。」と位置付けられており、水環境改善技術を持つ我が国企業のアジア諸国への進出促進が求められている。</t>
    <rPh sb="27" eb="30">
      <t>カイテイバン</t>
    </rPh>
    <phoneticPr fontId="5"/>
  </si>
  <si>
    <t>アジア諸国における深刻な水環境の悪化は、日本の技術展開により十分に改善の可能性がある。環境省において我が国企業が有する優れた水処理技術のビジネス展開を促進し、アジア諸国の水環境改善への支援を強化することは、国の責務である。</t>
    <phoneticPr fontId="5"/>
  </si>
  <si>
    <t>我が国企業の一層の海外進出機会の拡大が期待できるとともに、アジア地域における水環境改善へ寄与出来ることから、優先度の高い事業とされている。</t>
    <phoneticPr fontId="5"/>
  </si>
  <si>
    <t>公募を通じて選定した民間事業者に対して、外部有識者による検討会において事業の適切性等を評価している。</t>
    <phoneticPr fontId="5"/>
  </si>
  <si>
    <t>有</t>
  </si>
  <si>
    <t>‐</t>
  </si>
  <si>
    <t>-</t>
    <phoneticPr fontId="5"/>
  </si>
  <si>
    <t>一般競争入札（総合評価落札方式）により、実施事業の提案内容及び入札額について評価を行っており、妥当である。また、公募による事業者の選定に当たっては、有識者からなる検討会において事業内容及び経費について厳正な審査を行った上で選定している。</t>
    <phoneticPr fontId="5"/>
  </si>
  <si>
    <t>モデル事業の公募資料を精査し、必要な事項のみを契約内容としている。</t>
    <phoneticPr fontId="5"/>
  </si>
  <si>
    <t>新型コロナウイルス感染症の影響により、入国制限やロックダウンが行われ、実証試験等が実施できないことから次年度に延期せざるを得なかった。</t>
    <phoneticPr fontId="5"/>
  </si>
  <si>
    <t>現地政府や企業との交渉のほかモデル事業で確認した課題解決に時間を要するが、現地での事業展開は進んできており、おおむね成果目標に見合った実績となっている。</t>
    <phoneticPr fontId="5"/>
  </si>
  <si>
    <t>事業の実施に当たり、外部有識者を含む検討会において手段・方法等を検討した上で、より効果的・低コストで実施できる方法を選択し、実施している。</t>
    <phoneticPr fontId="5"/>
  </si>
  <si>
    <t>適切な事業の実施を確保するため、外部専門家からなる検討委員会を設置し、事業の進捗や成果を報告し、事業実施にあたっての方向性を確認しており、活動実績は見込みに見合ったものとなっている。</t>
    <phoneticPr fontId="5"/>
  </si>
  <si>
    <t>これまでのモデル事業の成果については、セミナー等を通じて広く紹介するなど成果物を十分活用している。</t>
    <phoneticPr fontId="5"/>
  </si>
  <si>
    <t>引き続き、効果的かつ効率的に国内水処理技術等の海外展開の取組推進に向けた事業を実施する。</t>
    <phoneticPr fontId="5"/>
  </si>
  <si>
    <t>事業が完了した案件については、現地での事業展開が進むなど本事業の取組は着実に進められている。インフラシステム輸出のため、引き続き、国内の水処理技術等の海外展開推進に向けた対応が必要である。
また、事業の実施に当たっては、外部有識者を含む検討会において実施内容等を諮り、より効率的な内容で実施しており、令和３年度には、我が国企業のビジネス展開を効率的・効果的に推進するための方針を検討し、令和４年度の公募に反映した。</t>
    <phoneticPr fontId="5"/>
  </si>
  <si>
    <t>A.いであ株式会社</t>
    <rPh sb="5" eb="9">
      <t>カブシキガイシャ</t>
    </rPh>
    <phoneticPr fontId="5"/>
  </si>
  <si>
    <t>B.Jトップ株式会社</t>
    <rPh sb="6" eb="10">
      <t>カブシキガイシャ</t>
    </rPh>
    <phoneticPr fontId="5"/>
  </si>
  <si>
    <t>人件費</t>
    <rPh sb="0" eb="3">
      <t>ジンケンヒ</t>
    </rPh>
    <phoneticPr fontId="5"/>
  </si>
  <si>
    <t>分析費</t>
    <rPh sb="0" eb="2">
      <t>ブンセキ</t>
    </rPh>
    <rPh sb="2" eb="3">
      <t>ヒ</t>
    </rPh>
    <phoneticPr fontId="5"/>
  </si>
  <si>
    <t>印刷製本費</t>
    <rPh sb="0" eb="2">
      <t>インサツ</t>
    </rPh>
    <rPh sb="2" eb="4">
      <t>セイホン</t>
    </rPh>
    <rPh sb="4" eb="5">
      <t>ヒ</t>
    </rPh>
    <phoneticPr fontId="5"/>
  </si>
  <si>
    <t>雑役務費</t>
    <rPh sb="0" eb="1">
      <t>ザツ</t>
    </rPh>
    <rPh sb="1" eb="4">
      <t>エキムヒ</t>
    </rPh>
    <phoneticPr fontId="5"/>
  </si>
  <si>
    <t>輸送費</t>
    <rPh sb="0" eb="3">
      <t>ユソウヒ</t>
    </rPh>
    <phoneticPr fontId="5"/>
  </si>
  <si>
    <t>その他</t>
    <rPh sb="2" eb="3">
      <t>タ</t>
    </rPh>
    <phoneticPr fontId="5"/>
  </si>
  <si>
    <t>報告書</t>
    <rPh sb="0" eb="3">
      <t>ホウコクショ</t>
    </rPh>
    <phoneticPr fontId="5"/>
  </si>
  <si>
    <t>通訳・翻訳</t>
    <rPh sb="0" eb="2">
      <t>ツウヤク</t>
    </rPh>
    <rPh sb="3" eb="5">
      <t>ホンヤク</t>
    </rPh>
    <phoneticPr fontId="5"/>
  </si>
  <si>
    <t>一般管理費、消費税等</t>
    <phoneticPr fontId="5"/>
  </si>
  <si>
    <t>諸謝金</t>
    <rPh sb="0" eb="1">
      <t>ショ</t>
    </rPh>
    <rPh sb="1" eb="3">
      <t>シャキン</t>
    </rPh>
    <phoneticPr fontId="5"/>
  </si>
  <si>
    <t>旅費</t>
    <rPh sb="0" eb="2">
      <t>リョヒ</t>
    </rPh>
    <phoneticPr fontId="5"/>
  </si>
  <si>
    <t>借料及び損料</t>
    <rPh sb="0" eb="2">
      <t>シャクリョウ</t>
    </rPh>
    <rPh sb="2" eb="3">
      <t>オヨ</t>
    </rPh>
    <rPh sb="4" eb="6">
      <t>ソンリョウ</t>
    </rPh>
    <phoneticPr fontId="5"/>
  </si>
  <si>
    <t>会議費</t>
    <rPh sb="0" eb="3">
      <t>カイギヒ</t>
    </rPh>
    <phoneticPr fontId="5"/>
  </si>
  <si>
    <t>会場借料</t>
    <rPh sb="0" eb="2">
      <t>カイジョウ</t>
    </rPh>
    <rPh sb="2" eb="4">
      <t>シャクリョウ</t>
    </rPh>
    <phoneticPr fontId="5"/>
  </si>
  <si>
    <t>有識者旅費</t>
    <rPh sb="0" eb="3">
      <t>ユウシキシャ</t>
    </rPh>
    <rPh sb="3" eb="5">
      <t>リョヒ</t>
    </rPh>
    <phoneticPr fontId="5"/>
  </si>
  <si>
    <t>検討会アドバイザー謝金、ヒアリング謝金</t>
    <rPh sb="0" eb="3">
      <t>ケントウカイ</t>
    </rPh>
    <rPh sb="9" eb="11">
      <t>シャキン</t>
    </rPh>
    <rPh sb="17" eb="19">
      <t>シャキン</t>
    </rPh>
    <phoneticPr fontId="5"/>
  </si>
  <si>
    <t>情報収集、分析等</t>
    <rPh sb="0" eb="2">
      <t>ジョウホウ</t>
    </rPh>
    <rPh sb="2" eb="4">
      <t>シュウシュウ</t>
    </rPh>
    <rPh sb="5" eb="7">
      <t>ブンセキ</t>
    </rPh>
    <rPh sb="7" eb="8">
      <t>トウ</t>
    </rPh>
    <phoneticPr fontId="5"/>
  </si>
  <si>
    <t>営業管理費、一般管理費、販売管理費、消費税等</t>
    <phoneticPr fontId="5"/>
  </si>
  <si>
    <t>C.株式会社NJS</t>
    <rPh sb="2" eb="6">
      <t>カブシキガイシャ</t>
    </rPh>
    <phoneticPr fontId="5"/>
  </si>
  <si>
    <t>計画検討、調査等</t>
    <rPh sb="0" eb="2">
      <t>ケイカク</t>
    </rPh>
    <rPh sb="2" eb="4">
      <t>ケントウ</t>
    </rPh>
    <rPh sb="5" eb="7">
      <t>チョウサ</t>
    </rPh>
    <rPh sb="7" eb="8">
      <t>トウ</t>
    </rPh>
    <phoneticPr fontId="5"/>
  </si>
  <si>
    <t>一般管理費、消費税</t>
    <rPh sb="0" eb="2">
      <t>イッパン</t>
    </rPh>
    <rPh sb="2" eb="5">
      <t>カンリヒ</t>
    </rPh>
    <rPh sb="6" eb="9">
      <t>ショウヒゼイ</t>
    </rPh>
    <phoneticPr fontId="5"/>
  </si>
  <si>
    <t>いであ株式会社</t>
    <rPh sb="3" eb="7">
      <t>カブシキガイシャ</t>
    </rPh>
    <phoneticPr fontId="5"/>
  </si>
  <si>
    <t>水環境改善ビジネスのアジアへの展開促進業務</t>
    <rPh sb="0" eb="3">
      <t>ミズカンキョウ</t>
    </rPh>
    <rPh sb="3" eb="5">
      <t>カイゼン</t>
    </rPh>
    <rPh sb="15" eb="17">
      <t>テンカイ</t>
    </rPh>
    <rPh sb="17" eb="19">
      <t>ソクシン</t>
    </rPh>
    <rPh sb="19" eb="21">
      <t>ギョウム</t>
    </rPh>
    <phoneticPr fontId="5"/>
  </si>
  <si>
    <t>Jトップ株式会社</t>
    <rPh sb="4" eb="8">
      <t>カブシキガイシャ</t>
    </rPh>
    <phoneticPr fontId="5"/>
  </si>
  <si>
    <t>アジア（ベトナム）水環境改善モデル事業</t>
    <rPh sb="9" eb="12">
      <t>ミズカンキョウ</t>
    </rPh>
    <rPh sb="12" eb="14">
      <t>カイゼン</t>
    </rPh>
    <rPh sb="17" eb="19">
      <t>ジギョウ</t>
    </rPh>
    <phoneticPr fontId="5"/>
  </si>
  <si>
    <t>株式会社NJS</t>
    <rPh sb="0" eb="4">
      <t>カブシキガイシャ</t>
    </rPh>
    <phoneticPr fontId="5"/>
  </si>
  <si>
    <t>アジア（マレーシア）水環境改善モデル事業</t>
    <rPh sb="10" eb="13">
      <t>ミズカンキョウ</t>
    </rPh>
    <rPh sb="13" eb="15">
      <t>カイゼン</t>
    </rPh>
    <rPh sb="18" eb="20">
      <t>ジギョウ</t>
    </rPh>
    <phoneticPr fontId="5"/>
  </si>
  <si>
    <t>-</t>
    <phoneticPr fontId="5"/>
  </si>
  <si>
    <t>株式会社アースクリエイティブ</t>
    <rPh sb="0" eb="4">
      <t>カブシキガイシャ</t>
    </rPh>
    <phoneticPr fontId="5"/>
  </si>
  <si>
    <t>アジア（インドネシア）水環境改善モデル事業</t>
    <rPh sb="11" eb="14">
      <t>ミズカンキョウ</t>
    </rPh>
    <rPh sb="14" eb="16">
      <t>カイゼン</t>
    </rPh>
    <rPh sb="19" eb="21">
      <t>ジギョウ</t>
    </rPh>
    <phoneticPr fontId="5"/>
  </si>
  <si>
    <t>-</t>
    <phoneticPr fontId="5"/>
  </si>
  <si>
    <t>株式会社日立製作所</t>
    <rPh sb="0" eb="4">
      <t>カブシキガイシャ</t>
    </rPh>
    <rPh sb="4" eb="6">
      <t>ヒタチ</t>
    </rPh>
    <rPh sb="6" eb="9">
      <t>セイサクジョ</t>
    </rPh>
    <phoneticPr fontId="5"/>
  </si>
  <si>
    <t>アジア（フィジー）水環境改善モデル事業</t>
    <rPh sb="9" eb="12">
      <t>ミズカンキョウ</t>
    </rPh>
    <rPh sb="12" eb="14">
      <t>カイゼン</t>
    </rPh>
    <rPh sb="17" eb="19">
      <t>ジギョウ</t>
    </rPh>
    <phoneticPr fontId="5"/>
  </si>
  <si>
    <t>アジア（マレーシア）水環境改善モデル事業</t>
    <phoneticPr fontId="5"/>
  </si>
  <si>
    <t>アジア（インドネシア）水環境改善モデル事業</t>
    <phoneticPr fontId="5"/>
  </si>
  <si>
    <t>株式会社ナビックス</t>
    <rPh sb="0" eb="4">
      <t>カブシキガイシャ</t>
    </rPh>
    <phoneticPr fontId="5"/>
  </si>
  <si>
    <t>インドネシア国環境林業大臣規則尼日翻訳</t>
    <rPh sb="6" eb="7">
      <t>コク</t>
    </rPh>
    <rPh sb="7" eb="9">
      <t>カンキョウ</t>
    </rPh>
    <rPh sb="9" eb="11">
      <t>リンギョウ</t>
    </rPh>
    <rPh sb="11" eb="13">
      <t>ダイジン</t>
    </rPh>
    <rPh sb="13" eb="15">
      <t>キソク</t>
    </rPh>
    <rPh sb="15" eb="16">
      <t>アマ</t>
    </rPh>
    <rPh sb="16" eb="17">
      <t>ニチ</t>
    </rPh>
    <rPh sb="17" eb="19">
      <t>ホンヤク</t>
    </rPh>
    <phoneticPr fontId="5"/>
  </si>
  <si>
    <t>-</t>
    <phoneticPr fontId="5"/>
  </si>
  <si>
    <t>３．大気・水・土壌環境等の保全</t>
    <phoneticPr fontId="5"/>
  </si>
  <si>
    <t>-</t>
    <phoneticPr fontId="5"/>
  </si>
  <si>
    <t>62.4/6</t>
    <phoneticPr fontId="5"/>
  </si>
  <si>
    <t>59.5/5</t>
    <phoneticPr fontId="5"/>
  </si>
  <si>
    <t>モデル事業（FS、現地実証試験）実施数
※前年度からの継続分を含む</t>
    <phoneticPr fontId="5"/>
  </si>
  <si>
    <t>公募を通じて選定した民間事業者による実現可能性調査（ＦＳ）や現地実証試験等を支援するとともに、現地のビジネス環境の改善（環境規制執行改善も含めた相手国政府への働きかけなど）、国内企業（特に高い技術を有する一方で情報、人材面等の理由で海外展開を躊躇する中小企業）に対する現地の環境規制やプロジェクト情報の提供、現地企業とのマッチングの機会提供など、継続的に我が国水関連企業の有する優れた水処理技術の海外展開を促進・支援するための施策を実施する。</t>
    <phoneticPr fontId="5"/>
  </si>
  <si>
    <t>公募を通じて民間事業者を選定し継続的にモデル事業（FS、現地実証試験）を実施する。</t>
    <rPh sb="0" eb="2">
      <t>コウボ</t>
    </rPh>
    <rPh sb="3" eb="4">
      <t>ツウ</t>
    </rPh>
    <rPh sb="6" eb="8">
      <t>ミンカン</t>
    </rPh>
    <rPh sb="8" eb="11">
      <t>ジギョウシャ</t>
    </rPh>
    <rPh sb="12" eb="14">
      <t>センテイ</t>
    </rPh>
    <rPh sb="15" eb="18">
      <t>ケイゾクテキ</t>
    </rPh>
    <phoneticPr fontId="5"/>
  </si>
  <si>
    <t>我が国水関連企業の有する優れた水処理技術の海外展開を促進・支援するための施策を実施する。</t>
    <phoneticPr fontId="5"/>
  </si>
  <si>
    <t>水質分析</t>
    <rPh sb="0" eb="2">
      <t>スイシツ</t>
    </rPh>
    <rPh sb="2" eb="4">
      <t>ブンセキ</t>
    </rPh>
    <phoneticPr fontId="5"/>
  </si>
  <si>
    <t>装置輸送関連費</t>
    <rPh sb="2" eb="4">
      <t>ユソウ</t>
    </rPh>
    <phoneticPr fontId="5"/>
  </si>
  <si>
    <t>実証試験費</t>
    <rPh sb="0" eb="2">
      <t>ジッショウ</t>
    </rPh>
    <rPh sb="2" eb="4">
      <t>シケン</t>
    </rPh>
    <rPh sb="4" eb="5">
      <t>ヒ</t>
    </rPh>
    <phoneticPr fontId="5"/>
  </si>
  <si>
    <t>実証試験</t>
    <rPh sb="0" eb="2">
      <t>ジッショウ</t>
    </rPh>
    <rPh sb="2" eb="4">
      <t>シケン</t>
    </rPh>
    <phoneticPr fontId="5"/>
  </si>
  <si>
    <t>水質分析</t>
    <rPh sb="0" eb="2">
      <t>スイシツ</t>
    </rPh>
    <rPh sb="2" eb="4">
      <t>ブンセキ</t>
    </rPh>
    <phoneticPr fontId="5"/>
  </si>
  <si>
    <t>事業の実施にあたっては検討会の日程や参加者など限りある経費を有効に活用するよう工夫して実施している。</t>
    <phoneticPr fontId="5"/>
  </si>
  <si>
    <t>D.　</t>
    <phoneticPr fontId="5"/>
  </si>
  <si>
    <t>https://www.env.go.jp/guide/seisaku/index.html</t>
    <phoneticPr fontId="5"/>
  </si>
  <si>
    <t>目標3-3</t>
    <phoneticPr fontId="5"/>
  </si>
  <si>
    <t>-</t>
    <phoneticPr fontId="5"/>
  </si>
  <si>
    <t>外部有識者点検対象外</t>
    <phoneticPr fontId="5"/>
  </si>
  <si>
    <t>翌年度への繰越額が大きいため、次年度においては、より一層の事業の進捗管理に努めること。</t>
    <phoneticPr fontId="5"/>
  </si>
  <si>
    <t>水環境課長
大井通博</t>
    <rPh sb="6" eb="8">
      <t>オオイ</t>
    </rPh>
    <rPh sb="8" eb="9">
      <t>トオ</t>
    </rPh>
    <rPh sb="9" eb="10">
      <t>ヒロシ</t>
    </rPh>
    <phoneticPr fontId="5"/>
  </si>
  <si>
    <t>・インフラシステム海外展開戦略2025（令和3年6月改訂版）
・水循環基本計画（令和4年6月閣議決定）
・持続可能な開発目標（ＳＤＧｓ）（国連、平成27年9月）</t>
    <rPh sb="26" eb="29">
      <t>カイテイバン</t>
    </rPh>
    <phoneticPr fontId="5"/>
  </si>
  <si>
    <t>継続事業については事業者と適切に情報共有を行い、事業進捗管理に努めている。また、事業実施方法の効率化やオンライン会議等の活用により、効率的・効果的な事業の実施に努める。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</si>
</sst>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xdr:colOff>
      <xdr:row>271</xdr:row>
      <xdr:rowOff>0</xdr:rowOff>
    </xdr:from>
    <xdr:to>
      <xdr:col>46</xdr:col>
      <xdr:colOff>142876</xdr:colOff>
      <xdr:row>287</xdr:row>
      <xdr:rowOff>582706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035630" y="41158886"/>
          <a:ext cx="6619875" cy="6907306"/>
          <a:chOff x="11709257" y="1758721"/>
          <a:chExt cx="6658128" cy="7205906"/>
        </a:xfrm>
      </xdr:grpSpPr>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1709257" y="1763022"/>
            <a:ext cx="3323909" cy="65959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82.8</a:t>
            </a:r>
            <a:r>
              <a:rPr kumimoji="1" lang="ja-JP" altLang="en-US" sz="1100">
                <a:solidFill>
                  <a:sysClr val="windowText" lastClr="000000"/>
                </a:solidFill>
              </a:rPr>
              <a:t>百万円</a:t>
            </a:r>
          </a:p>
        </xdr:txBody>
      </xdr:sp>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3529629" y="4921818"/>
            <a:ext cx="2833624" cy="59040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B.</a:t>
            </a:r>
            <a:r>
              <a:rPr kumimoji="1" lang="ja-JP" altLang="en-US" sz="1100">
                <a:latin typeface="+mj-ea"/>
                <a:ea typeface="+mj-ea"/>
              </a:rPr>
              <a:t>　</a:t>
            </a:r>
            <a:r>
              <a:rPr kumimoji="1" lang="en-US" altLang="ja-JP" sz="1100">
                <a:latin typeface="+mj-ea"/>
                <a:ea typeface="+mj-ea"/>
              </a:rPr>
              <a:t>J</a:t>
            </a:r>
            <a:r>
              <a:rPr kumimoji="1" lang="ja-JP" altLang="en-US" sz="1100">
                <a:latin typeface="+mj-ea"/>
                <a:ea typeface="+mj-ea"/>
              </a:rPr>
              <a:t>トップ株式会社</a:t>
            </a:r>
            <a:endParaRPr kumimoji="1" lang="en-US" altLang="ja-JP" sz="1100">
              <a:latin typeface="+mj-ea"/>
              <a:ea typeface="+mj-ea"/>
            </a:endParaRPr>
          </a:p>
          <a:p>
            <a:pPr algn="ctr"/>
            <a:r>
              <a:rPr kumimoji="1" lang="en-US" altLang="ja-JP" sz="1100">
                <a:latin typeface="+mj-ea"/>
                <a:ea typeface="+mj-ea"/>
              </a:rPr>
              <a:t>10.0</a:t>
            </a:r>
            <a:r>
              <a:rPr kumimoji="1" lang="ja-JP" altLang="en-US" sz="1100">
                <a:latin typeface="+mj-ea"/>
                <a:ea typeface="+mj-ea"/>
              </a:rPr>
              <a:t>百万円</a:t>
            </a:r>
            <a:endParaRPr kumimoji="1" lang="en-US" altLang="ja-JP" sz="1100">
              <a:latin typeface="+mj-ea"/>
              <a:ea typeface="+mj-ea"/>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538133" y="2546441"/>
            <a:ext cx="3604321" cy="3425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3526902" y="2858854"/>
            <a:ext cx="2855438" cy="59375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j-ea"/>
                <a:ea typeface="+mj-ea"/>
              </a:rPr>
              <a:t>A.</a:t>
            </a:r>
            <a:r>
              <a:rPr kumimoji="1" lang="ja-JP" altLang="en-US" sz="1100">
                <a:latin typeface="+mj-ea"/>
                <a:ea typeface="+mj-ea"/>
              </a:rPr>
              <a:t>．民間会社（</a:t>
            </a:r>
            <a:r>
              <a:rPr kumimoji="1" lang="en-US" altLang="ja-JP" sz="1100">
                <a:latin typeface="+mj-ea"/>
                <a:ea typeface="+mj-ea"/>
              </a:rPr>
              <a:t>1</a:t>
            </a:r>
            <a:r>
              <a:rPr kumimoji="1" lang="ja-JP" altLang="en-US" sz="1100">
                <a:latin typeface="+mj-ea"/>
                <a:ea typeface="+mj-ea"/>
              </a:rPr>
              <a:t>機関）</a:t>
            </a:r>
            <a:endParaRPr kumimoji="1" lang="en-US" altLang="ja-JP" sz="1100">
              <a:latin typeface="+mj-ea"/>
              <a:ea typeface="+mj-ea"/>
            </a:endParaRPr>
          </a:p>
          <a:p>
            <a:pPr algn="ctr">
              <a:lnSpc>
                <a:spcPts val="1200"/>
              </a:lnSpc>
            </a:pPr>
            <a:r>
              <a:rPr kumimoji="1" lang="ja-JP" altLang="en-US" sz="1100">
                <a:latin typeface="+mj-ea"/>
                <a:ea typeface="+mj-ea"/>
              </a:rPr>
              <a:t>　　</a:t>
            </a:r>
            <a:r>
              <a:rPr kumimoji="1" lang="en-US" altLang="ja-JP" sz="1100">
                <a:latin typeface="+mj-ea"/>
                <a:ea typeface="+mj-ea"/>
              </a:rPr>
              <a:t>15.2</a:t>
            </a:r>
            <a:r>
              <a:rPr kumimoji="1" lang="ja-JP" altLang="en-US" sz="1100">
                <a:latin typeface="+mj-ea"/>
                <a:ea typeface="+mj-ea"/>
              </a:rPr>
              <a:t>百万円</a:t>
            </a:r>
            <a:endParaRPr kumimoji="1" lang="en-US" altLang="ja-JP" sz="1100">
              <a:latin typeface="+mj-ea"/>
              <a:ea typeface="+mj-ea"/>
            </a:endParaRPr>
          </a:p>
        </xdr:txBody>
      </xdr: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12494962" y="2422620"/>
            <a:ext cx="1" cy="6542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12488537" y="3147167"/>
            <a:ext cx="1016392" cy="295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12488537" y="6998670"/>
            <a:ext cx="1016392" cy="295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13539929" y="3509276"/>
            <a:ext cx="2824569" cy="10485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水</a:t>
            </a:r>
            <a:r>
              <a:rPr kumimoji="1" lang="ja-JP" altLang="en-US" sz="1100">
                <a:solidFill>
                  <a:schemeClr val="tx1"/>
                </a:solidFill>
                <a:effectLst/>
                <a:latin typeface="+mn-lt"/>
                <a:ea typeface="+mn-ea"/>
                <a:cs typeface="+mn-cs"/>
              </a:rPr>
              <a:t>環境</a:t>
            </a:r>
            <a:r>
              <a:rPr kumimoji="1" lang="ja-JP" altLang="ja-JP" sz="1100">
                <a:solidFill>
                  <a:schemeClr val="tx1"/>
                </a:solidFill>
                <a:effectLst/>
                <a:latin typeface="+mn-lt"/>
                <a:ea typeface="+mn-ea"/>
                <a:cs typeface="+mn-cs"/>
              </a:rPr>
              <a:t>改善ビジネスのアジア地域への展開を促進するため、</a:t>
            </a:r>
            <a:r>
              <a:rPr kumimoji="1" lang="ja-JP" altLang="en-US" sz="1100">
                <a:solidFill>
                  <a:schemeClr val="tx1"/>
                </a:solidFill>
                <a:effectLst/>
                <a:latin typeface="+mn-lt"/>
                <a:ea typeface="+mn-ea"/>
                <a:cs typeface="+mn-cs"/>
              </a:rPr>
              <a:t>アジアにおける</a:t>
            </a:r>
            <a:r>
              <a:rPr kumimoji="1" lang="ja-JP" altLang="ja-JP" sz="1100">
                <a:solidFill>
                  <a:schemeClr val="tx1"/>
                </a:solidFill>
                <a:effectLst/>
                <a:latin typeface="+mn-lt"/>
                <a:ea typeface="+mn-ea"/>
                <a:cs typeface="+mn-cs"/>
              </a:rPr>
              <a:t>水環境に関連する情報収集、分析</a:t>
            </a:r>
            <a:r>
              <a:rPr kumimoji="1" lang="ja-JP" altLang="en-US" sz="1100">
                <a:solidFill>
                  <a:schemeClr val="tx1"/>
                </a:solidFill>
                <a:effectLst/>
                <a:latin typeface="+mn-lt"/>
                <a:ea typeface="+mn-ea"/>
                <a:cs typeface="+mn-cs"/>
              </a:rPr>
              <a:t>、事業実施者の選定支援等を実施</a:t>
            </a:r>
            <a:endParaRPr lang="ja-JP" altLang="ja-JP">
              <a:effectLst/>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5168254" y="1758721"/>
            <a:ext cx="3199131" cy="6696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a:solidFill>
                  <a:sysClr val="windowText" lastClr="000000"/>
                </a:solidFill>
                <a:effectLst/>
                <a:latin typeface="+mn-lt"/>
                <a:ea typeface="+mn-ea"/>
                <a:cs typeface="+mn-cs"/>
              </a:rPr>
              <a:t>うち</a:t>
            </a:r>
            <a:r>
              <a:rPr lang="ja-JP" altLang="ja-JP" sz="1100">
                <a:solidFill>
                  <a:sysClr val="windowText" lastClr="000000"/>
                </a:solidFill>
                <a:effectLst/>
                <a:latin typeface="+mn-lt"/>
                <a:ea typeface="+mn-ea"/>
                <a:cs typeface="+mn-cs"/>
              </a:rPr>
              <a:t>事業実施に係る事務費</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人件費</a:t>
            </a:r>
            <a:r>
              <a:rPr lang="ja-JP" altLang="en-US" sz="1100">
                <a:solidFill>
                  <a:sysClr val="windowText" lastClr="000000"/>
                </a:solidFill>
                <a:effectLst/>
                <a:latin typeface="+mn-lt"/>
                <a:ea typeface="+mn-ea"/>
                <a:cs typeface="+mn-cs"/>
              </a:rPr>
              <a:t>等）</a:t>
            </a:r>
            <a:endParaRPr lang="ja-JP" altLang="ja-JP">
              <a:solidFill>
                <a:sysClr val="windowText" lastClr="000000"/>
              </a:solidFill>
              <a:effectLst/>
            </a:endParaRPr>
          </a:p>
          <a:p>
            <a:pPr algn="ctr"/>
            <a:r>
              <a:rPr kumimoji="1" lang="ja-JP" altLang="en-US" sz="1100">
                <a:solidFill>
                  <a:sysClr val="windowText" lastClr="000000"/>
                </a:solidFill>
              </a:rPr>
              <a:t>　 </a:t>
            </a: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4.4</a:t>
            </a:r>
            <a:r>
              <a:rPr kumimoji="1" lang="ja-JP" altLang="en-US" sz="1100">
                <a:solidFill>
                  <a:sysClr val="windowText" lastClr="000000"/>
                </a:solidFill>
              </a:rPr>
              <a:t>百万円</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3549471" y="4687621"/>
            <a:ext cx="3592418" cy="2938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随意契約（公募）</a:t>
            </a:r>
            <a:r>
              <a:rPr kumimoji="1" lang="en-US" altLang="ja-JP" sz="1100"/>
              <a:t>】</a:t>
            </a:r>
            <a:endParaRPr lang="ja-JP" altLang="ja-JP">
              <a:effectLst/>
            </a:endParaRP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13531630" y="5577494"/>
            <a:ext cx="2823324" cy="7994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アジア水環境改善モデル事業</a:t>
            </a:r>
            <a:r>
              <a:rPr kumimoji="1" lang="ja-JP" altLang="en-US" sz="1100">
                <a:solidFill>
                  <a:schemeClr val="tx1"/>
                </a:solidFill>
                <a:effectLst/>
                <a:latin typeface="+mn-lt"/>
                <a:ea typeface="+mn-ea"/>
                <a:cs typeface="+mn-cs"/>
              </a:rPr>
              <a:t>として、事業の実現可能性調査を</a:t>
            </a:r>
            <a:r>
              <a:rPr kumimoji="1" lang="ja-JP" altLang="ja-JP" sz="1100">
                <a:solidFill>
                  <a:schemeClr val="tx1"/>
                </a:solidFill>
                <a:effectLst/>
                <a:latin typeface="+mn-lt"/>
                <a:ea typeface="+mn-ea"/>
                <a:cs typeface="+mn-cs"/>
              </a:rPr>
              <a:t>実施</a:t>
            </a:r>
            <a:endParaRPr lang="ja-JP" altLang="ja-JP">
              <a:effectLst/>
            </a:endParaRPr>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13536083" y="6661620"/>
            <a:ext cx="2833624" cy="58725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C.</a:t>
            </a:r>
            <a:r>
              <a:rPr kumimoji="1" lang="ja-JP" altLang="en-US" sz="1100">
                <a:latin typeface="+mj-ea"/>
                <a:ea typeface="+mj-ea"/>
              </a:rPr>
              <a:t>　民間会社（</a:t>
            </a:r>
            <a:r>
              <a:rPr kumimoji="1" lang="en-US" altLang="ja-JP" sz="1100">
                <a:latin typeface="+mj-ea"/>
                <a:ea typeface="+mj-ea"/>
              </a:rPr>
              <a:t>5</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52.5</a:t>
            </a:r>
            <a:r>
              <a:rPr kumimoji="1" lang="ja-JP" altLang="en-US" sz="1100">
                <a:latin typeface="+mj-ea"/>
                <a:ea typeface="+mj-ea"/>
              </a:rPr>
              <a:t>百万円</a:t>
            </a:r>
            <a:endParaRPr kumimoji="1" lang="en-US" altLang="ja-JP" sz="1100">
              <a:latin typeface="+mj-ea"/>
              <a:ea typeface="+mj-ea"/>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3572838" y="6387627"/>
            <a:ext cx="3576100" cy="306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随意契約（その他）</a:t>
            </a:r>
            <a:r>
              <a:rPr kumimoji="1" lang="en-US" altLang="ja-JP" sz="1100"/>
              <a:t>】</a:t>
            </a:r>
            <a:r>
              <a:rPr kumimoji="1" lang="ja-JP" altLang="en-US" sz="1100"/>
              <a:t>　</a:t>
            </a:r>
            <a:r>
              <a:rPr kumimoji="1" lang="en-US" altLang="ja-JP" sz="1100"/>
              <a:t>※</a:t>
            </a:r>
            <a:r>
              <a:rPr kumimoji="1" lang="ja-JP" altLang="en-US" sz="1100"/>
              <a:t>複数年契約２年目以降</a:t>
            </a:r>
            <a:endParaRPr lang="ja-JP" altLang="ja-JP">
              <a:effectLst/>
            </a:endParaRP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13521222" y="7391402"/>
            <a:ext cx="2847783" cy="8347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アジア水環境改善モデル事業</a:t>
            </a:r>
            <a:r>
              <a:rPr kumimoji="1" lang="ja-JP" altLang="en-US" sz="1100">
                <a:solidFill>
                  <a:schemeClr val="tx1"/>
                </a:solidFill>
                <a:effectLst/>
                <a:latin typeface="+mn-lt"/>
                <a:ea typeface="+mn-ea"/>
                <a:cs typeface="+mn-cs"/>
              </a:rPr>
              <a:t>として、事業の実現可能性調査、小型モデルを用いた</a:t>
            </a:r>
            <a:r>
              <a:rPr kumimoji="1" lang="ja-JP" altLang="ja-JP" sz="1100">
                <a:solidFill>
                  <a:schemeClr val="tx1"/>
                </a:solidFill>
                <a:effectLst/>
                <a:latin typeface="+mn-lt"/>
                <a:ea typeface="+mn-ea"/>
                <a:cs typeface="+mn-cs"/>
              </a:rPr>
              <a:t>水質改善効果</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実証</a:t>
            </a:r>
            <a:r>
              <a:rPr kumimoji="1" lang="ja-JP" altLang="en-US" sz="1100">
                <a:solidFill>
                  <a:schemeClr val="tx1"/>
                </a:solidFill>
                <a:effectLst/>
                <a:latin typeface="+mn-lt"/>
                <a:ea typeface="+mn-ea"/>
                <a:cs typeface="+mn-cs"/>
              </a:rPr>
              <a:t>試験を</a:t>
            </a:r>
            <a:r>
              <a:rPr kumimoji="1" lang="ja-JP" altLang="ja-JP" sz="1100">
                <a:solidFill>
                  <a:schemeClr val="tx1"/>
                </a:solidFill>
                <a:effectLst/>
                <a:latin typeface="+mn-lt"/>
                <a:ea typeface="+mn-ea"/>
                <a:cs typeface="+mn-cs"/>
              </a:rPr>
              <a:t>実施</a:t>
            </a:r>
            <a:endParaRPr lang="ja-JP" altLang="ja-JP">
              <a:effectLst/>
            </a:endParaRPr>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12477653" y="5163745"/>
            <a:ext cx="1016392" cy="295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33618</xdr:colOff>
      <xdr:row>287</xdr:row>
      <xdr:rowOff>575841</xdr:rowOff>
    </xdr:from>
    <xdr:to>
      <xdr:col>20</xdr:col>
      <xdr:colOff>125461</xdr:colOff>
      <xdr:row>287</xdr:row>
      <xdr:rowOff>578621</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3059206" y="98391988"/>
          <a:ext cx="1100373" cy="278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159190</xdr:colOff>
      <xdr:row>287</xdr:row>
      <xdr:rowOff>258210</xdr:rowOff>
    </xdr:from>
    <xdr:to>
      <xdr:col>35</xdr:col>
      <xdr:colOff>201359</xdr:colOff>
      <xdr:row>288</xdr:row>
      <xdr:rowOff>226220</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4207315" y="48657116"/>
          <a:ext cx="3078263" cy="63476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D.</a:t>
          </a:r>
          <a:r>
            <a:rPr kumimoji="1" lang="ja-JP" altLang="en-US" sz="1100">
              <a:latin typeface="+mj-ea"/>
              <a:ea typeface="+mj-ea"/>
            </a:rPr>
            <a:t>　民間会社（</a:t>
          </a:r>
          <a:r>
            <a:rPr kumimoji="1" lang="en-US" altLang="ja-JP" sz="1100">
              <a:latin typeface="+mj-ea"/>
              <a:ea typeface="+mj-ea"/>
            </a:rPr>
            <a:t>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0.7</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20</xdr:col>
      <xdr:colOff>198982</xdr:colOff>
      <xdr:row>287</xdr:row>
      <xdr:rowOff>1</xdr:rowOff>
    </xdr:from>
    <xdr:to>
      <xdr:col>40</xdr:col>
      <xdr:colOff>36446</xdr:colOff>
      <xdr:row>287</xdr:row>
      <xdr:rowOff>288863</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233100" y="97816148"/>
          <a:ext cx="3871581" cy="288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随意契約（少額）</a:t>
          </a:r>
          <a:r>
            <a:rPr kumimoji="1" lang="en-US" altLang="ja-JP" sz="1100"/>
            <a:t>】</a:t>
          </a:r>
          <a:endParaRPr lang="ja-JP" altLang="ja-JP">
            <a:effectLst/>
          </a:endParaRPr>
        </a:p>
      </xdr:txBody>
    </xdr:sp>
    <xdr:clientData/>
  </xdr:twoCellAnchor>
  <xdr:twoCellAnchor>
    <xdr:from>
      <xdr:col>20</xdr:col>
      <xdr:colOff>143101</xdr:colOff>
      <xdr:row>288</xdr:row>
      <xdr:rowOff>273595</xdr:rowOff>
    </xdr:from>
    <xdr:to>
      <xdr:col>35</xdr:col>
      <xdr:colOff>200599</xdr:colOff>
      <xdr:row>290</xdr:row>
      <xdr:rowOff>156882</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177219" y="98762095"/>
          <a:ext cx="3083086" cy="4771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日尼翻訳業務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0" zoomScaleNormal="75" zoomScaleSheetLayoutView="70" zoomScalePageLayoutView="85" workbookViewId="0">
      <selection activeCell="BD8" sqref="BD8"/>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365</v>
      </c>
      <c r="AJ2" s="850" t="s">
        <v>687</v>
      </c>
      <c r="AK2" s="850"/>
      <c r="AL2" s="850"/>
      <c r="AM2" s="850"/>
      <c r="AN2" s="90" t="s">
        <v>365</v>
      </c>
      <c r="AO2" s="850">
        <v>21</v>
      </c>
      <c r="AP2" s="850"/>
      <c r="AQ2" s="850"/>
      <c r="AR2" s="91" t="s">
        <v>365</v>
      </c>
      <c r="AS2" s="851">
        <v>133</v>
      </c>
      <c r="AT2" s="851"/>
      <c r="AU2" s="851"/>
      <c r="AV2" s="90" t="str">
        <f>IF(AW2="","","-")</f>
        <v/>
      </c>
      <c r="AW2" s="852"/>
      <c r="AX2" s="852"/>
    </row>
    <row r="3" spans="1:50" ht="21" customHeight="1" thickBot="1" x14ac:dyDescent="0.25">
      <c r="A3" s="853" t="s">
        <v>677</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689</v>
      </c>
      <c r="AK3" s="855"/>
      <c r="AL3" s="855"/>
      <c r="AM3" s="855"/>
      <c r="AN3" s="855"/>
      <c r="AO3" s="855"/>
      <c r="AP3" s="855"/>
      <c r="AQ3" s="855"/>
      <c r="AR3" s="855"/>
      <c r="AS3" s="855"/>
      <c r="AT3" s="855"/>
      <c r="AU3" s="855"/>
      <c r="AV3" s="855"/>
      <c r="AW3" s="855"/>
      <c r="AX3" s="24" t="s">
        <v>61</v>
      </c>
    </row>
    <row r="4" spans="1:50" ht="24.75" customHeight="1" x14ac:dyDescent="0.2">
      <c r="A4" s="825" t="s">
        <v>23</v>
      </c>
      <c r="B4" s="826"/>
      <c r="C4" s="826"/>
      <c r="D4" s="826"/>
      <c r="E4" s="826"/>
      <c r="F4" s="826"/>
      <c r="G4" s="827" t="s">
        <v>690</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691</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2">
      <c r="A5" s="837" t="s">
        <v>63</v>
      </c>
      <c r="B5" s="838"/>
      <c r="C5" s="838"/>
      <c r="D5" s="838"/>
      <c r="E5" s="838"/>
      <c r="F5" s="839"/>
      <c r="G5" s="840" t="s">
        <v>692</v>
      </c>
      <c r="H5" s="841"/>
      <c r="I5" s="841"/>
      <c r="J5" s="841"/>
      <c r="K5" s="841"/>
      <c r="L5" s="841"/>
      <c r="M5" s="842" t="s">
        <v>62</v>
      </c>
      <c r="N5" s="843"/>
      <c r="O5" s="843"/>
      <c r="P5" s="843"/>
      <c r="Q5" s="843"/>
      <c r="R5" s="844"/>
      <c r="S5" s="845" t="s">
        <v>693</v>
      </c>
      <c r="T5" s="841"/>
      <c r="U5" s="841"/>
      <c r="V5" s="841"/>
      <c r="W5" s="841"/>
      <c r="X5" s="846"/>
      <c r="Y5" s="847" t="s">
        <v>3</v>
      </c>
      <c r="Z5" s="848"/>
      <c r="AA5" s="848"/>
      <c r="AB5" s="848"/>
      <c r="AC5" s="848"/>
      <c r="AD5" s="849"/>
      <c r="AE5" s="870" t="s">
        <v>694</v>
      </c>
      <c r="AF5" s="870"/>
      <c r="AG5" s="870"/>
      <c r="AH5" s="870"/>
      <c r="AI5" s="870"/>
      <c r="AJ5" s="870"/>
      <c r="AK5" s="870"/>
      <c r="AL5" s="870"/>
      <c r="AM5" s="870"/>
      <c r="AN5" s="870"/>
      <c r="AO5" s="870"/>
      <c r="AP5" s="871"/>
      <c r="AQ5" s="872" t="s">
        <v>801</v>
      </c>
      <c r="AR5" s="873"/>
      <c r="AS5" s="873"/>
      <c r="AT5" s="873"/>
      <c r="AU5" s="873"/>
      <c r="AV5" s="873"/>
      <c r="AW5" s="873"/>
      <c r="AX5" s="874"/>
    </row>
    <row r="6" spans="1:50" ht="39" customHeight="1" x14ac:dyDescent="0.2">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67.2" customHeight="1" x14ac:dyDescent="0.2">
      <c r="A7" s="856" t="s">
        <v>20</v>
      </c>
      <c r="B7" s="857"/>
      <c r="C7" s="857"/>
      <c r="D7" s="857"/>
      <c r="E7" s="857"/>
      <c r="F7" s="858"/>
      <c r="G7" s="880" t="s">
        <v>695</v>
      </c>
      <c r="H7" s="881"/>
      <c r="I7" s="881"/>
      <c r="J7" s="881"/>
      <c r="K7" s="881"/>
      <c r="L7" s="881"/>
      <c r="M7" s="881"/>
      <c r="N7" s="881"/>
      <c r="O7" s="881"/>
      <c r="P7" s="881"/>
      <c r="Q7" s="881"/>
      <c r="R7" s="881"/>
      <c r="S7" s="881"/>
      <c r="T7" s="881"/>
      <c r="U7" s="881"/>
      <c r="V7" s="881"/>
      <c r="W7" s="881"/>
      <c r="X7" s="882"/>
      <c r="Y7" s="883" t="s">
        <v>350</v>
      </c>
      <c r="Z7" s="702"/>
      <c r="AA7" s="702"/>
      <c r="AB7" s="702"/>
      <c r="AC7" s="702"/>
      <c r="AD7" s="884"/>
      <c r="AE7" s="812" t="s">
        <v>802</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2">
      <c r="A8" s="856" t="s">
        <v>234</v>
      </c>
      <c r="B8" s="857"/>
      <c r="C8" s="857"/>
      <c r="D8" s="857"/>
      <c r="E8" s="857"/>
      <c r="F8" s="858"/>
      <c r="G8" s="859" t="str">
        <f>入力規則等!A27</f>
        <v>科学技術・イノベーション</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2">
      <c r="A9" s="785" t="s">
        <v>21</v>
      </c>
      <c r="B9" s="786"/>
      <c r="C9" s="786"/>
      <c r="D9" s="786"/>
      <c r="E9" s="786"/>
      <c r="F9" s="786"/>
      <c r="G9" s="867" t="s">
        <v>696</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2">
      <c r="A10" s="773" t="s">
        <v>28</v>
      </c>
      <c r="B10" s="774"/>
      <c r="C10" s="774"/>
      <c r="D10" s="774"/>
      <c r="E10" s="774"/>
      <c r="F10" s="774"/>
      <c r="G10" s="775" t="s">
        <v>786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2">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2">
      <c r="A12" s="782" t="s">
        <v>22</v>
      </c>
      <c r="B12" s="783"/>
      <c r="C12" s="783"/>
      <c r="D12" s="783"/>
      <c r="E12" s="783"/>
      <c r="F12" s="784"/>
      <c r="G12" s="788"/>
      <c r="H12" s="789"/>
      <c r="I12" s="789"/>
      <c r="J12" s="789"/>
      <c r="K12" s="789"/>
      <c r="L12" s="789"/>
      <c r="M12" s="789"/>
      <c r="N12" s="789"/>
      <c r="O12" s="789"/>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668</v>
      </c>
      <c r="AL12" s="191"/>
      <c r="AM12" s="191"/>
      <c r="AN12" s="191"/>
      <c r="AO12" s="191"/>
      <c r="AP12" s="191"/>
      <c r="AQ12" s="192"/>
      <c r="AR12" s="190" t="s">
        <v>669</v>
      </c>
      <c r="AS12" s="191"/>
      <c r="AT12" s="191"/>
      <c r="AU12" s="191"/>
      <c r="AV12" s="191"/>
      <c r="AW12" s="191"/>
      <c r="AX12" s="818"/>
    </row>
    <row r="13" spans="1:50" ht="21" customHeight="1" x14ac:dyDescent="0.2">
      <c r="A13" s="322"/>
      <c r="B13" s="323"/>
      <c r="C13" s="323"/>
      <c r="D13" s="323"/>
      <c r="E13" s="323"/>
      <c r="F13" s="324"/>
      <c r="G13" s="802" t="s">
        <v>6</v>
      </c>
      <c r="H13" s="803"/>
      <c r="I13" s="819" t="s">
        <v>7</v>
      </c>
      <c r="J13" s="820"/>
      <c r="K13" s="820"/>
      <c r="L13" s="820"/>
      <c r="M13" s="820"/>
      <c r="N13" s="820"/>
      <c r="O13" s="821"/>
      <c r="P13" s="713">
        <v>86</v>
      </c>
      <c r="Q13" s="714"/>
      <c r="R13" s="714"/>
      <c r="S13" s="714"/>
      <c r="T13" s="714"/>
      <c r="U13" s="714"/>
      <c r="V13" s="715"/>
      <c r="W13" s="713">
        <v>86</v>
      </c>
      <c r="X13" s="714"/>
      <c r="Y13" s="714"/>
      <c r="Z13" s="714"/>
      <c r="AA13" s="714"/>
      <c r="AB13" s="714"/>
      <c r="AC13" s="715"/>
      <c r="AD13" s="713">
        <v>86</v>
      </c>
      <c r="AE13" s="714"/>
      <c r="AF13" s="714"/>
      <c r="AG13" s="714"/>
      <c r="AH13" s="714"/>
      <c r="AI13" s="714"/>
      <c r="AJ13" s="715"/>
      <c r="AK13" s="713">
        <v>77</v>
      </c>
      <c r="AL13" s="714"/>
      <c r="AM13" s="714"/>
      <c r="AN13" s="714"/>
      <c r="AO13" s="714"/>
      <c r="AP13" s="714"/>
      <c r="AQ13" s="715"/>
      <c r="AR13" s="750">
        <v>77</v>
      </c>
      <c r="AS13" s="751"/>
      <c r="AT13" s="751"/>
      <c r="AU13" s="751"/>
      <c r="AV13" s="751"/>
      <c r="AW13" s="751"/>
      <c r="AX13" s="822"/>
    </row>
    <row r="14" spans="1:50" ht="21" customHeight="1" x14ac:dyDescent="0.2">
      <c r="A14" s="322"/>
      <c r="B14" s="323"/>
      <c r="C14" s="323"/>
      <c r="D14" s="323"/>
      <c r="E14" s="323"/>
      <c r="F14" s="324"/>
      <c r="G14" s="804"/>
      <c r="H14" s="805"/>
      <c r="I14" s="797" t="s">
        <v>8</v>
      </c>
      <c r="J14" s="798"/>
      <c r="K14" s="798"/>
      <c r="L14" s="798"/>
      <c r="M14" s="798"/>
      <c r="N14" s="798"/>
      <c r="O14" s="799"/>
      <c r="P14" s="713" t="s">
        <v>697</v>
      </c>
      <c r="Q14" s="714"/>
      <c r="R14" s="714"/>
      <c r="S14" s="714"/>
      <c r="T14" s="714"/>
      <c r="U14" s="714"/>
      <c r="V14" s="715"/>
      <c r="W14" s="713" t="s">
        <v>697</v>
      </c>
      <c r="X14" s="714"/>
      <c r="Y14" s="714"/>
      <c r="Z14" s="714"/>
      <c r="AA14" s="714"/>
      <c r="AB14" s="714"/>
      <c r="AC14" s="715"/>
      <c r="AD14" s="713" t="s">
        <v>697</v>
      </c>
      <c r="AE14" s="714"/>
      <c r="AF14" s="714"/>
      <c r="AG14" s="714"/>
      <c r="AH14" s="714"/>
      <c r="AI14" s="714"/>
      <c r="AJ14" s="715"/>
      <c r="AK14" s="713" t="s">
        <v>722</v>
      </c>
      <c r="AL14" s="714"/>
      <c r="AM14" s="714"/>
      <c r="AN14" s="714"/>
      <c r="AO14" s="714"/>
      <c r="AP14" s="714"/>
      <c r="AQ14" s="715"/>
      <c r="AR14" s="808"/>
      <c r="AS14" s="808"/>
      <c r="AT14" s="808"/>
      <c r="AU14" s="808"/>
      <c r="AV14" s="808"/>
      <c r="AW14" s="808"/>
      <c r="AX14" s="809"/>
    </row>
    <row r="15" spans="1:50" ht="21" customHeight="1" x14ac:dyDescent="0.2">
      <c r="A15" s="322"/>
      <c r="B15" s="323"/>
      <c r="C15" s="323"/>
      <c r="D15" s="323"/>
      <c r="E15" s="323"/>
      <c r="F15" s="324"/>
      <c r="G15" s="804"/>
      <c r="H15" s="805"/>
      <c r="I15" s="797" t="s">
        <v>48</v>
      </c>
      <c r="J15" s="810"/>
      <c r="K15" s="810"/>
      <c r="L15" s="810"/>
      <c r="M15" s="810"/>
      <c r="N15" s="810"/>
      <c r="O15" s="811"/>
      <c r="P15" s="713" t="s">
        <v>697</v>
      </c>
      <c r="Q15" s="714"/>
      <c r="R15" s="714"/>
      <c r="S15" s="714"/>
      <c r="T15" s="714"/>
      <c r="U15" s="714"/>
      <c r="V15" s="715"/>
      <c r="W15" s="713" t="s">
        <v>697</v>
      </c>
      <c r="X15" s="714"/>
      <c r="Y15" s="714"/>
      <c r="Z15" s="714"/>
      <c r="AA15" s="714"/>
      <c r="AB15" s="714"/>
      <c r="AC15" s="715"/>
      <c r="AD15" s="713">
        <v>43</v>
      </c>
      <c r="AE15" s="714"/>
      <c r="AF15" s="714"/>
      <c r="AG15" s="714"/>
      <c r="AH15" s="714"/>
      <c r="AI15" s="714"/>
      <c r="AJ15" s="715"/>
      <c r="AK15" s="713">
        <v>20</v>
      </c>
      <c r="AL15" s="714"/>
      <c r="AM15" s="714"/>
      <c r="AN15" s="714"/>
      <c r="AO15" s="714"/>
      <c r="AP15" s="714"/>
      <c r="AQ15" s="715"/>
      <c r="AR15" s="713" t="s">
        <v>798</v>
      </c>
      <c r="AS15" s="714"/>
      <c r="AT15" s="714"/>
      <c r="AU15" s="714"/>
      <c r="AV15" s="714"/>
      <c r="AW15" s="714"/>
      <c r="AX15" s="823"/>
    </row>
    <row r="16" spans="1:50" ht="21" customHeight="1" x14ac:dyDescent="0.2">
      <c r="A16" s="322"/>
      <c r="B16" s="323"/>
      <c r="C16" s="323"/>
      <c r="D16" s="323"/>
      <c r="E16" s="323"/>
      <c r="F16" s="324"/>
      <c r="G16" s="804"/>
      <c r="H16" s="805"/>
      <c r="I16" s="797" t="s">
        <v>49</v>
      </c>
      <c r="J16" s="810"/>
      <c r="K16" s="810"/>
      <c r="L16" s="810"/>
      <c r="M16" s="810"/>
      <c r="N16" s="810"/>
      <c r="O16" s="811"/>
      <c r="P16" s="713" t="s">
        <v>697</v>
      </c>
      <c r="Q16" s="714"/>
      <c r="R16" s="714"/>
      <c r="S16" s="714"/>
      <c r="T16" s="714"/>
      <c r="U16" s="714"/>
      <c r="V16" s="715"/>
      <c r="W16" s="713">
        <v>-43</v>
      </c>
      <c r="X16" s="714"/>
      <c r="Y16" s="714"/>
      <c r="Z16" s="714"/>
      <c r="AA16" s="714"/>
      <c r="AB16" s="714"/>
      <c r="AC16" s="715"/>
      <c r="AD16" s="713">
        <v>-20</v>
      </c>
      <c r="AE16" s="714"/>
      <c r="AF16" s="714"/>
      <c r="AG16" s="714"/>
      <c r="AH16" s="714"/>
      <c r="AI16" s="714"/>
      <c r="AJ16" s="715"/>
      <c r="AK16" s="713" t="s">
        <v>723</v>
      </c>
      <c r="AL16" s="714"/>
      <c r="AM16" s="714"/>
      <c r="AN16" s="714"/>
      <c r="AO16" s="714"/>
      <c r="AP16" s="714"/>
      <c r="AQ16" s="715"/>
      <c r="AR16" s="815"/>
      <c r="AS16" s="816"/>
      <c r="AT16" s="816"/>
      <c r="AU16" s="816"/>
      <c r="AV16" s="816"/>
      <c r="AW16" s="816"/>
      <c r="AX16" s="817"/>
    </row>
    <row r="17" spans="1:50" ht="24.75" customHeight="1" x14ac:dyDescent="0.2">
      <c r="A17" s="322"/>
      <c r="B17" s="323"/>
      <c r="C17" s="323"/>
      <c r="D17" s="323"/>
      <c r="E17" s="323"/>
      <c r="F17" s="324"/>
      <c r="G17" s="804"/>
      <c r="H17" s="805"/>
      <c r="I17" s="797" t="s">
        <v>47</v>
      </c>
      <c r="J17" s="798"/>
      <c r="K17" s="798"/>
      <c r="L17" s="798"/>
      <c r="M17" s="798"/>
      <c r="N17" s="798"/>
      <c r="O17" s="799"/>
      <c r="P17" s="713" t="s">
        <v>697</v>
      </c>
      <c r="Q17" s="714"/>
      <c r="R17" s="714"/>
      <c r="S17" s="714"/>
      <c r="T17" s="714"/>
      <c r="U17" s="714"/>
      <c r="V17" s="715"/>
      <c r="W17" s="713" t="s">
        <v>697</v>
      </c>
      <c r="X17" s="714"/>
      <c r="Y17" s="714"/>
      <c r="Z17" s="714"/>
      <c r="AA17" s="714"/>
      <c r="AB17" s="714"/>
      <c r="AC17" s="715"/>
      <c r="AD17" s="713" t="s">
        <v>697</v>
      </c>
      <c r="AE17" s="714"/>
      <c r="AF17" s="714"/>
      <c r="AG17" s="714"/>
      <c r="AH17" s="714"/>
      <c r="AI17" s="714"/>
      <c r="AJ17" s="715"/>
      <c r="AK17" s="713" t="s">
        <v>724</v>
      </c>
      <c r="AL17" s="714"/>
      <c r="AM17" s="714"/>
      <c r="AN17" s="714"/>
      <c r="AO17" s="714"/>
      <c r="AP17" s="714"/>
      <c r="AQ17" s="715"/>
      <c r="AR17" s="800"/>
      <c r="AS17" s="800"/>
      <c r="AT17" s="800"/>
      <c r="AU17" s="800"/>
      <c r="AV17" s="800"/>
      <c r="AW17" s="800"/>
      <c r="AX17" s="801"/>
    </row>
    <row r="18" spans="1:50" ht="24.75" customHeight="1" x14ac:dyDescent="0.2">
      <c r="A18" s="322"/>
      <c r="B18" s="323"/>
      <c r="C18" s="323"/>
      <c r="D18" s="323"/>
      <c r="E18" s="323"/>
      <c r="F18" s="324"/>
      <c r="G18" s="806"/>
      <c r="H18" s="807"/>
      <c r="I18" s="790" t="s">
        <v>18</v>
      </c>
      <c r="J18" s="791"/>
      <c r="K18" s="791"/>
      <c r="L18" s="791"/>
      <c r="M18" s="791"/>
      <c r="N18" s="791"/>
      <c r="O18" s="792"/>
      <c r="P18" s="793">
        <f>SUM(P13:V17)</f>
        <v>86</v>
      </c>
      <c r="Q18" s="794"/>
      <c r="R18" s="794"/>
      <c r="S18" s="794"/>
      <c r="T18" s="794"/>
      <c r="U18" s="794"/>
      <c r="V18" s="795"/>
      <c r="W18" s="793">
        <f>SUM(W13:AC17)</f>
        <v>43</v>
      </c>
      <c r="X18" s="794"/>
      <c r="Y18" s="794"/>
      <c r="Z18" s="794"/>
      <c r="AA18" s="794"/>
      <c r="AB18" s="794"/>
      <c r="AC18" s="795"/>
      <c r="AD18" s="793">
        <f>SUM(AD13:AJ17)</f>
        <v>109</v>
      </c>
      <c r="AE18" s="794"/>
      <c r="AF18" s="794"/>
      <c r="AG18" s="794"/>
      <c r="AH18" s="794"/>
      <c r="AI18" s="794"/>
      <c r="AJ18" s="795"/>
      <c r="AK18" s="793">
        <f>SUM(AK13:AQ17)</f>
        <v>97</v>
      </c>
      <c r="AL18" s="794"/>
      <c r="AM18" s="794"/>
      <c r="AN18" s="794"/>
      <c r="AO18" s="794"/>
      <c r="AP18" s="794"/>
      <c r="AQ18" s="795"/>
      <c r="AR18" s="793">
        <f>SUM(AR13:AX17)</f>
        <v>77</v>
      </c>
      <c r="AS18" s="794"/>
      <c r="AT18" s="794"/>
      <c r="AU18" s="794"/>
      <c r="AV18" s="794"/>
      <c r="AW18" s="794"/>
      <c r="AX18" s="796"/>
    </row>
    <row r="19" spans="1:50" ht="24.75" customHeight="1" x14ac:dyDescent="0.2">
      <c r="A19" s="322"/>
      <c r="B19" s="323"/>
      <c r="C19" s="323"/>
      <c r="D19" s="323"/>
      <c r="E19" s="323"/>
      <c r="F19" s="324"/>
      <c r="G19" s="765" t="s">
        <v>9</v>
      </c>
      <c r="H19" s="766"/>
      <c r="I19" s="766"/>
      <c r="J19" s="766"/>
      <c r="K19" s="766"/>
      <c r="L19" s="766"/>
      <c r="M19" s="766"/>
      <c r="N19" s="766"/>
      <c r="O19" s="766"/>
      <c r="P19" s="713">
        <v>109</v>
      </c>
      <c r="Q19" s="714"/>
      <c r="R19" s="714"/>
      <c r="S19" s="714"/>
      <c r="T19" s="714"/>
      <c r="U19" s="714"/>
      <c r="V19" s="715"/>
      <c r="W19" s="713">
        <v>45</v>
      </c>
      <c r="X19" s="714"/>
      <c r="Y19" s="714"/>
      <c r="Z19" s="714"/>
      <c r="AA19" s="714"/>
      <c r="AB19" s="714"/>
      <c r="AC19" s="715"/>
      <c r="AD19" s="713">
        <v>83</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2">
      <c r="A20" s="322"/>
      <c r="B20" s="323"/>
      <c r="C20" s="323"/>
      <c r="D20" s="323"/>
      <c r="E20" s="323"/>
      <c r="F20" s="324"/>
      <c r="G20" s="765" t="s">
        <v>10</v>
      </c>
      <c r="H20" s="766"/>
      <c r="I20" s="766"/>
      <c r="J20" s="766"/>
      <c r="K20" s="766"/>
      <c r="L20" s="766"/>
      <c r="M20" s="766"/>
      <c r="N20" s="766"/>
      <c r="O20" s="766"/>
      <c r="P20" s="761">
        <f>IF(P18=0, "-", SUM(P19)/P18)</f>
        <v>1.2674418604651163</v>
      </c>
      <c r="Q20" s="761"/>
      <c r="R20" s="761"/>
      <c r="S20" s="761"/>
      <c r="T20" s="761"/>
      <c r="U20" s="761"/>
      <c r="V20" s="761"/>
      <c r="W20" s="761">
        <f>IF(W18=0, "-", SUM(W19)/W18)</f>
        <v>1.0465116279069768</v>
      </c>
      <c r="X20" s="761"/>
      <c r="Y20" s="761"/>
      <c r="Z20" s="761"/>
      <c r="AA20" s="761"/>
      <c r="AB20" s="761"/>
      <c r="AC20" s="761"/>
      <c r="AD20" s="761">
        <f>IF(AD18=0, "-", SUM(AD19)/AD18)</f>
        <v>0.76146788990825687</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2">
      <c r="A21" s="785"/>
      <c r="B21" s="786"/>
      <c r="C21" s="786"/>
      <c r="D21" s="786"/>
      <c r="E21" s="786"/>
      <c r="F21" s="787"/>
      <c r="G21" s="759" t="s">
        <v>318</v>
      </c>
      <c r="H21" s="760"/>
      <c r="I21" s="760"/>
      <c r="J21" s="760"/>
      <c r="K21" s="760"/>
      <c r="L21" s="760"/>
      <c r="M21" s="760"/>
      <c r="N21" s="760"/>
      <c r="O21" s="760"/>
      <c r="P21" s="761">
        <f>IF(P19=0, "-", SUM(P19)/SUM(P13,P14))</f>
        <v>1.2674418604651163</v>
      </c>
      <c r="Q21" s="761"/>
      <c r="R21" s="761"/>
      <c r="S21" s="761"/>
      <c r="T21" s="761"/>
      <c r="U21" s="761"/>
      <c r="V21" s="761"/>
      <c r="W21" s="761">
        <f>IF(W19=0, "-", SUM(W19)/SUM(W13,W14))</f>
        <v>0.52325581395348841</v>
      </c>
      <c r="X21" s="761"/>
      <c r="Y21" s="761"/>
      <c r="Z21" s="761"/>
      <c r="AA21" s="761"/>
      <c r="AB21" s="761"/>
      <c r="AC21" s="761"/>
      <c r="AD21" s="761">
        <f>IF(AD19=0, "-", SUM(AD19)/SUM(AD13,AD14))</f>
        <v>0.96511627906976749</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2">
      <c r="A22" s="719" t="s">
        <v>672</v>
      </c>
      <c r="B22" s="720"/>
      <c r="C22" s="720"/>
      <c r="D22" s="720"/>
      <c r="E22" s="720"/>
      <c r="F22" s="721"/>
      <c r="G22" s="725" t="s">
        <v>307</v>
      </c>
      <c r="H22" s="565"/>
      <c r="I22" s="565"/>
      <c r="J22" s="565"/>
      <c r="K22" s="565"/>
      <c r="L22" s="565"/>
      <c r="M22" s="565"/>
      <c r="N22" s="565"/>
      <c r="O22" s="566"/>
      <c r="P22" s="726" t="s">
        <v>670</v>
      </c>
      <c r="Q22" s="565"/>
      <c r="R22" s="565"/>
      <c r="S22" s="565"/>
      <c r="T22" s="565"/>
      <c r="U22" s="565"/>
      <c r="V22" s="566"/>
      <c r="W22" s="726" t="s">
        <v>671</v>
      </c>
      <c r="X22" s="565"/>
      <c r="Y22" s="565"/>
      <c r="Z22" s="565"/>
      <c r="AA22" s="565"/>
      <c r="AB22" s="565"/>
      <c r="AC22" s="566"/>
      <c r="AD22" s="726" t="s">
        <v>306</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2">
      <c r="A23" s="722"/>
      <c r="B23" s="723"/>
      <c r="C23" s="723"/>
      <c r="D23" s="723"/>
      <c r="E23" s="723"/>
      <c r="F23" s="724"/>
      <c r="G23" s="747" t="s">
        <v>698</v>
      </c>
      <c r="H23" s="748"/>
      <c r="I23" s="748"/>
      <c r="J23" s="748"/>
      <c r="K23" s="748"/>
      <c r="L23" s="748"/>
      <c r="M23" s="748"/>
      <c r="N23" s="748"/>
      <c r="O23" s="749"/>
      <c r="P23" s="750">
        <v>76.7</v>
      </c>
      <c r="Q23" s="751"/>
      <c r="R23" s="751"/>
      <c r="S23" s="751"/>
      <c r="T23" s="751"/>
      <c r="U23" s="751"/>
      <c r="V23" s="752"/>
      <c r="W23" s="750">
        <v>76.7</v>
      </c>
      <c r="X23" s="751"/>
      <c r="Y23" s="751"/>
      <c r="Z23" s="751"/>
      <c r="AA23" s="751"/>
      <c r="AB23" s="751"/>
      <c r="AC23" s="752"/>
      <c r="AD23" s="753" t="s">
        <v>798</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2">
      <c r="A24" s="722"/>
      <c r="B24" s="723"/>
      <c r="C24" s="723"/>
      <c r="D24" s="723"/>
      <c r="E24" s="723"/>
      <c r="F24" s="724"/>
      <c r="G24" s="716" t="s">
        <v>699</v>
      </c>
      <c r="H24" s="717"/>
      <c r="I24" s="717"/>
      <c r="J24" s="717"/>
      <c r="K24" s="717"/>
      <c r="L24" s="717"/>
      <c r="M24" s="717"/>
      <c r="N24" s="717"/>
      <c r="O24" s="718"/>
      <c r="P24" s="713">
        <v>0.3</v>
      </c>
      <c r="Q24" s="714"/>
      <c r="R24" s="714"/>
      <c r="S24" s="714"/>
      <c r="T24" s="714"/>
      <c r="U24" s="714"/>
      <c r="V24" s="715"/>
      <c r="W24" s="713">
        <v>0.3</v>
      </c>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2">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2">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2">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customHeight="1" x14ac:dyDescent="0.2">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5">
      <c r="A29" s="722"/>
      <c r="B29" s="723"/>
      <c r="C29" s="723"/>
      <c r="D29" s="723"/>
      <c r="E29" s="723"/>
      <c r="F29" s="724"/>
      <c r="G29" s="313" t="s">
        <v>18</v>
      </c>
      <c r="H29" s="733"/>
      <c r="I29" s="733"/>
      <c r="J29" s="733"/>
      <c r="K29" s="733"/>
      <c r="L29" s="733"/>
      <c r="M29" s="733"/>
      <c r="N29" s="733"/>
      <c r="O29" s="734"/>
      <c r="P29" s="735">
        <f>AK13</f>
        <v>77</v>
      </c>
      <c r="Q29" s="736"/>
      <c r="R29" s="736"/>
      <c r="S29" s="736"/>
      <c r="T29" s="736"/>
      <c r="U29" s="736"/>
      <c r="V29" s="737"/>
      <c r="W29" s="738">
        <f>AR13</f>
        <v>77</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2">
      <c r="A30" s="741" t="s">
        <v>661</v>
      </c>
      <c r="B30" s="742"/>
      <c r="C30" s="742"/>
      <c r="D30" s="742"/>
      <c r="E30" s="742"/>
      <c r="F30" s="743"/>
      <c r="G30" s="744" t="s">
        <v>788</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2">
      <c r="A31" s="663" t="s">
        <v>662</v>
      </c>
      <c r="B31" s="168"/>
      <c r="C31" s="168"/>
      <c r="D31" s="168"/>
      <c r="E31" s="168"/>
      <c r="F31" s="169"/>
      <c r="G31" s="704" t="s">
        <v>654</v>
      </c>
      <c r="H31" s="705"/>
      <c r="I31" s="705"/>
      <c r="J31" s="705"/>
      <c r="K31" s="705"/>
      <c r="L31" s="705"/>
      <c r="M31" s="705"/>
      <c r="N31" s="705"/>
      <c r="O31" s="705"/>
      <c r="P31" s="706" t="s">
        <v>653</v>
      </c>
      <c r="Q31" s="705"/>
      <c r="R31" s="705"/>
      <c r="S31" s="705"/>
      <c r="T31" s="705"/>
      <c r="U31" s="705"/>
      <c r="V31" s="705"/>
      <c r="W31" s="705"/>
      <c r="X31" s="707"/>
      <c r="Y31" s="708"/>
      <c r="Z31" s="709"/>
      <c r="AA31" s="710"/>
      <c r="AB31" s="641" t="s">
        <v>11</v>
      </c>
      <c r="AC31" s="641"/>
      <c r="AD31" s="641"/>
      <c r="AE31" s="131" t="s">
        <v>498</v>
      </c>
      <c r="AF31" s="711"/>
      <c r="AG31" s="711"/>
      <c r="AH31" s="712"/>
      <c r="AI31" s="131" t="s">
        <v>650</v>
      </c>
      <c r="AJ31" s="711"/>
      <c r="AK31" s="711"/>
      <c r="AL31" s="712"/>
      <c r="AM31" s="131" t="s">
        <v>466</v>
      </c>
      <c r="AN31" s="711"/>
      <c r="AO31" s="711"/>
      <c r="AP31" s="712"/>
      <c r="AQ31" s="638" t="s">
        <v>497</v>
      </c>
      <c r="AR31" s="639"/>
      <c r="AS31" s="639"/>
      <c r="AT31" s="640"/>
      <c r="AU31" s="638" t="s">
        <v>673</v>
      </c>
      <c r="AV31" s="639"/>
      <c r="AW31" s="639"/>
      <c r="AX31" s="648"/>
    </row>
    <row r="32" spans="1:50" ht="23.25" customHeight="1" x14ac:dyDescent="0.2">
      <c r="A32" s="663"/>
      <c r="B32" s="168"/>
      <c r="C32" s="168"/>
      <c r="D32" s="168"/>
      <c r="E32" s="168"/>
      <c r="F32" s="169"/>
      <c r="G32" s="745" t="s">
        <v>787</v>
      </c>
      <c r="H32" s="650"/>
      <c r="I32" s="650"/>
      <c r="J32" s="650"/>
      <c r="K32" s="650"/>
      <c r="L32" s="650"/>
      <c r="M32" s="650"/>
      <c r="N32" s="650"/>
      <c r="O32" s="650"/>
      <c r="P32" s="400" t="s">
        <v>785</v>
      </c>
      <c r="Q32" s="654"/>
      <c r="R32" s="654"/>
      <c r="S32" s="654"/>
      <c r="T32" s="654"/>
      <c r="U32" s="654"/>
      <c r="V32" s="654"/>
      <c r="W32" s="654"/>
      <c r="X32" s="655"/>
      <c r="Y32" s="659" t="s">
        <v>52</v>
      </c>
      <c r="Z32" s="660"/>
      <c r="AA32" s="661"/>
      <c r="AB32" s="662" t="s">
        <v>702</v>
      </c>
      <c r="AC32" s="662"/>
      <c r="AD32" s="662"/>
      <c r="AE32" s="631">
        <v>9</v>
      </c>
      <c r="AF32" s="631"/>
      <c r="AG32" s="631"/>
      <c r="AH32" s="631"/>
      <c r="AI32" s="631">
        <v>6</v>
      </c>
      <c r="AJ32" s="631"/>
      <c r="AK32" s="631"/>
      <c r="AL32" s="631"/>
      <c r="AM32" s="631">
        <v>6</v>
      </c>
      <c r="AN32" s="631"/>
      <c r="AO32" s="631"/>
      <c r="AP32" s="631"/>
      <c r="AQ32" s="677" t="s">
        <v>365</v>
      </c>
      <c r="AR32" s="631"/>
      <c r="AS32" s="631"/>
      <c r="AT32" s="631"/>
      <c r="AU32" s="108" t="s">
        <v>365</v>
      </c>
      <c r="AV32" s="633"/>
      <c r="AW32" s="633"/>
      <c r="AX32" s="634"/>
    </row>
    <row r="33" spans="1:51" ht="32.700000000000003" customHeight="1" x14ac:dyDescent="0.2">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702</v>
      </c>
      <c r="AC33" s="662"/>
      <c r="AD33" s="662"/>
      <c r="AE33" s="631">
        <v>7</v>
      </c>
      <c r="AF33" s="631"/>
      <c r="AG33" s="631"/>
      <c r="AH33" s="631"/>
      <c r="AI33" s="631">
        <v>6</v>
      </c>
      <c r="AJ33" s="631"/>
      <c r="AK33" s="631"/>
      <c r="AL33" s="631"/>
      <c r="AM33" s="631">
        <v>5</v>
      </c>
      <c r="AN33" s="631"/>
      <c r="AO33" s="631"/>
      <c r="AP33" s="631"/>
      <c r="AQ33" s="631">
        <v>5</v>
      </c>
      <c r="AR33" s="631"/>
      <c r="AS33" s="631"/>
      <c r="AT33" s="631"/>
      <c r="AU33" s="632">
        <v>5</v>
      </c>
      <c r="AV33" s="633"/>
      <c r="AW33" s="633"/>
      <c r="AX33" s="634"/>
    </row>
    <row r="34" spans="1:51" ht="23.25" customHeight="1" x14ac:dyDescent="0.2">
      <c r="A34" s="695" t="s">
        <v>663</v>
      </c>
      <c r="B34" s="696"/>
      <c r="C34" s="696"/>
      <c r="D34" s="696"/>
      <c r="E34" s="696"/>
      <c r="F34" s="697"/>
      <c r="G34" s="191" t="s">
        <v>664</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498</v>
      </c>
      <c r="AF34" s="191"/>
      <c r="AG34" s="191"/>
      <c r="AH34" s="192"/>
      <c r="AI34" s="190" t="s">
        <v>650</v>
      </c>
      <c r="AJ34" s="191"/>
      <c r="AK34" s="191"/>
      <c r="AL34" s="192"/>
      <c r="AM34" s="190" t="s">
        <v>466</v>
      </c>
      <c r="AN34" s="191"/>
      <c r="AO34" s="191"/>
      <c r="AP34" s="192"/>
      <c r="AQ34" s="642" t="s">
        <v>674</v>
      </c>
      <c r="AR34" s="643"/>
      <c r="AS34" s="643"/>
      <c r="AT34" s="643"/>
      <c r="AU34" s="643"/>
      <c r="AV34" s="643"/>
      <c r="AW34" s="643"/>
      <c r="AX34" s="644"/>
    </row>
    <row r="35" spans="1:51" ht="23.25" customHeight="1" x14ac:dyDescent="0.2">
      <c r="A35" s="698"/>
      <c r="B35" s="699"/>
      <c r="C35" s="699"/>
      <c r="D35" s="699"/>
      <c r="E35" s="699"/>
      <c r="F35" s="700"/>
      <c r="G35" s="667" t="s">
        <v>704</v>
      </c>
      <c r="H35" s="668"/>
      <c r="I35" s="668"/>
      <c r="J35" s="668"/>
      <c r="K35" s="668"/>
      <c r="L35" s="668"/>
      <c r="M35" s="668"/>
      <c r="N35" s="668"/>
      <c r="O35" s="668"/>
      <c r="P35" s="668"/>
      <c r="Q35" s="668"/>
      <c r="R35" s="668"/>
      <c r="S35" s="668"/>
      <c r="T35" s="668"/>
      <c r="U35" s="668"/>
      <c r="V35" s="668"/>
      <c r="W35" s="668"/>
      <c r="X35" s="668"/>
      <c r="Y35" s="671" t="s">
        <v>663</v>
      </c>
      <c r="Z35" s="672"/>
      <c r="AA35" s="673"/>
      <c r="AB35" s="674" t="s">
        <v>705</v>
      </c>
      <c r="AC35" s="675"/>
      <c r="AD35" s="676"/>
      <c r="AE35" s="677">
        <v>10.3</v>
      </c>
      <c r="AF35" s="677"/>
      <c r="AG35" s="677"/>
      <c r="AH35" s="677"/>
      <c r="AI35" s="677">
        <v>7.3</v>
      </c>
      <c r="AJ35" s="677"/>
      <c r="AK35" s="677"/>
      <c r="AL35" s="677"/>
      <c r="AM35" s="677">
        <v>10.4</v>
      </c>
      <c r="AN35" s="677"/>
      <c r="AO35" s="677"/>
      <c r="AP35" s="677"/>
      <c r="AQ35" s="108">
        <v>11.9</v>
      </c>
      <c r="AR35" s="102"/>
      <c r="AS35" s="102"/>
      <c r="AT35" s="102"/>
      <c r="AU35" s="102"/>
      <c r="AV35" s="102"/>
      <c r="AW35" s="102"/>
      <c r="AX35" s="103"/>
    </row>
    <row r="36" spans="1:51" ht="46.5" customHeight="1" x14ac:dyDescent="0.2">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665</v>
      </c>
      <c r="Z36" s="664"/>
      <c r="AA36" s="665"/>
      <c r="AB36" s="627" t="s">
        <v>706</v>
      </c>
      <c r="AC36" s="628"/>
      <c r="AD36" s="629"/>
      <c r="AE36" s="630" t="s">
        <v>707</v>
      </c>
      <c r="AF36" s="630"/>
      <c r="AG36" s="630"/>
      <c r="AH36" s="630"/>
      <c r="AI36" s="630" t="s">
        <v>708</v>
      </c>
      <c r="AJ36" s="630"/>
      <c r="AK36" s="630"/>
      <c r="AL36" s="630"/>
      <c r="AM36" s="630" t="s">
        <v>783</v>
      </c>
      <c r="AN36" s="630"/>
      <c r="AO36" s="630"/>
      <c r="AP36" s="630"/>
      <c r="AQ36" s="630" t="s">
        <v>784</v>
      </c>
      <c r="AR36" s="630"/>
      <c r="AS36" s="630"/>
      <c r="AT36" s="630"/>
      <c r="AU36" s="630"/>
      <c r="AV36" s="630"/>
      <c r="AW36" s="630"/>
      <c r="AX36" s="666"/>
    </row>
    <row r="37" spans="1:51" ht="18.75" customHeight="1" x14ac:dyDescent="0.2">
      <c r="A37" s="683" t="s">
        <v>314</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498</v>
      </c>
      <c r="AF37" s="625"/>
      <c r="AG37" s="625"/>
      <c r="AH37" s="626"/>
      <c r="AI37" s="693" t="s">
        <v>650</v>
      </c>
      <c r="AJ37" s="693"/>
      <c r="AK37" s="693"/>
      <c r="AL37" s="624"/>
      <c r="AM37" s="693" t="s">
        <v>466</v>
      </c>
      <c r="AN37" s="693"/>
      <c r="AO37" s="693"/>
      <c r="AP37" s="624"/>
      <c r="AQ37" s="231" t="s">
        <v>223</v>
      </c>
      <c r="AR37" s="232"/>
      <c r="AS37" s="232"/>
      <c r="AT37" s="233"/>
      <c r="AU37" s="212" t="s">
        <v>129</v>
      </c>
      <c r="AV37" s="212"/>
      <c r="AW37" s="212"/>
      <c r="AX37" s="215"/>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v>3</v>
      </c>
      <c r="AR38" s="523"/>
      <c r="AS38" s="142" t="s">
        <v>224</v>
      </c>
      <c r="AT38" s="143"/>
      <c r="AU38" s="141" t="s">
        <v>697</v>
      </c>
      <c r="AV38" s="141"/>
      <c r="AW38" s="123" t="s">
        <v>170</v>
      </c>
      <c r="AX38" s="144"/>
    </row>
    <row r="39" spans="1:51" ht="23.25" customHeight="1" x14ac:dyDescent="0.2">
      <c r="A39" s="689"/>
      <c r="B39" s="687"/>
      <c r="C39" s="687"/>
      <c r="D39" s="687"/>
      <c r="E39" s="687"/>
      <c r="F39" s="688"/>
      <c r="G39" s="193" t="s">
        <v>700</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702</v>
      </c>
      <c r="AC39" s="163"/>
      <c r="AD39" s="163"/>
      <c r="AE39" s="108">
        <v>6</v>
      </c>
      <c r="AF39" s="102"/>
      <c r="AG39" s="102"/>
      <c r="AH39" s="102"/>
      <c r="AI39" s="108">
        <v>8</v>
      </c>
      <c r="AJ39" s="102"/>
      <c r="AK39" s="102"/>
      <c r="AL39" s="102"/>
      <c r="AM39" s="108">
        <v>8</v>
      </c>
      <c r="AN39" s="102"/>
      <c r="AO39" s="102"/>
      <c r="AP39" s="102"/>
      <c r="AQ39" s="109" t="s">
        <v>697</v>
      </c>
      <c r="AR39" s="110"/>
      <c r="AS39" s="110"/>
      <c r="AT39" s="111"/>
      <c r="AU39" s="102" t="s">
        <v>697</v>
      </c>
      <c r="AV39" s="102"/>
      <c r="AW39" s="102"/>
      <c r="AX39" s="103"/>
    </row>
    <row r="40" spans="1:51" ht="23.25" customHeight="1" x14ac:dyDescent="0.2">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702</v>
      </c>
      <c r="AC40" s="107"/>
      <c r="AD40" s="107"/>
      <c r="AE40" s="108">
        <v>7</v>
      </c>
      <c r="AF40" s="102"/>
      <c r="AG40" s="102"/>
      <c r="AH40" s="102"/>
      <c r="AI40" s="108">
        <v>7</v>
      </c>
      <c r="AJ40" s="102"/>
      <c r="AK40" s="102"/>
      <c r="AL40" s="102"/>
      <c r="AM40" s="108">
        <v>9</v>
      </c>
      <c r="AN40" s="102"/>
      <c r="AO40" s="102"/>
      <c r="AP40" s="102"/>
      <c r="AQ40" s="109">
        <v>9</v>
      </c>
      <c r="AR40" s="110"/>
      <c r="AS40" s="110"/>
      <c r="AT40" s="111"/>
      <c r="AU40" s="102" t="s">
        <v>697</v>
      </c>
      <c r="AV40" s="102"/>
      <c r="AW40" s="102"/>
      <c r="AX40" s="103"/>
    </row>
    <row r="41" spans="1:51" ht="23.25" customHeight="1" x14ac:dyDescent="0.2">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85.7</v>
      </c>
      <c r="AF41" s="102"/>
      <c r="AG41" s="102"/>
      <c r="AH41" s="102"/>
      <c r="AI41" s="108">
        <v>114.3</v>
      </c>
      <c r="AJ41" s="102"/>
      <c r="AK41" s="102"/>
      <c r="AL41" s="102"/>
      <c r="AM41" s="108">
        <v>88.9</v>
      </c>
      <c r="AN41" s="102"/>
      <c r="AO41" s="102"/>
      <c r="AP41" s="102"/>
      <c r="AQ41" s="109" t="s">
        <v>697</v>
      </c>
      <c r="AR41" s="110"/>
      <c r="AS41" s="110"/>
      <c r="AT41" s="111"/>
      <c r="AU41" s="102" t="s">
        <v>697</v>
      </c>
      <c r="AV41" s="102"/>
      <c r="AW41" s="102"/>
      <c r="AX41" s="103"/>
    </row>
    <row r="42" spans="1:51" ht="23.25" customHeight="1" x14ac:dyDescent="0.2">
      <c r="A42" s="202" t="s">
        <v>341</v>
      </c>
      <c r="B42" s="165"/>
      <c r="C42" s="165"/>
      <c r="D42" s="165"/>
      <c r="E42" s="165"/>
      <c r="F42" s="166"/>
      <c r="G42" s="204" t="s">
        <v>703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675</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1" t="s">
        <v>661</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2">
      <c r="A65" s="663" t="s">
        <v>662</v>
      </c>
      <c r="B65" s="168"/>
      <c r="C65" s="168"/>
      <c r="D65" s="168"/>
      <c r="E65" s="168"/>
      <c r="F65" s="169"/>
      <c r="G65" s="704" t="s">
        <v>654</v>
      </c>
      <c r="H65" s="705"/>
      <c r="I65" s="705"/>
      <c r="J65" s="705"/>
      <c r="K65" s="705"/>
      <c r="L65" s="705"/>
      <c r="M65" s="705"/>
      <c r="N65" s="705"/>
      <c r="O65" s="705"/>
      <c r="P65" s="706" t="s">
        <v>653</v>
      </c>
      <c r="Q65" s="705"/>
      <c r="R65" s="705"/>
      <c r="S65" s="705"/>
      <c r="T65" s="705"/>
      <c r="U65" s="705"/>
      <c r="V65" s="705"/>
      <c r="W65" s="705"/>
      <c r="X65" s="707"/>
      <c r="Y65" s="708"/>
      <c r="Z65" s="709"/>
      <c r="AA65" s="710"/>
      <c r="AB65" s="641" t="s">
        <v>11</v>
      </c>
      <c r="AC65" s="641"/>
      <c r="AD65" s="641"/>
      <c r="AE65" s="131" t="s">
        <v>498</v>
      </c>
      <c r="AF65" s="711"/>
      <c r="AG65" s="711"/>
      <c r="AH65" s="712"/>
      <c r="AI65" s="131" t="s">
        <v>650</v>
      </c>
      <c r="AJ65" s="711"/>
      <c r="AK65" s="711"/>
      <c r="AL65" s="712"/>
      <c r="AM65" s="131" t="s">
        <v>466</v>
      </c>
      <c r="AN65" s="711"/>
      <c r="AO65" s="711"/>
      <c r="AP65" s="712"/>
      <c r="AQ65" s="638" t="s">
        <v>497</v>
      </c>
      <c r="AR65" s="639"/>
      <c r="AS65" s="639"/>
      <c r="AT65" s="640"/>
      <c r="AU65" s="638" t="s">
        <v>673</v>
      </c>
      <c r="AV65" s="639"/>
      <c r="AW65" s="639"/>
      <c r="AX65" s="648"/>
      <c r="AY65">
        <f>COUNTA($G$66)</f>
        <v>0</v>
      </c>
    </row>
    <row r="66" spans="1:51" ht="23.25" hidden="1" customHeight="1" x14ac:dyDescent="0.2">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2">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2">
      <c r="A68" s="695" t="s">
        <v>663</v>
      </c>
      <c r="B68" s="696"/>
      <c r="C68" s="696"/>
      <c r="D68" s="696"/>
      <c r="E68" s="696"/>
      <c r="F68" s="697"/>
      <c r="G68" s="191" t="s">
        <v>664</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498</v>
      </c>
      <c r="AF68" s="134"/>
      <c r="AG68" s="134"/>
      <c r="AH68" s="134"/>
      <c r="AI68" s="134" t="s">
        <v>650</v>
      </c>
      <c r="AJ68" s="134"/>
      <c r="AK68" s="134"/>
      <c r="AL68" s="134"/>
      <c r="AM68" s="134" t="s">
        <v>466</v>
      </c>
      <c r="AN68" s="134"/>
      <c r="AO68" s="134"/>
      <c r="AP68" s="134"/>
      <c r="AQ68" s="642" t="s">
        <v>674</v>
      </c>
      <c r="AR68" s="643"/>
      <c r="AS68" s="643"/>
      <c r="AT68" s="643"/>
      <c r="AU68" s="643"/>
      <c r="AV68" s="643"/>
      <c r="AW68" s="643"/>
      <c r="AX68" s="644"/>
      <c r="AY68">
        <f>IF(SUBSTITUTE(SUBSTITUTE($G$69,"／",""),"　","")="",0,1)</f>
        <v>0</v>
      </c>
    </row>
    <row r="69" spans="1:51" ht="23.25" hidden="1" customHeight="1" x14ac:dyDescent="0.2">
      <c r="A69" s="698"/>
      <c r="B69" s="699"/>
      <c r="C69" s="699"/>
      <c r="D69" s="699"/>
      <c r="E69" s="699"/>
      <c r="F69" s="700"/>
      <c r="G69" s="667" t="s">
        <v>709</v>
      </c>
      <c r="H69" s="668"/>
      <c r="I69" s="668"/>
      <c r="J69" s="668"/>
      <c r="K69" s="668"/>
      <c r="L69" s="668"/>
      <c r="M69" s="668"/>
      <c r="N69" s="668"/>
      <c r="O69" s="668"/>
      <c r="P69" s="668"/>
      <c r="Q69" s="668"/>
      <c r="R69" s="668"/>
      <c r="S69" s="668"/>
      <c r="T69" s="668"/>
      <c r="U69" s="668"/>
      <c r="V69" s="668"/>
      <c r="W69" s="668"/>
      <c r="X69" s="668"/>
      <c r="Y69" s="671" t="s">
        <v>663</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2">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665</v>
      </c>
      <c r="Z70" s="664"/>
      <c r="AA70" s="665"/>
      <c r="AB70" s="627" t="s">
        <v>710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2">
      <c r="A71" s="432" t="s">
        <v>314</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0</v>
      </c>
    </row>
    <row r="72" spans="1:51" ht="18.75" hidden="1"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2">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341</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675</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7" t="s">
        <v>661</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2">
      <c r="A99" s="663" t="s">
        <v>662</v>
      </c>
      <c r="B99" s="168"/>
      <c r="C99" s="168"/>
      <c r="D99" s="168"/>
      <c r="E99" s="168"/>
      <c r="F99" s="169"/>
      <c r="G99" s="704" t="s">
        <v>654</v>
      </c>
      <c r="H99" s="705"/>
      <c r="I99" s="705"/>
      <c r="J99" s="705"/>
      <c r="K99" s="705"/>
      <c r="L99" s="705"/>
      <c r="M99" s="705"/>
      <c r="N99" s="705"/>
      <c r="O99" s="705"/>
      <c r="P99" s="706" t="s">
        <v>653</v>
      </c>
      <c r="Q99" s="705"/>
      <c r="R99" s="705"/>
      <c r="S99" s="705"/>
      <c r="T99" s="705"/>
      <c r="U99" s="705"/>
      <c r="V99" s="705"/>
      <c r="W99" s="705"/>
      <c r="X99" s="707"/>
      <c r="Y99" s="708"/>
      <c r="Z99" s="709"/>
      <c r="AA99" s="710"/>
      <c r="AB99" s="641" t="s">
        <v>11</v>
      </c>
      <c r="AC99" s="641"/>
      <c r="AD99" s="641"/>
      <c r="AE99" s="134" t="s">
        <v>498</v>
      </c>
      <c r="AF99" s="134"/>
      <c r="AG99" s="134"/>
      <c r="AH99" s="134"/>
      <c r="AI99" s="134" t="s">
        <v>650</v>
      </c>
      <c r="AJ99" s="134"/>
      <c r="AK99" s="134"/>
      <c r="AL99" s="134"/>
      <c r="AM99" s="134" t="s">
        <v>466</v>
      </c>
      <c r="AN99" s="134"/>
      <c r="AO99" s="134"/>
      <c r="AP99" s="134"/>
      <c r="AQ99" s="638" t="s">
        <v>497</v>
      </c>
      <c r="AR99" s="639"/>
      <c r="AS99" s="639"/>
      <c r="AT99" s="640"/>
      <c r="AU99" s="638" t="s">
        <v>673</v>
      </c>
      <c r="AV99" s="639"/>
      <c r="AW99" s="639"/>
      <c r="AX99" s="648"/>
      <c r="AY99">
        <f>COUNTA($G$100)</f>
        <v>0</v>
      </c>
    </row>
    <row r="100" spans="1:60" ht="23.25" hidden="1" customHeight="1" x14ac:dyDescent="0.2">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202" t="s">
        <v>663</v>
      </c>
      <c r="B102" s="120"/>
      <c r="C102" s="120"/>
      <c r="D102" s="120"/>
      <c r="E102" s="120"/>
      <c r="F102" s="678"/>
      <c r="G102" s="191" t="s">
        <v>664</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498</v>
      </c>
      <c r="AF102" s="134"/>
      <c r="AG102" s="134"/>
      <c r="AH102" s="134"/>
      <c r="AI102" s="134" t="s">
        <v>650</v>
      </c>
      <c r="AJ102" s="134"/>
      <c r="AK102" s="134"/>
      <c r="AL102" s="134"/>
      <c r="AM102" s="134" t="s">
        <v>466</v>
      </c>
      <c r="AN102" s="134"/>
      <c r="AO102" s="134"/>
      <c r="AP102" s="134"/>
      <c r="AQ102" s="642" t="s">
        <v>674</v>
      </c>
      <c r="AR102" s="643"/>
      <c r="AS102" s="643"/>
      <c r="AT102" s="643"/>
      <c r="AU102" s="643"/>
      <c r="AV102" s="643"/>
      <c r="AW102" s="643"/>
      <c r="AX102" s="644"/>
      <c r="AY102">
        <f>IF(SUBSTITUTE(SUBSTITUTE($G$103,"／",""),"　","")="",0,1)</f>
        <v>0</v>
      </c>
    </row>
    <row r="103" spans="1:60" ht="23.25" hidden="1" customHeight="1" x14ac:dyDescent="0.2">
      <c r="A103" s="679"/>
      <c r="B103" s="212"/>
      <c r="C103" s="212"/>
      <c r="D103" s="212"/>
      <c r="E103" s="212"/>
      <c r="F103" s="680"/>
      <c r="G103" s="667" t="s">
        <v>711</v>
      </c>
      <c r="H103" s="668"/>
      <c r="I103" s="668"/>
      <c r="J103" s="668"/>
      <c r="K103" s="668"/>
      <c r="L103" s="668"/>
      <c r="M103" s="668"/>
      <c r="N103" s="668"/>
      <c r="O103" s="668"/>
      <c r="P103" s="668"/>
      <c r="Q103" s="668"/>
      <c r="R103" s="668"/>
      <c r="S103" s="668"/>
      <c r="T103" s="668"/>
      <c r="U103" s="668"/>
      <c r="V103" s="668"/>
      <c r="W103" s="668"/>
      <c r="X103" s="668"/>
      <c r="Y103" s="671" t="s">
        <v>663</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2">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665</v>
      </c>
      <c r="Z104" s="664"/>
      <c r="AA104" s="665"/>
      <c r="AB104" s="627" t="s">
        <v>710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2">
      <c r="A105" s="432" t="s">
        <v>314</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2">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675</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7" t="s">
        <v>661</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2">
      <c r="A133" s="663" t="s">
        <v>662</v>
      </c>
      <c r="B133" s="168"/>
      <c r="C133" s="168"/>
      <c r="D133" s="168"/>
      <c r="E133" s="168"/>
      <c r="F133" s="169"/>
      <c r="G133" s="704" t="s">
        <v>654</v>
      </c>
      <c r="H133" s="705"/>
      <c r="I133" s="705"/>
      <c r="J133" s="705"/>
      <c r="K133" s="705"/>
      <c r="L133" s="705"/>
      <c r="M133" s="705"/>
      <c r="N133" s="705"/>
      <c r="O133" s="705"/>
      <c r="P133" s="706" t="s">
        <v>653</v>
      </c>
      <c r="Q133" s="705"/>
      <c r="R133" s="705"/>
      <c r="S133" s="705"/>
      <c r="T133" s="705"/>
      <c r="U133" s="705"/>
      <c r="V133" s="705"/>
      <c r="W133" s="705"/>
      <c r="X133" s="707"/>
      <c r="Y133" s="708"/>
      <c r="Z133" s="709"/>
      <c r="AA133" s="710"/>
      <c r="AB133" s="641" t="s">
        <v>11</v>
      </c>
      <c r="AC133" s="641"/>
      <c r="AD133" s="641"/>
      <c r="AE133" s="134" t="s">
        <v>498</v>
      </c>
      <c r="AF133" s="134"/>
      <c r="AG133" s="134"/>
      <c r="AH133" s="134"/>
      <c r="AI133" s="134" t="s">
        <v>650</v>
      </c>
      <c r="AJ133" s="134"/>
      <c r="AK133" s="134"/>
      <c r="AL133" s="134"/>
      <c r="AM133" s="134" t="s">
        <v>466</v>
      </c>
      <c r="AN133" s="134"/>
      <c r="AO133" s="134"/>
      <c r="AP133" s="134"/>
      <c r="AQ133" s="638" t="s">
        <v>497</v>
      </c>
      <c r="AR133" s="639"/>
      <c r="AS133" s="639"/>
      <c r="AT133" s="640"/>
      <c r="AU133" s="638" t="s">
        <v>673</v>
      </c>
      <c r="AV133" s="639"/>
      <c r="AW133" s="639"/>
      <c r="AX133" s="648"/>
      <c r="AY133">
        <f>COUNTA($G$134)</f>
        <v>0</v>
      </c>
    </row>
    <row r="134" spans="1:60" ht="23.25" hidden="1" customHeight="1" x14ac:dyDescent="0.2">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663</v>
      </c>
      <c r="B136" s="120"/>
      <c r="C136" s="120"/>
      <c r="D136" s="120"/>
      <c r="E136" s="120"/>
      <c r="F136" s="678"/>
      <c r="G136" s="191" t="s">
        <v>664</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498</v>
      </c>
      <c r="AF136" s="134"/>
      <c r="AG136" s="134"/>
      <c r="AH136" s="134"/>
      <c r="AI136" s="134" t="s">
        <v>650</v>
      </c>
      <c r="AJ136" s="134"/>
      <c r="AK136" s="134"/>
      <c r="AL136" s="134"/>
      <c r="AM136" s="134" t="s">
        <v>466</v>
      </c>
      <c r="AN136" s="134"/>
      <c r="AO136" s="134"/>
      <c r="AP136" s="134"/>
      <c r="AQ136" s="642" t="s">
        <v>674</v>
      </c>
      <c r="AR136" s="643"/>
      <c r="AS136" s="643"/>
      <c r="AT136" s="643"/>
      <c r="AU136" s="643"/>
      <c r="AV136" s="643"/>
      <c r="AW136" s="643"/>
      <c r="AX136" s="644"/>
      <c r="AY136">
        <f>IF(SUBSTITUTE(SUBSTITUTE($G$137,"／",""),"　","")="",0,1)</f>
        <v>0</v>
      </c>
    </row>
    <row r="137" spans="1:60" ht="23.25" hidden="1" customHeight="1" x14ac:dyDescent="0.2">
      <c r="A137" s="679"/>
      <c r="B137" s="212"/>
      <c r="C137" s="212"/>
      <c r="D137" s="212"/>
      <c r="E137" s="212"/>
      <c r="F137" s="680"/>
      <c r="G137" s="667" t="s">
        <v>712</v>
      </c>
      <c r="H137" s="668"/>
      <c r="I137" s="668"/>
      <c r="J137" s="668"/>
      <c r="K137" s="668"/>
      <c r="L137" s="668"/>
      <c r="M137" s="668"/>
      <c r="N137" s="668"/>
      <c r="O137" s="668"/>
      <c r="P137" s="668"/>
      <c r="Q137" s="668"/>
      <c r="R137" s="668"/>
      <c r="S137" s="668"/>
      <c r="T137" s="668"/>
      <c r="U137" s="668"/>
      <c r="V137" s="668"/>
      <c r="W137" s="668"/>
      <c r="X137" s="668"/>
      <c r="Y137" s="671" t="s">
        <v>663</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2">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665</v>
      </c>
      <c r="Z138" s="664"/>
      <c r="AA138" s="665"/>
      <c r="AB138" s="627" t="s">
        <v>710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2">
      <c r="A139" s="432" t="s">
        <v>314</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675</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7" t="s">
        <v>661</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2">
      <c r="A167" s="663" t="s">
        <v>662</v>
      </c>
      <c r="B167" s="168"/>
      <c r="C167" s="168"/>
      <c r="D167" s="168"/>
      <c r="E167" s="168"/>
      <c r="F167" s="169"/>
      <c r="G167" s="704" t="s">
        <v>654</v>
      </c>
      <c r="H167" s="705"/>
      <c r="I167" s="705"/>
      <c r="J167" s="705"/>
      <c r="K167" s="705"/>
      <c r="L167" s="705"/>
      <c r="M167" s="705"/>
      <c r="N167" s="705"/>
      <c r="O167" s="705"/>
      <c r="P167" s="706" t="s">
        <v>653</v>
      </c>
      <c r="Q167" s="705"/>
      <c r="R167" s="705"/>
      <c r="S167" s="705"/>
      <c r="T167" s="705"/>
      <c r="U167" s="705"/>
      <c r="V167" s="705"/>
      <c r="W167" s="705"/>
      <c r="X167" s="707"/>
      <c r="Y167" s="708"/>
      <c r="Z167" s="709"/>
      <c r="AA167" s="710"/>
      <c r="AB167" s="641" t="s">
        <v>11</v>
      </c>
      <c r="AC167" s="641"/>
      <c r="AD167" s="641"/>
      <c r="AE167" s="134" t="s">
        <v>498</v>
      </c>
      <c r="AF167" s="134"/>
      <c r="AG167" s="134"/>
      <c r="AH167" s="134"/>
      <c r="AI167" s="134" t="s">
        <v>650</v>
      </c>
      <c r="AJ167" s="134"/>
      <c r="AK167" s="134"/>
      <c r="AL167" s="134"/>
      <c r="AM167" s="134" t="s">
        <v>466</v>
      </c>
      <c r="AN167" s="134"/>
      <c r="AO167" s="134"/>
      <c r="AP167" s="134"/>
      <c r="AQ167" s="638" t="s">
        <v>497</v>
      </c>
      <c r="AR167" s="639"/>
      <c r="AS167" s="639"/>
      <c r="AT167" s="640"/>
      <c r="AU167" s="638" t="s">
        <v>673</v>
      </c>
      <c r="AV167" s="639"/>
      <c r="AW167" s="639"/>
      <c r="AX167" s="648"/>
      <c r="AY167">
        <f>COUNTA($G$168)</f>
        <v>0</v>
      </c>
    </row>
    <row r="168" spans="1:60" ht="23.25" hidden="1" customHeight="1" x14ac:dyDescent="0.2">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663</v>
      </c>
      <c r="B170" s="120"/>
      <c r="C170" s="120"/>
      <c r="D170" s="120"/>
      <c r="E170" s="120"/>
      <c r="F170" s="678"/>
      <c r="G170" s="191" t="s">
        <v>664</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498</v>
      </c>
      <c r="AF170" s="134"/>
      <c r="AG170" s="134"/>
      <c r="AH170" s="134"/>
      <c r="AI170" s="134" t="s">
        <v>650</v>
      </c>
      <c r="AJ170" s="134"/>
      <c r="AK170" s="134"/>
      <c r="AL170" s="134"/>
      <c r="AM170" s="134" t="s">
        <v>466</v>
      </c>
      <c r="AN170" s="134"/>
      <c r="AO170" s="134"/>
      <c r="AP170" s="134"/>
      <c r="AQ170" s="642" t="s">
        <v>674</v>
      </c>
      <c r="AR170" s="643"/>
      <c r="AS170" s="643"/>
      <c r="AT170" s="643"/>
      <c r="AU170" s="643"/>
      <c r="AV170" s="643"/>
      <c r="AW170" s="643"/>
      <c r="AX170" s="644"/>
      <c r="AY170">
        <f>IF(SUBSTITUTE(SUBSTITUTE($G$171,"／",""),"　","")="",0,1)</f>
        <v>0</v>
      </c>
    </row>
    <row r="171" spans="1:60" ht="23.25" hidden="1" customHeight="1" x14ac:dyDescent="0.2">
      <c r="A171" s="679"/>
      <c r="B171" s="212"/>
      <c r="C171" s="212"/>
      <c r="D171" s="212"/>
      <c r="E171" s="212"/>
      <c r="F171" s="680"/>
      <c r="G171" s="667" t="s">
        <v>711</v>
      </c>
      <c r="H171" s="668"/>
      <c r="I171" s="668"/>
      <c r="J171" s="668"/>
      <c r="K171" s="668"/>
      <c r="L171" s="668"/>
      <c r="M171" s="668"/>
      <c r="N171" s="668"/>
      <c r="O171" s="668"/>
      <c r="P171" s="668"/>
      <c r="Q171" s="668"/>
      <c r="R171" s="668"/>
      <c r="S171" s="668"/>
      <c r="T171" s="668"/>
      <c r="U171" s="668"/>
      <c r="V171" s="668"/>
      <c r="W171" s="668"/>
      <c r="X171" s="668"/>
      <c r="Y171" s="671" t="s">
        <v>663</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2">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665</v>
      </c>
      <c r="Z172" s="664"/>
      <c r="AA172" s="665"/>
      <c r="AB172" s="627" t="s">
        <v>713</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2">
      <c r="A173" s="432" t="s">
        <v>314</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675</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7" t="s">
        <v>315</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311</v>
      </c>
      <c r="X200" s="600"/>
      <c r="Y200" s="603"/>
      <c r="Z200" s="603"/>
      <c r="AA200" s="604"/>
      <c r="AB200" s="597" t="s">
        <v>11</v>
      </c>
      <c r="AC200" s="594"/>
      <c r="AD200" s="595"/>
      <c r="AE200" s="134" t="s">
        <v>498</v>
      </c>
      <c r="AF200" s="134"/>
      <c r="AG200" s="134"/>
      <c r="AH200" s="134"/>
      <c r="AI200" s="134" t="s">
        <v>650</v>
      </c>
      <c r="AJ200" s="134"/>
      <c r="AK200" s="134"/>
      <c r="AL200" s="134"/>
      <c r="AM200" s="134" t="s">
        <v>466</v>
      </c>
      <c r="AN200" s="134"/>
      <c r="AO200" s="134"/>
      <c r="AP200" s="134"/>
      <c r="AQ200" s="135" t="s">
        <v>223</v>
      </c>
      <c r="AR200" s="136"/>
      <c r="AS200" s="136"/>
      <c r="AT200" s="137"/>
      <c r="AU200" s="588" t="s">
        <v>129</v>
      </c>
      <c r="AV200" s="588"/>
      <c r="AW200" s="588"/>
      <c r="AX200" s="589"/>
      <c r="AY200">
        <f>COUNTA($H$202)</f>
        <v>0</v>
      </c>
    </row>
    <row r="201" spans="1:60" ht="18.7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2">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331</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331</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332</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2">
      <c r="A205" s="528" t="s">
        <v>319</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330</v>
      </c>
      <c r="X205" s="558"/>
      <c r="Y205" s="563" t="s">
        <v>12</v>
      </c>
      <c r="Z205" s="563"/>
      <c r="AA205" s="564"/>
      <c r="AB205" s="573" t="s">
        <v>331</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331</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332</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2">
      <c r="A208" s="525" t="s">
        <v>315</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344</v>
      </c>
      <c r="B213" s="512"/>
      <c r="C213" s="512"/>
      <c r="D213" s="512"/>
      <c r="E213" s="513" t="s">
        <v>303</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5">
      <c r="A214" s="432" t="s">
        <v>658</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310</v>
      </c>
      <c r="AP214" s="435"/>
      <c r="AQ214" s="435"/>
      <c r="AR214" s="96" t="s">
        <v>309</v>
      </c>
      <c r="AS214" s="434"/>
      <c r="AT214" s="435"/>
      <c r="AU214" s="435"/>
      <c r="AV214" s="435"/>
      <c r="AW214" s="435"/>
      <c r="AX214" s="436"/>
      <c r="AY214">
        <f>COUNTIF($AR$214,"☑")</f>
        <v>0</v>
      </c>
    </row>
    <row r="215" spans="1:51" ht="45" customHeight="1" x14ac:dyDescent="0.2">
      <c r="A215" s="421" t="s">
        <v>364</v>
      </c>
      <c r="B215" s="422"/>
      <c r="C215" s="425" t="s">
        <v>227</v>
      </c>
      <c r="D215" s="422"/>
      <c r="E215" s="427" t="s">
        <v>243</v>
      </c>
      <c r="F215" s="428"/>
      <c r="G215" s="429" t="s">
        <v>782</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242</v>
      </c>
      <c r="F216" s="166"/>
      <c r="G216" s="145" t="s">
        <v>781</v>
      </c>
      <c r="H216" s="146"/>
      <c r="I216" s="146"/>
      <c r="J216" s="146"/>
      <c r="K216" s="146"/>
      <c r="L216" s="146"/>
      <c r="M216" s="146"/>
      <c r="N216" s="146"/>
      <c r="O216" s="146"/>
      <c r="P216" s="146"/>
      <c r="Q216" s="146"/>
      <c r="R216" s="146"/>
      <c r="S216" s="146"/>
      <c r="T216" s="146"/>
      <c r="U216" s="146"/>
      <c r="V216" s="147"/>
      <c r="W216" s="497" t="s">
        <v>666</v>
      </c>
      <c r="X216" s="498"/>
      <c r="Y216" s="498"/>
      <c r="Z216" s="498"/>
      <c r="AA216" s="499"/>
      <c r="AB216" s="500" t="s">
        <v>796</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667</v>
      </c>
      <c r="X217" s="504"/>
      <c r="Y217" s="504"/>
      <c r="Z217" s="504"/>
      <c r="AA217" s="505"/>
      <c r="AB217" s="500" t="s">
        <v>797</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2">
      <c r="A218" s="423"/>
      <c r="B218" s="424"/>
      <c r="C218" s="506" t="s">
        <v>679</v>
      </c>
      <c r="D218" s="507"/>
      <c r="E218" s="164" t="s">
        <v>360</v>
      </c>
      <c r="F218" s="166"/>
      <c r="G218" s="487" t="s">
        <v>230</v>
      </c>
      <c r="H218" s="488"/>
      <c r="I218" s="488"/>
      <c r="J218" s="508" t="s">
        <v>697</v>
      </c>
      <c r="K218" s="509"/>
      <c r="L218" s="509"/>
      <c r="M218" s="509"/>
      <c r="N218" s="509"/>
      <c r="O218" s="509"/>
      <c r="P218" s="509"/>
      <c r="Q218" s="509"/>
      <c r="R218" s="509"/>
      <c r="S218" s="509"/>
      <c r="T218" s="510"/>
      <c r="U218" s="485" t="s">
        <v>773</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2">
      <c r="A219" s="423"/>
      <c r="B219" s="424"/>
      <c r="C219" s="426"/>
      <c r="D219" s="424"/>
      <c r="E219" s="167"/>
      <c r="F219" s="169"/>
      <c r="G219" s="487" t="s">
        <v>680</v>
      </c>
      <c r="H219" s="488"/>
      <c r="I219" s="488"/>
      <c r="J219" s="488"/>
      <c r="K219" s="488"/>
      <c r="L219" s="488"/>
      <c r="M219" s="488"/>
      <c r="N219" s="488"/>
      <c r="O219" s="488"/>
      <c r="P219" s="488"/>
      <c r="Q219" s="488"/>
      <c r="R219" s="488"/>
      <c r="S219" s="488"/>
      <c r="T219" s="488"/>
      <c r="U219" s="484" t="s">
        <v>773</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5">
      <c r="A220" s="423"/>
      <c r="B220" s="424"/>
      <c r="C220" s="426"/>
      <c r="D220" s="424"/>
      <c r="E220" s="172"/>
      <c r="F220" s="174"/>
      <c r="G220" s="487" t="s">
        <v>667</v>
      </c>
      <c r="H220" s="488"/>
      <c r="I220" s="488"/>
      <c r="J220" s="488"/>
      <c r="K220" s="488"/>
      <c r="L220" s="488"/>
      <c r="M220" s="488"/>
      <c r="N220" s="488"/>
      <c r="O220" s="488"/>
      <c r="P220" s="488"/>
      <c r="Q220" s="488"/>
      <c r="R220" s="488"/>
      <c r="S220" s="488"/>
      <c r="T220" s="488"/>
      <c r="U220" s="824" t="s">
        <v>773</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90"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721</v>
      </c>
      <c r="AE223" s="467"/>
      <c r="AF223" s="467"/>
      <c r="AG223" s="468" t="s">
        <v>725</v>
      </c>
      <c r="AH223" s="469"/>
      <c r="AI223" s="469"/>
      <c r="AJ223" s="469"/>
      <c r="AK223" s="469"/>
      <c r="AL223" s="469"/>
      <c r="AM223" s="469"/>
      <c r="AN223" s="469"/>
      <c r="AO223" s="469"/>
      <c r="AP223" s="469"/>
      <c r="AQ223" s="469"/>
      <c r="AR223" s="469"/>
      <c r="AS223" s="469"/>
      <c r="AT223" s="469"/>
      <c r="AU223" s="469"/>
      <c r="AV223" s="469"/>
      <c r="AW223" s="469"/>
      <c r="AX223" s="470"/>
    </row>
    <row r="224" spans="1:51" ht="73.95"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721</v>
      </c>
      <c r="AE224" s="380"/>
      <c r="AF224" s="380"/>
      <c r="AG224" s="374" t="s">
        <v>726</v>
      </c>
      <c r="AH224" s="375"/>
      <c r="AI224" s="375"/>
      <c r="AJ224" s="375"/>
      <c r="AK224" s="375"/>
      <c r="AL224" s="375"/>
      <c r="AM224" s="375"/>
      <c r="AN224" s="375"/>
      <c r="AO224" s="375"/>
      <c r="AP224" s="375"/>
      <c r="AQ224" s="375"/>
      <c r="AR224" s="375"/>
      <c r="AS224" s="375"/>
      <c r="AT224" s="375"/>
      <c r="AU224" s="375"/>
      <c r="AV224" s="375"/>
      <c r="AW224" s="375"/>
      <c r="AX224" s="376"/>
    </row>
    <row r="225" spans="1:50" ht="48"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721</v>
      </c>
      <c r="AE225" s="417"/>
      <c r="AF225" s="417"/>
      <c r="AG225" s="402" t="s">
        <v>727</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721</v>
      </c>
      <c r="AE226" s="398"/>
      <c r="AF226" s="398"/>
      <c r="AG226" s="400" t="s">
        <v>728</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342</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729</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729</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730</v>
      </c>
      <c r="AE229" s="364"/>
      <c r="AF229" s="364"/>
      <c r="AG229" s="366" t="s">
        <v>731</v>
      </c>
      <c r="AH229" s="367"/>
      <c r="AI229" s="367"/>
      <c r="AJ229" s="367"/>
      <c r="AK229" s="367"/>
      <c r="AL229" s="367"/>
      <c r="AM229" s="367"/>
      <c r="AN229" s="367"/>
      <c r="AO229" s="367"/>
      <c r="AP229" s="367"/>
      <c r="AQ229" s="367"/>
      <c r="AR229" s="367"/>
      <c r="AS229" s="367"/>
      <c r="AT229" s="367"/>
      <c r="AU229" s="367"/>
      <c r="AV229" s="367"/>
      <c r="AW229" s="367"/>
      <c r="AX229" s="368"/>
    </row>
    <row r="230" spans="1:50" ht="79.9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721</v>
      </c>
      <c r="AE230" s="380"/>
      <c r="AF230" s="380"/>
      <c r="AG230" s="374" t="s">
        <v>732</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730</v>
      </c>
      <c r="AE231" s="380"/>
      <c r="AF231" s="380"/>
      <c r="AG231" s="374" t="s">
        <v>731</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721</v>
      </c>
      <c r="AE232" s="380"/>
      <c r="AF232" s="380"/>
      <c r="AG232" s="374" t="s">
        <v>733</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312</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730</v>
      </c>
      <c r="AE233" s="417"/>
      <c r="AF233" s="417"/>
      <c r="AG233" s="418" t="s">
        <v>731</v>
      </c>
      <c r="AH233" s="419"/>
      <c r="AI233" s="419"/>
      <c r="AJ233" s="419"/>
      <c r="AK233" s="419"/>
      <c r="AL233" s="419"/>
      <c r="AM233" s="419"/>
      <c r="AN233" s="419"/>
      <c r="AO233" s="419"/>
      <c r="AP233" s="419"/>
      <c r="AQ233" s="419"/>
      <c r="AR233" s="419"/>
      <c r="AS233" s="419"/>
      <c r="AT233" s="419"/>
      <c r="AU233" s="419"/>
      <c r="AV233" s="419"/>
      <c r="AW233" s="419"/>
      <c r="AX233" s="420"/>
    </row>
    <row r="234" spans="1:50" ht="46.5" customHeight="1" x14ac:dyDescent="0.2">
      <c r="A234" s="356"/>
      <c r="B234" s="357"/>
      <c r="C234" s="476" t="s">
        <v>313</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721</v>
      </c>
      <c r="AE234" s="380"/>
      <c r="AF234" s="449"/>
      <c r="AG234" s="374" t="s">
        <v>734</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300</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721</v>
      </c>
      <c r="AE235" s="410"/>
      <c r="AF235" s="411"/>
      <c r="AG235" s="412" t="s">
        <v>794</v>
      </c>
      <c r="AH235" s="413"/>
      <c r="AI235" s="413"/>
      <c r="AJ235" s="413"/>
      <c r="AK235" s="413"/>
      <c r="AL235" s="413"/>
      <c r="AM235" s="413"/>
      <c r="AN235" s="413"/>
      <c r="AO235" s="413"/>
      <c r="AP235" s="413"/>
      <c r="AQ235" s="413"/>
      <c r="AR235" s="413"/>
      <c r="AS235" s="413"/>
      <c r="AT235" s="413"/>
      <c r="AU235" s="413"/>
      <c r="AV235" s="413"/>
      <c r="AW235" s="413"/>
      <c r="AX235" s="414"/>
    </row>
    <row r="236" spans="1:50" ht="43.5" customHeight="1" x14ac:dyDescent="0.2">
      <c r="A236" s="354" t="s">
        <v>38</v>
      </c>
      <c r="B236" s="355"/>
      <c r="C236" s="360" t="s">
        <v>301</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721</v>
      </c>
      <c r="AE236" s="364"/>
      <c r="AF236" s="365"/>
      <c r="AG236" s="366" t="s">
        <v>735</v>
      </c>
      <c r="AH236" s="367"/>
      <c r="AI236" s="367"/>
      <c r="AJ236" s="367"/>
      <c r="AK236" s="367"/>
      <c r="AL236" s="367"/>
      <c r="AM236" s="367"/>
      <c r="AN236" s="367"/>
      <c r="AO236" s="367"/>
      <c r="AP236" s="367"/>
      <c r="AQ236" s="367"/>
      <c r="AR236" s="367"/>
      <c r="AS236" s="367"/>
      <c r="AT236" s="367"/>
      <c r="AU236" s="367"/>
      <c r="AV236" s="367"/>
      <c r="AW236" s="367"/>
      <c r="AX236" s="368"/>
    </row>
    <row r="237" spans="1:50" ht="48.7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721</v>
      </c>
      <c r="AE237" s="373"/>
      <c r="AF237" s="373"/>
      <c r="AG237" s="374" t="s">
        <v>736</v>
      </c>
      <c r="AH237" s="375"/>
      <c r="AI237" s="375"/>
      <c r="AJ237" s="375"/>
      <c r="AK237" s="375"/>
      <c r="AL237" s="375"/>
      <c r="AM237" s="375"/>
      <c r="AN237" s="375"/>
      <c r="AO237" s="375"/>
      <c r="AP237" s="375"/>
      <c r="AQ237" s="375"/>
      <c r="AR237" s="375"/>
      <c r="AS237" s="375"/>
      <c r="AT237" s="375"/>
      <c r="AU237" s="375"/>
      <c r="AV237" s="375"/>
      <c r="AW237" s="375"/>
      <c r="AX237" s="376"/>
    </row>
    <row r="238" spans="1:50" ht="54"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721</v>
      </c>
      <c r="AE238" s="380"/>
      <c r="AF238" s="380"/>
      <c r="AG238" s="374" t="s">
        <v>737</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721</v>
      </c>
      <c r="AE239" s="380"/>
      <c r="AF239" s="380"/>
      <c r="AG239" s="404" t="s">
        <v>738</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730</v>
      </c>
      <c r="AE240" s="398"/>
      <c r="AF240" s="399"/>
      <c r="AG240" s="400" t="s">
        <v>365</v>
      </c>
      <c r="AH240" s="146"/>
      <c r="AI240" s="146"/>
      <c r="AJ240" s="146"/>
      <c r="AK240" s="146"/>
      <c r="AL240" s="146"/>
      <c r="AM240" s="146"/>
      <c r="AN240" s="146"/>
      <c r="AO240" s="146"/>
      <c r="AP240" s="146"/>
      <c r="AQ240" s="146"/>
      <c r="AR240" s="146"/>
      <c r="AS240" s="146"/>
      <c r="AT240" s="146"/>
      <c r="AU240" s="146"/>
      <c r="AV240" s="146"/>
      <c r="AW240" s="146"/>
      <c r="AX240" s="401"/>
    </row>
    <row r="241" spans="1:50" ht="19.95" customHeight="1" x14ac:dyDescent="0.2">
      <c r="A241" s="390"/>
      <c r="B241" s="391"/>
      <c r="C241" s="903" t="s">
        <v>0</v>
      </c>
      <c r="D241" s="904"/>
      <c r="E241" s="904"/>
      <c r="F241" s="904"/>
      <c r="G241" s="904"/>
      <c r="H241" s="904"/>
      <c r="I241" s="904"/>
      <c r="J241" s="904"/>
      <c r="K241" s="904"/>
      <c r="L241" s="904"/>
      <c r="M241" s="904"/>
      <c r="N241" s="904"/>
      <c r="O241" s="900" t="s">
        <v>685</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7"/>
      <c r="D242" s="888"/>
      <c r="E242" s="383"/>
      <c r="F242" s="383"/>
      <c r="G242" s="383"/>
      <c r="H242" s="384"/>
      <c r="I242" s="384"/>
      <c r="J242" s="889"/>
      <c r="K242" s="889"/>
      <c r="L242" s="889"/>
      <c r="M242" s="384"/>
      <c r="N242" s="890"/>
      <c r="O242" s="891" t="s">
        <v>714</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2">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2">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2">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2">
      <c r="A246" s="392"/>
      <c r="B246" s="393"/>
      <c r="C246" s="406"/>
      <c r="D246" s="407"/>
      <c r="E246" s="408"/>
      <c r="F246" s="408"/>
      <c r="G246" s="408"/>
      <c r="H246" s="408"/>
      <c r="I246" s="408"/>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5"/>
      <c r="C247" s="313" t="s">
        <v>50</v>
      </c>
      <c r="D247" s="733"/>
      <c r="E247" s="733"/>
      <c r="F247" s="734"/>
      <c r="G247" s="918" t="s">
        <v>740</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5">
      <c r="A248" s="916"/>
      <c r="B248" s="917"/>
      <c r="C248" s="920" t="s">
        <v>54</v>
      </c>
      <c r="D248" s="921"/>
      <c r="E248" s="921"/>
      <c r="F248" s="922"/>
      <c r="G248" s="923" t="s">
        <v>739</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2">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5">
      <c r="A250" s="908" t="s">
        <v>799</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2">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5">
      <c r="A252" s="338" t="s">
        <v>133</v>
      </c>
      <c r="B252" s="339"/>
      <c r="C252" s="339"/>
      <c r="D252" s="339"/>
      <c r="E252" s="340"/>
      <c r="F252" s="914" t="s">
        <v>800</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2">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5">
      <c r="A254" s="338" t="s">
        <v>133</v>
      </c>
      <c r="B254" s="339"/>
      <c r="C254" s="339"/>
      <c r="D254" s="339"/>
      <c r="E254" s="340"/>
      <c r="F254" s="341" t="s">
        <v>803</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316</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358</v>
      </c>
      <c r="B258" s="105"/>
      <c r="C258" s="105"/>
      <c r="D258" s="106"/>
      <c r="E258" s="334" t="s">
        <v>697</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357</v>
      </c>
      <c r="B259" s="271"/>
      <c r="C259" s="271"/>
      <c r="D259" s="271"/>
      <c r="E259" s="334" t="s">
        <v>697</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356</v>
      </c>
      <c r="B260" s="271"/>
      <c r="C260" s="271"/>
      <c r="D260" s="271"/>
      <c r="E260" s="334" t="s">
        <v>715</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355</v>
      </c>
      <c r="B261" s="271"/>
      <c r="C261" s="271"/>
      <c r="D261" s="271"/>
      <c r="E261" s="334" t="s">
        <v>716</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354</v>
      </c>
      <c r="B262" s="271"/>
      <c r="C262" s="271"/>
      <c r="D262" s="271"/>
      <c r="E262" s="334" t="s">
        <v>717</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353</v>
      </c>
      <c r="B263" s="271"/>
      <c r="C263" s="271"/>
      <c r="D263" s="271"/>
      <c r="E263" s="334" t="s">
        <v>718</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352</v>
      </c>
      <c r="B264" s="271"/>
      <c r="C264" s="271"/>
      <c r="D264" s="271"/>
      <c r="E264" s="334" t="s">
        <v>719</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351</v>
      </c>
      <c r="B265" s="271"/>
      <c r="C265" s="271"/>
      <c r="D265" s="271"/>
      <c r="E265" s="334" t="s">
        <v>720</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498</v>
      </c>
      <c r="B266" s="271"/>
      <c r="C266" s="271"/>
      <c r="D266" s="271"/>
      <c r="E266" s="115" t="s">
        <v>688</v>
      </c>
      <c r="F266" s="101"/>
      <c r="G266" s="101"/>
      <c r="H266" s="92" t="str">
        <f>IF(E266="","","-")</f>
        <v>-</v>
      </c>
      <c r="I266" s="101"/>
      <c r="J266" s="101"/>
      <c r="K266" s="92" t="str">
        <f>IF(I266="","","-")</f>
        <v/>
      </c>
      <c r="L266" s="116">
        <v>134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676</v>
      </c>
      <c r="B267" s="271"/>
      <c r="C267" s="271"/>
      <c r="D267" s="271"/>
      <c r="E267" s="115" t="s">
        <v>688</v>
      </c>
      <c r="F267" s="101"/>
      <c r="G267" s="101"/>
      <c r="H267" s="92"/>
      <c r="I267" s="101"/>
      <c r="J267" s="101"/>
      <c r="K267" s="92"/>
      <c r="L267" s="116">
        <v>137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466</v>
      </c>
      <c r="B268" s="271"/>
      <c r="C268" s="271"/>
      <c r="D268" s="271"/>
      <c r="E268" s="99">
        <v>2021</v>
      </c>
      <c r="F268" s="100"/>
      <c r="G268" s="101" t="s">
        <v>687</v>
      </c>
      <c r="H268" s="101"/>
      <c r="I268" s="101"/>
      <c r="J268" s="100">
        <v>20</v>
      </c>
      <c r="K268" s="100"/>
      <c r="L268" s="116">
        <v>141</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345</v>
      </c>
      <c r="B269" s="323"/>
      <c r="C269" s="323"/>
      <c r="D269" s="323"/>
      <c r="E269" s="323"/>
      <c r="F269" s="324"/>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347</v>
      </c>
      <c r="B308" s="329"/>
      <c r="C308" s="329"/>
      <c r="D308" s="329"/>
      <c r="E308" s="329"/>
      <c r="F308" s="330"/>
      <c r="G308" s="309" t="s">
        <v>741</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742</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7" customHeight="1" x14ac:dyDescent="0.2">
      <c r="A310" s="331"/>
      <c r="B310" s="332"/>
      <c r="C310" s="332"/>
      <c r="D310" s="332"/>
      <c r="E310" s="332"/>
      <c r="F310" s="333"/>
      <c r="G310" s="299" t="s">
        <v>743</v>
      </c>
      <c r="H310" s="300"/>
      <c r="I310" s="300"/>
      <c r="J310" s="300"/>
      <c r="K310" s="301"/>
      <c r="L310" s="302" t="s">
        <v>759</v>
      </c>
      <c r="M310" s="303"/>
      <c r="N310" s="303"/>
      <c r="O310" s="303"/>
      <c r="P310" s="303"/>
      <c r="Q310" s="303"/>
      <c r="R310" s="303"/>
      <c r="S310" s="303"/>
      <c r="T310" s="303"/>
      <c r="U310" s="303"/>
      <c r="V310" s="303"/>
      <c r="W310" s="303"/>
      <c r="X310" s="304"/>
      <c r="Y310" s="305">
        <v>8.9</v>
      </c>
      <c r="Z310" s="306"/>
      <c r="AA310" s="306"/>
      <c r="AB310" s="307"/>
      <c r="AC310" s="299" t="s">
        <v>743</v>
      </c>
      <c r="AD310" s="300"/>
      <c r="AE310" s="300"/>
      <c r="AF310" s="300"/>
      <c r="AG310" s="301"/>
      <c r="AH310" s="302" t="s">
        <v>762</v>
      </c>
      <c r="AI310" s="303"/>
      <c r="AJ310" s="303"/>
      <c r="AK310" s="303"/>
      <c r="AL310" s="303"/>
      <c r="AM310" s="303"/>
      <c r="AN310" s="303"/>
      <c r="AO310" s="303"/>
      <c r="AP310" s="303"/>
      <c r="AQ310" s="303"/>
      <c r="AR310" s="303"/>
      <c r="AS310" s="303"/>
      <c r="AT310" s="304"/>
      <c r="AU310" s="305">
        <v>7.3</v>
      </c>
      <c r="AV310" s="306"/>
      <c r="AW310" s="306"/>
      <c r="AX310" s="308"/>
    </row>
    <row r="311" spans="1:50" ht="24.75" customHeight="1" x14ac:dyDescent="0.2">
      <c r="A311" s="331"/>
      <c r="B311" s="332"/>
      <c r="C311" s="332"/>
      <c r="D311" s="332"/>
      <c r="E311" s="332"/>
      <c r="F311" s="333"/>
      <c r="G311" s="289" t="s">
        <v>752</v>
      </c>
      <c r="H311" s="290"/>
      <c r="I311" s="290"/>
      <c r="J311" s="290"/>
      <c r="K311" s="291"/>
      <c r="L311" s="292" t="s">
        <v>758</v>
      </c>
      <c r="M311" s="293"/>
      <c r="N311" s="293"/>
      <c r="O311" s="293"/>
      <c r="P311" s="293"/>
      <c r="Q311" s="293"/>
      <c r="R311" s="293"/>
      <c r="S311" s="293"/>
      <c r="T311" s="293"/>
      <c r="U311" s="293"/>
      <c r="V311" s="293"/>
      <c r="W311" s="293"/>
      <c r="X311" s="294"/>
      <c r="Y311" s="295">
        <v>0.4</v>
      </c>
      <c r="Z311" s="296"/>
      <c r="AA311" s="296"/>
      <c r="AB311" s="297"/>
      <c r="AC311" s="289" t="s">
        <v>744</v>
      </c>
      <c r="AD311" s="290"/>
      <c r="AE311" s="290"/>
      <c r="AF311" s="290"/>
      <c r="AG311" s="291"/>
      <c r="AH311" s="292" t="s">
        <v>789</v>
      </c>
      <c r="AI311" s="293"/>
      <c r="AJ311" s="293"/>
      <c r="AK311" s="293"/>
      <c r="AL311" s="293"/>
      <c r="AM311" s="293"/>
      <c r="AN311" s="293"/>
      <c r="AO311" s="293"/>
      <c r="AP311" s="293"/>
      <c r="AQ311" s="293"/>
      <c r="AR311" s="293"/>
      <c r="AS311" s="293"/>
      <c r="AT311" s="294"/>
      <c r="AU311" s="295">
        <v>0.3</v>
      </c>
      <c r="AV311" s="296"/>
      <c r="AW311" s="296"/>
      <c r="AX311" s="298"/>
    </row>
    <row r="312" spans="1:50" ht="24.75" customHeight="1" x14ac:dyDescent="0.2">
      <c r="A312" s="331"/>
      <c r="B312" s="332"/>
      <c r="C312" s="332"/>
      <c r="D312" s="332"/>
      <c r="E312" s="332"/>
      <c r="F312" s="333"/>
      <c r="G312" s="289" t="s">
        <v>753</v>
      </c>
      <c r="H312" s="290"/>
      <c r="I312" s="290"/>
      <c r="J312" s="290"/>
      <c r="K312" s="291"/>
      <c r="L312" s="292" t="s">
        <v>757</v>
      </c>
      <c r="M312" s="293"/>
      <c r="N312" s="293"/>
      <c r="O312" s="293"/>
      <c r="P312" s="293"/>
      <c r="Q312" s="293"/>
      <c r="R312" s="293"/>
      <c r="S312" s="293"/>
      <c r="T312" s="293"/>
      <c r="U312" s="293"/>
      <c r="V312" s="293"/>
      <c r="W312" s="293"/>
      <c r="X312" s="294"/>
      <c r="Y312" s="295">
        <v>0.1</v>
      </c>
      <c r="Z312" s="296"/>
      <c r="AA312" s="296"/>
      <c r="AB312" s="297"/>
      <c r="AC312" s="289" t="s">
        <v>745</v>
      </c>
      <c r="AD312" s="290"/>
      <c r="AE312" s="290"/>
      <c r="AF312" s="290"/>
      <c r="AG312" s="291"/>
      <c r="AH312" s="292" t="s">
        <v>749</v>
      </c>
      <c r="AI312" s="293"/>
      <c r="AJ312" s="293"/>
      <c r="AK312" s="293"/>
      <c r="AL312" s="293"/>
      <c r="AM312" s="293"/>
      <c r="AN312" s="293"/>
      <c r="AO312" s="293"/>
      <c r="AP312" s="293"/>
      <c r="AQ312" s="293"/>
      <c r="AR312" s="293"/>
      <c r="AS312" s="293"/>
      <c r="AT312" s="294"/>
      <c r="AU312" s="295">
        <v>0.1</v>
      </c>
      <c r="AV312" s="296"/>
      <c r="AW312" s="296"/>
      <c r="AX312" s="298"/>
    </row>
    <row r="313" spans="1:50" ht="24.75" customHeight="1" x14ac:dyDescent="0.2">
      <c r="A313" s="331"/>
      <c r="B313" s="332"/>
      <c r="C313" s="332"/>
      <c r="D313" s="332"/>
      <c r="E313" s="332"/>
      <c r="F313" s="333"/>
      <c r="G313" s="289" t="s">
        <v>745</v>
      </c>
      <c r="H313" s="290"/>
      <c r="I313" s="290"/>
      <c r="J313" s="290"/>
      <c r="K313" s="291"/>
      <c r="L313" s="292" t="s">
        <v>749</v>
      </c>
      <c r="M313" s="293"/>
      <c r="N313" s="293"/>
      <c r="O313" s="293"/>
      <c r="P313" s="293"/>
      <c r="Q313" s="293"/>
      <c r="R313" s="293"/>
      <c r="S313" s="293"/>
      <c r="T313" s="293"/>
      <c r="U313" s="293"/>
      <c r="V313" s="293"/>
      <c r="W313" s="293"/>
      <c r="X313" s="294"/>
      <c r="Y313" s="295">
        <v>0.2</v>
      </c>
      <c r="Z313" s="296"/>
      <c r="AA313" s="296"/>
      <c r="AB313" s="297"/>
      <c r="AC313" s="289" t="s">
        <v>746</v>
      </c>
      <c r="AD313" s="290"/>
      <c r="AE313" s="290"/>
      <c r="AF313" s="290"/>
      <c r="AG313" s="291"/>
      <c r="AH313" s="292" t="s">
        <v>750</v>
      </c>
      <c r="AI313" s="293"/>
      <c r="AJ313" s="293"/>
      <c r="AK313" s="293"/>
      <c r="AL313" s="293"/>
      <c r="AM313" s="293"/>
      <c r="AN313" s="293"/>
      <c r="AO313" s="293"/>
      <c r="AP313" s="293"/>
      <c r="AQ313" s="293"/>
      <c r="AR313" s="293"/>
      <c r="AS313" s="293"/>
      <c r="AT313" s="294"/>
      <c r="AU313" s="295">
        <v>0.4</v>
      </c>
      <c r="AV313" s="296"/>
      <c r="AW313" s="296"/>
      <c r="AX313" s="298"/>
    </row>
    <row r="314" spans="1:50" ht="24.75" customHeight="1" x14ac:dyDescent="0.2">
      <c r="A314" s="331"/>
      <c r="B314" s="332"/>
      <c r="C314" s="332"/>
      <c r="D314" s="332"/>
      <c r="E314" s="332"/>
      <c r="F314" s="333"/>
      <c r="G314" s="289" t="s">
        <v>754</v>
      </c>
      <c r="H314" s="290"/>
      <c r="I314" s="290"/>
      <c r="J314" s="290"/>
      <c r="K314" s="291"/>
      <c r="L314" s="292"/>
      <c r="M314" s="293"/>
      <c r="N314" s="293"/>
      <c r="O314" s="293"/>
      <c r="P314" s="293"/>
      <c r="Q314" s="293"/>
      <c r="R314" s="293"/>
      <c r="S314" s="293"/>
      <c r="T314" s="293"/>
      <c r="U314" s="293"/>
      <c r="V314" s="293"/>
      <c r="W314" s="293"/>
      <c r="X314" s="294"/>
      <c r="Y314" s="295">
        <v>0.2</v>
      </c>
      <c r="Z314" s="296"/>
      <c r="AA314" s="296"/>
      <c r="AB314" s="297"/>
      <c r="AC314" s="289" t="s">
        <v>747</v>
      </c>
      <c r="AD314" s="290"/>
      <c r="AE314" s="290"/>
      <c r="AF314" s="290"/>
      <c r="AG314" s="291"/>
      <c r="AH314" s="292" t="s">
        <v>790</v>
      </c>
      <c r="AI314" s="293"/>
      <c r="AJ314" s="293"/>
      <c r="AK314" s="293"/>
      <c r="AL314" s="293"/>
      <c r="AM314" s="293"/>
      <c r="AN314" s="293"/>
      <c r="AO314" s="293"/>
      <c r="AP314" s="293"/>
      <c r="AQ314" s="293"/>
      <c r="AR314" s="293"/>
      <c r="AS314" s="293"/>
      <c r="AT314" s="294"/>
      <c r="AU314" s="295">
        <v>0.5</v>
      </c>
      <c r="AV314" s="296"/>
      <c r="AW314" s="296"/>
      <c r="AX314" s="298"/>
    </row>
    <row r="315" spans="1:50" ht="24.75" customHeight="1" x14ac:dyDescent="0.2">
      <c r="A315" s="331"/>
      <c r="B315" s="332"/>
      <c r="C315" s="332"/>
      <c r="D315" s="332"/>
      <c r="E315" s="332"/>
      <c r="F315" s="333"/>
      <c r="G315" s="289" t="s">
        <v>755</v>
      </c>
      <c r="H315" s="290"/>
      <c r="I315" s="290"/>
      <c r="J315" s="290"/>
      <c r="K315" s="291"/>
      <c r="L315" s="292" t="s">
        <v>756</v>
      </c>
      <c r="M315" s="293"/>
      <c r="N315" s="293"/>
      <c r="O315" s="293"/>
      <c r="P315" s="293"/>
      <c r="Q315" s="293"/>
      <c r="R315" s="293"/>
      <c r="S315" s="293"/>
      <c r="T315" s="293"/>
      <c r="U315" s="293"/>
      <c r="V315" s="293"/>
      <c r="W315" s="293"/>
      <c r="X315" s="294"/>
      <c r="Y315" s="295">
        <v>0.2</v>
      </c>
      <c r="Z315" s="296"/>
      <c r="AA315" s="296"/>
      <c r="AB315" s="297"/>
      <c r="AC315" s="289" t="s">
        <v>748</v>
      </c>
      <c r="AD315" s="290"/>
      <c r="AE315" s="290"/>
      <c r="AF315" s="290"/>
      <c r="AG315" s="291"/>
      <c r="AH315" s="292" t="s">
        <v>751</v>
      </c>
      <c r="AI315" s="293"/>
      <c r="AJ315" s="293"/>
      <c r="AK315" s="293"/>
      <c r="AL315" s="293"/>
      <c r="AM315" s="293"/>
      <c r="AN315" s="293"/>
      <c r="AO315" s="293"/>
      <c r="AP315" s="293"/>
      <c r="AQ315" s="293"/>
      <c r="AR315" s="293"/>
      <c r="AS315" s="293"/>
      <c r="AT315" s="294"/>
      <c r="AU315" s="295">
        <v>1.4</v>
      </c>
      <c r="AV315" s="296"/>
      <c r="AW315" s="296"/>
      <c r="AX315" s="298"/>
    </row>
    <row r="316" spans="1:50" ht="24.75" customHeight="1" x14ac:dyDescent="0.2">
      <c r="A316" s="331"/>
      <c r="B316" s="332"/>
      <c r="C316" s="332"/>
      <c r="D316" s="332"/>
      <c r="E316" s="332"/>
      <c r="F316" s="333"/>
      <c r="G316" s="289" t="s">
        <v>748</v>
      </c>
      <c r="H316" s="290"/>
      <c r="I316" s="290"/>
      <c r="J316" s="290"/>
      <c r="K316" s="291"/>
      <c r="L316" s="292" t="s">
        <v>760</v>
      </c>
      <c r="M316" s="293"/>
      <c r="N316" s="293"/>
      <c r="O316" s="293"/>
      <c r="P316" s="293"/>
      <c r="Q316" s="293"/>
      <c r="R316" s="293"/>
      <c r="S316" s="293"/>
      <c r="T316" s="293"/>
      <c r="U316" s="293"/>
      <c r="V316" s="293"/>
      <c r="W316" s="293"/>
      <c r="X316" s="294"/>
      <c r="Y316" s="295">
        <v>5.2</v>
      </c>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15.2</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10</v>
      </c>
      <c r="AV320" s="286"/>
      <c r="AW320" s="286"/>
      <c r="AX320" s="288"/>
    </row>
    <row r="321" spans="1:51" ht="24.75" customHeight="1" x14ac:dyDescent="0.2">
      <c r="A321" s="331"/>
      <c r="B321" s="332"/>
      <c r="C321" s="332"/>
      <c r="D321" s="332"/>
      <c r="E321" s="332"/>
      <c r="F321" s="333"/>
      <c r="G321" s="309" t="s">
        <v>761</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1</v>
      </c>
    </row>
    <row r="322" spans="1:51" ht="24.75"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1</v>
      </c>
    </row>
    <row r="323" spans="1:51" ht="24.75" customHeight="1" x14ac:dyDescent="0.2">
      <c r="A323" s="331"/>
      <c r="B323" s="332"/>
      <c r="C323" s="332"/>
      <c r="D323" s="332"/>
      <c r="E323" s="332"/>
      <c r="F323" s="333"/>
      <c r="G323" s="299" t="s">
        <v>743</v>
      </c>
      <c r="H323" s="300"/>
      <c r="I323" s="300"/>
      <c r="J323" s="300"/>
      <c r="K323" s="301"/>
      <c r="L323" s="302" t="s">
        <v>762</v>
      </c>
      <c r="M323" s="303"/>
      <c r="N323" s="303"/>
      <c r="O323" s="303"/>
      <c r="P323" s="303"/>
      <c r="Q323" s="303"/>
      <c r="R323" s="303"/>
      <c r="S323" s="303"/>
      <c r="T323" s="303"/>
      <c r="U323" s="303"/>
      <c r="V323" s="303"/>
      <c r="W323" s="303"/>
      <c r="X323" s="304"/>
      <c r="Y323" s="305">
        <v>3.9</v>
      </c>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1</v>
      </c>
    </row>
    <row r="324" spans="1:51" ht="24.75" customHeight="1" x14ac:dyDescent="0.2">
      <c r="A324" s="331"/>
      <c r="B324" s="332"/>
      <c r="C324" s="332"/>
      <c r="D324" s="332"/>
      <c r="E324" s="332"/>
      <c r="F324" s="333"/>
      <c r="G324" s="289" t="s">
        <v>791</v>
      </c>
      <c r="H324" s="290"/>
      <c r="I324" s="290"/>
      <c r="J324" s="290"/>
      <c r="K324" s="291"/>
      <c r="L324" s="292" t="s">
        <v>792</v>
      </c>
      <c r="M324" s="293"/>
      <c r="N324" s="293"/>
      <c r="O324" s="293"/>
      <c r="P324" s="293"/>
      <c r="Q324" s="293"/>
      <c r="R324" s="293"/>
      <c r="S324" s="293"/>
      <c r="T324" s="293"/>
      <c r="U324" s="293"/>
      <c r="V324" s="293"/>
      <c r="W324" s="293"/>
      <c r="X324" s="294"/>
      <c r="Y324" s="295">
        <v>10.4</v>
      </c>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1</v>
      </c>
    </row>
    <row r="325" spans="1:51" ht="24.75" customHeight="1" x14ac:dyDescent="0.2">
      <c r="A325" s="331"/>
      <c r="B325" s="332"/>
      <c r="C325" s="332"/>
      <c r="D325" s="332"/>
      <c r="E325" s="332"/>
      <c r="F325" s="333"/>
      <c r="G325" s="289" t="s">
        <v>744</v>
      </c>
      <c r="H325" s="290"/>
      <c r="I325" s="290"/>
      <c r="J325" s="290"/>
      <c r="K325" s="291"/>
      <c r="L325" s="292" t="s">
        <v>793</v>
      </c>
      <c r="M325" s="293"/>
      <c r="N325" s="293"/>
      <c r="O325" s="293"/>
      <c r="P325" s="293"/>
      <c r="Q325" s="293"/>
      <c r="R325" s="293"/>
      <c r="S325" s="293"/>
      <c r="T325" s="293"/>
      <c r="U325" s="293"/>
      <c r="V325" s="293"/>
      <c r="W325" s="293"/>
      <c r="X325" s="294"/>
      <c r="Y325" s="295">
        <v>1.4</v>
      </c>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1</v>
      </c>
    </row>
    <row r="326" spans="1:51" ht="24.75" customHeight="1" x14ac:dyDescent="0.2">
      <c r="A326" s="331"/>
      <c r="B326" s="332"/>
      <c r="C326" s="332"/>
      <c r="D326" s="332"/>
      <c r="E326" s="332"/>
      <c r="F326" s="333"/>
      <c r="G326" s="289" t="s">
        <v>745</v>
      </c>
      <c r="H326" s="290"/>
      <c r="I326" s="290"/>
      <c r="J326" s="290"/>
      <c r="K326" s="291"/>
      <c r="L326" s="292" t="s">
        <v>749</v>
      </c>
      <c r="M326" s="293"/>
      <c r="N326" s="293"/>
      <c r="O326" s="293"/>
      <c r="P326" s="293"/>
      <c r="Q326" s="293"/>
      <c r="R326" s="293"/>
      <c r="S326" s="293"/>
      <c r="T326" s="293"/>
      <c r="U326" s="293"/>
      <c r="V326" s="293"/>
      <c r="W326" s="293"/>
      <c r="X326" s="294"/>
      <c r="Y326" s="295">
        <v>0.1</v>
      </c>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1</v>
      </c>
    </row>
    <row r="327" spans="1:51" ht="24.75" customHeight="1" x14ac:dyDescent="0.2">
      <c r="A327" s="331"/>
      <c r="B327" s="332"/>
      <c r="C327" s="332"/>
      <c r="D327" s="332"/>
      <c r="E327" s="332"/>
      <c r="F327" s="333"/>
      <c r="G327" s="289" t="s">
        <v>76</v>
      </c>
      <c r="H327" s="290"/>
      <c r="I327" s="290"/>
      <c r="J327" s="290"/>
      <c r="K327" s="291"/>
      <c r="L327" s="292" t="s">
        <v>763</v>
      </c>
      <c r="M327" s="293"/>
      <c r="N327" s="293"/>
      <c r="O327" s="293"/>
      <c r="P327" s="293"/>
      <c r="Q327" s="293"/>
      <c r="R327" s="293"/>
      <c r="S327" s="293"/>
      <c r="T327" s="293"/>
      <c r="U327" s="293"/>
      <c r="V327" s="293"/>
      <c r="W327" s="293"/>
      <c r="X327" s="294"/>
      <c r="Y327" s="295">
        <v>3.2</v>
      </c>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1</v>
      </c>
    </row>
    <row r="328" spans="1:51" ht="24.75"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1</v>
      </c>
    </row>
    <row r="329" spans="1:51" ht="24.75"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1</v>
      </c>
    </row>
    <row r="330" spans="1:51" ht="24.75"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1</v>
      </c>
    </row>
    <row r="331" spans="1:51" ht="24.75"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1</v>
      </c>
    </row>
    <row r="332" spans="1:51" ht="24.75"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1</v>
      </c>
    </row>
    <row r="333" spans="1:51" ht="24.75" customHeigh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19</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1</v>
      </c>
    </row>
    <row r="334" spans="1:51" ht="24.75" hidden="1" customHeight="1" x14ac:dyDescent="0.2">
      <c r="A334" s="331"/>
      <c r="B334" s="332"/>
      <c r="C334" s="332"/>
      <c r="D334" s="332"/>
      <c r="E334" s="332"/>
      <c r="F334" s="333"/>
      <c r="G334" s="309" t="s">
        <v>295</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296</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659</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310</v>
      </c>
      <c r="AM360" s="279"/>
      <c r="AN360" s="279"/>
      <c r="AO360" s="94" t="s">
        <v>309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7" t="s">
        <v>764</v>
      </c>
      <c r="D366" s="266"/>
      <c r="E366" s="266"/>
      <c r="F366" s="266"/>
      <c r="G366" s="266"/>
      <c r="H366" s="266"/>
      <c r="I366" s="266"/>
      <c r="J366" s="248">
        <v>7010901005494</v>
      </c>
      <c r="K366" s="249"/>
      <c r="L366" s="249"/>
      <c r="M366" s="249"/>
      <c r="N366" s="249"/>
      <c r="O366" s="249"/>
      <c r="P366" s="260" t="s">
        <v>765</v>
      </c>
      <c r="Q366" s="250"/>
      <c r="R366" s="250"/>
      <c r="S366" s="250"/>
      <c r="T366" s="250"/>
      <c r="U366" s="250"/>
      <c r="V366" s="250"/>
      <c r="W366" s="250"/>
      <c r="X366" s="250"/>
      <c r="Y366" s="251">
        <v>15.2</v>
      </c>
      <c r="Z366" s="252"/>
      <c r="AA366" s="252"/>
      <c r="AB366" s="253"/>
      <c r="AC366" s="237" t="s">
        <v>334</v>
      </c>
      <c r="AD366" s="238"/>
      <c r="AE366" s="238"/>
      <c r="AF366" s="238"/>
      <c r="AG366" s="238"/>
      <c r="AH366" s="268">
        <v>1</v>
      </c>
      <c r="AI366" s="269"/>
      <c r="AJ366" s="269"/>
      <c r="AK366" s="269"/>
      <c r="AL366" s="241">
        <v>63.9</v>
      </c>
      <c r="AM366" s="242"/>
      <c r="AN366" s="242"/>
      <c r="AO366" s="243"/>
      <c r="AP366" s="244"/>
      <c r="AQ366" s="244"/>
      <c r="AR366" s="244"/>
      <c r="AS366" s="244"/>
      <c r="AT366" s="244"/>
      <c r="AU366" s="244"/>
      <c r="AV366" s="244"/>
      <c r="AW366" s="244"/>
      <c r="AX366" s="244"/>
    </row>
    <row r="367" spans="1:51" ht="30" hidden="1" customHeight="1" x14ac:dyDescent="0.2">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2">
      <c r="A399" s="245">
        <v>1</v>
      </c>
      <c r="B399" s="245">
        <v>1</v>
      </c>
      <c r="C399" s="267" t="s">
        <v>766</v>
      </c>
      <c r="D399" s="266"/>
      <c r="E399" s="266"/>
      <c r="F399" s="266"/>
      <c r="G399" s="266"/>
      <c r="H399" s="266"/>
      <c r="I399" s="266"/>
      <c r="J399" s="248">
        <v>6120101028831</v>
      </c>
      <c r="K399" s="249"/>
      <c r="L399" s="249"/>
      <c r="M399" s="249"/>
      <c r="N399" s="249"/>
      <c r="O399" s="249"/>
      <c r="P399" s="260" t="s">
        <v>767</v>
      </c>
      <c r="Q399" s="250"/>
      <c r="R399" s="250"/>
      <c r="S399" s="250"/>
      <c r="T399" s="250"/>
      <c r="U399" s="250"/>
      <c r="V399" s="250"/>
      <c r="W399" s="250"/>
      <c r="X399" s="250"/>
      <c r="Y399" s="251">
        <v>10</v>
      </c>
      <c r="Z399" s="252"/>
      <c r="AA399" s="252"/>
      <c r="AB399" s="253"/>
      <c r="AC399" s="237" t="s">
        <v>338</v>
      </c>
      <c r="AD399" s="238"/>
      <c r="AE399" s="238"/>
      <c r="AF399" s="238"/>
      <c r="AG399" s="238"/>
      <c r="AH399" s="268">
        <v>1</v>
      </c>
      <c r="AI399" s="269"/>
      <c r="AJ399" s="269"/>
      <c r="AK399" s="269"/>
      <c r="AL399" s="241">
        <v>99.9</v>
      </c>
      <c r="AM399" s="242"/>
      <c r="AN399" s="242"/>
      <c r="AO399" s="243"/>
      <c r="AP399" s="244"/>
      <c r="AQ399" s="244"/>
      <c r="AR399" s="244"/>
      <c r="AS399" s="244"/>
      <c r="AT399" s="244"/>
      <c r="AU399" s="244"/>
      <c r="AV399" s="244"/>
      <c r="AW399" s="244"/>
      <c r="AX399" s="244"/>
      <c r="AY399">
        <f>$AY$396</f>
        <v>1</v>
      </c>
    </row>
    <row r="400" spans="1:51" ht="30" hidden="1" customHeight="1" x14ac:dyDescent="0.2">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2">
      <c r="A432" s="245">
        <v>1</v>
      </c>
      <c r="B432" s="245">
        <v>1</v>
      </c>
      <c r="C432" s="267" t="s">
        <v>768</v>
      </c>
      <c r="D432" s="266"/>
      <c r="E432" s="266"/>
      <c r="F432" s="266"/>
      <c r="G432" s="266"/>
      <c r="H432" s="266"/>
      <c r="I432" s="266"/>
      <c r="J432" s="248">
        <v>6011101045308</v>
      </c>
      <c r="K432" s="249"/>
      <c r="L432" s="249"/>
      <c r="M432" s="249"/>
      <c r="N432" s="249"/>
      <c r="O432" s="249"/>
      <c r="P432" s="260" t="s">
        <v>769</v>
      </c>
      <c r="Q432" s="250"/>
      <c r="R432" s="250"/>
      <c r="S432" s="250"/>
      <c r="T432" s="250"/>
      <c r="U432" s="250"/>
      <c r="V432" s="250"/>
      <c r="W432" s="250"/>
      <c r="X432" s="250"/>
      <c r="Y432" s="251">
        <v>19</v>
      </c>
      <c r="Z432" s="252"/>
      <c r="AA432" s="252"/>
      <c r="AB432" s="253"/>
      <c r="AC432" s="237" t="s">
        <v>340</v>
      </c>
      <c r="AD432" s="238"/>
      <c r="AE432" s="238"/>
      <c r="AF432" s="238"/>
      <c r="AG432" s="238"/>
      <c r="AH432" s="268" t="s">
        <v>770</v>
      </c>
      <c r="AI432" s="269"/>
      <c r="AJ432" s="269"/>
      <c r="AK432" s="269"/>
      <c r="AL432" s="241">
        <v>99.6</v>
      </c>
      <c r="AM432" s="242"/>
      <c r="AN432" s="242"/>
      <c r="AO432" s="243"/>
      <c r="AP432" s="244"/>
      <c r="AQ432" s="244"/>
      <c r="AR432" s="244"/>
      <c r="AS432" s="244"/>
      <c r="AT432" s="244"/>
      <c r="AU432" s="244"/>
      <c r="AV432" s="244"/>
      <c r="AW432" s="244"/>
      <c r="AX432" s="244"/>
      <c r="AY432">
        <f>$AY$429</f>
        <v>1</v>
      </c>
    </row>
    <row r="433" spans="1:51" ht="30" customHeight="1" x14ac:dyDescent="0.2">
      <c r="A433" s="245">
        <v>2</v>
      </c>
      <c r="B433" s="245">
        <v>1</v>
      </c>
      <c r="C433" s="267" t="s">
        <v>771</v>
      </c>
      <c r="D433" s="266"/>
      <c r="E433" s="266"/>
      <c r="F433" s="266"/>
      <c r="G433" s="266"/>
      <c r="H433" s="266"/>
      <c r="I433" s="266"/>
      <c r="J433" s="248">
        <v>9250001002986</v>
      </c>
      <c r="K433" s="249"/>
      <c r="L433" s="249"/>
      <c r="M433" s="249"/>
      <c r="N433" s="249"/>
      <c r="O433" s="249"/>
      <c r="P433" s="260" t="s">
        <v>772</v>
      </c>
      <c r="Q433" s="250"/>
      <c r="R433" s="250"/>
      <c r="S433" s="250"/>
      <c r="T433" s="250"/>
      <c r="U433" s="250"/>
      <c r="V433" s="250"/>
      <c r="W433" s="250"/>
      <c r="X433" s="250"/>
      <c r="Y433" s="251">
        <v>19</v>
      </c>
      <c r="Z433" s="252"/>
      <c r="AA433" s="252"/>
      <c r="AB433" s="253"/>
      <c r="AC433" s="237" t="s">
        <v>340</v>
      </c>
      <c r="AD433" s="238"/>
      <c r="AE433" s="238"/>
      <c r="AF433" s="238"/>
      <c r="AG433" s="238"/>
      <c r="AH433" s="268" t="s">
        <v>773</v>
      </c>
      <c r="AI433" s="269"/>
      <c r="AJ433" s="269"/>
      <c r="AK433" s="269"/>
      <c r="AL433" s="241">
        <v>99.5</v>
      </c>
      <c r="AM433" s="242"/>
      <c r="AN433" s="242"/>
      <c r="AO433" s="243"/>
      <c r="AP433" s="244"/>
      <c r="AQ433" s="244"/>
      <c r="AR433" s="244"/>
      <c r="AS433" s="244"/>
      <c r="AT433" s="244"/>
      <c r="AU433" s="244"/>
      <c r="AV433" s="244"/>
      <c r="AW433" s="244"/>
      <c r="AX433" s="244"/>
      <c r="AY433">
        <f>COUNTA($C$433)</f>
        <v>1</v>
      </c>
    </row>
    <row r="434" spans="1:51" ht="30" customHeight="1" x14ac:dyDescent="0.2">
      <c r="A434" s="245">
        <v>3</v>
      </c>
      <c r="B434" s="245">
        <v>1</v>
      </c>
      <c r="C434" s="267" t="s">
        <v>774</v>
      </c>
      <c r="D434" s="266"/>
      <c r="E434" s="266"/>
      <c r="F434" s="266"/>
      <c r="G434" s="266"/>
      <c r="H434" s="266"/>
      <c r="I434" s="266"/>
      <c r="J434" s="248">
        <v>7010001008844</v>
      </c>
      <c r="K434" s="249"/>
      <c r="L434" s="249"/>
      <c r="M434" s="249"/>
      <c r="N434" s="249"/>
      <c r="O434" s="249"/>
      <c r="P434" s="260" t="s">
        <v>775</v>
      </c>
      <c r="Q434" s="250"/>
      <c r="R434" s="250"/>
      <c r="S434" s="250"/>
      <c r="T434" s="250"/>
      <c r="U434" s="250"/>
      <c r="V434" s="250"/>
      <c r="W434" s="250"/>
      <c r="X434" s="250"/>
      <c r="Y434" s="251">
        <v>4.8</v>
      </c>
      <c r="Z434" s="252"/>
      <c r="AA434" s="252"/>
      <c r="AB434" s="253"/>
      <c r="AC434" s="237" t="s">
        <v>340</v>
      </c>
      <c r="AD434" s="238"/>
      <c r="AE434" s="238"/>
      <c r="AF434" s="238"/>
      <c r="AG434" s="238"/>
      <c r="AH434" s="239" t="s">
        <v>773</v>
      </c>
      <c r="AI434" s="240"/>
      <c r="AJ434" s="240"/>
      <c r="AK434" s="240"/>
      <c r="AL434" s="241">
        <v>99.5</v>
      </c>
      <c r="AM434" s="242"/>
      <c r="AN434" s="242"/>
      <c r="AO434" s="243"/>
      <c r="AP434" s="244"/>
      <c r="AQ434" s="244"/>
      <c r="AR434" s="244"/>
      <c r="AS434" s="244"/>
      <c r="AT434" s="244"/>
      <c r="AU434" s="244"/>
      <c r="AV434" s="244"/>
      <c r="AW434" s="244"/>
      <c r="AX434" s="244"/>
      <c r="AY434">
        <f>COUNTA($C$434)</f>
        <v>1</v>
      </c>
    </row>
    <row r="435" spans="1:51" ht="30" customHeight="1" x14ac:dyDescent="0.2">
      <c r="A435" s="245">
        <v>4</v>
      </c>
      <c r="B435" s="245">
        <v>1</v>
      </c>
      <c r="C435" s="267" t="s">
        <v>768</v>
      </c>
      <c r="D435" s="266"/>
      <c r="E435" s="266"/>
      <c r="F435" s="266"/>
      <c r="G435" s="266"/>
      <c r="H435" s="266"/>
      <c r="I435" s="266"/>
      <c r="J435" s="248">
        <v>6011101045308</v>
      </c>
      <c r="K435" s="249"/>
      <c r="L435" s="249"/>
      <c r="M435" s="249"/>
      <c r="N435" s="249"/>
      <c r="O435" s="249"/>
      <c r="P435" s="260" t="s">
        <v>776</v>
      </c>
      <c r="Q435" s="250"/>
      <c r="R435" s="250"/>
      <c r="S435" s="250"/>
      <c r="T435" s="250"/>
      <c r="U435" s="250"/>
      <c r="V435" s="250"/>
      <c r="W435" s="250"/>
      <c r="X435" s="250"/>
      <c r="Y435" s="251">
        <v>4.8</v>
      </c>
      <c r="Z435" s="252"/>
      <c r="AA435" s="252"/>
      <c r="AB435" s="253"/>
      <c r="AC435" s="237" t="s">
        <v>340</v>
      </c>
      <c r="AD435" s="238"/>
      <c r="AE435" s="238"/>
      <c r="AF435" s="238"/>
      <c r="AG435" s="238"/>
      <c r="AH435" s="239" t="s">
        <v>773</v>
      </c>
      <c r="AI435" s="240"/>
      <c r="AJ435" s="240"/>
      <c r="AK435" s="240"/>
      <c r="AL435" s="241">
        <v>96.2</v>
      </c>
      <c r="AM435" s="242"/>
      <c r="AN435" s="242"/>
      <c r="AO435" s="243"/>
      <c r="AP435" s="244"/>
      <c r="AQ435" s="244"/>
      <c r="AR435" s="244"/>
      <c r="AS435" s="244"/>
      <c r="AT435" s="244"/>
      <c r="AU435" s="244"/>
      <c r="AV435" s="244"/>
      <c r="AW435" s="244"/>
      <c r="AX435" s="244"/>
      <c r="AY435">
        <f>COUNTA($C$435)</f>
        <v>1</v>
      </c>
    </row>
    <row r="436" spans="1:51" ht="30" customHeight="1" x14ac:dyDescent="0.2">
      <c r="A436" s="245">
        <v>5</v>
      </c>
      <c r="B436" s="245">
        <v>1</v>
      </c>
      <c r="C436" s="267" t="s">
        <v>771</v>
      </c>
      <c r="D436" s="266"/>
      <c r="E436" s="266"/>
      <c r="F436" s="266"/>
      <c r="G436" s="266"/>
      <c r="H436" s="266"/>
      <c r="I436" s="266"/>
      <c r="J436" s="248">
        <v>9250001002986</v>
      </c>
      <c r="K436" s="249"/>
      <c r="L436" s="249"/>
      <c r="M436" s="249"/>
      <c r="N436" s="249"/>
      <c r="O436" s="249"/>
      <c r="P436" s="260" t="s">
        <v>777</v>
      </c>
      <c r="Q436" s="250"/>
      <c r="R436" s="250"/>
      <c r="S436" s="250"/>
      <c r="T436" s="250"/>
      <c r="U436" s="250"/>
      <c r="V436" s="250"/>
      <c r="W436" s="250"/>
      <c r="X436" s="250"/>
      <c r="Y436" s="251">
        <v>4.9000000000000004</v>
      </c>
      <c r="Z436" s="252"/>
      <c r="AA436" s="252"/>
      <c r="AB436" s="253"/>
      <c r="AC436" s="237" t="s">
        <v>340</v>
      </c>
      <c r="AD436" s="238"/>
      <c r="AE436" s="238"/>
      <c r="AF436" s="238"/>
      <c r="AG436" s="238"/>
      <c r="AH436" s="239" t="s">
        <v>773</v>
      </c>
      <c r="AI436" s="240"/>
      <c r="AJ436" s="240"/>
      <c r="AK436" s="240"/>
      <c r="AL436" s="241">
        <v>98.3</v>
      </c>
      <c r="AM436" s="242"/>
      <c r="AN436" s="242"/>
      <c r="AO436" s="243"/>
      <c r="AP436" s="244"/>
      <c r="AQ436" s="244"/>
      <c r="AR436" s="244"/>
      <c r="AS436" s="244"/>
      <c r="AT436" s="244"/>
      <c r="AU436" s="244"/>
      <c r="AV436" s="244"/>
      <c r="AW436" s="244"/>
      <c r="AX436" s="244"/>
      <c r="AY436">
        <f>COUNTA($C$436)</f>
        <v>1</v>
      </c>
    </row>
    <row r="437" spans="1:51" ht="30" hidden="1" customHeight="1" x14ac:dyDescent="0.2">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30" customHeight="1" x14ac:dyDescent="0.2">
      <c r="A465" s="245">
        <v>1</v>
      </c>
      <c r="B465" s="245">
        <v>1</v>
      </c>
      <c r="C465" s="267" t="s">
        <v>778</v>
      </c>
      <c r="D465" s="266"/>
      <c r="E465" s="266"/>
      <c r="F465" s="266"/>
      <c r="G465" s="266"/>
      <c r="H465" s="266"/>
      <c r="I465" s="266"/>
      <c r="J465" s="248">
        <v>7010701007286</v>
      </c>
      <c r="K465" s="249"/>
      <c r="L465" s="249"/>
      <c r="M465" s="249"/>
      <c r="N465" s="249"/>
      <c r="O465" s="249"/>
      <c r="P465" s="260" t="s">
        <v>779</v>
      </c>
      <c r="Q465" s="250"/>
      <c r="R465" s="250"/>
      <c r="S465" s="250"/>
      <c r="T465" s="250"/>
      <c r="U465" s="250"/>
      <c r="V465" s="250"/>
      <c r="W465" s="250"/>
      <c r="X465" s="250"/>
      <c r="Y465" s="251">
        <v>0.7</v>
      </c>
      <c r="Z465" s="252"/>
      <c r="AA465" s="252"/>
      <c r="AB465" s="253"/>
      <c r="AC465" s="237" t="s">
        <v>339</v>
      </c>
      <c r="AD465" s="238"/>
      <c r="AE465" s="238"/>
      <c r="AF465" s="238"/>
      <c r="AG465" s="238"/>
      <c r="AH465" s="268" t="s">
        <v>773</v>
      </c>
      <c r="AI465" s="269"/>
      <c r="AJ465" s="269"/>
      <c r="AK465" s="269"/>
      <c r="AL465" s="241" t="s">
        <v>773</v>
      </c>
      <c r="AM465" s="242"/>
      <c r="AN465" s="242"/>
      <c r="AO465" s="243"/>
      <c r="AP465" s="244"/>
      <c r="AQ465" s="244"/>
      <c r="AR465" s="244"/>
      <c r="AS465" s="244"/>
      <c r="AT465" s="244"/>
      <c r="AU465" s="244"/>
      <c r="AV465" s="244"/>
      <c r="AW465" s="244"/>
      <c r="AX465" s="244"/>
      <c r="AY465">
        <f>$AY$462</f>
        <v>1</v>
      </c>
    </row>
    <row r="466" spans="1:51" ht="30" hidden="1" customHeight="1" x14ac:dyDescent="0.2">
      <c r="A466" s="245">
        <v>2</v>
      </c>
      <c r="B466" s="245">
        <v>1</v>
      </c>
      <c r="C466" s="267"/>
      <c r="D466" s="266"/>
      <c r="E466" s="266"/>
      <c r="F466" s="266"/>
      <c r="G466" s="266"/>
      <c r="H466" s="266"/>
      <c r="I466" s="266"/>
      <c r="J466" s="248"/>
      <c r="K466" s="249"/>
      <c r="L466" s="249"/>
      <c r="M466" s="249"/>
      <c r="N466" s="249"/>
      <c r="O466" s="249"/>
      <c r="P466" s="26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1" t="s">
        <v>660</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310</v>
      </c>
      <c r="AM627" s="265"/>
      <c r="AN627" s="26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customHeight="1" x14ac:dyDescent="0.2">
      <c r="A631" s="245">
        <v>1</v>
      </c>
      <c r="B631" s="245">
        <v>1</v>
      </c>
      <c r="C631" s="246"/>
      <c r="D631" s="246"/>
      <c r="E631" s="255" t="s">
        <v>773</v>
      </c>
      <c r="F631" s="247"/>
      <c r="G631" s="247"/>
      <c r="H631" s="247"/>
      <c r="I631" s="247"/>
      <c r="J631" s="248" t="s">
        <v>773</v>
      </c>
      <c r="K631" s="249"/>
      <c r="L631" s="249"/>
      <c r="M631" s="249"/>
      <c r="N631" s="249"/>
      <c r="O631" s="249"/>
      <c r="P631" s="260" t="s">
        <v>773</v>
      </c>
      <c r="Q631" s="250"/>
      <c r="R631" s="250"/>
      <c r="S631" s="250"/>
      <c r="T631" s="250"/>
      <c r="U631" s="250"/>
      <c r="V631" s="250"/>
      <c r="W631" s="250"/>
      <c r="X631" s="250"/>
      <c r="Y631" s="251"/>
      <c r="Z631" s="252"/>
      <c r="AA631" s="252"/>
      <c r="AB631" s="253"/>
      <c r="AC631" s="237"/>
      <c r="AD631" s="238"/>
      <c r="AE631" s="238"/>
      <c r="AF631" s="238"/>
      <c r="AG631" s="238"/>
      <c r="AH631" s="239" t="s">
        <v>780</v>
      </c>
      <c r="AI631" s="240"/>
      <c r="AJ631" s="240"/>
      <c r="AK631" s="240"/>
      <c r="AL631" s="241" t="s">
        <v>773</v>
      </c>
      <c r="AM631" s="242"/>
      <c r="AN631" s="242"/>
      <c r="AO631" s="243"/>
      <c r="AP631" s="244" t="s">
        <v>773</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68" max="16383" man="1"/>
    <brk id="307"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2">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721</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684</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2">
      <c r="A6" s="14" t="s">
        <v>85</v>
      </c>
      <c r="B6" s="15" t="s">
        <v>721</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2">
      <c r="A7" s="14" t="s">
        <v>86</v>
      </c>
      <c r="B7" s="15"/>
      <c r="C7" s="13" t="str">
        <f t="shared" si="0"/>
        <v/>
      </c>
      <c r="D7" s="13" t="str">
        <f t="shared" si="8"/>
        <v>科学技術・イノベーション</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2">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2">
      <c r="A9" s="14" t="s">
        <v>88</v>
      </c>
      <c r="B9" s="15"/>
      <c r="C9" s="13" t="str">
        <f t="shared" si="0"/>
        <v/>
      </c>
      <c r="D9" s="13" t="str">
        <f t="shared" si="8"/>
        <v>科学技術・イノベーション</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2">
      <c r="A10" s="14" t="s">
        <v>302</v>
      </c>
      <c r="B10" s="15"/>
      <c r="C10" s="13" t="str">
        <f t="shared" si="0"/>
        <v/>
      </c>
      <c r="D10" s="13" t="str">
        <f t="shared" si="8"/>
        <v>科学技術・イノベーション</v>
      </c>
      <c r="F10" s="18" t="s">
        <v>112</v>
      </c>
      <c r="G10" s="17"/>
      <c r="H10" s="13" t="str">
        <f t="shared" si="1"/>
        <v/>
      </c>
      <c r="I10" s="13" t="str">
        <f t="shared" si="5"/>
        <v>一般会計</v>
      </c>
      <c r="K10" s="14" t="s">
        <v>305</v>
      </c>
      <c r="L10" s="15"/>
      <c r="M10" s="13" t="str">
        <f t="shared" si="2"/>
        <v/>
      </c>
      <c r="N10" s="13" t="str">
        <f t="shared" si="6"/>
        <v/>
      </c>
      <c r="O10" s="13"/>
      <c r="P10" s="13" t="str">
        <f>S8</f>
        <v>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2">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t="s">
        <v>721</v>
      </c>
      <c r="M11" s="13" t="str">
        <f t="shared" si="2"/>
        <v>その他の事項経費</v>
      </c>
      <c r="N11" s="13" t="str">
        <f t="shared" si="6"/>
        <v>その他の事項経費</v>
      </c>
      <c r="O11" s="13"/>
      <c r="P11" s="13"/>
      <c r="Q11" s="19"/>
      <c r="T11" s="13"/>
      <c r="W11" s="32" t="s">
        <v>681</v>
      </c>
      <c r="Y11" s="32" t="s">
        <v>381</v>
      </c>
      <c r="Z11" s="32" t="s">
        <v>509</v>
      </c>
      <c r="AA11" s="86" t="s">
        <v>475</v>
      </c>
      <c r="AB11" s="86" t="s">
        <v>603</v>
      </c>
      <c r="AC11" s="31"/>
      <c r="AD11" s="31"/>
      <c r="AE11" s="31"/>
      <c r="AF11" s="30"/>
      <c r="AG11" s="51" t="s">
        <v>326</v>
      </c>
      <c r="AK11" s="51" t="str">
        <f t="shared" si="7"/>
        <v>J</v>
      </c>
    </row>
    <row r="12" spans="1:42" ht="13.5" customHeight="1" x14ac:dyDescent="0.2">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2">
      <c r="A13" s="14" t="s">
        <v>91</v>
      </c>
      <c r="B13" s="15"/>
      <c r="C13" s="13" t="str">
        <f t="shared" si="9"/>
        <v/>
      </c>
      <c r="D13" s="13" t="str">
        <f t="shared" si="8"/>
        <v>科学技術・イノベーション</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2">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2">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2">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2">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2">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2">
      <c r="A19" s="14" t="s">
        <v>288</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2">
      <c r="A20" s="14" t="s">
        <v>289</v>
      </c>
      <c r="B20" s="15"/>
      <c r="C20" s="13" t="str">
        <f t="shared" si="9"/>
        <v/>
      </c>
      <c r="D20" s="13" t="str">
        <f t="shared" si="8"/>
        <v>科学技術・イノベーション</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2">
      <c r="A21" s="14" t="s">
        <v>290</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2">
      <c r="A22" s="14" t="s">
        <v>291</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683</v>
      </c>
      <c r="W22" s="32" t="s">
        <v>157</v>
      </c>
      <c r="Y22" s="32" t="s">
        <v>392</v>
      </c>
      <c r="Z22" s="32" t="s">
        <v>520</v>
      </c>
      <c r="AA22" s="86" t="s">
        <v>486</v>
      </c>
      <c r="AB22" s="86" t="s">
        <v>614</v>
      </c>
      <c r="AC22" s="31"/>
      <c r="AD22" s="31"/>
      <c r="AE22" s="31"/>
      <c r="AF22" s="30"/>
      <c r="AK22" s="51" t="str">
        <f t="shared" si="7"/>
        <v>U</v>
      </c>
    </row>
    <row r="23" spans="1:37" ht="13.5" customHeight="1" x14ac:dyDescent="0.2">
      <c r="A23" s="83" t="s">
        <v>363</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2">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2">
      <c r="A27" s="13" t="str">
        <f>IF(D23="", "-", D23)</f>
        <v>科学技術・イノベーション</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2">
      <c r="A38" s="13"/>
      <c r="B38" s="13"/>
      <c r="F38" s="13"/>
      <c r="G38" s="19"/>
      <c r="K38" s="13"/>
      <c r="L38" s="13"/>
      <c r="O38" s="13"/>
      <c r="P38" s="13"/>
      <c r="Q38" s="19"/>
      <c r="T38" s="13"/>
      <c r="Y38" s="32" t="s">
        <v>408</v>
      </c>
      <c r="Z38" s="32" t="s">
        <v>536</v>
      </c>
      <c r="AF38" s="30"/>
      <c r="AK38" s="51" t="str">
        <f t="shared" si="7"/>
        <v>k</v>
      </c>
    </row>
    <row r="39" spans="1:37" x14ac:dyDescent="0.2">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2">
      <c r="A40" s="13"/>
      <c r="B40" s="13"/>
      <c r="F40" s="13"/>
      <c r="G40" s="19"/>
      <c r="K40" s="13"/>
      <c r="L40" s="13"/>
      <c r="O40" s="13"/>
      <c r="P40" s="13"/>
      <c r="Q40" s="19"/>
      <c r="T40" s="13"/>
      <c r="U40" s="32"/>
      <c r="Y40" s="32" t="s">
        <v>410</v>
      </c>
      <c r="Z40" s="32" t="s">
        <v>538</v>
      </c>
      <c r="AF40" s="30"/>
      <c r="AK40" s="51" t="str">
        <f t="shared" si="7"/>
        <v>m</v>
      </c>
    </row>
    <row r="41" spans="1:37" x14ac:dyDescent="0.2">
      <c r="A41" s="13"/>
      <c r="B41" s="13"/>
      <c r="F41" s="13"/>
      <c r="G41" s="19"/>
      <c r="K41" s="13"/>
      <c r="L41" s="13"/>
      <c r="O41" s="13"/>
      <c r="P41" s="13"/>
      <c r="Q41" s="19"/>
      <c r="T41" s="13"/>
      <c r="U41" s="32" t="s">
        <v>349</v>
      </c>
      <c r="Y41" s="32" t="s">
        <v>411</v>
      </c>
      <c r="Z41" s="32" t="s">
        <v>539</v>
      </c>
      <c r="AF41" s="30"/>
      <c r="AK41" s="51" t="str">
        <f t="shared" si="7"/>
        <v>n</v>
      </c>
    </row>
    <row r="42" spans="1:37" x14ac:dyDescent="0.2">
      <c r="A42" s="13"/>
      <c r="B42" s="13"/>
      <c r="F42" s="13"/>
      <c r="G42" s="19"/>
      <c r="K42" s="13"/>
      <c r="L42" s="13"/>
      <c r="O42" s="13"/>
      <c r="P42" s="13"/>
      <c r="Q42" s="19"/>
      <c r="T42" s="13"/>
      <c r="U42" s="32" t="s">
        <v>359</v>
      </c>
      <c r="Y42" s="32" t="s">
        <v>412</v>
      </c>
      <c r="Z42" s="32" t="s">
        <v>540</v>
      </c>
      <c r="AF42" s="30"/>
      <c r="AK42" s="51" t="str">
        <f t="shared" si="7"/>
        <v>o</v>
      </c>
    </row>
    <row r="43" spans="1:37" x14ac:dyDescent="0.2">
      <c r="A43" s="13"/>
      <c r="B43" s="13"/>
      <c r="F43" s="13"/>
      <c r="G43" s="19"/>
      <c r="K43" s="13"/>
      <c r="L43" s="13"/>
      <c r="O43" s="13"/>
      <c r="P43" s="13"/>
      <c r="Q43" s="19"/>
      <c r="T43" s="13"/>
      <c r="Y43" s="32" t="s">
        <v>413</v>
      </c>
      <c r="Z43" s="32" t="s">
        <v>541</v>
      </c>
      <c r="AF43" s="30"/>
      <c r="AK43" s="51" t="str">
        <f t="shared" si="7"/>
        <v>p</v>
      </c>
    </row>
    <row r="44" spans="1:37" x14ac:dyDescent="0.2">
      <c r="A44" s="13"/>
      <c r="B44" s="13"/>
      <c r="F44" s="13"/>
      <c r="G44" s="19"/>
      <c r="K44" s="13"/>
      <c r="L44" s="13"/>
      <c r="O44" s="13"/>
      <c r="P44" s="13"/>
      <c r="Q44" s="19"/>
      <c r="T44" s="13"/>
      <c r="Y44" s="32" t="s">
        <v>414</v>
      </c>
      <c r="Z44" s="32" t="s">
        <v>542</v>
      </c>
      <c r="AF44" s="30"/>
      <c r="AK44" s="51" t="str">
        <f t="shared" si="7"/>
        <v>q</v>
      </c>
    </row>
    <row r="45" spans="1:37" x14ac:dyDescent="0.2">
      <c r="A45" s="13"/>
      <c r="B45" s="13"/>
      <c r="F45" s="13"/>
      <c r="G45" s="19"/>
      <c r="K45" s="13"/>
      <c r="L45" s="13"/>
      <c r="O45" s="13"/>
      <c r="P45" s="13"/>
      <c r="Q45" s="19"/>
      <c r="T45" s="13"/>
      <c r="U45" s="29" t="s">
        <v>161</v>
      </c>
      <c r="Y45" s="32" t="s">
        <v>415</v>
      </c>
      <c r="Z45" s="32" t="s">
        <v>543</v>
      </c>
      <c r="AF45" s="30"/>
      <c r="AK45" s="51" t="str">
        <f t="shared" si="7"/>
        <v>r</v>
      </c>
    </row>
    <row r="46" spans="1:37" x14ac:dyDescent="0.2">
      <c r="A46" s="13"/>
      <c r="B46" s="13"/>
      <c r="F46" s="13"/>
      <c r="G46" s="19"/>
      <c r="K46" s="13"/>
      <c r="L46" s="13"/>
      <c r="O46" s="13"/>
      <c r="P46" s="13"/>
      <c r="Q46" s="19"/>
      <c r="T46" s="13"/>
      <c r="U46" s="93" t="s">
        <v>682</v>
      </c>
      <c r="Y46" s="32" t="s">
        <v>416</v>
      </c>
      <c r="Z46" s="32" t="s">
        <v>544</v>
      </c>
      <c r="AF46" s="30"/>
      <c r="AK46" s="51" t="str">
        <f t="shared" si="7"/>
        <v>s</v>
      </c>
    </row>
    <row r="47" spans="1:37" x14ac:dyDescent="0.2">
      <c r="A47" s="13"/>
      <c r="B47" s="13"/>
      <c r="F47" s="13"/>
      <c r="G47" s="19"/>
      <c r="K47" s="13"/>
      <c r="L47" s="13"/>
      <c r="O47" s="13"/>
      <c r="P47" s="13"/>
      <c r="Q47" s="19"/>
      <c r="T47" s="13"/>
      <c r="Y47" s="32" t="s">
        <v>417</v>
      </c>
      <c r="Z47" s="32" t="s">
        <v>545</v>
      </c>
      <c r="AF47" s="30"/>
      <c r="AK47" s="51" t="str">
        <f t="shared" si="7"/>
        <v>t</v>
      </c>
    </row>
    <row r="48" spans="1:37" x14ac:dyDescent="0.2">
      <c r="A48" s="13"/>
      <c r="B48" s="13"/>
      <c r="F48" s="13"/>
      <c r="G48" s="19"/>
      <c r="K48" s="13"/>
      <c r="L48" s="13"/>
      <c r="O48" s="13"/>
      <c r="P48" s="13"/>
      <c r="Q48" s="19"/>
      <c r="T48" s="13"/>
      <c r="U48" s="93">
        <v>2021</v>
      </c>
      <c r="Y48" s="32" t="s">
        <v>418</v>
      </c>
      <c r="Z48" s="32" t="s">
        <v>546</v>
      </c>
      <c r="AF48" s="30"/>
      <c r="AK48" s="51" t="str">
        <f t="shared" si="7"/>
        <v>u</v>
      </c>
    </row>
    <row r="49" spans="1:37" x14ac:dyDescent="0.2">
      <c r="A49" s="13"/>
      <c r="B49" s="13"/>
      <c r="F49" s="13"/>
      <c r="G49" s="19"/>
      <c r="K49" s="13"/>
      <c r="L49" s="13"/>
      <c r="O49" s="13"/>
      <c r="P49" s="13"/>
      <c r="Q49" s="19"/>
      <c r="T49" s="13"/>
      <c r="U49" s="93">
        <v>2022</v>
      </c>
      <c r="Y49" s="32" t="s">
        <v>419</v>
      </c>
      <c r="Z49" s="32" t="s">
        <v>547</v>
      </c>
      <c r="AF49" s="30"/>
      <c r="AK49" s="51" t="str">
        <f t="shared" si="7"/>
        <v>v</v>
      </c>
    </row>
    <row r="50" spans="1:37" x14ac:dyDescent="0.2">
      <c r="A50" s="13"/>
      <c r="B50" s="13"/>
      <c r="F50" s="13"/>
      <c r="G50" s="19"/>
      <c r="K50" s="13"/>
      <c r="L50" s="13"/>
      <c r="O50" s="13"/>
      <c r="P50" s="13"/>
      <c r="Q50" s="19"/>
      <c r="T50" s="13"/>
      <c r="U50" s="93">
        <v>2023</v>
      </c>
      <c r="Y50" s="32" t="s">
        <v>420</v>
      </c>
      <c r="Z50" s="32" t="s">
        <v>548</v>
      </c>
      <c r="AF50" s="30"/>
    </row>
    <row r="51" spans="1:37" x14ac:dyDescent="0.2">
      <c r="A51" s="13"/>
      <c r="B51" s="13"/>
      <c r="F51" s="13"/>
      <c r="G51" s="19"/>
      <c r="K51" s="13"/>
      <c r="L51" s="13"/>
      <c r="O51" s="13"/>
      <c r="P51" s="13"/>
      <c r="Q51" s="19"/>
      <c r="T51" s="13"/>
      <c r="U51" s="93">
        <v>2024</v>
      </c>
      <c r="Y51" s="32" t="s">
        <v>421</v>
      </c>
      <c r="Z51" s="32" t="s">
        <v>549</v>
      </c>
      <c r="AF51" s="30"/>
    </row>
    <row r="52" spans="1:37" x14ac:dyDescent="0.2">
      <c r="A52" s="13"/>
      <c r="B52" s="13"/>
      <c r="F52" s="13"/>
      <c r="G52" s="19"/>
      <c r="K52" s="13"/>
      <c r="L52" s="13"/>
      <c r="O52" s="13"/>
      <c r="P52" s="13"/>
      <c r="Q52" s="19"/>
      <c r="T52" s="13"/>
      <c r="U52" s="93">
        <v>2025</v>
      </c>
      <c r="Y52" s="32" t="s">
        <v>422</v>
      </c>
      <c r="Z52" s="32" t="s">
        <v>550</v>
      </c>
      <c r="AF52" s="30"/>
    </row>
    <row r="53" spans="1:37" x14ac:dyDescent="0.2">
      <c r="A53" s="13"/>
      <c r="B53" s="13"/>
      <c r="F53" s="13"/>
      <c r="G53" s="19"/>
      <c r="K53" s="13"/>
      <c r="L53" s="13"/>
      <c r="O53" s="13"/>
      <c r="P53" s="13"/>
      <c r="Q53" s="19"/>
      <c r="T53" s="13"/>
      <c r="U53" s="93">
        <v>2026</v>
      </c>
      <c r="Y53" s="32" t="s">
        <v>423</v>
      </c>
      <c r="Z53" s="32" t="s">
        <v>551</v>
      </c>
      <c r="AF53" s="30"/>
    </row>
    <row r="54" spans="1:37" x14ac:dyDescent="0.2">
      <c r="A54" s="13"/>
      <c r="B54" s="13"/>
      <c r="F54" s="13"/>
      <c r="G54" s="19"/>
      <c r="K54" s="13"/>
      <c r="L54" s="13"/>
      <c r="O54" s="13"/>
      <c r="P54" s="20"/>
      <c r="Q54" s="19"/>
      <c r="T54" s="13"/>
      <c r="Y54" s="32" t="s">
        <v>424</v>
      </c>
      <c r="Z54" s="32" t="s">
        <v>552</v>
      </c>
      <c r="AF54" s="30"/>
    </row>
    <row r="55" spans="1:37" x14ac:dyDescent="0.2">
      <c r="A55" s="13"/>
      <c r="B55" s="13"/>
      <c r="F55" s="13"/>
      <c r="G55" s="19"/>
      <c r="K55" s="13"/>
      <c r="L55" s="13"/>
      <c r="O55" s="13"/>
      <c r="P55" s="13"/>
      <c r="Q55" s="19"/>
      <c r="T55" s="13"/>
      <c r="Y55" s="32" t="s">
        <v>425</v>
      </c>
      <c r="Z55" s="32" t="s">
        <v>553</v>
      </c>
      <c r="AF55" s="30"/>
    </row>
    <row r="56" spans="1:37" x14ac:dyDescent="0.2">
      <c r="A56" s="13"/>
      <c r="B56" s="13"/>
      <c r="F56" s="13"/>
      <c r="G56" s="19"/>
      <c r="K56" s="13"/>
      <c r="L56" s="13"/>
      <c r="O56" s="13"/>
      <c r="P56" s="13"/>
      <c r="Q56" s="19"/>
      <c r="T56" s="13"/>
      <c r="U56" s="93">
        <v>20</v>
      </c>
      <c r="Y56" s="32" t="s">
        <v>426</v>
      </c>
      <c r="Z56" s="32" t="s">
        <v>554</v>
      </c>
      <c r="AF56" s="30"/>
    </row>
    <row r="57" spans="1:37" x14ac:dyDescent="0.2">
      <c r="A57" s="13"/>
      <c r="B57" s="13"/>
      <c r="F57" s="13"/>
      <c r="G57" s="19"/>
      <c r="K57" s="13"/>
      <c r="L57" s="13"/>
      <c r="O57" s="13"/>
      <c r="P57" s="13"/>
      <c r="Q57" s="19"/>
      <c r="T57" s="13"/>
      <c r="U57" s="32" t="s">
        <v>624</v>
      </c>
      <c r="Y57" s="32" t="s">
        <v>427</v>
      </c>
      <c r="Z57" s="32" t="s">
        <v>555</v>
      </c>
      <c r="AF57" s="30"/>
    </row>
    <row r="58" spans="1:37" x14ac:dyDescent="0.2">
      <c r="A58" s="13"/>
      <c r="B58" s="13"/>
      <c r="F58" s="13"/>
      <c r="G58" s="19"/>
      <c r="K58" s="13"/>
      <c r="L58" s="13"/>
      <c r="O58" s="13"/>
      <c r="P58" s="13"/>
      <c r="Q58" s="19"/>
      <c r="T58" s="13"/>
      <c r="U58" s="32" t="s">
        <v>625</v>
      </c>
      <c r="Y58" s="32" t="s">
        <v>428</v>
      </c>
      <c r="Z58" s="32" t="s">
        <v>556</v>
      </c>
      <c r="AF58" s="30"/>
    </row>
    <row r="59" spans="1:37" x14ac:dyDescent="0.2">
      <c r="A59" s="13"/>
      <c r="B59" s="13"/>
      <c r="F59" s="13"/>
      <c r="G59" s="19"/>
      <c r="K59" s="13"/>
      <c r="L59" s="13"/>
      <c r="O59" s="13"/>
      <c r="P59" s="13"/>
      <c r="Q59" s="19"/>
      <c r="T59" s="13"/>
      <c r="Y59" s="32" t="s">
        <v>429</v>
      </c>
      <c r="Z59" s="32" t="s">
        <v>557</v>
      </c>
      <c r="AF59" s="30"/>
    </row>
    <row r="60" spans="1:37" x14ac:dyDescent="0.2">
      <c r="A60" s="13"/>
      <c r="B60" s="13"/>
      <c r="F60" s="13"/>
      <c r="G60" s="19"/>
      <c r="K60" s="13"/>
      <c r="L60" s="13"/>
      <c r="O60" s="13"/>
      <c r="P60" s="13"/>
      <c r="Q60" s="19"/>
      <c r="T60" s="13"/>
      <c r="Y60" s="32" t="s">
        <v>430</v>
      </c>
      <c r="Z60" s="32" t="s">
        <v>558</v>
      </c>
      <c r="AF60" s="30"/>
    </row>
    <row r="61" spans="1:37" x14ac:dyDescent="0.2">
      <c r="A61" s="13"/>
      <c r="B61" s="13"/>
      <c r="F61" s="13"/>
      <c r="G61" s="19"/>
      <c r="K61" s="13"/>
      <c r="L61" s="13"/>
      <c r="O61" s="13"/>
      <c r="P61" s="13"/>
      <c r="Q61" s="19"/>
      <c r="T61" s="13"/>
      <c r="Y61" s="32" t="s">
        <v>431</v>
      </c>
      <c r="Z61" s="32" t="s">
        <v>559</v>
      </c>
      <c r="AF61" s="30"/>
    </row>
    <row r="62" spans="1:37" x14ac:dyDescent="0.2">
      <c r="A62" s="13"/>
      <c r="B62" s="13"/>
      <c r="F62" s="13"/>
      <c r="G62" s="19"/>
      <c r="K62" s="13"/>
      <c r="L62" s="13"/>
      <c r="O62" s="13"/>
      <c r="P62" s="13"/>
      <c r="Q62" s="19"/>
      <c r="T62" s="13"/>
      <c r="Y62" s="32" t="s">
        <v>432</v>
      </c>
      <c r="Z62" s="32" t="s">
        <v>560</v>
      </c>
      <c r="AF62" s="30"/>
    </row>
    <row r="63" spans="1:37" x14ac:dyDescent="0.2">
      <c r="A63" s="13"/>
      <c r="B63" s="13"/>
      <c r="F63" s="13"/>
      <c r="G63" s="19"/>
      <c r="K63" s="13"/>
      <c r="L63" s="13"/>
      <c r="O63" s="13"/>
      <c r="P63" s="13"/>
      <c r="Q63" s="19"/>
      <c r="T63" s="13"/>
      <c r="Y63" s="32" t="s">
        <v>433</v>
      </c>
      <c r="Z63" s="32" t="s">
        <v>561</v>
      </c>
      <c r="AF63" s="30"/>
    </row>
    <row r="64" spans="1:37" x14ac:dyDescent="0.2">
      <c r="A64" s="13"/>
      <c r="B64" s="13"/>
      <c r="F64" s="13"/>
      <c r="G64" s="19"/>
      <c r="K64" s="13"/>
      <c r="L64" s="13"/>
      <c r="O64" s="13"/>
      <c r="P64" s="13"/>
      <c r="Q64" s="19"/>
      <c r="T64" s="13"/>
      <c r="Y64" s="32" t="s">
        <v>434</v>
      </c>
      <c r="Z64" s="32" t="s">
        <v>562</v>
      </c>
      <c r="AF64" s="30"/>
    </row>
    <row r="65" spans="1:32" x14ac:dyDescent="0.2">
      <c r="A65" s="13"/>
      <c r="B65" s="13"/>
      <c r="F65" s="13"/>
      <c r="G65" s="19"/>
      <c r="K65" s="13"/>
      <c r="L65" s="13"/>
      <c r="O65" s="13"/>
      <c r="P65" s="13"/>
      <c r="Q65" s="19"/>
      <c r="T65" s="13"/>
      <c r="Y65" s="32" t="s">
        <v>435</v>
      </c>
      <c r="Z65" s="32" t="s">
        <v>563</v>
      </c>
      <c r="AF65" s="30"/>
    </row>
    <row r="66" spans="1:32" x14ac:dyDescent="0.2">
      <c r="A66" s="13"/>
      <c r="B66" s="13"/>
      <c r="F66" s="13"/>
      <c r="G66" s="19"/>
      <c r="K66" s="13"/>
      <c r="L66" s="13"/>
      <c r="O66" s="13"/>
      <c r="P66" s="13"/>
      <c r="Q66" s="19"/>
      <c r="T66" s="13"/>
      <c r="Y66" s="32" t="s">
        <v>67</v>
      </c>
      <c r="Z66" s="32" t="s">
        <v>564</v>
      </c>
      <c r="AF66" s="30"/>
    </row>
    <row r="67" spans="1:32" x14ac:dyDescent="0.2">
      <c r="A67" s="13"/>
      <c r="B67" s="13"/>
      <c r="F67" s="13"/>
      <c r="G67" s="19"/>
      <c r="K67" s="13"/>
      <c r="L67" s="13"/>
      <c r="O67" s="13"/>
      <c r="P67" s="13"/>
      <c r="Q67" s="19"/>
      <c r="T67" s="13"/>
      <c r="Y67" s="32" t="s">
        <v>436</v>
      </c>
      <c r="Z67" s="32" t="s">
        <v>565</v>
      </c>
      <c r="AF67" s="30"/>
    </row>
    <row r="68" spans="1:32" x14ac:dyDescent="0.2">
      <c r="A68" s="13"/>
      <c r="B68" s="13"/>
      <c r="F68" s="13"/>
      <c r="G68" s="19"/>
      <c r="K68" s="13"/>
      <c r="L68" s="13"/>
      <c r="O68" s="13"/>
      <c r="P68" s="13"/>
      <c r="Q68" s="19"/>
      <c r="T68" s="13"/>
      <c r="Y68" s="32" t="s">
        <v>437</v>
      </c>
      <c r="Z68" s="32" t="s">
        <v>566</v>
      </c>
      <c r="AF68" s="30"/>
    </row>
    <row r="69" spans="1:32" x14ac:dyDescent="0.2">
      <c r="A69" s="13"/>
      <c r="B69" s="13"/>
      <c r="F69" s="13"/>
      <c r="G69" s="19"/>
      <c r="K69" s="13"/>
      <c r="L69" s="13"/>
      <c r="O69" s="13"/>
      <c r="P69" s="13"/>
      <c r="Q69" s="19"/>
      <c r="T69" s="13"/>
      <c r="Y69" s="32" t="s">
        <v>438</v>
      </c>
      <c r="Z69" s="32" t="s">
        <v>567</v>
      </c>
      <c r="AF69" s="30"/>
    </row>
    <row r="70" spans="1:32" x14ac:dyDescent="0.2">
      <c r="A70" s="13"/>
      <c r="B70" s="13"/>
      <c r="Y70" s="32" t="s">
        <v>439</v>
      </c>
      <c r="Z70" s="32" t="s">
        <v>568</v>
      </c>
    </row>
    <row r="71" spans="1:32" x14ac:dyDescent="0.2">
      <c r="Y71" s="32" t="s">
        <v>440</v>
      </c>
      <c r="Z71" s="32" t="s">
        <v>569</v>
      </c>
    </row>
    <row r="72" spans="1:32" x14ac:dyDescent="0.2">
      <c r="Y72" s="32" t="s">
        <v>441</v>
      </c>
      <c r="Z72" s="32" t="s">
        <v>570</v>
      </c>
    </row>
    <row r="73" spans="1:32" x14ac:dyDescent="0.2">
      <c r="Y73" s="32" t="s">
        <v>442</v>
      </c>
      <c r="Z73" s="32" t="s">
        <v>571</v>
      </c>
    </row>
    <row r="74" spans="1:32" x14ac:dyDescent="0.2">
      <c r="Y74" s="32" t="s">
        <v>443</v>
      </c>
      <c r="Z74" s="32" t="s">
        <v>572</v>
      </c>
    </row>
    <row r="75" spans="1:32" x14ac:dyDescent="0.2">
      <c r="Y75" s="32" t="s">
        <v>444</v>
      </c>
      <c r="Z75" s="32" t="s">
        <v>573</v>
      </c>
    </row>
    <row r="76" spans="1:32" x14ac:dyDescent="0.2">
      <c r="Y76" s="32" t="s">
        <v>445</v>
      </c>
      <c r="Z76" s="32" t="s">
        <v>574</v>
      </c>
    </row>
    <row r="77" spans="1:32" x14ac:dyDescent="0.2">
      <c r="Y77" s="32" t="s">
        <v>446</v>
      </c>
      <c r="Z77" s="32" t="s">
        <v>575</v>
      </c>
    </row>
    <row r="78" spans="1:32" x14ac:dyDescent="0.2">
      <c r="Y78" s="32" t="s">
        <v>447</v>
      </c>
      <c r="Z78" s="32" t="s">
        <v>576</v>
      </c>
    </row>
    <row r="79" spans="1:32" x14ac:dyDescent="0.2">
      <c r="Y79" s="32" t="s">
        <v>448</v>
      </c>
      <c r="Z79" s="32" t="s">
        <v>577</v>
      </c>
    </row>
    <row r="80" spans="1:32" x14ac:dyDescent="0.2">
      <c r="Y80" s="32" t="s">
        <v>449</v>
      </c>
      <c r="Z80" s="32" t="s">
        <v>578</v>
      </c>
    </row>
    <row r="81" spans="25:26" x14ac:dyDescent="0.2">
      <c r="Y81" s="32" t="s">
        <v>450</v>
      </c>
      <c r="Z81" s="32" t="s">
        <v>579</v>
      </c>
    </row>
    <row r="82" spans="25:26" x14ac:dyDescent="0.2">
      <c r="Y82" s="32" t="s">
        <v>451</v>
      </c>
      <c r="Z82" s="32" t="s">
        <v>580</v>
      </c>
    </row>
    <row r="83" spans="25:26" x14ac:dyDescent="0.2">
      <c r="Y83" s="32" t="s">
        <v>452</v>
      </c>
      <c r="Z83" s="32" t="s">
        <v>581</v>
      </c>
    </row>
    <row r="84" spans="25:26" x14ac:dyDescent="0.2">
      <c r="Y84" s="32" t="s">
        <v>453</v>
      </c>
      <c r="Z84" s="32" t="s">
        <v>582</v>
      </c>
    </row>
    <row r="85" spans="25:26" x14ac:dyDescent="0.2">
      <c r="Y85" s="32" t="s">
        <v>454</v>
      </c>
      <c r="Z85" s="32" t="s">
        <v>583</v>
      </c>
    </row>
    <row r="86" spans="25:26" x14ac:dyDescent="0.2">
      <c r="Y86" s="32" t="s">
        <v>455</v>
      </c>
      <c r="Z86" s="32" t="s">
        <v>584</v>
      </c>
    </row>
    <row r="87" spans="25:26" x14ac:dyDescent="0.2">
      <c r="Y87" s="32" t="s">
        <v>456</v>
      </c>
      <c r="Z87" s="32" t="s">
        <v>585</v>
      </c>
    </row>
    <row r="88" spans="25:26" x14ac:dyDescent="0.2">
      <c r="Y88" s="32" t="s">
        <v>457</v>
      </c>
      <c r="Z88" s="32" t="s">
        <v>586</v>
      </c>
    </row>
    <row r="89" spans="25:26" x14ac:dyDescent="0.2">
      <c r="Y89" s="32" t="s">
        <v>458</v>
      </c>
      <c r="Z89" s="32" t="s">
        <v>587</v>
      </c>
    </row>
    <row r="90" spans="25:26" x14ac:dyDescent="0.2">
      <c r="Y90" s="32" t="s">
        <v>459</v>
      </c>
      <c r="Z90" s="32" t="s">
        <v>588</v>
      </c>
    </row>
    <row r="91" spans="25:26" x14ac:dyDescent="0.2">
      <c r="Y91" s="32" t="s">
        <v>460</v>
      </c>
      <c r="Z91" s="32" t="s">
        <v>589</v>
      </c>
    </row>
    <row r="92" spans="25:26" x14ac:dyDescent="0.2">
      <c r="Y92" s="32" t="s">
        <v>461</v>
      </c>
      <c r="Z92" s="32" t="s">
        <v>590</v>
      </c>
    </row>
    <row r="93" spans="25:26" x14ac:dyDescent="0.2">
      <c r="Y93" s="32" t="s">
        <v>462</v>
      </c>
      <c r="Z93" s="32" t="s">
        <v>591</v>
      </c>
    </row>
    <row r="94" spans="25:26" x14ac:dyDescent="0.2">
      <c r="Y94" s="32" t="s">
        <v>463</v>
      </c>
      <c r="Z94" s="32" t="s">
        <v>592</v>
      </c>
    </row>
    <row r="95" spans="25:26" x14ac:dyDescent="0.2">
      <c r="Y95" s="32" t="s">
        <v>464</v>
      </c>
      <c r="Z95" s="32" t="s">
        <v>593</v>
      </c>
    </row>
    <row r="96" spans="25:26" x14ac:dyDescent="0.2">
      <c r="Y96" s="32" t="s">
        <v>367</v>
      </c>
      <c r="Z96" s="32" t="s">
        <v>594</v>
      </c>
    </row>
    <row r="97" spans="25:26" x14ac:dyDescent="0.2">
      <c r="Y97" s="32" t="s">
        <v>465</v>
      </c>
      <c r="Z97" s="32" t="s">
        <v>595</v>
      </c>
    </row>
    <row r="98" spans="25:26" x14ac:dyDescent="0.2">
      <c r="Y98" s="32" t="s">
        <v>466</v>
      </c>
      <c r="Z98" s="32" t="s">
        <v>596</v>
      </c>
    </row>
    <row r="99" spans="25:26" x14ac:dyDescent="0.2">
      <c r="Y99" s="32" t="s">
        <v>496</v>
      </c>
      <c r="Z99" s="32" t="s">
        <v>597</v>
      </c>
    </row>
    <row r="100" spans="25:26" x14ac:dyDescent="0.2">
      <c r="Y100" s="32" t="s">
        <v>686</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6" t="s">
        <v>314</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369</v>
      </c>
      <c r="AF2" s="925"/>
      <c r="AG2" s="925"/>
      <c r="AH2" s="128"/>
      <c r="AI2" s="925" t="s">
        <v>465</v>
      </c>
      <c r="AJ2" s="925"/>
      <c r="AK2" s="925"/>
      <c r="AL2" s="128"/>
      <c r="AM2" s="925" t="s">
        <v>466</v>
      </c>
      <c r="AN2" s="925"/>
      <c r="AO2" s="925"/>
      <c r="AP2" s="128"/>
      <c r="AQ2" s="135" t="s">
        <v>223</v>
      </c>
      <c r="AR2" s="136"/>
      <c r="AS2" s="136"/>
      <c r="AT2" s="137"/>
      <c r="AU2" s="138" t="s">
        <v>129</v>
      </c>
      <c r="AV2" s="138"/>
      <c r="AW2" s="138"/>
      <c r="AX2" s="139"/>
      <c r="AY2" s="34">
        <f>COUNTA($G$4)</f>
        <v>0</v>
      </c>
    </row>
    <row r="3" spans="1:51" ht="18.75" customHeight="1" x14ac:dyDescent="0.2">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2">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5" t="s">
        <v>341</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6" t="s">
        <v>314</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369</v>
      </c>
      <c r="AF9" s="925"/>
      <c r="AG9" s="925"/>
      <c r="AH9" s="128"/>
      <c r="AI9" s="925" t="s">
        <v>465</v>
      </c>
      <c r="AJ9" s="925"/>
      <c r="AK9" s="925"/>
      <c r="AL9" s="128"/>
      <c r="AM9" s="925" t="s">
        <v>466</v>
      </c>
      <c r="AN9" s="925"/>
      <c r="AO9" s="925"/>
      <c r="AP9" s="128"/>
      <c r="AQ9" s="135" t="s">
        <v>223</v>
      </c>
      <c r="AR9" s="136"/>
      <c r="AS9" s="136"/>
      <c r="AT9" s="137"/>
      <c r="AU9" s="138" t="s">
        <v>129</v>
      </c>
      <c r="AV9" s="138"/>
      <c r="AW9" s="138"/>
      <c r="AX9" s="139"/>
      <c r="AY9" s="34">
        <f>COUNTA($G$11)</f>
        <v>0</v>
      </c>
    </row>
    <row r="10" spans="1:51" ht="18.75" customHeight="1" x14ac:dyDescent="0.2">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2">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5" t="s">
        <v>341</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6" t="s">
        <v>314</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369</v>
      </c>
      <c r="AF16" s="925"/>
      <c r="AG16" s="925"/>
      <c r="AH16" s="128"/>
      <c r="AI16" s="925" t="s">
        <v>465</v>
      </c>
      <c r="AJ16" s="925"/>
      <c r="AK16" s="925"/>
      <c r="AL16" s="128"/>
      <c r="AM16" s="925" t="s">
        <v>466</v>
      </c>
      <c r="AN16" s="925"/>
      <c r="AO16" s="925"/>
      <c r="AP16" s="128"/>
      <c r="AQ16" s="135" t="s">
        <v>223</v>
      </c>
      <c r="AR16" s="136"/>
      <c r="AS16" s="136"/>
      <c r="AT16" s="137"/>
      <c r="AU16" s="138" t="s">
        <v>129</v>
      </c>
      <c r="AV16" s="138"/>
      <c r="AW16" s="138"/>
      <c r="AX16" s="139"/>
      <c r="AY16" s="34">
        <f>COUNTA($G$18)</f>
        <v>0</v>
      </c>
    </row>
    <row r="17" spans="1:51" ht="18.75" customHeight="1" x14ac:dyDescent="0.2">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2">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5" t="s">
        <v>341</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6" t="s">
        <v>314</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369</v>
      </c>
      <c r="AF23" s="925"/>
      <c r="AG23" s="925"/>
      <c r="AH23" s="128"/>
      <c r="AI23" s="925" t="s">
        <v>465</v>
      </c>
      <c r="AJ23" s="925"/>
      <c r="AK23" s="925"/>
      <c r="AL23" s="128"/>
      <c r="AM23" s="925" t="s">
        <v>466</v>
      </c>
      <c r="AN23" s="925"/>
      <c r="AO23" s="925"/>
      <c r="AP23" s="128"/>
      <c r="AQ23" s="135" t="s">
        <v>223</v>
      </c>
      <c r="AR23" s="136"/>
      <c r="AS23" s="136"/>
      <c r="AT23" s="137"/>
      <c r="AU23" s="138" t="s">
        <v>129</v>
      </c>
      <c r="AV23" s="138"/>
      <c r="AW23" s="138"/>
      <c r="AX23" s="139"/>
      <c r="AY23" s="34">
        <f>COUNTA($G$25)</f>
        <v>0</v>
      </c>
    </row>
    <row r="24" spans="1:51" ht="18.75" customHeight="1" x14ac:dyDescent="0.2">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2">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5" t="s">
        <v>341</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6" t="s">
        <v>314</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369</v>
      </c>
      <c r="AF30" s="925"/>
      <c r="AG30" s="925"/>
      <c r="AH30" s="128"/>
      <c r="AI30" s="925" t="s">
        <v>465</v>
      </c>
      <c r="AJ30" s="925"/>
      <c r="AK30" s="925"/>
      <c r="AL30" s="128"/>
      <c r="AM30" s="925" t="s">
        <v>466</v>
      </c>
      <c r="AN30" s="925"/>
      <c r="AO30" s="925"/>
      <c r="AP30" s="128"/>
      <c r="AQ30" s="135" t="s">
        <v>223</v>
      </c>
      <c r="AR30" s="136"/>
      <c r="AS30" s="136"/>
      <c r="AT30" s="137"/>
      <c r="AU30" s="138" t="s">
        <v>129</v>
      </c>
      <c r="AV30" s="138"/>
      <c r="AW30" s="138"/>
      <c r="AX30" s="139"/>
      <c r="AY30" s="34">
        <f>COUNTA($G$32)</f>
        <v>0</v>
      </c>
    </row>
    <row r="31" spans="1:51" ht="18.75" customHeight="1" x14ac:dyDescent="0.2">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2">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5" t="s">
        <v>341</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6" t="s">
        <v>314</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369</v>
      </c>
      <c r="AF37" s="925"/>
      <c r="AG37" s="925"/>
      <c r="AH37" s="128"/>
      <c r="AI37" s="925" t="s">
        <v>465</v>
      </c>
      <c r="AJ37" s="925"/>
      <c r="AK37" s="925"/>
      <c r="AL37" s="128"/>
      <c r="AM37" s="925" t="s">
        <v>466</v>
      </c>
      <c r="AN37" s="925"/>
      <c r="AO37" s="925"/>
      <c r="AP37" s="128"/>
      <c r="AQ37" s="135" t="s">
        <v>223</v>
      </c>
      <c r="AR37" s="136"/>
      <c r="AS37" s="136"/>
      <c r="AT37" s="137"/>
      <c r="AU37" s="138" t="s">
        <v>129</v>
      </c>
      <c r="AV37" s="138"/>
      <c r="AW37" s="138"/>
      <c r="AX37" s="139"/>
      <c r="AY37" s="34">
        <f>COUNTA($G$39)</f>
        <v>0</v>
      </c>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2">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5" t="s">
        <v>341</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6" t="s">
        <v>314</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369</v>
      </c>
      <c r="AF44" s="925"/>
      <c r="AG44" s="925"/>
      <c r="AH44" s="128"/>
      <c r="AI44" s="925" t="s">
        <v>465</v>
      </c>
      <c r="AJ44" s="925"/>
      <c r="AK44" s="925"/>
      <c r="AL44" s="128"/>
      <c r="AM44" s="925" t="s">
        <v>466</v>
      </c>
      <c r="AN44" s="925"/>
      <c r="AO44" s="925"/>
      <c r="AP44" s="128"/>
      <c r="AQ44" s="135" t="s">
        <v>223</v>
      </c>
      <c r="AR44" s="136"/>
      <c r="AS44" s="136"/>
      <c r="AT44" s="137"/>
      <c r="AU44" s="138" t="s">
        <v>129</v>
      </c>
      <c r="AV44" s="138"/>
      <c r="AW44" s="138"/>
      <c r="AX44" s="139"/>
      <c r="AY44" s="34">
        <f>COUNTA($G$46)</f>
        <v>0</v>
      </c>
    </row>
    <row r="45" spans="1:51" ht="18.75" customHeight="1" x14ac:dyDescent="0.2">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2">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5" t="s">
        <v>341</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6" t="s">
        <v>314</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369</v>
      </c>
      <c r="AF51" s="925"/>
      <c r="AG51" s="925"/>
      <c r="AH51" s="128"/>
      <c r="AI51" s="925" t="s">
        <v>465</v>
      </c>
      <c r="AJ51" s="925"/>
      <c r="AK51" s="925"/>
      <c r="AL51" s="128"/>
      <c r="AM51" s="925" t="s">
        <v>466</v>
      </c>
      <c r="AN51" s="925"/>
      <c r="AO51" s="925"/>
      <c r="AP51" s="128"/>
      <c r="AQ51" s="135" t="s">
        <v>223</v>
      </c>
      <c r="AR51" s="136"/>
      <c r="AS51" s="136"/>
      <c r="AT51" s="137"/>
      <c r="AU51" s="138" t="s">
        <v>129</v>
      </c>
      <c r="AV51" s="138"/>
      <c r="AW51" s="138"/>
      <c r="AX51" s="139"/>
      <c r="AY51" s="34">
        <f>COUNTA($G$53)</f>
        <v>0</v>
      </c>
    </row>
    <row r="52" spans="1:51" ht="18.75" customHeight="1" x14ac:dyDescent="0.2">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2">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5" t="s">
        <v>341</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6" t="s">
        <v>314</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369</v>
      </c>
      <c r="AF58" s="925"/>
      <c r="AG58" s="925"/>
      <c r="AH58" s="128"/>
      <c r="AI58" s="925" t="s">
        <v>465</v>
      </c>
      <c r="AJ58" s="925"/>
      <c r="AK58" s="925"/>
      <c r="AL58" s="128"/>
      <c r="AM58" s="925" t="s">
        <v>466</v>
      </c>
      <c r="AN58" s="925"/>
      <c r="AO58" s="925"/>
      <c r="AP58" s="128"/>
      <c r="AQ58" s="135" t="s">
        <v>223</v>
      </c>
      <c r="AR58" s="136"/>
      <c r="AS58" s="136"/>
      <c r="AT58" s="137"/>
      <c r="AU58" s="138" t="s">
        <v>129</v>
      </c>
      <c r="AV58" s="138"/>
      <c r="AW58" s="138"/>
      <c r="AX58" s="139"/>
      <c r="AY58" s="34">
        <f>COUNTA($G$60)</f>
        <v>0</v>
      </c>
    </row>
    <row r="59" spans="1:51" ht="18.75" customHeight="1" x14ac:dyDescent="0.2">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2">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5" t="s">
        <v>341</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6" t="s">
        <v>314</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369</v>
      </c>
      <c r="AF65" s="925"/>
      <c r="AG65" s="925"/>
      <c r="AH65" s="128"/>
      <c r="AI65" s="925" t="s">
        <v>465</v>
      </c>
      <c r="AJ65" s="925"/>
      <c r="AK65" s="925"/>
      <c r="AL65" s="128"/>
      <c r="AM65" s="925" t="s">
        <v>466</v>
      </c>
      <c r="AN65" s="925"/>
      <c r="AO65" s="925"/>
      <c r="AP65" s="128"/>
      <c r="AQ65" s="135" t="s">
        <v>223</v>
      </c>
      <c r="AR65" s="136"/>
      <c r="AS65" s="136"/>
      <c r="AT65" s="137"/>
      <c r="AU65" s="138" t="s">
        <v>129</v>
      </c>
      <c r="AV65" s="138"/>
      <c r="AW65" s="138"/>
      <c r="AX65" s="139"/>
      <c r="AY65" s="34">
        <f>COUNTA($G$67)</f>
        <v>0</v>
      </c>
    </row>
    <row r="66" spans="1:51" ht="18.75" customHeight="1" x14ac:dyDescent="0.2">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2">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5" t="s">
        <v>341</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4" t="s">
        <v>26</v>
      </c>
      <c r="B2" s="965"/>
      <c r="C2" s="965"/>
      <c r="D2" s="965"/>
      <c r="E2" s="965"/>
      <c r="F2" s="966"/>
      <c r="G2" s="309" t="s">
        <v>327</v>
      </c>
      <c r="H2" s="310"/>
      <c r="I2" s="310"/>
      <c r="J2" s="310"/>
      <c r="K2" s="310"/>
      <c r="L2" s="310"/>
      <c r="M2" s="310"/>
      <c r="N2" s="310"/>
      <c r="O2" s="310"/>
      <c r="P2" s="310"/>
      <c r="Q2" s="310"/>
      <c r="R2" s="310"/>
      <c r="S2" s="310"/>
      <c r="T2" s="310"/>
      <c r="U2" s="310"/>
      <c r="V2" s="310"/>
      <c r="W2" s="310"/>
      <c r="X2" s="310"/>
      <c r="Y2" s="310"/>
      <c r="Z2" s="310"/>
      <c r="AA2" s="310"/>
      <c r="AB2" s="311"/>
      <c r="AC2" s="309" t="s">
        <v>329</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2">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5"/>
    <row r="55" spans="1:51" ht="30" customHeight="1" x14ac:dyDescent="0.2">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5"/>
    <row r="108" spans="1:51" ht="30" customHeight="1" x14ac:dyDescent="0.2">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5"/>
    <row r="161" spans="1:51" ht="30" customHeight="1" x14ac:dyDescent="0.2">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5"/>
    <row r="214" spans="1:51" ht="30" customHeight="1" x14ac:dyDescent="0.2">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317</v>
      </c>
      <c r="Z3" s="273"/>
      <c r="AA3" s="273"/>
      <c r="AB3" s="273"/>
      <c r="AC3" s="989" t="s">
        <v>308</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2">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317</v>
      </c>
      <c r="Z36" s="273"/>
      <c r="AA36" s="273"/>
      <c r="AB36" s="273"/>
      <c r="AC36" s="989" t="s">
        <v>308</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2">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317</v>
      </c>
      <c r="Z69" s="273"/>
      <c r="AA69" s="273"/>
      <c r="AB69" s="273"/>
      <c r="AC69" s="989" t="s">
        <v>308</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2">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317</v>
      </c>
      <c r="Z102" s="273"/>
      <c r="AA102" s="273"/>
      <c r="AB102" s="273"/>
      <c r="AC102" s="989" t="s">
        <v>308</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2">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317</v>
      </c>
      <c r="Z135" s="273"/>
      <c r="AA135" s="273"/>
      <c r="AB135" s="273"/>
      <c r="AC135" s="989" t="s">
        <v>308</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2">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317</v>
      </c>
      <c r="Z168" s="273"/>
      <c r="AA168" s="273"/>
      <c r="AB168" s="273"/>
      <c r="AC168" s="989" t="s">
        <v>308</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2">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317</v>
      </c>
      <c r="Z201" s="273"/>
      <c r="AA201" s="273"/>
      <c r="AB201" s="273"/>
      <c r="AC201" s="989" t="s">
        <v>308</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2">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317</v>
      </c>
      <c r="Z234" s="273"/>
      <c r="AA234" s="273"/>
      <c r="AB234" s="273"/>
      <c r="AC234" s="989" t="s">
        <v>308</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2">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317</v>
      </c>
      <c r="Z267" s="273"/>
      <c r="AA267" s="273"/>
      <c r="AB267" s="273"/>
      <c r="AC267" s="989" t="s">
        <v>308</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2">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317</v>
      </c>
      <c r="Z300" s="273"/>
      <c r="AA300" s="273"/>
      <c r="AB300" s="273"/>
      <c r="AC300" s="989" t="s">
        <v>308</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2">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317</v>
      </c>
      <c r="Z333" s="273"/>
      <c r="AA333" s="273"/>
      <c r="AB333" s="273"/>
      <c r="AC333" s="989" t="s">
        <v>308</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2">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317</v>
      </c>
      <c r="Z366" s="273"/>
      <c r="AA366" s="273"/>
      <c r="AB366" s="273"/>
      <c r="AC366" s="989" t="s">
        <v>308</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2">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317</v>
      </c>
      <c r="Z399" s="273"/>
      <c r="AA399" s="273"/>
      <c r="AB399" s="273"/>
      <c r="AC399" s="989" t="s">
        <v>308</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2">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317</v>
      </c>
      <c r="Z432" s="273"/>
      <c r="AA432" s="273"/>
      <c r="AB432" s="273"/>
      <c r="AC432" s="989" t="s">
        <v>308</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2">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317</v>
      </c>
      <c r="Z465" s="273"/>
      <c r="AA465" s="273"/>
      <c r="AB465" s="273"/>
      <c r="AC465" s="989" t="s">
        <v>308</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2">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317</v>
      </c>
      <c r="Z498" s="273"/>
      <c r="AA498" s="273"/>
      <c r="AB498" s="273"/>
      <c r="AC498" s="989" t="s">
        <v>308</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2">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317</v>
      </c>
      <c r="Z531" s="273"/>
      <c r="AA531" s="273"/>
      <c r="AB531" s="273"/>
      <c r="AC531" s="989" t="s">
        <v>308</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2">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317</v>
      </c>
      <c r="Z564" s="273"/>
      <c r="AA564" s="273"/>
      <c r="AB564" s="273"/>
      <c r="AC564" s="989" t="s">
        <v>308</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2">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317</v>
      </c>
      <c r="Z597" s="273"/>
      <c r="AA597" s="273"/>
      <c r="AB597" s="273"/>
      <c r="AC597" s="989" t="s">
        <v>308</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2">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317</v>
      </c>
      <c r="Z630" s="273"/>
      <c r="AA630" s="273"/>
      <c r="AB630" s="273"/>
      <c r="AC630" s="989" t="s">
        <v>308</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2">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317</v>
      </c>
      <c r="Z663" s="273"/>
      <c r="AA663" s="273"/>
      <c r="AB663" s="273"/>
      <c r="AC663" s="989" t="s">
        <v>308</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2">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317</v>
      </c>
      <c r="Z696" s="273"/>
      <c r="AA696" s="273"/>
      <c r="AB696" s="273"/>
      <c r="AC696" s="989" t="s">
        <v>308</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2">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317</v>
      </c>
      <c r="Z729" s="273"/>
      <c r="AA729" s="273"/>
      <c r="AB729" s="273"/>
      <c r="AC729" s="989" t="s">
        <v>308</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2">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317</v>
      </c>
      <c r="Z762" s="273"/>
      <c r="AA762" s="273"/>
      <c r="AB762" s="273"/>
      <c r="AC762" s="989" t="s">
        <v>308</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2">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317</v>
      </c>
      <c r="Z795" s="273"/>
      <c r="AA795" s="273"/>
      <c r="AB795" s="273"/>
      <c r="AC795" s="989" t="s">
        <v>308</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2">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317</v>
      </c>
      <c r="Z828" s="273"/>
      <c r="AA828" s="273"/>
      <c r="AB828" s="273"/>
      <c r="AC828" s="989" t="s">
        <v>308</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2">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317</v>
      </c>
      <c r="Z861" s="273"/>
      <c r="AA861" s="273"/>
      <c r="AB861" s="273"/>
      <c r="AC861" s="989" t="s">
        <v>308</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2">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317</v>
      </c>
      <c r="Z894" s="273"/>
      <c r="AA894" s="273"/>
      <c r="AB894" s="273"/>
      <c r="AC894" s="989" t="s">
        <v>308</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2">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317</v>
      </c>
      <c r="Z927" s="273"/>
      <c r="AA927" s="273"/>
      <c r="AB927" s="273"/>
      <c r="AC927" s="989" t="s">
        <v>308</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2">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317</v>
      </c>
      <c r="Z960" s="273"/>
      <c r="AA960" s="273"/>
      <c r="AB960" s="273"/>
      <c r="AC960" s="989" t="s">
        <v>308</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2">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317</v>
      </c>
      <c r="Z993" s="273"/>
      <c r="AA993" s="273"/>
      <c r="AB993" s="273"/>
      <c r="AC993" s="989" t="s">
        <v>308</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2">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317</v>
      </c>
      <c r="Z1026" s="273"/>
      <c r="AA1026" s="273"/>
      <c r="AB1026" s="273"/>
      <c r="AC1026" s="989" t="s">
        <v>308</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2">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317</v>
      </c>
      <c r="Z1059" s="273"/>
      <c r="AA1059" s="273"/>
      <c r="AB1059" s="273"/>
      <c r="AC1059" s="989" t="s">
        <v>308</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2">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317</v>
      </c>
      <c r="Z1092" s="273"/>
      <c r="AA1092" s="273"/>
      <c r="AB1092" s="273"/>
      <c r="AC1092" s="989" t="s">
        <v>308</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2">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317</v>
      </c>
      <c r="Z1125" s="273"/>
      <c r="AA1125" s="273"/>
      <c r="AB1125" s="273"/>
      <c r="AC1125" s="989" t="s">
        <v>308</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2">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317</v>
      </c>
      <c r="Z1158" s="273"/>
      <c r="AA1158" s="273"/>
      <c r="AB1158" s="273"/>
      <c r="AC1158" s="989" t="s">
        <v>308</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2">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317</v>
      </c>
      <c r="Z1191" s="273"/>
      <c r="AA1191" s="273"/>
      <c r="AB1191" s="273"/>
      <c r="AC1191" s="989" t="s">
        <v>308</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2">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317</v>
      </c>
      <c r="Z1224" s="273"/>
      <c r="AA1224" s="273"/>
      <c r="AB1224" s="273"/>
      <c r="AC1224" s="989" t="s">
        <v>308</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2">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317</v>
      </c>
      <c r="Z1257" s="273"/>
      <c r="AA1257" s="273"/>
      <c r="AB1257" s="273"/>
      <c r="AC1257" s="989" t="s">
        <v>308</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2">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317</v>
      </c>
      <c r="Z1290" s="273"/>
      <c r="AA1290" s="273"/>
      <c r="AB1290" s="273"/>
      <c r="AC1290" s="989" t="s">
        <v>308</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2">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2022-06-30T01:03:14Z</cp:lastPrinted>
  <dcterms:created xsi:type="dcterms:W3CDTF">2012-03-13T00:50:25Z</dcterms:created>
  <dcterms:modified xsi:type="dcterms:W3CDTF">2022-08-10T05:22:49Z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