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5年度予算要求\02 行政事業レビュー\03 レビューシート\02 レビューシート\06 公表版\"/>
    </mc:Choice>
  </mc:AlternateContent>
  <xr:revisionPtr revIDLastSave="0" documentId="13_ncr:1_{C4C4C87A-5AF5-41E2-BA33-666A6AE97AEA}"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9" i="11" s="1"/>
  <c r="AY397" i="11" l="1"/>
  <c r="AY340" i="11"/>
  <c r="AY336" i="11"/>
  <c r="AY323" i="11"/>
  <c r="AY332" i="11"/>
  <c r="AY398" i="11"/>
  <c r="AY331" i="11"/>
  <c r="AY324" i="11"/>
  <c r="AY325" i="11"/>
  <c r="AY333" i="11"/>
  <c r="AY327" i="11"/>
  <c r="AY337" i="11"/>
  <c r="AY326" i="11"/>
  <c r="AY328" i="11"/>
  <c r="AY338" i="11"/>
  <c r="AY322" i="11"/>
  <c r="AY33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9" i="11" s="1"/>
  <c r="AY122" i="11"/>
  <c r="AY125" i="11" s="1"/>
  <c r="AY112" i="11"/>
  <c r="AY120" i="11" s="1"/>
  <c r="AY99" i="11"/>
  <c r="AY101" i="11" s="1"/>
  <c r="AY98" i="11"/>
  <c r="AY102" i="11"/>
  <c r="AY104" i="11" s="1"/>
  <c r="AY141" i="11" l="1"/>
  <c r="AY164" i="11"/>
  <c r="AY117" i="11"/>
  <c r="AY121" i="11"/>
  <c r="AY177" i="11"/>
  <c r="AY143" i="11"/>
  <c r="AY113" i="11"/>
  <c r="AY130" i="11"/>
  <c r="AY142" i="11"/>
  <c r="AY206" i="11"/>
  <c r="AY207" i="11"/>
  <c r="AY114" i="11"/>
  <c r="AY131" i="11"/>
  <c r="AY135" i="11"/>
  <c r="AY151" i="11"/>
  <c r="AY155" i="11"/>
  <c r="AY144" i="11"/>
  <c r="AY128" i="11"/>
  <c r="AY145" i="11"/>
  <c r="AY175" i="11"/>
  <c r="AY176" i="11"/>
  <c r="AY115" i="11"/>
  <c r="AY123" i="11"/>
  <c r="AY137" i="11"/>
  <c r="AY198" i="11"/>
  <c r="AY116" i="11"/>
  <c r="AY124" i="11"/>
  <c r="AY163" i="11"/>
  <c r="AY178" i="11"/>
  <c r="AY201" i="11"/>
  <c r="AY209" i="11"/>
  <c r="AY179" i="11"/>
  <c r="AY202" i="11"/>
  <c r="AY210" i="11"/>
  <c r="AY100" i="11"/>
  <c r="AY118" i="11"/>
  <c r="AY126" i="11"/>
  <c r="AY152" i="11"/>
  <c r="AY171" i="11"/>
  <c r="AY203" i="11"/>
  <c r="AY211" i="11"/>
  <c r="AY119" i="11"/>
  <c r="AY153" i="11"/>
  <c r="AY204" i="11"/>
  <c r="AY212" i="11"/>
  <c r="AY15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55" i="11" l="1"/>
  <c r="AY80" i="11"/>
  <c r="AY83" i="11"/>
  <c r="AY96" i="11"/>
  <c r="AY97" i="11"/>
  <c r="AY81" i="11"/>
  <c r="AY82" i="11"/>
  <c r="AY84" i="11"/>
  <c r="AY91" i="11"/>
  <c r="AY49" i="11"/>
  <c r="AY90" i="11"/>
  <c r="AY85" i="11"/>
  <c r="AY92"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<sst xmlns="http://schemas.openxmlformats.org/spreadsheetml/2006/main" count="2063" uniqueCount="769">
  <si>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</si>
  <si>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</si>
  <si>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</si>
  <si>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</si>
  <si>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</si>
  <si>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</si>
  <si>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</si>
  <si>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</si>
  <si>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</si>
  <si>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</si>
  <si>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</si>
  <si>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</si>
  <si>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</si>
  <si>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</si>
  <si>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</si>
  <si>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</si>
  <si>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</si>
  <si>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</si>
  <si>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</si>
  <si>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</si>
  <si>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</si>
  <si>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</si>
  <si>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</si>
  <si>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</si>
  <si>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</si>
  <si>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</si>
  <si>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</si>
  <si>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</si>
  <si>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</si>
  <si>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</si>
  <si>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</si>
  <si>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</si>
  <si>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</si>
  <si>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</si>
  <si>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</si>
  <si>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</si>
  <si>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</si>
  <si>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</si>
  <si>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</si>
  <si>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</si>
  <si>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</si>
  <si>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</si>
  <si>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</si>
  <si>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</si>
  <si>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</si>
  <si>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</si>
  <si>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</si>
  <si>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</si>
  <si>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</si>
  <si>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</si>
  <si>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</si>
  <si>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</si>
  <si>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</si>
  <si>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</si>
  <si>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</si>
  <si>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</si>
  <si>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</si>
  <si>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</si>
  <si>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</si>
  <si>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</si>
  <si>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</si>
  <si>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</si>
  <si>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</si>
  <si>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</si>
  <si>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</si>
  <si>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</si>
  <si>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</si>
  <si>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</si>
  <si>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</si>
  <si>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</si>
  <si>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</si>
  <si>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</si>
  <si>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</si>
  <si>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</si>
  <si>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</si>
  <si>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</si>
  <si>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</si>
  <si>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</si>
  <si>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</si>
  <si>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</si>
  <si>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</si>
  <si>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</si>
  <si>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</si>
  <si>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</si>
  <si>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</si>
  <si>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</si>
  <si>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</si>
  <si>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</si>
  <si>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</si>
  <si>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</si>
  <si>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</si>
  <si>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</si>
  <si>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</si>
  <si>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</si>
  <si>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</si>
  <si>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</si>
  <si>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</si>
  <si>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</si>
  <si>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</si>
  <si>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</si>
  <si>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</si>
  <si>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</si>
  <si>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</si>
  <si>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</si>
  <si>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</si>
  <si>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</si>
  <si>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</si>
  <si>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</si>
  <si>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</si>
  <si>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</si>
  <si>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</si>
  <si>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</si>
  <si>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</si>
  <si>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</si>
  <si>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</si>
  <si>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</si>
  <si>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</si>
  <si>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</si>
  <si>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</si>
  <si>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</si>
  <si>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</si>
  <si>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</si>
  <si>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</si>
  <si>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</si>
  <si>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</si>
  <si>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</si>
  <si>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</si>
  <si>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</si>
  <si>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</si>
  <si>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</si>
  <si>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</si>
  <si>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</si>
  <si>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</si>
  <si>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</si>
  <si>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</si>
  <si>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</si>
  <si>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</si>
  <si>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</si>
  <si>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</si>
  <si>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</si>
  <si>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</si>
  <si>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</si>
  <si>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</si>
  <si>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</si>
  <si>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</si>
  <si>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</si>
  <si>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</si>
  <si>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</si>
  <si>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</si>
  <si>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</si>
  <si>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</si>
  <si>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</si>
  <si>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</si>
  <si>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</si>
  <si>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</si>
  <si>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</si>
  <si>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</si>
  <si>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</si>
  <si>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</si>
  <si>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</si>
  <si>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</si>
  <si>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</si>
  <si>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</si>
  <si>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</si>
  <si>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</si>
  <si>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</si>
  <si>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</si>
  <si>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</si>
  <si>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</si>
  <si>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</si>
  <si>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</si>
  <si>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</si>
  <si>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</si>
  <si>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</si>
  <si>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</si>
  <si>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</si>
  <si>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</si>
  <si>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</si>
  <si>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</si>
  <si>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</si>
  <si>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</si>
  <si>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</si>
  <si>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</si>
  <si>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</si>
  <si>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</si>
  <si>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</si>
  <si>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</si>
  <si>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</si>
  <si>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</si>
  <si>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</si>
  <si>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</si>
  <si>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</si>
  <si>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</si>
  <si>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</si>
  <si>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</si>
  <si>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</si>
  <si>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</si>
  <si>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</si>
  <si>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</si>
  <si>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</si>
  <si>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</si>
  <si>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</si>
  <si>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</si>
  <si>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</si>
  <si>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</si>
  <si>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</si>
  <si>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</si>
  <si>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</si>
  <si>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</si>
  <si>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</si>
  <si>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</si>
  <si>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</si>
  <si>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</si>
  <si>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</si>
  <si>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</si>
  <si>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</si>
  <si>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</si>
  <si>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</si>
  <si>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</si>
  <si>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</si>
  <si>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</si>
  <si>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</si>
  <si>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</si>
  <si>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</si>
  <si>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</si>
  <si>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</si>
  <si>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</si>
  <si>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</si>
  <si>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</si>
  <si>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</si>
  <si>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</si>
  <si>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</si>
  <si>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</si>
  <si>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</si>
  <si>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</si>
  <si>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</si>
  <si>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</si>
  <si>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</si>
  <si>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</si>
  <si>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</si>
  <si>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</si>
  <si>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</si>
  <si>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</si>
  <si>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</si>
  <si>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</si>
  <si>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</si>
  <si>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</si>
  <si>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</si>
  <si>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</si>
  <si>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</si>
  <si>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</si>
  <si>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</si>
  <si>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</si>
  <si>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</si>
  <si>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</si>
  <si>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</si>
  <si>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</si>
  <si>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</si>
  <si>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</si>
  <si>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</si>
  <si>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</si>
  <si>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</si>
  <si>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</si>
  <si>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</si>
  <si>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</si>
  <si>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</si>
  <si>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</si>
  <si>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</si>
  <si>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</si>
  <si>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</si>
  <si>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</si>
  <si>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</si>
  <si>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</si>
  <si>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</si>
  <si>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</si>
  <si>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</si>
  <si>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</si>
  <si>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</si>
  <si>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</si>
  <si>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</si>
  <si>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</si>
  <si>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</si>
  <si>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</si>
  <si>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</si>
  <si>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</si>
  <si>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</si>
  <si>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</si>
  <si>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</si>
  <si>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</si>
  <si>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</si>
  <si>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</si>
  <si>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</si>
  <si>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</si>
  <si>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</si>
  <si>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</si>
  <si>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</si>
  <si>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</si>
  <si>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</si>
  <si>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</si>
  <si>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</si>
  <si>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</si>
  <si>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</si>
  <si>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</si>
  <si>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</si>
  <si>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</si>
  <si>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</si>
  <si>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</si>
  <si>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</si>
  <si>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</si>
  <si>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</si>
  <si>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</si>
  <si>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</si>
  <si>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</si>
  <si>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</si>
  <si>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</si>
  <si>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</si>
  <si>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</si>
  <si>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</si>
  <si>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</si>
  <si>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</si>
  <si>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</si>
  <si>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</si>
  <si>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</si>
  <si>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</si>
  <si>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</si>
  <si>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</si>
  <si>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</si>
  <si>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</si>
  <si>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</si>
  <si>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</si>
  <si>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</si>
  <si>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</si>
  <si>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</si>
  <si>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</si>
  <si>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</si>
  <si>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</si>
  <si>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</si>
  <si>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</si>
  <si>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</si>
  <si>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</si>
  <si>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</si>
  <si>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</si>
  <si>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</si>
  <si>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</si>
  <si>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</si>
  <si>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</si>
  <si>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</si>
  <si>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</si>
  <si>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</si>
  <si>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</si>
  <si>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</si>
  <si>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</si>
  <si>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</si>
  <si>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</si>
  <si>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</si>
  <si>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</si>
  <si>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</si>
  <si>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</si>
  <si>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</si>
  <si>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</si>
  <si>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</si>
  <si>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</si>
  <si>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</si>
  <si>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</si>
  <si>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</si>
  <si>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</si>
  <si>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</si>
  <si>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</si>
  <si>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</si>
  <si>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</si>
  <si>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</si>
  <si>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</si>
  <si>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</si>
  <si>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</si>
  <si>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</si>
  <si>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</si>
  <si>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</si>
  <si>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</si>
  <si>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</si>
  <si>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</si>
  <si>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</si>
  <si>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</si>
  <si>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</si>
  <si>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</si>
  <si>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</si>
  <si>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</si>
  <si>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</si>
  <si>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</si>
  <si>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</si>
  <si>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</si>
  <si>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</si>
  <si>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</si>
  <si>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</si>
  <si>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</si>
  <si>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</si>
  <si>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</si>
  <si>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</si>
  <si>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</si>
  <si>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</si>
  <si>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</si>
  <si>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</si>
  <si>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</si>
  <si>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</si>
  <si>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</si>
  <si>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</si>
  <si>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</si>
  <si>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</si>
  <si>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</si>
  <si>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</si>
  <si>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</si>
  <si>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</si>
  <si>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</si>
  <si>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</si>
  <si>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</si>
  <si>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</si>
  <si>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</si>
  <si>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</si>
  <si>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</si>
  <si>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</si>
  <si>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</si>
  <si>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</si>
  <si>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</si>
  <si>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</si>
  <si>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</si>
  <si>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</si>
  <si>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</si>
  <si>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</si>
  <si>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</si>
  <si>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</si>
  <si>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</si>
  <si>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</si>
  <si>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</si>
  <si>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</si>
  <si>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</si>
  <si>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</si>
  <si>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</si>
  <si>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</si>
  <si>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</si>
  <si>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</si>
  <si>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</si>
  <si>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</si>
  <si>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</si>
  <si>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</si>
  <si>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</si>
  <si>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</si>
  <si>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</si>
  <si>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</si>
  <si>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</si>
  <si>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</si>
  <si>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</si>
  <si>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</si>
  <si>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</si>
  <si>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</si>
  <si>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</si>
  <si>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</si>
  <si>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</si>
  <si>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</si>
  <si>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</si>
  <si>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</si>
  <si>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</si>
  <si>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</si>
  <si>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</si>
  <si>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</si>
  <si>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</si>
  <si>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</si>
  <si>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</si>
  <si>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</si>
  <si>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</si>
  <si>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</si>
  <si>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</si>
  <si>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</si>
  <si>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</si>
  <si>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</si>
  <si>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</si>
  <si>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</si>
  <si>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</si>
  <si>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</si>
  <si>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</si>
  <si>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</si>
  <si>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</si>
  <si>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</si>
  <si>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</si>
  <si>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</si>
  <si>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</si>
  <si>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</si>
  <si>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</si>
  <si>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</si>
  <si>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</si>
  <si>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</si>
  <si>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</si>
  <si>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</si>
  <si>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</si>
  <si>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</si>
  <si>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</si>
  <si>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</si>
  <si>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</si>
  <si>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</si>
  <si>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</si>
  <si>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</si>
  <si>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</si>
  <si>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</si>
  <si>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</si>
  <si>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</si>
  <si>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</si>
  <si>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</si>
  <si>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</si>
  <si>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</si>
  <si>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</si>
  <si>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</si>
  <si>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</si>
  <si>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</si>
  <si>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</si>
  <si>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</si>
  <si>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</si>
  <si>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</si>
  <si>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</si>
  <si>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</si>
  <si>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</si>
  <si>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</si>
  <si>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</si>
  <si>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</si>
  <si>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</si>
  <si>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</si>
  <si>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</si>
  <si>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</si>
  <si>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</si>
  <si>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</si>
  <si>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</si>
  <si>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</si>
  <si>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</si>
  <si>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</si>
  <si>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</si>
  <si>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</si>
  <si>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</si>
  <si>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</si>
  <si>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</si>
  <si>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</si>
  <si>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</si>
  <si>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</si>
  <si>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</si>
  <si>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</si>
  <si>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</si>
  <si>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</si>
  <si>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</si>
  <si>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</si>
  <si>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</si>
  <si>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</si>
  <si>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</si>
  <si>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</si>
  <si>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</si>
  <si>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</si>
  <si>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</si>
  <si>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</si>
  <si>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</si>
  <si>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</si>
  <si>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</si>
  <si>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</si>
  <si>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</si>
  <si>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</si>
  <si>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</si>
  <si>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</si>
  <si>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</si>
  <si>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</si>
  <si>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</si>
  <si>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</si>
  <si>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</si>
  <si>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</si>
  <si>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</si>
  <si>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</si>
  <si>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</si>
  <si>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</si>
  <si>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</si>
  <si>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</si>
  <si>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</si>
  <si>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</si>
  <si>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</si>
  <si>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</si>
  <si>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</si>
  <si>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</si>
  <si>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</si>
  <si>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</si>
  <si>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</si>
  <si>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</si>
  <si>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</si>
  <si>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</si>
  <si>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</si>
  <si>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</si>
  <si>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</si>
  <si>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</si>
  <si>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</si>
  <si>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</si>
  <si>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</si>
  <si>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</si>
  <si>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</si>
  <si>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</si>
  <si>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</si>
  <si>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</si>
  <si>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</si>
  <si>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</si>
  <si>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</si>
  <si>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</si>
  <si>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</si>
  <si>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</si>
  <si>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</si>
  <si>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</si>
  <si>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</si>
  <si>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</si>
  <si>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</si>
  <si>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</si>
  <si>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</si>
  <si>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</si>
  <si>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</si>
  <si>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</si>
  <si>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</si>
  <si>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</si>
  <si>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</si>
  <si>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</si>
  <si>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</si>
  <si>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</si>
  <si>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</si>
  <si>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</si>
  <si>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</si>
  <si>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</si>
  <si>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</si>
  <si>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</si>
  <si>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</si>
  <si>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</si>
  <si>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</si>
  <si>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</si>
  <si>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</si>
  <si>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</si>
  <si>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</si>
  <si>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</si>
  <si>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</si>
  <si>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</si>
  <si>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</si>
  <si>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</si>
  <si>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</si>
  <si>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</si>
  <si>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</si>
  <si>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</si>
  <si>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</si>
  <si>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</si>
  <si>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</si>
  <si>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</si>
  <si>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</si>
  <si>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</si>
  <si>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</si>
  <si>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</si>
  <si>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</si>
  <si>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</si>
  <si>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</si>
  <si>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</si>
  <si>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</si>
  <si>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</si>
  <si>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</si>
  <si>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</si>
  <si>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</si>
  <si>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</si>
  <si>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</si>
  <si>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</si>
  <si>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</si>
  <si>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</si>
  <si>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</si>
  <si>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</si>
  <si>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</si>
  <si>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</si>
  <si>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</si>
  <si>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</si>
  <si>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</si>
  <si>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</si>
  <si>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</si>
  <si>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</si>
  <si>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</si>
  <si>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</si>
  <si>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</si>
  <si>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</si>
  <si>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</si>
  <si>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</si>
  <si>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</si>
  <si>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</si>
  <si>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</si>
  <si>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</si>
  <si>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</si>
  <si>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</si>
  <si>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</si>
  <si>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</si>
  <si>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</si>
  <si>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ロンドン議定書実施のための不発弾陸上処理事業</t>
  </si>
  <si>
    <t>水・大気環境局</t>
  </si>
  <si>
    <t>平成19年度</t>
  </si>
  <si>
    <t>終了予定なし</t>
  </si>
  <si>
    <t>水環境課海洋環境室</t>
  </si>
  <si>
    <t>-</t>
  </si>
  <si>
    <t>不発弾廃棄処理業務庁費</t>
  </si>
  <si>
    <t>職員旅費</t>
  </si>
  <si>
    <t>不発弾の陸上処理体制の整備・運用（海洋投入処分による不発弾処理件数「０」を目指す）</t>
  </si>
  <si>
    <t>件</t>
  </si>
  <si>
    <t>海洋汚染及び海上災害の防止に関する法律に基づき環境大臣が交付する許可証</t>
  </si>
  <si>
    <t>●●</t>
    <phoneticPr fontId="5"/>
  </si>
  <si>
    <t>t</t>
  </si>
  <si>
    <t>契約額／年度処分量　　</t>
    <phoneticPr fontId="5"/>
  </si>
  <si>
    <t>千円／t</t>
  </si>
  <si>
    <t>契約額／年度処分量</t>
    <phoneticPr fontId="5"/>
  </si>
  <si>
    <t>929,500/25</t>
  </si>
  <si>
    <t>737,000/25</t>
  </si>
  <si>
    <t>／　</t>
    <phoneticPr fontId="5"/>
  </si>
  <si>
    <t>　　/</t>
    <phoneticPr fontId="5"/>
  </si>
  <si>
    <t>／　　　　　　　　　　　　　　</t>
    <phoneticPr fontId="5"/>
  </si>
  <si>
    <t>／　　　　　　　　　　　　　　</t>
    <phoneticPr fontId="5"/>
  </si>
  <si>
    <t>77</t>
  </si>
  <si>
    <t>76</t>
  </si>
  <si>
    <t>122</t>
  </si>
  <si>
    <t>127</t>
  </si>
  <si>
    <t>131</t>
  </si>
  <si>
    <t>125</t>
  </si>
  <si>
    <t>141</t>
  </si>
  <si>
    <t>138</t>
  </si>
  <si>
    <t>○</t>
  </si>
  <si>
    <t>海洋環境室長
杉本　留三</t>
    <phoneticPr fontId="5"/>
  </si>
  <si>
    <t>個人</t>
    <rPh sb="0" eb="2">
      <t>コジン</t>
    </rPh>
    <phoneticPr fontId="5"/>
  </si>
  <si>
    <t>-</t>
    <phoneticPr fontId="5"/>
  </si>
  <si>
    <t>職員旅費</t>
    <rPh sb="0" eb="2">
      <t>ショクイン</t>
    </rPh>
    <rPh sb="2" eb="4">
      <t>リョヒ</t>
    </rPh>
    <phoneticPr fontId="5"/>
  </si>
  <si>
    <t>平成３０年度に発見された不発弾等の処分</t>
    <rPh sb="0" eb="2">
      <t>ヘイセイ</t>
    </rPh>
    <rPh sb="4" eb="6">
      <t>ネンド</t>
    </rPh>
    <rPh sb="7" eb="9">
      <t>ハッケン</t>
    </rPh>
    <rPh sb="12" eb="15">
      <t>フハツダン</t>
    </rPh>
    <rPh sb="15" eb="16">
      <t>トウ</t>
    </rPh>
    <rPh sb="17" eb="19">
      <t>ショブン</t>
    </rPh>
    <phoneticPr fontId="5"/>
  </si>
  <si>
    <t>令和元年度に発見された不発弾等の処分</t>
    <rPh sb="0" eb="2">
      <t>レイワ</t>
    </rPh>
    <rPh sb="2" eb="4">
      <t>ガンネン</t>
    </rPh>
    <rPh sb="3" eb="5">
      <t>ネンド</t>
    </rPh>
    <rPh sb="6" eb="8">
      <t>ハッケン</t>
    </rPh>
    <rPh sb="11" eb="14">
      <t>フハツダン</t>
    </rPh>
    <rPh sb="14" eb="15">
      <t>トウ</t>
    </rPh>
    <rPh sb="16" eb="18">
      <t>ショブン</t>
    </rPh>
    <phoneticPr fontId="5"/>
  </si>
  <si>
    <t>3　大気・水・土壌環境等の保全</t>
    <rPh sb="2" eb="4">
      <t>タイキ</t>
    </rPh>
    <rPh sb="5" eb="6">
      <t>ミズ</t>
    </rPh>
    <rPh sb="7" eb="9">
      <t>ドジョウ</t>
    </rPh>
    <rPh sb="9" eb="11">
      <t>カンキョウ</t>
    </rPh>
    <rPh sb="11" eb="12">
      <t>トウ</t>
    </rPh>
    <rPh sb="13" eb="15">
      <t>ホゼン</t>
    </rPh>
    <phoneticPr fontId="5"/>
  </si>
  <si>
    <t>‐</t>
  </si>
  <si>
    <t>不発弾は、潜在的に広く国民全体に影響があり、適切に処理される必要がある。</t>
    <phoneticPr fontId="5"/>
  </si>
  <si>
    <t>不発弾処理は、高度な技術力を要し、潜在的に広く国民全体に影響があることから、国の責務として実施することが不可欠である。</t>
    <phoneticPr fontId="5"/>
  </si>
  <si>
    <t>発見される不発弾については、適切に処理される必要がある。</t>
    <phoneticPr fontId="5"/>
  </si>
  <si>
    <t>一般競争入札によって選定された請負業者に対して支出をしており、競争性が確保されている。
一者応札の改善に向けた取組として、公告期間を延長する等、引き続き適正な競争の実施に努める。</t>
    <rPh sb="66" eb="68">
      <t>エンチョウ</t>
    </rPh>
    <phoneticPr fontId="5"/>
  </si>
  <si>
    <t>予定価格作成時において、処理単価を業者見積もり（2社程度）により徴取し、適切であることを確認している。</t>
    <phoneticPr fontId="5"/>
  </si>
  <si>
    <t>費目・使途は、適切な不発弾の処理のために必要なものとなっている。</t>
    <phoneticPr fontId="5"/>
  </si>
  <si>
    <t>これまでの業務によって得られた知見を活用し、適切な方法により実施している。</t>
    <phoneticPr fontId="5"/>
  </si>
  <si>
    <t>発見された不発弾は陸上にて適切に処分されており、成果目標は達成されている。</t>
    <phoneticPr fontId="5"/>
  </si>
  <si>
    <t>各年度の処理量を計画し、適切に実施している。</t>
    <rPh sb="0" eb="3">
      <t>カクネンド</t>
    </rPh>
    <rPh sb="4" eb="7">
      <t>ショリリョウ</t>
    </rPh>
    <rPh sb="8" eb="10">
      <t>ケイカク</t>
    </rPh>
    <rPh sb="12" eb="14">
      <t>テキセツ</t>
    </rPh>
    <rPh sb="15" eb="17">
      <t>ジッシ</t>
    </rPh>
    <phoneticPr fontId="5"/>
  </si>
  <si>
    <t>整備された施設については、不発弾処理に十分に活用されている。</t>
    <phoneticPr fontId="5"/>
  </si>
  <si>
    <t>無</t>
  </si>
  <si>
    <t>不発弾処理については、高度な技術力を要することから、国の責務として引き続き事業を実施することが不可欠である。
尚、事業の効率性については競争性を確保しており、費目・使途も適切なものとなっている。</t>
    <phoneticPr fontId="5"/>
  </si>
  <si>
    <t>・引き続き、事業の進捗状況を随時把握すると共に、効率的に事業が行えるよう仕様書の検討、見直しを行い、より効率・効果的な予算執行を行う。
・一者応札の改善に向けた取組として、公告期間を延長する等、引き続き適正な競争の実施に努める。</t>
    <phoneticPr fontId="5"/>
  </si>
  <si>
    <t>職員旅費</t>
    <phoneticPr fontId="5"/>
  </si>
  <si>
    <t>国内旅費</t>
    <phoneticPr fontId="5"/>
  </si>
  <si>
    <t>雑役務費</t>
    <phoneticPr fontId="5"/>
  </si>
  <si>
    <t>ロンドン議定書実施のための不発弾陸上処理費</t>
    <phoneticPr fontId="5"/>
  </si>
  <si>
    <t>その他</t>
    <phoneticPr fontId="5"/>
  </si>
  <si>
    <t>消費税</t>
    <phoneticPr fontId="5"/>
  </si>
  <si>
    <t>A.個人</t>
    <phoneticPr fontId="5"/>
  </si>
  <si>
    <t>有</t>
  </si>
  <si>
    <t>698,500/21</t>
    <phoneticPr fontId="5"/>
  </si>
  <si>
    <t>-</t>
    <phoneticPr fontId="5"/>
  </si>
  <si>
    <t>-</t>
    <phoneticPr fontId="5"/>
  </si>
  <si>
    <t>1,025,904/35</t>
    <phoneticPr fontId="5"/>
  </si>
  <si>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なお、この不発弾の処理に当たっては、不発弾の状態等の確認に時間を要するものであり、処理が完了するまでに長期間（3年以上）を要することから、4年の国庫債務負担行為として事業を行っている。
　環境省と防衛省の事業実施における役割については、環境省の所管として予算に計上し、防衛省に支出委任のうえ実施している。</t>
    <phoneticPr fontId="5"/>
  </si>
  <si>
    <t>国内で発見され、陸上自衛隊が安全化措置を実施した不発弾を、 民間事業者に処理させる。また、受託業者による不発弾の処理等が適切に実施されるよう陸上自衛官が所要の指導監督を行う。</t>
    <phoneticPr fontId="5"/>
  </si>
  <si>
    <t>　陸上で発見される不発弾について従来行われてきた海洋投棄処分を中止し、民間委託事業として陸上処理施設で安全かつ確実に処理させることにより、我が国周辺の海洋環境の保全に寄与する。</t>
    <phoneticPr fontId="5"/>
  </si>
  <si>
    <t>1年度あたりに処理する不発弾の量</t>
    <phoneticPr fontId="5"/>
  </si>
  <si>
    <t>不発弾の陸上処理を適切に実施する。</t>
    <rPh sb="0" eb="3">
      <t>フハツダン</t>
    </rPh>
    <rPh sb="4" eb="6">
      <t>リクジョウ</t>
    </rPh>
    <rPh sb="6" eb="8">
      <t>ショリ</t>
    </rPh>
    <rPh sb="9" eb="11">
      <t>テキセツ</t>
    </rPh>
    <rPh sb="12" eb="14">
      <t>ジッシ</t>
    </rPh>
    <phoneticPr fontId="5"/>
  </si>
  <si>
    <t>https://www.env.go.jp/guide/seisaku/index.html</t>
    <phoneticPr fontId="5"/>
  </si>
  <si>
    <t>目標3-3</t>
    <rPh sb="0" eb="2">
      <t>モクヒョウ</t>
    </rPh>
    <phoneticPr fontId="5"/>
  </si>
  <si>
    <t>外部有識者点検対象外</t>
    <phoneticPr fontId="5"/>
  </si>
  <si>
    <t>引き続き、成果目標の達成に向けた適切な事業の実施に努めること。また、一者応札の改善に向けた取り組みを検討すること。</t>
    <phoneticPr fontId="5"/>
  </si>
  <si>
    <t>D.日興技化株式会社</t>
    <phoneticPr fontId="5"/>
  </si>
  <si>
    <t>B.日興技化株式会社</t>
    <phoneticPr fontId="5"/>
  </si>
  <si>
    <t>日興技化株式会社</t>
    <phoneticPr fontId="5"/>
  </si>
  <si>
    <t>北海道日油株式会社</t>
    <phoneticPr fontId="5"/>
  </si>
  <si>
    <t>E.北海道日油株式会社</t>
    <phoneticPr fontId="5"/>
  </si>
  <si>
    <t>C.北海道日油株式会社</t>
    <phoneticPr fontId="5"/>
  </si>
  <si>
    <t>事業を効率的に実施するとともに、より一層の予算執行効率化の観点から、公告期間を延長する等、引き続き適正な競争の実施に努める。</t>
    <phoneticPr fontId="5"/>
  </si>
  <si>
    <t>処分量の差による減額。</t>
    <rPh sb="8" eb="1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</si>
</sst>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49</xdr:col>
      <xdr:colOff>297995</xdr:colOff>
      <xdr:row>288</xdr:row>
      <xdr:rowOff>163803</xdr:rowOff>
    </xdr:to>
    <xdr:grpSp>
      <xdr:nvGrpSpPr>
        <xdr:cNvPr id="2" name="グループ化 1">
          <a:extLst>
            <a:ext uri="{FF2B5EF4-FFF2-40B4-BE49-F238E27FC236}">
              <a16:creationId xmlns:a16="http://schemas.microsoft.com/office/drawing/2014/main" id="{8B0E6C71-A319-4699-A410-7B28B3E8FF1D}"/>
            </a:ext>
          </a:extLst>
        </xdr:cNvPr>
        <xdr:cNvGrpSpPr/>
      </xdr:nvGrpSpPr>
      <xdr:grpSpPr>
        <a:xfrm>
          <a:off x="1280160" y="38100000"/>
          <a:ext cx="7978955" cy="7834603"/>
          <a:chOff x="1505555" y="38611931"/>
          <a:chExt cx="8787149" cy="6429421"/>
        </a:xfrm>
      </xdr:grpSpPr>
      <xdr:sp macro="" textlink="">
        <xdr:nvSpPr>
          <xdr:cNvPr id="3" name="正方形/長方形 2">
            <a:extLst>
              <a:ext uri="{FF2B5EF4-FFF2-40B4-BE49-F238E27FC236}">
                <a16:creationId xmlns:a16="http://schemas.microsoft.com/office/drawing/2014/main" id="{7C00CD79-178D-4BAC-9EAE-22E5A1380DC1}"/>
              </a:ext>
            </a:extLst>
          </xdr:cNvPr>
          <xdr:cNvSpPr/>
        </xdr:nvSpPr>
        <xdr:spPr>
          <a:xfrm>
            <a:off x="1933847" y="38611931"/>
            <a:ext cx="1926689" cy="7697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673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大かっこ 3">
            <a:extLst>
              <a:ext uri="{FF2B5EF4-FFF2-40B4-BE49-F238E27FC236}">
                <a16:creationId xmlns:a16="http://schemas.microsoft.com/office/drawing/2014/main" id="{739505D3-9F70-4E9A-BE6F-EFEC715C5B22}"/>
              </a:ext>
            </a:extLst>
          </xdr:cNvPr>
          <xdr:cNvSpPr/>
        </xdr:nvSpPr>
        <xdr:spPr>
          <a:xfrm>
            <a:off x="1933847" y="39371663"/>
            <a:ext cx="8358857" cy="11995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xnSp macro="">
        <xdr:nvCxnSpPr>
          <xdr:cNvPr id="5" name="直線矢印コネクタ 4">
            <a:extLst>
              <a:ext uri="{FF2B5EF4-FFF2-40B4-BE49-F238E27FC236}">
                <a16:creationId xmlns:a16="http://schemas.microsoft.com/office/drawing/2014/main" id="{FC601BC4-8315-4E68-8E12-3EF814609FB8}"/>
              </a:ext>
            </a:extLst>
          </xdr:cNvPr>
          <xdr:cNvCxnSpPr/>
        </xdr:nvCxnSpPr>
        <xdr:spPr bwMode="auto">
          <a:xfrm>
            <a:off x="2750880" y="40546416"/>
            <a:ext cx="0" cy="4248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E0125C4B-25A8-4612-BF9A-C51CE6A6879E}"/>
              </a:ext>
            </a:extLst>
          </xdr:cNvPr>
          <xdr:cNvSpPr/>
        </xdr:nvSpPr>
        <xdr:spPr>
          <a:xfrm>
            <a:off x="1809750" y="40969867"/>
            <a:ext cx="1911071" cy="172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CA700F82-02FF-4239-B81F-69AFACF29B4F}"/>
              </a:ext>
            </a:extLst>
          </xdr:cNvPr>
          <xdr:cNvSpPr/>
        </xdr:nvSpPr>
        <xdr:spPr>
          <a:xfrm>
            <a:off x="1946547" y="41224956"/>
            <a:ext cx="1840110" cy="871363"/>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672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 name="Line 44">
            <a:extLst>
              <a:ext uri="{FF2B5EF4-FFF2-40B4-BE49-F238E27FC236}">
                <a16:creationId xmlns:a16="http://schemas.microsoft.com/office/drawing/2014/main" id="{8E134A45-310D-4710-A3C9-B4689DF69D71}"/>
              </a:ext>
            </a:extLst>
          </xdr:cNvPr>
          <xdr:cNvSpPr>
            <a:spLocks noChangeShapeType="1"/>
          </xdr:cNvSpPr>
        </xdr:nvSpPr>
        <xdr:spPr bwMode="auto">
          <a:xfrm flipV="1">
            <a:off x="3931073" y="41494378"/>
            <a:ext cx="9577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正方形/長方形 8">
            <a:extLst>
              <a:ext uri="{FF2B5EF4-FFF2-40B4-BE49-F238E27FC236}">
                <a16:creationId xmlns:a16="http://schemas.microsoft.com/office/drawing/2014/main" id="{56414860-C42B-4E9D-BE5F-58829ADD6018}"/>
              </a:ext>
            </a:extLst>
          </xdr:cNvPr>
          <xdr:cNvSpPr/>
        </xdr:nvSpPr>
        <xdr:spPr>
          <a:xfrm>
            <a:off x="5071177" y="41187370"/>
            <a:ext cx="1840111" cy="712268"/>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mn-ea"/>
                <a:ea typeface="+mn-ea"/>
              </a:rPr>
              <a:t>1</a:t>
            </a:r>
            <a:r>
              <a:rPr lang="ja-JP" altLang="en-US" sz="1100" b="0" i="0" u="none" strike="noStrike" baseline="0">
                <a:solidFill>
                  <a:sysClr val="windowText" lastClr="000000"/>
                </a:solidFill>
                <a:latin typeface="+mn-ea"/>
                <a:ea typeface="+mn-ea"/>
              </a:rPr>
              <a:t>百万円</a:t>
            </a:r>
          </a:p>
        </xdr:txBody>
      </xdr:sp>
      <xdr:cxnSp macro="">
        <xdr:nvCxnSpPr>
          <xdr:cNvPr id="10" name="直線矢印コネクタ 9">
            <a:extLst>
              <a:ext uri="{FF2B5EF4-FFF2-40B4-BE49-F238E27FC236}">
                <a16:creationId xmlns:a16="http://schemas.microsoft.com/office/drawing/2014/main" id="{74CB456A-4B24-47B3-A9A3-9F759B1F2B63}"/>
              </a:ext>
            </a:extLst>
          </xdr:cNvPr>
          <xdr:cNvCxnSpPr/>
        </xdr:nvCxnSpPr>
        <xdr:spPr bwMode="auto">
          <a:xfrm>
            <a:off x="2731904" y="42103151"/>
            <a:ext cx="0" cy="634739"/>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Line 43">
            <a:extLst>
              <a:ext uri="{FF2B5EF4-FFF2-40B4-BE49-F238E27FC236}">
                <a16:creationId xmlns:a16="http://schemas.microsoft.com/office/drawing/2014/main" id="{7BE3DE53-7974-45D0-8AA9-3D4FE6EA1DF4}"/>
              </a:ext>
            </a:extLst>
          </xdr:cNvPr>
          <xdr:cNvSpPr>
            <a:spLocks noChangeShapeType="1"/>
          </xdr:cNvSpPr>
        </xdr:nvSpPr>
        <xdr:spPr bwMode="auto">
          <a:xfrm>
            <a:off x="2745082" y="42389729"/>
            <a:ext cx="604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44">
            <a:extLst>
              <a:ext uri="{FF2B5EF4-FFF2-40B4-BE49-F238E27FC236}">
                <a16:creationId xmlns:a16="http://schemas.microsoft.com/office/drawing/2014/main" id="{73BEDCBC-5E14-44DA-867A-D6EAA8F690E7}"/>
              </a:ext>
            </a:extLst>
          </xdr:cNvPr>
          <xdr:cNvSpPr>
            <a:spLocks noChangeShapeType="1"/>
          </xdr:cNvSpPr>
        </xdr:nvSpPr>
        <xdr:spPr bwMode="auto">
          <a:xfrm>
            <a:off x="4751834" y="42399254"/>
            <a:ext cx="0" cy="3348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4">
            <a:extLst>
              <a:ext uri="{FF2B5EF4-FFF2-40B4-BE49-F238E27FC236}">
                <a16:creationId xmlns:a16="http://schemas.microsoft.com/office/drawing/2014/main" id="{7E463B49-F1DB-497E-9AA4-B716C24BDEDE}"/>
              </a:ext>
            </a:extLst>
          </xdr:cNvPr>
          <xdr:cNvSpPr>
            <a:spLocks noChangeShapeType="1"/>
          </xdr:cNvSpPr>
        </xdr:nvSpPr>
        <xdr:spPr bwMode="auto">
          <a:xfrm>
            <a:off x="8782345" y="42394492"/>
            <a:ext cx="0" cy="3281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44">
            <a:extLst>
              <a:ext uri="{FF2B5EF4-FFF2-40B4-BE49-F238E27FC236}">
                <a16:creationId xmlns:a16="http://schemas.microsoft.com/office/drawing/2014/main" id="{8068867C-44DE-4183-BECB-B72BC0720775}"/>
              </a:ext>
            </a:extLst>
          </xdr:cNvPr>
          <xdr:cNvSpPr>
            <a:spLocks noChangeShapeType="1"/>
          </xdr:cNvSpPr>
        </xdr:nvSpPr>
        <xdr:spPr bwMode="auto">
          <a:xfrm>
            <a:off x="6613291" y="42394492"/>
            <a:ext cx="0" cy="3444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正方形/長方形 14">
            <a:extLst>
              <a:ext uri="{FF2B5EF4-FFF2-40B4-BE49-F238E27FC236}">
                <a16:creationId xmlns:a16="http://schemas.microsoft.com/office/drawing/2014/main" id="{9BE5D672-1116-4A92-907F-E9A2D3063457}"/>
              </a:ext>
            </a:extLst>
          </xdr:cNvPr>
          <xdr:cNvSpPr/>
        </xdr:nvSpPr>
        <xdr:spPr>
          <a:xfrm>
            <a:off x="3647568" y="43027329"/>
            <a:ext cx="1898783" cy="93864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mn-ea"/>
                <a:cs typeface="+mn-cs"/>
              </a:rPr>
              <a:t>北海道日油株式会社</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193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6" name="正方形/長方形 10">
            <a:extLst>
              <a:ext uri="{FF2B5EF4-FFF2-40B4-BE49-F238E27FC236}">
                <a16:creationId xmlns:a16="http://schemas.microsoft.com/office/drawing/2014/main" id="{BCE7B4D2-DF26-48F9-96FA-A770B6EDCBF6}"/>
              </a:ext>
            </a:extLst>
          </xdr:cNvPr>
          <xdr:cNvSpPr/>
        </xdr:nvSpPr>
        <xdr:spPr>
          <a:xfrm>
            <a:off x="5761696" y="43012301"/>
            <a:ext cx="1819618" cy="936561"/>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D</a:t>
            </a:r>
            <a:r>
              <a:rPr lang="ja-JP" altLang="en-GB"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baseline="0">
                <a:solidFill>
                  <a:sysClr val="windowText" lastClr="000000"/>
                </a:solidFill>
                <a:effectLst/>
                <a:latin typeface="ＭＳ Ｐゴシック" panose="020B0600070205080204" pitchFamily="50" charset="-128"/>
                <a:ea typeface="+mn-ea"/>
                <a:cs typeface="+mn-cs"/>
              </a:rPr>
              <a:t>日興技化株式会社</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312</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7" name="正方形/長方形 10">
            <a:extLst>
              <a:ext uri="{FF2B5EF4-FFF2-40B4-BE49-F238E27FC236}">
                <a16:creationId xmlns:a16="http://schemas.microsoft.com/office/drawing/2014/main" id="{85AB1E1C-2457-4C07-AA89-A5AC91235739}"/>
              </a:ext>
            </a:extLst>
          </xdr:cNvPr>
          <xdr:cNvSpPr/>
        </xdr:nvSpPr>
        <xdr:spPr>
          <a:xfrm>
            <a:off x="7779327" y="43011429"/>
            <a:ext cx="1945702" cy="920325"/>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a:t>
            </a:r>
            <a:r>
              <a:rPr lang="ja-JP" altLang="en-GB"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mn-ea"/>
              </a:rPr>
              <a:t>北海道日油株式会社</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104</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8" name="大かっこ 17">
            <a:extLst>
              <a:ext uri="{FF2B5EF4-FFF2-40B4-BE49-F238E27FC236}">
                <a16:creationId xmlns:a16="http://schemas.microsoft.com/office/drawing/2014/main" id="{3E499B02-5A54-4001-8DB9-70809D9F9616}"/>
              </a:ext>
            </a:extLst>
          </xdr:cNvPr>
          <xdr:cNvSpPr/>
        </xdr:nvSpPr>
        <xdr:spPr>
          <a:xfrm>
            <a:off x="1943509" y="44211469"/>
            <a:ext cx="3422268" cy="789378"/>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30</a:t>
            </a:r>
            <a:r>
              <a:rPr lang="ja-JP" altLang="en-US" sz="1100" b="0" i="0" u="none" strike="noStrike" baseline="0">
                <a:solidFill>
                  <a:sysClr val="windowText" lastClr="000000"/>
                </a:solidFill>
                <a:latin typeface="ＭＳ Ｐゴシック"/>
                <a:ea typeface="ＭＳ Ｐゴシック"/>
              </a:rPr>
              <a:t>年度に</a:t>
            </a:r>
            <a:r>
              <a:rPr lang="ja-JP" altLang="en-US" sz="1100" b="0" i="0" u="none" strike="noStrike" baseline="0">
                <a:solidFill>
                  <a:srgbClr val="000000"/>
                </a:solidFill>
                <a:latin typeface="ＭＳ Ｐゴシック"/>
                <a:ea typeface="ＭＳ Ｐゴシック"/>
              </a:rPr>
              <a:t>発見された不発弾等の処分</a:t>
            </a:r>
          </a:p>
        </xdr:txBody>
      </xdr:sp>
      <xdr:sp macro="" textlink="">
        <xdr:nvSpPr>
          <xdr:cNvPr id="19" name="大かっこ 8">
            <a:extLst>
              <a:ext uri="{FF2B5EF4-FFF2-40B4-BE49-F238E27FC236}">
                <a16:creationId xmlns:a16="http://schemas.microsoft.com/office/drawing/2014/main" id="{9F8E7F01-F6BC-470A-81ED-E8FEAC3FF6F3}"/>
              </a:ext>
            </a:extLst>
          </xdr:cNvPr>
          <xdr:cNvSpPr/>
        </xdr:nvSpPr>
        <xdr:spPr>
          <a:xfrm>
            <a:off x="5974506" y="44190474"/>
            <a:ext cx="3438010" cy="850878"/>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令和元年度に発見された</a:t>
            </a:r>
            <a:r>
              <a:rPr lang="ja-JP" altLang="en-US" sz="1100" b="0" i="0" u="none" strike="noStrike" baseline="0">
                <a:solidFill>
                  <a:srgbClr val="000000"/>
                </a:solidFill>
                <a:latin typeface="ＭＳ Ｐゴシック"/>
                <a:ea typeface="ＭＳ Ｐゴシック"/>
              </a:rPr>
              <a:t>不発弾等の処分</a:t>
            </a:r>
          </a:p>
        </xdr:txBody>
      </xdr:sp>
      <xdr:sp macro="" textlink="">
        <xdr:nvSpPr>
          <xdr:cNvPr id="20" name="正方形/長方形 19">
            <a:extLst>
              <a:ext uri="{FF2B5EF4-FFF2-40B4-BE49-F238E27FC236}">
                <a16:creationId xmlns:a16="http://schemas.microsoft.com/office/drawing/2014/main" id="{63A7E882-81F7-4168-B7B2-03285BB7C1B1}"/>
              </a:ext>
            </a:extLst>
          </xdr:cNvPr>
          <xdr:cNvSpPr/>
        </xdr:nvSpPr>
        <xdr:spPr>
          <a:xfrm>
            <a:off x="1505555" y="42740883"/>
            <a:ext cx="2184550"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1" name="正方形/長方形 20">
            <a:extLst>
              <a:ext uri="{FF2B5EF4-FFF2-40B4-BE49-F238E27FC236}">
                <a16:creationId xmlns:a16="http://schemas.microsoft.com/office/drawing/2014/main" id="{A85FA2DD-7D8D-4DAF-967C-9423D4F48AED}"/>
              </a:ext>
            </a:extLst>
          </xdr:cNvPr>
          <xdr:cNvSpPr/>
        </xdr:nvSpPr>
        <xdr:spPr>
          <a:xfrm>
            <a:off x="3551798" y="42739772"/>
            <a:ext cx="2171340"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2" name="正方形/長方形 21">
            <a:extLst>
              <a:ext uri="{FF2B5EF4-FFF2-40B4-BE49-F238E27FC236}">
                <a16:creationId xmlns:a16="http://schemas.microsoft.com/office/drawing/2014/main" id="{2443FDFC-1487-473E-9C2C-E294C68FAA00}"/>
              </a:ext>
            </a:extLst>
          </xdr:cNvPr>
          <xdr:cNvSpPr/>
        </xdr:nvSpPr>
        <xdr:spPr>
          <a:xfrm>
            <a:off x="5584379" y="42749138"/>
            <a:ext cx="2166694"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3" name="正方形/長方形 22">
            <a:extLst>
              <a:ext uri="{FF2B5EF4-FFF2-40B4-BE49-F238E27FC236}">
                <a16:creationId xmlns:a16="http://schemas.microsoft.com/office/drawing/2014/main" id="{DCF6C731-B4F0-4FA3-825C-363FDC0C9707}"/>
              </a:ext>
            </a:extLst>
          </xdr:cNvPr>
          <xdr:cNvSpPr/>
        </xdr:nvSpPr>
        <xdr:spPr>
          <a:xfrm>
            <a:off x="1516932" y="43014629"/>
            <a:ext cx="2020304" cy="934234"/>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lang="ja-JP" altLang="en-US" sz="1100" b="0" i="0" baseline="0">
                <a:solidFill>
                  <a:sysClr val="windowText" lastClr="000000"/>
                </a:solidFill>
                <a:effectLst/>
                <a:latin typeface="ＭＳ Ｐゴシック" panose="020B0600070205080204" pitchFamily="50" charset="-128"/>
                <a:ea typeface="+mn-ea"/>
                <a:cs typeface="+mn-cs"/>
              </a:rPr>
              <a:t>日興技化株式会社</a:t>
            </a:r>
            <a:endParaRPr lang="en-US" altLang="ja-JP" sz="1100" b="0" i="0" baseline="0">
              <a:solidFill>
                <a:sysClr val="windowText" lastClr="000000"/>
              </a:solidFill>
              <a:effectLst/>
              <a:latin typeface="ＭＳ Ｐゴシック" panose="020B0600070205080204" pitchFamily="50" charset="-128"/>
              <a:ea typeface="+mn-ea"/>
              <a:cs typeface="+mn-cs"/>
            </a:endParaRPr>
          </a:p>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 name="正方形/長方形 23">
            <a:extLst>
              <a:ext uri="{FF2B5EF4-FFF2-40B4-BE49-F238E27FC236}">
                <a16:creationId xmlns:a16="http://schemas.microsoft.com/office/drawing/2014/main" id="{CF943090-C4A8-445F-B5BA-93825F99F7D4}"/>
              </a:ext>
            </a:extLst>
          </xdr:cNvPr>
          <xdr:cNvSpPr/>
        </xdr:nvSpPr>
        <xdr:spPr>
          <a:xfrm>
            <a:off x="7660999" y="42754218"/>
            <a:ext cx="2148491"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G30" sqref="G30:AX30"/>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685</v>
      </c>
      <c r="AK2" s="187"/>
      <c r="AL2" s="187"/>
      <c r="AM2" s="187"/>
      <c r="AN2" s="90" t="s">
        <v>363</v>
      </c>
      <c r="AO2" s="187">
        <v>21</v>
      </c>
      <c r="AP2" s="187"/>
      <c r="AQ2" s="187"/>
      <c r="AR2" s="91" t="s">
        <v>363</v>
      </c>
      <c r="AS2" s="188">
        <v>131</v>
      </c>
      <c r="AT2" s="188"/>
      <c r="AU2" s="188"/>
      <c r="AV2" s="90" t="str">
        <f>IF(AW2="","","-")</f>
        <v/>
      </c>
      <c r="AW2" s="189"/>
      <c r="AX2" s="189"/>
    </row>
    <row r="3" spans="1:50" ht="21" customHeight="1" thickBot="1" x14ac:dyDescent="0.25">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719</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754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752</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801</v>
      </c>
      <c r="Q13" s="232"/>
      <c r="R13" s="232"/>
      <c r="S13" s="232"/>
      <c r="T13" s="232"/>
      <c r="U13" s="232"/>
      <c r="V13" s="233"/>
      <c r="W13" s="231">
        <v>707</v>
      </c>
      <c r="X13" s="232"/>
      <c r="Y13" s="232"/>
      <c r="Z13" s="232"/>
      <c r="AA13" s="232"/>
      <c r="AB13" s="232"/>
      <c r="AC13" s="233"/>
      <c r="AD13" s="231">
        <v>675</v>
      </c>
      <c r="AE13" s="232"/>
      <c r="AF13" s="232"/>
      <c r="AG13" s="232"/>
      <c r="AH13" s="232"/>
      <c r="AI13" s="232"/>
      <c r="AJ13" s="233"/>
      <c r="AK13" s="231">
        <v>920</v>
      </c>
      <c r="AL13" s="232"/>
      <c r="AM13" s="232"/>
      <c r="AN13" s="232"/>
      <c r="AO13" s="232"/>
      <c r="AP13" s="232"/>
      <c r="AQ13" s="233"/>
      <c r="AR13" s="243">
        <v>846</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363</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693</v>
      </c>
      <c r="Q15" s="232"/>
      <c r="R15" s="232"/>
      <c r="S15" s="232"/>
      <c r="T15" s="232"/>
      <c r="U15" s="232"/>
      <c r="V15" s="233"/>
      <c r="W15" s="231" t="s">
        <v>693</v>
      </c>
      <c r="X15" s="232"/>
      <c r="Y15" s="232"/>
      <c r="Z15" s="232"/>
      <c r="AA15" s="232"/>
      <c r="AB15" s="232"/>
      <c r="AC15" s="233"/>
      <c r="AD15" s="231" t="s">
        <v>693</v>
      </c>
      <c r="AE15" s="232"/>
      <c r="AF15" s="232"/>
      <c r="AG15" s="232"/>
      <c r="AH15" s="232"/>
      <c r="AI15" s="232"/>
      <c r="AJ15" s="233"/>
      <c r="AK15" s="231" t="s">
        <v>363</v>
      </c>
      <c r="AL15" s="232"/>
      <c r="AM15" s="232"/>
      <c r="AN15" s="232"/>
      <c r="AO15" s="232"/>
      <c r="AP15" s="232"/>
      <c r="AQ15" s="233"/>
      <c r="AR15" s="231"/>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693</v>
      </c>
      <c r="Q16" s="232"/>
      <c r="R16" s="232"/>
      <c r="S16" s="232"/>
      <c r="T16" s="232"/>
      <c r="U16" s="232"/>
      <c r="V16" s="233"/>
      <c r="W16" s="231" t="s">
        <v>693</v>
      </c>
      <c r="X16" s="232"/>
      <c r="Y16" s="232"/>
      <c r="Z16" s="232"/>
      <c r="AA16" s="232"/>
      <c r="AB16" s="232"/>
      <c r="AC16" s="233"/>
      <c r="AD16" s="231" t="s">
        <v>693</v>
      </c>
      <c r="AE16" s="232"/>
      <c r="AF16" s="232"/>
      <c r="AG16" s="232"/>
      <c r="AH16" s="232"/>
      <c r="AI16" s="232"/>
      <c r="AJ16" s="233"/>
      <c r="AK16" s="231" t="s">
        <v>363</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363</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801</v>
      </c>
      <c r="Q18" s="276"/>
      <c r="R18" s="276"/>
      <c r="S18" s="276"/>
      <c r="T18" s="276"/>
      <c r="U18" s="276"/>
      <c r="V18" s="277"/>
      <c r="W18" s="275">
        <f>SUM(W13:AC17)</f>
        <v>707</v>
      </c>
      <c r="X18" s="276"/>
      <c r="Y18" s="276"/>
      <c r="Z18" s="276"/>
      <c r="AA18" s="276"/>
      <c r="AB18" s="276"/>
      <c r="AC18" s="277"/>
      <c r="AD18" s="275">
        <f>SUM(AD13:AJ17)</f>
        <v>675</v>
      </c>
      <c r="AE18" s="276"/>
      <c r="AF18" s="276"/>
      <c r="AG18" s="276"/>
      <c r="AH18" s="276"/>
      <c r="AI18" s="276"/>
      <c r="AJ18" s="277"/>
      <c r="AK18" s="275">
        <f>SUM(AK13:AQ17)</f>
        <v>920</v>
      </c>
      <c r="AL18" s="276"/>
      <c r="AM18" s="276"/>
      <c r="AN18" s="276"/>
      <c r="AO18" s="276"/>
      <c r="AP18" s="276"/>
      <c r="AQ18" s="277"/>
      <c r="AR18" s="275">
        <f>SUM(AR13:AX17)</f>
        <v>846</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786</v>
      </c>
      <c r="Q19" s="232"/>
      <c r="R19" s="232"/>
      <c r="S19" s="232"/>
      <c r="T19" s="232"/>
      <c r="U19" s="232"/>
      <c r="V19" s="233"/>
      <c r="W19" s="231">
        <v>692</v>
      </c>
      <c r="X19" s="232"/>
      <c r="Y19" s="232"/>
      <c r="Z19" s="232"/>
      <c r="AA19" s="232"/>
      <c r="AB19" s="232"/>
      <c r="AC19" s="233"/>
      <c r="AD19" s="231">
        <v>673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0.98127340823970033</v>
      </c>
      <c r="Q20" s="307"/>
      <c r="R20" s="307"/>
      <c r="S20" s="307"/>
      <c r="T20" s="307"/>
      <c r="U20" s="307"/>
      <c r="V20" s="307"/>
      <c r="W20" s="307">
        <f>IF(W18=0, "-", SUM(W19)/W18)</f>
        <v>0.97878359264497883</v>
      </c>
      <c r="X20" s="307"/>
      <c r="Y20" s="307"/>
      <c r="Z20" s="307"/>
      <c r="AA20" s="307"/>
      <c r="AB20" s="307"/>
      <c r="AC20" s="307"/>
      <c r="AD20" s="307">
        <f>IF(AD18=0, "-", SUM(AD19)/AD18)</f>
        <v>0.99703703703703705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317</v>
      </c>
      <c r="H21" s="306"/>
      <c r="I21" s="306"/>
      <c r="J21" s="306"/>
      <c r="K21" s="306"/>
      <c r="L21" s="306"/>
      <c r="M21" s="306"/>
      <c r="N21" s="306"/>
      <c r="O21" s="306"/>
      <c r="P21" s="307">
        <f>IF(P19=0, "-", SUM(P19)/SUM(P13,P14))</f>
        <v>0.98127340823970033</v>
      </c>
      <c r="Q21" s="307"/>
      <c r="R21" s="307"/>
      <c r="S21" s="307"/>
      <c r="T21" s="307"/>
      <c r="U21" s="307"/>
      <c r="V21" s="307"/>
      <c r="W21" s="307">
        <f>IF(W19=0, "-", SUM(W19)/SUM(W13,W14))</f>
        <v>0.97878359264497883</v>
      </c>
      <c r="X21" s="307"/>
      <c r="Y21" s="307"/>
      <c r="Z21" s="307"/>
      <c r="AA21" s="307"/>
      <c r="AB21" s="307"/>
      <c r="AC21" s="307"/>
      <c r="AD21" s="307">
        <f>IF(AD19=0, "-", SUM(AD19)/SUM(AD13,AD14))</f>
        <v>0.99703703703703705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670</v>
      </c>
      <c r="B22" s="316"/>
      <c r="C22" s="316"/>
      <c r="D22" s="316"/>
      <c r="E22" s="316"/>
      <c r="F22" s="317"/>
      <c r="G22" s="321" t="s">
        <v>306</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694</v>
      </c>
      <c r="H23" s="293"/>
      <c r="I23" s="293"/>
      <c r="J23" s="293"/>
      <c r="K23" s="293"/>
      <c r="L23" s="293"/>
      <c r="M23" s="293"/>
      <c r="N23" s="293"/>
      <c r="O23" s="294"/>
      <c r="P23" s="243">
        <v>917</v>
      </c>
      <c r="Q23" s="244"/>
      <c r="R23" s="244"/>
      <c r="S23" s="244"/>
      <c r="T23" s="244"/>
      <c r="U23" s="244"/>
      <c r="V23" s="295"/>
      <c r="W23" s="243">
        <v>843</v>
      </c>
      <c r="X23" s="244"/>
      <c r="Y23" s="244"/>
      <c r="Z23" s="244"/>
      <c r="AA23" s="244"/>
      <c r="AB23" s="244"/>
      <c r="AC23" s="295"/>
      <c r="AD23" s="296" t="s">
        <v>768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695</v>
      </c>
      <c r="H24" s="303"/>
      <c r="I24" s="303"/>
      <c r="J24" s="303"/>
      <c r="K24" s="303"/>
      <c r="L24" s="303"/>
      <c r="M24" s="303"/>
      <c r="N24" s="303"/>
      <c r="O24" s="304"/>
      <c r="P24" s="231">
        <v>3</v>
      </c>
      <c r="Q24" s="232"/>
      <c r="R24" s="232"/>
      <c r="S24" s="232"/>
      <c r="T24" s="232"/>
      <c r="U24" s="232"/>
      <c r="V24" s="233"/>
      <c r="W24" s="231">
        <v>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920</v>
      </c>
      <c r="Q29" s="346"/>
      <c r="R29" s="346"/>
      <c r="S29" s="346"/>
      <c r="T29" s="346"/>
      <c r="U29" s="346"/>
      <c r="V29" s="347"/>
      <c r="W29" s="348">
        <f>AR13</f>
        <v>846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2.95" customHeight="1" x14ac:dyDescent="0.2">
      <c r="A30" s="351" t="s">
        <v>659</v>
      </c>
      <c r="B30" s="352"/>
      <c r="C30" s="352"/>
      <c r="D30" s="352"/>
      <c r="E30" s="352"/>
      <c r="F30" s="353"/>
      <c r="G30" s="354" t="s">
        <v>753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5" t="s">
        <v>495</v>
      </c>
      <c r="AR31" s="426"/>
      <c r="AS31" s="426"/>
      <c r="AT31" s="427"/>
      <c r="AU31" s="425" t="s">
        <v>671</v>
      </c>
      <c r="AV31" s="426"/>
      <c r="AW31" s="426"/>
      <c r="AX31" s="428"/>
    </row>
    <row r="32" spans="1:50" ht="23.25" customHeight="1" x14ac:dyDescent="0.2">
      <c r="A32" s="363"/>
      <c r="B32" s="332"/>
      <c r="C32" s="332"/>
      <c r="D32" s="332"/>
      <c r="E32" s="332"/>
      <c r="F32" s="333"/>
      <c r="G32" s="372" t="s">
        <v>756</v>
      </c>
      <c r="H32" s="373"/>
      <c r="I32" s="373"/>
      <c r="J32" s="373"/>
      <c r="K32" s="373"/>
      <c r="L32" s="373"/>
      <c r="M32" s="373"/>
      <c r="N32" s="373"/>
      <c r="O32" s="373"/>
      <c r="P32" s="376" t="s">
        <v>755</v>
      </c>
      <c r="Q32" s="377"/>
      <c r="R32" s="377"/>
      <c r="S32" s="377"/>
      <c r="T32" s="377"/>
      <c r="U32" s="377"/>
      <c r="V32" s="377"/>
      <c r="W32" s="377"/>
      <c r="X32" s="378"/>
      <c r="Y32" s="382" t="s">
        <v>52</v>
      </c>
      <c r="Z32" s="383"/>
      <c r="AA32" s="384"/>
      <c r="AB32" s="385" t="s">
        <v>700</v>
      </c>
      <c r="AC32" s="385"/>
      <c r="AD32" s="385"/>
      <c r="AE32" s="386">
        <v>25</v>
      </c>
      <c r="AF32" s="386"/>
      <c r="AG32" s="386"/>
      <c r="AH32" s="386"/>
      <c r="AI32" s="386">
        <v>25</v>
      </c>
      <c r="AJ32" s="386"/>
      <c r="AK32" s="386"/>
      <c r="AL32" s="386"/>
      <c r="AM32" s="386">
        <v>21</v>
      </c>
      <c r="AN32" s="386"/>
      <c r="AO32" s="386"/>
      <c r="AP32" s="386"/>
      <c r="AQ32" s="413" t="s">
        <v>750</v>
      </c>
      <c r="AR32" s="386"/>
      <c r="AS32" s="386"/>
      <c r="AT32" s="386"/>
      <c r="AU32" s="404" t="s">
        <v>750</v>
      </c>
      <c r="AV32" s="420"/>
      <c r="AW32" s="420"/>
      <c r="AX32" s="421"/>
    </row>
    <row r="33" spans="1:51" ht="23.25"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700</v>
      </c>
      <c r="AC33" s="385"/>
      <c r="AD33" s="385"/>
      <c r="AE33" s="386">
        <v>36</v>
      </c>
      <c r="AF33" s="386"/>
      <c r="AG33" s="386"/>
      <c r="AH33" s="386"/>
      <c r="AI33" s="386">
        <v>36</v>
      </c>
      <c r="AJ33" s="386"/>
      <c r="AK33" s="386"/>
      <c r="AL33" s="386"/>
      <c r="AM33" s="386">
        <v>36</v>
      </c>
      <c r="AN33" s="386"/>
      <c r="AO33" s="386"/>
      <c r="AP33" s="386"/>
      <c r="AQ33" s="413">
        <v>35</v>
      </c>
      <c r="AR33" s="386"/>
      <c r="AS33" s="386"/>
      <c r="AT33" s="386"/>
      <c r="AU33" s="404" t="s">
        <v>750</v>
      </c>
      <c r="AV33" s="420"/>
      <c r="AW33" s="420"/>
      <c r="AX33" s="421"/>
    </row>
    <row r="34" spans="1:51" ht="23.25" customHeight="1" x14ac:dyDescent="0.2">
      <c r="A34" s="452" t="s">
        <v>661</v>
      </c>
      <c r="B34" s="453"/>
      <c r="C34" s="453"/>
      <c r="D34" s="453"/>
      <c r="E34" s="453"/>
      <c r="F34" s="454"/>
      <c r="G34" s="238" t="s">
        <v>662</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496</v>
      </c>
      <c r="AF34" s="238"/>
      <c r="AG34" s="238"/>
      <c r="AH34" s="267"/>
      <c r="AI34" s="237" t="s">
        <v>648</v>
      </c>
      <c r="AJ34" s="238"/>
      <c r="AK34" s="238"/>
      <c r="AL34" s="267"/>
      <c r="AM34" s="237" t="s">
        <v>464</v>
      </c>
      <c r="AN34" s="238"/>
      <c r="AO34" s="238"/>
      <c r="AP34" s="267"/>
      <c r="AQ34" s="431" t="s">
        <v>672</v>
      </c>
      <c r="AR34" s="432"/>
      <c r="AS34" s="432"/>
      <c r="AT34" s="432"/>
      <c r="AU34" s="432"/>
      <c r="AV34" s="432"/>
      <c r="AW34" s="432"/>
      <c r="AX34" s="433"/>
    </row>
    <row r="35" spans="1:51" ht="23.25" customHeight="1" x14ac:dyDescent="0.2">
      <c r="A35" s="455"/>
      <c r="B35" s="456"/>
      <c r="C35" s="456"/>
      <c r="D35" s="456"/>
      <c r="E35" s="456"/>
      <c r="F35" s="457"/>
      <c r="G35" s="409" t="s">
        <v>701</v>
      </c>
      <c r="H35" s="410"/>
      <c r="I35" s="410"/>
      <c r="J35" s="410"/>
      <c r="K35" s="410"/>
      <c r="L35" s="410"/>
      <c r="M35" s="410"/>
      <c r="N35" s="410"/>
      <c r="O35" s="410"/>
      <c r="P35" s="410"/>
      <c r="Q35" s="410"/>
      <c r="R35" s="410"/>
      <c r="S35" s="410"/>
      <c r="T35" s="410"/>
      <c r="U35" s="410"/>
      <c r="V35" s="410"/>
      <c r="W35" s="410"/>
      <c r="X35" s="410"/>
      <c r="Y35" s="434" t="s">
        <v>661</v>
      </c>
      <c r="Z35" s="435"/>
      <c r="AA35" s="436"/>
      <c r="AB35" s="437" t="s">
        <v>702</v>
      </c>
      <c r="AC35" s="438"/>
      <c r="AD35" s="439"/>
      <c r="AE35" s="413">
        <v>37180</v>
      </c>
      <c r="AF35" s="413"/>
      <c r="AG35" s="413"/>
      <c r="AH35" s="413"/>
      <c r="AI35" s="413">
        <v>29480</v>
      </c>
      <c r="AJ35" s="413"/>
      <c r="AK35" s="413"/>
      <c r="AL35" s="413"/>
      <c r="AM35" s="413">
        <v>33262</v>
      </c>
      <c r="AN35" s="413"/>
      <c r="AO35" s="413"/>
      <c r="AP35" s="413"/>
      <c r="AQ35" s="404">
        <v>29312</v>
      </c>
      <c r="AR35" s="387"/>
      <c r="AS35" s="387"/>
      <c r="AT35" s="387"/>
      <c r="AU35" s="387"/>
      <c r="AV35" s="387"/>
      <c r="AW35" s="387"/>
      <c r="AX35" s="388"/>
    </row>
    <row r="36" spans="1:51" ht="46.5"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663</v>
      </c>
      <c r="Z36" s="414"/>
      <c r="AA36" s="415"/>
      <c r="AB36" s="440" t="s">
        <v>703</v>
      </c>
      <c r="AC36" s="441"/>
      <c r="AD36" s="442"/>
      <c r="AE36" s="443" t="s">
        <v>704</v>
      </c>
      <c r="AF36" s="443"/>
      <c r="AG36" s="443"/>
      <c r="AH36" s="443"/>
      <c r="AI36" s="443" t="s">
        <v>705</v>
      </c>
      <c r="AJ36" s="443"/>
      <c r="AK36" s="443"/>
      <c r="AL36" s="443"/>
      <c r="AM36" s="443" t="s">
        <v>748</v>
      </c>
      <c r="AN36" s="443"/>
      <c r="AO36" s="443"/>
      <c r="AP36" s="443"/>
      <c r="AQ36" s="443" t="s">
        <v>751</v>
      </c>
      <c r="AR36" s="443"/>
      <c r="AS36" s="443"/>
      <c r="AT36" s="443"/>
      <c r="AU36" s="443"/>
      <c r="AV36" s="443"/>
      <c r="AW36" s="443"/>
      <c r="AX36" s="446"/>
    </row>
    <row r="37" spans="1:51" ht="18.75" customHeight="1" x14ac:dyDescent="0.2">
      <c r="A37" s="482" t="s">
        <v>313</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496</v>
      </c>
      <c r="AF37" s="500"/>
      <c r="AG37" s="500"/>
      <c r="AH37" s="501"/>
      <c r="AI37" s="504" t="s">
        <v>648</v>
      </c>
      <c r="AJ37" s="504"/>
      <c r="AK37" s="504"/>
      <c r="AL37" s="499"/>
      <c r="AM37" s="504" t="s">
        <v>464</v>
      </c>
      <c r="AN37" s="504"/>
      <c r="AO37" s="504"/>
      <c r="AP37" s="499"/>
      <c r="AQ37" s="473" t="s">
        <v>223</v>
      </c>
      <c r="AR37" s="474"/>
      <c r="AS37" s="474"/>
      <c r="AT37" s="475"/>
      <c r="AU37" s="337" t="s">
        <v>129</v>
      </c>
      <c r="AV37" s="337"/>
      <c r="AW37" s="337"/>
      <c r="AX37" s="342"/>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4</v>
      </c>
      <c r="AR38" s="448"/>
      <c r="AS38" s="449" t="s">
        <v>224</v>
      </c>
      <c r="AT38" s="450"/>
      <c r="AU38" s="451" t="s">
        <v>693</v>
      </c>
      <c r="AV38" s="451"/>
      <c r="AW38" s="339" t="s">
        <v>170</v>
      </c>
      <c r="AX38" s="344"/>
    </row>
    <row r="39" spans="1:51" ht="23.25" customHeight="1" x14ac:dyDescent="0.2">
      <c r="A39" s="488"/>
      <c r="B39" s="486"/>
      <c r="C39" s="486"/>
      <c r="D39" s="486"/>
      <c r="E39" s="486"/>
      <c r="F39" s="487"/>
      <c r="G39" s="389" t="s">
        <v>696</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697</v>
      </c>
      <c r="AC39" s="403"/>
      <c r="AD39" s="403"/>
      <c r="AE39" s="404">
        <v>0</v>
      </c>
      <c r="AF39" s="387"/>
      <c r="AG39" s="387"/>
      <c r="AH39" s="387"/>
      <c r="AI39" s="404">
        <v>0</v>
      </c>
      <c r="AJ39" s="387"/>
      <c r="AK39" s="387"/>
      <c r="AL39" s="387"/>
      <c r="AM39" s="404">
        <v>0</v>
      </c>
      <c r="AN39" s="387"/>
      <c r="AO39" s="387"/>
      <c r="AP39" s="387"/>
      <c r="AQ39" s="406" t="s">
        <v>693</v>
      </c>
      <c r="AR39" s="407"/>
      <c r="AS39" s="407"/>
      <c r="AT39" s="408"/>
      <c r="AU39" s="387" t="s">
        <v>693</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697</v>
      </c>
      <c r="AC40" s="463"/>
      <c r="AD40" s="463"/>
      <c r="AE40" s="404">
        <v>0</v>
      </c>
      <c r="AF40" s="387"/>
      <c r="AG40" s="387"/>
      <c r="AH40" s="387"/>
      <c r="AI40" s="404">
        <v>0</v>
      </c>
      <c r="AJ40" s="387"/>
      <c r="AK40" s="387"/>
      <c r="AL40" s="387"/>
      <c r="AM40" s="404">
        <v>0</v>
      </c>
      <c r="AN40" s="387"/>
      <c r="AO40" s="387"/>
      <c r="AP40" s="387"/>
      <c r="AQ40" s="406">
        <v>0</v>
      </c>
      <c r="AR40" s="407"/>
      <c r="AS40" s="407"/>
      <c r="AT40" s="408"/>
      <c r="AU40" s="387" t="s">
        <v>693</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v>100</v>
      </c>
      <c r="AN41" s="387"/>
      <c r="AO41" s="387"/>
      <c r="AP41" s="387"/>
      <c r="AQ41" s="406" t="s">
        <v>693</v>
      </c>
      <c r="AR41" s="407"/>
      <c r="AS41" s="407"/>
      <c r="AT41" s="408"/>
      <c r="AU41" s="387" t="s">
        <v>693</v>
      </c>
      <c r="AV41" s="387"/>
      <c r="AW41" s="387"/>
      <c r="AX41" s="388"/>
    </row>
    <row r="42" spans="1:51" ht="23.25" customHeight="1" x14ac:dyDescent="0.2">
      <c r="A42" s="476" t="s">
        <v>340</v>
      </c>
      <c r="B42" s="471"/>
      <c r="C42" s="471"/>
      <c r="D42" s="471"/>
      <c r="E42" s="471"/>
      <c r="F42" s="472"/>
      <c r="G42" s="512" t="s">
        <v>698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03"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496</v>
      </c>
      <c r="AF49" s="430"/>
      <c r="AG49" s="430"/>
      <c r="AH49" s="430"/>
      <c r="AI49" s="430" t="s">
        <v>648</v>
      </c>
      <c r="AJ49" s="430"/>
      <c r="AK49" s="430"/>
      <c r="AL49" s="430"/>
      <c r="AM49" s="430" t="s">
        <v>464</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496</v>
      </c>
      <c r="AF54" s="430"/>
      <c r="AG54" s="430"/>
      <c r="AH54" s="430"/>
      <c r="AI54" s="430" t="s">
        <v>648</v>
      </c>
      <c r="AJ54" s="430"/>
      <c r="AK54" s="430"/>
      <c r="AL54" s="430"/>
      <c r="AM54" s="430" t="s">
        <v>464</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496</v>
      </c>
      <c r="AF59" s="430"/>
      <c r="AG59" s="430"/>
      <c r="AH59" s="430"/>
      <c r="AI59" s="430" t="s">
        <v>648</v>
      </c>
      <c r="AJ59" s="430"/>
      <c r="AK59" s="430"/>
      <c r="AL59" s="430"/>
      <c r="AM59" s="430" t="s">
        <v>464</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5" t="s">
        <v>495</v>
      </c>
      <c r="AR65" s="426"/>
      <c r="AS65" s="426"/>
      <c r="AT65" s="427"/>
      <c r="AU65" s="425" t="s">
        <v>671</v>
      </c>
      <c r="AV65" s="426"/>
      <c r="AW65" s="426"/>
      <c r="AX65" s="428"/>
      <c r="AY65">
        <f>COUNTA($G$66)</f>
        <v>0</v>
      </c>
    </row>
    <row r="66" spans="1:51" ht="23.25" hidden="1" customHeight="1" x14ac:dyDescent="0.2">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2">
      <c r="A68" s="452" t="s">
        <v>661</v>
      </c>
      <c r="B68" s="453"/>
      <c r="C68" s="453"/>
      <c r="D68" s="453"/>
      <c r="E68" s="453"/>
      <c r="F68" s="454"/>
      <c r="G68" s="238" t="s">
        <v>662</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496</v>
      </c>
      <c r="AF68" s="430"/>
      <c r="AG68" s="430"/>
      <c r="AH68" s="430"/>
      <c r="AI68" s="430" t="s">
        <v>648</v>
      </c>
      <c r="AJ68" s="430"/>
      <c r="AK68" s="430"/>
      <c r="AL68" s="430"/>
      <c r="AM68" s="430" t="s">
        <v>464</v>
      </c>
      <c r="AN68" s="430"/>
      <c r="AO68" s="430"/>
      <c r="AP68" s="430"/>
      <c r="AQ68" s="431" t="s">
        <v>672</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706</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663</v>
      </c>
      <c r="Z70" s="414"/>
      <c r="AA70" s="415"/>
      <c r="AB70" s="440" t="s">
        <v>707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313</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496</v>
      </c>
      <c r="AF71" s="430"/>
      <c r="AG71" s="430"/>
      <c r="AH71" s="430"/>
      <c r="AI71" s="430" t="s">
        <v>648</v>
      </c>
      <c r="AJ71" s="430"/>
      <c r="AK71" s="430"/>
      <c r="AL71" s="430"/>
      <c r="AM71" s="430" t="s">
        <v>464</v>
      </c>
      <c r="AN71" s="430"/>
      <c r="AO71" s="430"/>
      <c r="AP71" s="430"/>
      <c r="AQ71" s="473" t="s">
        <v>223</v>
      </c>
      <c r="AR71" s="474"/>
      <c r="AS71" s="474"/>
      <c r="AT71" s="475"/>
      <c r="AU71" s="337" t="s">
        <v>129</v>
      </c>
      <c r="AV71" s="337"/>
      <c r="AW71" s="337"/>
      <c r="AX71" s="342"/>
      <c r="AY71">
        <f>COUNTA($G$73)</f>
        <v>0</v>
      </c>
    </row>
    <row r="72" spans="1:51" ht="18.75" hidden="1" customHeight="1" x14ac:dyDescent="0.2">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2">
      <c r="A76" s="476" t="s">
        <v>340</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496</v>
      </c>
      <c r="AF83" s="430"/>
      <c r="AG83" s="430"/>
      <c r="AH83" s="430"/>
      <c r="AI83" s="430" t="s">
        <v>648</v>
      </c>
      <c r="AJ83" s="430"/>
      <c r="AK83" s="430"/>
      <c r="AL83" s="430"/>
      <c r="AM83" s="430" t="s">
        <v>464</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496</v>
      </c>
      <c r="AF88" s="430"/>
      <c r="AG88" s="430"/>
      <c r="AH88" s="430"/>
      <c r="AI88" s="430" t="s">
        <v>648</v>
      </c>
      <c r="AJ88" s="430"/>
      <c r="AK88" s="430"/>
      <c r="AL88" s="430"/>
      <c r="AM88" s="430" t="s">
        <v>464</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496</v>
      </c>
      <c r="AF93" s="430"/>
      <c r="AG93" s="430"/>
      <c r="AH93" s="430"/>
      <c r="AI93" s="430" t="s">
        <v>648</v>
      </c>
      <c r="AJ93" s="430"/>
      <c r="AK93" s="430"/>
      <c r="AL93" s="430"/>
      <c r="AM93" s="430" t="s">
        <v>464</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5" t="s">
        <v>495</v>
      </c>
      <c r="AR99" s="426"/>
      <c r="AS99" s="426"/>
      <c r="AT99" s="427"/>
      <c r="AU99" s="425" t="s">
        <v>671</v>
      </c>
      <c r="AV99" s="426"/>
      <c r="AW99" s="426"/>
      <c r="AX99" s="428"/>
      <c r="AY99">
        <f>COUNTA($G$100)</f>
        <v>0</v>
      </c>
    </row>
    <row r="100" spans="1:60" ht="23.25" hidden="1" customHeight="1" x14ac:dyDescent="0.2">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2">
      <c r="A102" s="476" t="s">
        <v>661</v>
      </c>
      <c r="B102" s="356"/>
      <c r="C102" s="356"/>
      <c r="D102" s="356"/>
      <c r="E102" s="356"/>
      <c r="F102" s="477"/>
      <c r="G102" s="238" t="s">
        <v>662</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496</v>
      </c>
      <c r="AF102" s="430"/>
      <c r="AG102" s="430"/>
      <c r="AH102" s="430"/>
      <c r="AI102" s="430" t="s">
        <v>648</v>
      </c>
      <c r="AJ102" s="430"/>
      <c r="AK102" s="430"/>
      <c r="AL102" s="430"/>
      <c r="AM102" s="430" t="s">
        <v>464</v>
      </c>
      <c r="AN102" s="430"/>
      <c r="AO102" s="430"/>
      <c r="AP102" s="430"/>
      <c r="AQ102" s="431" t="s">
        <v>672</v>
      </c>
      <c r="AR102" s="432"/>
      <c r="AS102" s="432"/>
      <c r="AT102" s="432"/>
      <c r="AU102" s="432"/>
      <c r="AV102" s="432"/>
      <c r="AW102" s="432"/>
      <c r="AX102" s="433"/>
      <c r="AY102">
        <f>IF(SUBSTITUTE(SUBSTITUTE($G$103,"／",""),"　","")="",0,1)</f>
        <v>0</v>
      </c>
    </row>
    <row r="103" spans="1:60" ht="23.25" hidden="1" customHeight="1" x14ac:dyDescent="0.2">
      <c r="A103" s="478"/>
      <c r="B103" s="337"/>
      <c r="C103" s="337"/>
      <c r="D103" s="337"/>
      <c r="E103" s="337"/>
      <c r="F103" s="479"/>
      <c r="G103" s="409" t="s">
        <v>708</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663</v>
      </c>
      <c r="Z104" s="414"/>
      <c r="AA104" s="415"/>
      <c r="AB104" s="440" t="s">
        <v>707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313</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496</v>
      </c>
      <c r="AF105" s="430"/>
      <c r="AG105" s="430"/>
      <c r="AH105" s="430"/>
      <c r="AI105" s="430" t="s">
        <v>648</v>
      </c>
      <c r="AJ105" s="430"/>
      <c r="AK105" s="430"/>
      <c r="AL105" s="430"/>
      <c r="AM105" s="430" t="s">
        <v>464</v>
      </c>
      <c r="AN105" s="430"/>
      <c r="AO105" s="430"/>
      <c r="AP105" s="430"/>
      <c r="AQ105" s="473" t="s">
        <v>223</v>
      </c>
      <c r="AR105" s="474"/>
      <c r="AS105" s="474"/>
      <c r="AT105" s="475"/>
      <c r="AU105" s="337" t="s">
        <v>129</v>
      </c>
      <c r="AV105" s="337"/>
      <c r="AW105" s="337"/>
      <c r="AX105" s="342"/>
      <c r="AY105">
        <f>COUNTA($G$107)</f>
        <v>0</v>
      </c>
    </row>
    <row r="106" spans="1:60" ht="18.75" hidden="1" customHeight="1" x14ac:dyDescent="0.2">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340</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496</v>
      </c>
      <c r="AF117" s="430"/>
      <c r="AG117" s="430"/>
      <c r="AH117" s="430"/>
      <c r="AI117" s="430" t="s">
        <v>648</v>
      </c>
      <c r="AJ117" s="430"/>
      <c r="AK117" s="430"/>
      <c r="AL117" s="430"/>
      <c r="AM117" s="430" t="s">
        <v>464</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496</v>
      </c>
      <c r="AF122" s="430"/>
      <c r="AG122" s="430"/>
      <c r="AH122" s="430"/>
      <c r="AI122" s="430" t="s">
        <v>648</v>
      </c>
      <c r="AJ122" s="430"/>
      <c r="AK122" s="430"/>
      <c r="AL122" s="430"/>
      <c r="AM122" s="430" t="s">
        <v>464</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496</v>
      </c>
      <c r="AF127" s="430"/>
      <c r="AG127" s="430"/>
      <c r="AH127" s="430"/>
      <c r="AI127" s="430" t="s">
        <v>648</v>
      </c>
      <c r="AJ127" s="430"/>
      <c r="AK127" s="430"/>
      <c r="AL127" s="430"/>
      <c r="AM127" s="430" t="s">
        <v>464</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5" t="s">
        <v>495</v>
      </c>
      <c r="AR133" s="426"/>
      <c r="AS133" s="426"/>
      <c r="AT133" s="427"/>
      <c r="AU133" s="425" t="s">
        <v>671</v>
      </c>
      <c r="AV133" s="426"/>
      <c r="AW133" s="426"/>
      <c r="AX133" s="428"/>
      <c r="AY133">
        <f>COUNTA($G$134)</f>
        <v>0</v>
      </c>
    </row>
    <row r="134" spans="1:60" ht="23.25" hidden="1" customHeight="1" x14ac:dyDescent="0.2">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2">
      <c r="A136" s="476" t="s">
        <v>661</v>
      </c>
      <c r="B136" s="356"/>
      <c r="C136" s="356"/>
      <c r="D136" s="356"/>
      <c r="E136" s="356"/>
      <c r="F136" s="477"/>
      <c r="G136" s="238" t="s">
        <v>662</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496</v>
      </c>
      <c r="AF136" s="430"/>
      <c r="AG136" s="430"/>
      <c r="AH136" s="430"/>
      <c r="AI136" s="430" t="s">
        <v>648</v>
      </c>
      <c r="AJ136" s="430"/>
      <c r="AK136" s="430"/>
      <c r="AL136" s="430"/>
      <c r="AM136" s="430" t="s">
        <v>464</v>
      </c>
      <c r="AN136" s="430"/>
      <c r="AO136" s="430"/>
      <c r="AP136" s="430"/>
      <c r="AQ136" s="431" t="s">
        <v>672</v>
      </c>
      <c r="AR136" s="432"/>
      <c r="AS136" s="432"/>
      <c r="AT136" s="432"/>
      <c r="AU136" s="432"/>
      <c r="AV136" s="432"/>
      <c r="AW136" s="432"/>
      <c r="AX136" s="433"/>
      <c r="AY136">
        <f>IF(SUBSTITUTE(SUBSTITUTE($G$137,"／",""),"　","")="",0,1)</f>
        <v>0</v>
      </c>
    </row>
    <row r="137" spans="1:60" ht="23.25" hidden="1" customHeight="1" x14ac:dyDescent="0.2">
      <c r="A137" s="478"/>
      <c r="B137" s="337"/>
      <c r="C137" s="337"/>
      <c r="D137" s="337"/>
      <c r="E137" s="337"/>
      <c r="F137" s="479"/>
      <c r="G137" s="409" t="s">
        <v>709</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663</v>
      </c>
      <c r="Z138" s="414"/>
      <c r="AA138" s="415"/>
      <c r="AB138" s="440" t="s">
        <v>707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313</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496</v>
      </c>
      <c r="AF139" s="430"/>
      <c r="AG139" s="430"/>
      <c r="AH139" s="430"/>
      <c r="AI139" s="430" t="s">
        <v>648</v>
      </c>
      <c r="AJ139" s="430"/>
      <c r="AK139" s="430"/>
      <c r="AL139" s="430"/>
      <c r="AM139" s="430" t="s">
        <v>464</v>
      </c>
      <c r="AN139" s="430"/>
      <c r="AO139" s="430"/>
      <c r="AP139" s="430"/>
      <c r="AQ139" s="473" t="s">
        <v>223</v>
      </c>
      <c r="AR139" s="474"/>
      <c r="AS139" s="474"/>
      <c r="AT139" s="475"/>
      <c r="AU139" s="337" t="s">
        <v>129</v>
      </c>
      <c r="AV139" s="337"/>
      <c r="AW139" s="337"/>
      <c r="AX139" s="342"/>
      <c r="AY139">
        <f>COUNTA($G$141)</f>
        <v>0</v>
      </c>
    </row>
    <row r="140" spans="1:60" ht="18.75" hidden="1" customHeight="1" x14ac:dyDescent="0.2">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340</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496</v>
      </c>
      <c r="AF151" s="430"/>
      <c r="AG151" s="430"/>
      <c r="AH151" s="430"/>
      <c r="AI151" s="430" t="s">
        <v>648</v>
      </c>
      <c r="AJ151" s="430"/>
      <c r="AK151" s="430"/>
      <c r="AL151" s="430"/>
      <c r="AM151" s="430" t="s">
        <v>464</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496</v>
      </c>
      <c r="AF156" s="430"/>
      <c r="AG156" s="430"/>
      <c r="AH156" s="430"/>
      <c r="AI156" s="430" t="s">
        <v>648</v>
      </c>
      <c r="AJ156" s="430"/>
      <c r="AK156" s="430"/>
      <c r="AL156" s="430"/>
      <c r="AM156" s="430" t="s">
        <v>464</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496</v>
      </c>
      <c r="AF161" s="430"/>
      <c r="AG161" s="430"/>
      <c r="AH161" s="430"/>
      <c r="AI161" s="430" t="s">
        <v>648</v>
      </c>
      <c r="AJ161" s="430"/>
      <c r="AK161" s="430"/>
      <c r="AL161" s="430"/>
      <c r="AM161" s="430" t="s">
        <v>464</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5" t="s">
        <v>495</v>
      </c>
      <c r="AR167" s="426"/>
      <c r="AS167" s="426"/>
      <c r="AT167" s="427"/>
      <c r="AU167" s="425" t="s">
        <v>671</v>
      </c>
      <c r="AV167" s="426"/>
      <c r="AW167" s="426"/>
      <c r="AX167" s="428"/>
      <c r="AY167">
        <f>COUNTA($G$168)</f>
        <v>0</v>
      </c>
    </row>
    <row r="168" spans="1:60" ht="23.25" hidden="1" customHeight="1" x14ac:dyDescent="0.2">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2">
      <c r="A170" s="476" t="s">
        <v>661</v>
      </c>
      <c r="B170" s="356"/>
      <c r="C170" s="356"/>
      <c r="D170" s="356"/>
      <c r="E170" s="356"/>
      <c r="F170" s="477"/>
      <c r="G170" s="238" t="s">
        <v>662</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496</v>
      </c>
      <c r="AF170" s="430"/>
      <c r="AG170" s="430"/>
      <c r="AH170" s="430"/>
      <c r="AI170" s="430" t="s">
        <v>648</v>
      </c>
      <c r="AJ170" s="430"/>
      <c r="AK170" s="430"/>
      <c r="AL170" s="430"/>
      <c r="AM170" s="430" t="s">
        <v>464</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2">
      <c r="A171" s="478"/>
      <c r="B171" s="337"/>
      <c r="C171" s="337"/>
      <c r="D171" s="337"/>
      <c r="E171" s="337"/>
      <c r="F171" s="479"/>
      <c r="G171" s="409" t="s">
        <v>708</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663</v>
      </c>
      <c r="Z172" s="414"/>
      <c r="AA172" s="415"/>
      <c r="AB172" s="440" t="s">
        <v>707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313</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496</v>
      </c>
      <c r="AF173" s="430"/>
      <c r="AG173" s="430"/>
      <c r="AH173" s="430"/>
      <c r="AI173" s="430" t="s">
        <v>648</v>
      </c>
      <c r="AJ173" s="430"/>
      <c r="AK173" s="430"/>
      <c r="AL173" s="430"/>
      <c r="AM173" s="430" t="s">
        <v>464</v>
      </c>
      <c r="AN173" s="430"/>
      <c r="AO173" s="430"/>
      <c r="AP173" s="430"/>
      <c r="AQ173" s="473" t="s">
        <v>223</v>
      </c>
      <c r="AR173" s="474"/>
      <c r="AS173" s="474"/>
      <c r="AT173" s="475"/>
      <c r="AU173" s="337" t="s">
        <v>129</v>
      </c>
      <c r="AV173" s="337"/>
      <c r="AW173" s="337"/>
      <c r="AX173" s="342"/>
      <c r="AY173">
        <f>COUNTA($G$175)</f>
        <v>0</v>
      </c>
    </row>
    <row r="174" spans="1:60" ht="18.75" hidden="1" customHeight="1" x14ac:dyDescent="0.2">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340</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496</v>
      </c>
      <c r="AF185" s="430"/>
      <c r="AG185" s="430"/>
      <c r="AH185" s="430"/>
      <c r="AI185" s="430" t="s">
        <v>648</v>
      </c>
      <c r="AJ185" s="430"/>
      <c r="AK185" s="430"/>
      <c r="AL185" s="430"/>
      <c r="AM185" s="430" t="s">
        <v>464</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496</v>
      </c>
      <c r="AF190" s="430"/>
      <c r="AG190" s="430"/>
      <c r="AH190" s="430"/>
      <c r="AI190" s="430" t="s">
        <v>648</v>
      </c>
      <c r="AJ190" s="430"/>
      <c r="AK190" s="430"/>
      <c r="AL190" s="430"/>
      <c r="AM190" s="430" t="s">
        <v>464</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496</v>
      </c>
      <c r="AF195" s="430"/>
      <c r="AG195" s="430"/>
      <c r="AH195" s="430"/>
      <c r="AI195" s="430" t="s">
        <v>648</v>
      </c>
      <c r="AJ195" s="430"/>
      <c r="AK195" s="430"/>
      <c r="AL195" s="430"/>
      <c r="AM195" s="430" t="s">
        <v>464</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96" t="s">
        <v>314</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310</v>
      </c>
      <c r="X200" s="570"/>
      <c r="Y200" s="573"/>
      <c r="Z200" s="573"/>
      <c r="AA200" s="574"/>
      <c r="AB200" s="567" t="s">
        <v>11</v>
      </c>
      <c r="AC200" s="564"/>
      <c r="AD200" s="565"/>
      <c r="AE200" s="430" t="s">
        <v>496</v>
      </c>
      <c r="AF200" s="430"/>
      <c r="AG200" s="430"/>
      <c r="AH200" s="430"/>
      <c r="AI200" s="430" t="s">
        <v>648</v>
      </c>
      <c r="AJ200" s="430"/>
      <c r="AK200" s="430"/>
      <c r="AL200" s="430"/>
      <c r="AM200" s="430" t="s">
        <v>464</v>
      </c>
      <c r="AN200" s="430"/>
      <c r="AO200" s="430"/>
      <c r="AP200" s="430"/>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330</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330</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331</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2">
      <c r="A205" s="581" t="s">
        <v>318</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329</v>
      </c>
      <c r="X205" s="591"/>
      <c r="Y205" s="555" t="s">
        <v>12</v>
      </c>
      <c r="Z205" s="555"/>
      <c r="AA205" s="556"/>
      <c r="AB205" s="557" t="s">
        <v>330</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330</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331</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2">
      <c r="A208" s="605" t="s">
        <v>314</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496</v>
      </c>
      <c r="AF208" s="151"/>
      <c r="AG208" s="151"/>
      <c r="AH208" s="151"/>
      <c r="AI208" s="430" t="s">
        <v>648</v>
      </c>
      <c r="AJ208" s="430"/>
      <c r="AK208" s="430"/>
      <c r="AL208" s="430"/>
      <c r="AM208" s="430" t="s">
        <v>464</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699</v>
      </c>
      <c r="B213" s="661"/>
      <c r="C213" s="661"/>
      <c r="D213" s="661"/>
      <c r="E213" s="585" t="s">
        <v>302</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656</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309</v>
      </c>
      <c r="AP214" s="677"/>
      <c r="AQ214" s="677"/>
      <c r="AR214" s="96" t="s">
        <v>308</v>
      </c>
      <c r="AS214" s="676"/>
      <c r="AT214" s="677"/>
      <c r="AU214" s="677"/>
      <c r="AV214" s="677"/>
      <c r="AW214" s="677"/>
      <c r="AX214" s="678"/>
      <c r="AY214">
        <f>COUNTIF($AR$214,"☑")</f>
        <v>0</v>
      </c>
    </row>
    <row r="215" spans="1:51" ht="45" customHeight="1" x14ac:dyDescent="0.2">
      <c r="A215" s="666" t="s">
        <v>362</v>
      </c>
      <c r="B215" s="667"/>
      <c r="C215" s="669" t="s">
        <v>227</v>
      </c>
      <c r="D215" s="667"/>
      <c r="E215" s="670" t="s">
        <v>243</v>
      </c>
      <c r="F215" s="671"/>
      <c r="G215" s="672" t="s">
        <v>721</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3" t="s">
        <v>725</v>
      </c>
      <c r="H216" s="154"/>
      <c r="I216" s="154"/>
      <c r="J216" s="154"/>
      <c r="K216" s="154"/>
      <c r="L216" s="154"/>
      <c r="M216" s="154"/>
      <c r="N216" s="154"/>
      <c r="O216" s="154"/>
      <c r="P216" s="154"/>
      <c r="Q216" s="154"/>
      <c r="R216" s="154"/>
      <c r="S216" s="154"/>
      <c r="T216" s="154"/>
      <c r="U216" s="154"/>
      <c r="V216" s="155"/>
      <c r="W216" s="644" t="s">
        <v>664</v>
      </c>
      <c r="X216" s="645"/>
      <c r="Y216" s="645"/>
      <c r="Z216" s="645"/>
      <c r="AA216" s="646"/>
      <c r="AB216" s="647" t="s">
        <v>757</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665</v>
      </c>
      <c r="X217" s="651"/>
      <c r="Y217" s="651"/>
      <c r="Z217" s="651"/>
      <c r="AA217" s="652"/>
      <c r="AB217" s="647" t="s">
        <v>758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677</v>
      </c>
      <c r="D218" s="654"/>
      <c r="E218" s="470" t="s">
        <v>358</v>
      </c>
      <c r="F218" s="472"/>
      <c r="G218" s="634" t="s">
        <v>230</v>
      </c>
      <c r="H218" s="635"/>
      <c r="I218" s="635"/>
      <c r="J218" s="657" t="s">
        <v>693</v>
      </c>
      <c r="K218" s="658"/>
      <c r="L218" s="658"/>
      <c r="M218" s="658"/>
      <c r="N218" s="658"/>
      <c r="O218" s="658"/>
      <c r="P218" s="658"/>
      <c r="Q218" s="658"/>
      <c r="R218" s="658"/>
      <c r="S218" s="658"/>
      <c r="T218" s="659"/>
      <c r="U218" s="632" t="s">
        <v>363</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1"/>
      <c r="F219" s="333"/>
      <c r="G219" s="634" t="s">
        <v>678</v>
      </c>
      <c r="H219" s="635"/>
      <c r="I219" s="635"/>
      <c r="J219" s="635"/>
      <c r="K219" s="635"/>
      <c r="L219" s="635"/>
      <c r="M219" s="635"/>
      <c r="N219" s="635"/>
      <c r="O219" s="635"/>
      <c r="P219" s="635"/>
      <c r="Q219" s="635"/>
      <c r="R219" s="635"/>
      <c r="S219" s="635"/>
      <c r="T219" s="635"/>
      <c r="U219" s="631" t="s">
        <v>363</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4"/>
      <c r="F220" s="336"/>
      <c r="G220" s="634" t="s">
        <v>665</v>
      </c>
      <c r="H220" s="635"/>
      <c r="I220" s="635"/>
      <c r="J220" s="635"/>
      <c r="K220" s="635"/>
      <c r="L220" s="635"/>
      <c r="M220" s="635"/>
      <c r="N220" s="635"/>
      <c r="O220" s="635"/>
      <c r="P220" s="635"/>
      <c r="Q220" s="635"/>
      <c r="R220" s="635"/>
      <c r="S220" s="635"/>
      <c r="T220" s="635"/>
      <c r="U220" s="159" t="s">
        <v>363</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2">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718</v>
      </c>
      <c r="AE223" s="721"/>
      <c r="AF223" s="721"/>
      <c r="AG223" s="722" t="s">
        <v>727</v>
      </c>
      <c r="AH223" s="723"/>
      <c r="AI223" s="723"/>
      <c r="AJ223" s="723"/>
      <c r="AK223" s="723"/>
      <c r="AL223" s="723"/>
      <c r="AM223" s="723"/>
      <c r="AN223" s="723"/>
      <c r="AO223" s="723"/>
      <c r="AP223" s="723"/>
      <c r="AQ223" s="723"/>
      <c r="AR223" s="723"/>
      <c r="AS223" s="723"/>
      <c r="AT223" s="723"/>
      <c r="AU223" s="723"/>
      <c r="AV223" s="723"/>
      <c r="AW223" s="723"/>
      <c r="AX223" s="724"/>
    </row>
    <row r="224" spans="1:51" ht="49.5" customHeight="1" x14ac:dyDescent="0.2">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718</v>
      </c>
      <c r="AE224" s="702"/>
      <c r="AF224" s="702"/>
      <c r="AG224" s="728" t="s">
        <v>728</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2">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718</v>
      </c>
      <c r="AE225" s="735"/>
      <c r="AF225" s="735"/>
      <c r="AG225" s="692" t="s">
        <v>729</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2">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718</v>
      </c>
      <c r="AE226" s="690"/>
      <c r="AF226" s="690"/>
      <c r="AG226" s="376" t="s">
        <v>730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2">
      <c r="A227" s="680"/>
      <c r="B227" s="681"/>
      <c r="C227" s="694"/>
      <c r="D227" s="695"/>
      <c r="E227" s="698" t="s">
        <v>341</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747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2">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2">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726</v>
      </c>
      <c r="AE229" s="754"/>
      <c r="AF229" s="754"/>
      <c r="AG229" s="755" t="s">
        <v>726</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2">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718</v>
      </c>
      <c r="AE230" s="702"/>
      <c r="AF230" s="702"/>
      <c r="AG230" s="728" t="s">
        <v>731</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2">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726</v>
      </c>
      <c r="AE231" s="702"/>
      <c r="AF231" s="702"/>
      <c r="AG231" s="728" t="s">
        <v>726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2">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718</v>
      </c>
      <c r="AE232" s="702"/>
      <c r="AF232" s="702"/>
      <c r="AG232" s="728" t="s">
        <v>732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2">
      <c r="A233" s="680"/>
      <c r="B233" s="682"/>
      <c r="C233" s="748" t="s">
        <v>311</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726</v>
      </c>
      <c r="AE233" s="735"/>
      <c r="AF233" s="735"/>
      <c r="AG233" s="750" t="s">
        <v>726</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2">
      <c r="A234" s="680"/>
      <c r="B234" s="682"/>
      <c r="C234" s="736" t="s">
        <v>312</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726</v>
      </c>
      <c r="AE234" s="702"/>
      <c r="AF234" s="703"/>
      <c r="AG234" s="728" t="s">
        <v>726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2">
      <c r="A235" s="683"/>
      <c r="B235" s="684"/>
      <c r="C235" s="739" t="s">
        <v>299</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718</v>
      </c>
      <c r="AE235" s="743"/>
      <c r="AF235" s="744"/>
      <c r="AG235" s="745" t="s">
        <v>733</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2">
      <c r="A236" s="137" t="s">
        <v>38</v>
      </c>
      <c r="B236" s="760"/>
      <c r="C236" s="761" t="s">
        <v>300</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718</v>
      </c>
      <c r="AE236" s="754"/>
      <c r="AF236" s="764"/>
      <c r="AG236" s="755" t="s">
        <v>734</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2">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718</v>
      </c>
      <c r="AE237" s="769"/>
      <c r="AF237" s="769"/>
      <c r="AG237" s="728" t="s">
        <v>733</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2">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718</v>
      </c>
      <c r="AE238" s="702"/>
      <c r="AF238" s="702"/>
      <c r="AG238" s="728" t="s">
        <v>735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2">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718</v>
      </c>
      <c r="AE239" s="702"/>
      <c r="AF239" s="702"/>
      <c r="AG239" s="758" t="s">
        <v>736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2">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726</v>
      </c>
      <c r="AE240" s="690"/>
      <c r="AF240" s="781"/>
      <c r="AG240" s="376" t="s">
        <v>363</v>
      </c>
      <c r="AH240" s="154"/>
      <c r="AI240" s="154"/>
      <c r="AJ240" s="154"/>
      <c r="AK240" s="154"/>
      <c r="AL240" s="154"/>
      <c r="AM240" s="154"/>
      <c r="AN240" s="154"/>
      <c r="AO240" s="154"/>
      <c r="AP240" s="154"/>
      <c r="AQ240" s="154"/>
      <c r="AR240" s="154"/>
      <c r="AS240" s="154"/>
      <c r="AT240" s="154"/>
      <c r="AU240" s="154"/>
      <c r="AV240" s="154"/>
      <c r="AW240" s="154"/>
      <c r="AX240" s="691"/>
    </row>
    <row r="241" spans="1:50" ht="19.95" customHeight="1" x14ac:dyDescent="0.2">
      <c r="A241" s="775"/>
      <c r="B241" s="776"/>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2">
      <c r="A242" s="775"/>
      <c r="B242" s="776"/>
      <c r="C242" s="101"/>
      <c r="D242" s="102"/>
      <c r="E242" s="103"/>
      <c r="F242" s="103"/>
      <c r="G242" s="103"/>
      <c r="H242" s="104"/>
      <c r="I242" s="104"/>
      <c r="J242" s="105"/>
      <c r="K242" s="105"/>
      <c r="L242" s="105"/>
      <c r="M242" s="104"/>
      <c r="N242" s="106"/>
      <c r="O242" s="107" t="s">
        <v>693</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2">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2">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2">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2">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2">
      <c r="A247" s="137" t="s">
        <v>46</v>
      </c>
      <c r="B247" s="138"/>
      <c r="C247" s="141" t="s">
        <v>50</v>
      </c>
      <c r="D247" s="142"/>
      <c r="E247" s="142"/>
      <c r="F247" s="143"/>
      <c r="G247" s="144" t="s">
        <v>738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759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9" t="s">
        <v>767</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2">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6" t="s">
        <v>315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356</v>
      </c>
      <c r="B258" s="800"/>
      <c r="C258" s="800"/>
      <c r="D258" s="801"/>
      <c r="E258" s="785" t="s">
        <v>710</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2">
      <c r="A259" s="151" t="s">
        <v>355</v>
      </c>
      <c r="B259" s="151"/>
      <c r="C259" s="151"/>
      <c r="D259" s="151"/>
      <c r="E259" s="785" t="s">
        <v>711</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2">
      <c r="A260" s="151" t="s">
        <v>354</v>
      </c>
      <c r="B260" s="151"/>
      <c r="C260" s="151"/>
      <c r="D260" s="151"/>
      <c r="E260" s="785" t="s">
        <v>712</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2">
      <c r="A261" s="151" t="s">
        <v>353</v>
      </c>
      <c r="B261" s="151"/>
      <c r="C261" s="151"/>
      <c r="D261" s="151"/>
      <c r="E261" s="785" t="s">
        <v>713</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2">
      <c r="A262" s="151" t="s">
        <v>352</v>
      </c>
      <c r="B262" s="151"/>
      <c r="C262" s="151"/>
      <c r="D262" s="151"/>
      <c r="E262" s="785" t="s">
        <v>714</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2">
      <c r="A263" s="151" t="s">
        <v>351</v>
      </c>
      <c r="B263" s="151"/>
      <c r="C263" s="151"/>
      <c r="D263" s="151"/>
      <c r="E263" s="785" t="s">
        <v>715</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2">
      <c r="A264" s="151" t="s">
        <v>350</v>
      </c>
      <c r="B264" s="151"/>
      <c r="C264" s="151"/>
      <c r="D264" s="151"/>
      <c r="E264" s="785" t="s">
        <v>716</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2">
      <c r="A265" s="151" t="s">
        <v>349</v>
      </c>
      <c r="B265" s="151"/>
      <c r="C265" s="151"/>
      <c r="D265" s="151"/>
      <c r="E265" s="785" t="s">
        <v>717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2">
      <c r="A266" s="151" t="s">
        <v>496</v>
      </c>
      <c r="B266" s="151"/>
      <c r="C266" s="151"/>
      <c r="D266" s="151"/>
      <c r="E266" s="804" t="s">
        <v>686</v>
      </c>
      <c r="F266" s="805"/>
      <c r="G266" s="805"/>
      <c r="H266" s="92" t="str">
        <f>IF(E266="","","-")</f>
        <v>-</v>
      </c>
      <c r="I266" s="805"/>
      <c r="J266" s="805"/>
      <c r="K266" s="92" t="str">
        <f>IF(I266="","","-")</f>
        <v/>
      </c>
      <c r="L266" s="121">
        <v>132</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2">
      <c r="A267" s="151" t="s">
        <v>674</v>
      </c>
      <c r="B267" s="151"/>
      <c r="C267" s="151"/>
      <c r="D267" s="151"/>
      <c r="E267" s="804" t="s">
        <v>686</v>
      </c>
      <c r="F267" s="805"/>
      <c r="G267" s="805"/>
      <c r="H267" s="92"/>
      <c r="I267" s="805"/>
      <c r="J267" s="805"/>
      <c r="K267" s="92"/>
      <c r="L267" s="121">
        <v>135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2">
      <c r="A268" s="151" t="s">
        <v>464</v>
      </c>
      <c r="B268" s="151"/>
      <c r="C268" s="151"/>
      <c r="D268" s="151"/>
      <c r="E268" s="807">
        <v>2021</v>
      </c>
      <c r="F268" s="152"/>
      <c r="G268" s="805" t="s">
        <v>685</v>
      </c>
      <c r="H268" s="805"/>
      <c r="I268" s="805"/>
      <c r="J268" s="152">
        <v>20</v>
      </c>
      <c r="K268" s="152"/>
      <c r="L268" s="121">
        <v>139</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2">
      <c r="A269" s="261" t="s">
        <v>343</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6"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6"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1" t="s">
        <v>345</v>
      </c>
      <c r="B308" s="812"/>
      <c r="C308" s="812"/>
      <c r="D308" s="812"/>
      <c r="E308" s="812"/>
      <c r="F308" s="813"/>
      <c r="G308" s="817" t="s">
        <v>746</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762</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2">
      <c r="A310" s="814"/>
      <c r="B310" s="815"/>
      <c r="C310" s="815"/>
      <c r="D310" s="815"/>
      <c r="E310" s="815"/>
      <c r="F310" s="816"/>
      <c r="G310" s="838" t="s">
        <v>740</v>
      </c>
      <c r="H310" s="839"/>
      <c r="I310" s="839"/>
      <c r="J310" s="839"/>
      <c r="K310" s="840"/>
      <c r="L310" s="841" t="s">
        <v>741</v>
      </c>
      <c r="M310" s="842"/>
      <c r="N310" s="842"/>
      <c r="O310" s="842"/>
      <c r="P310" s="842"/>
      <c r="Q310" s="842"/>
      <c r="R310" s="842"/>
      <c r="S310" s="842"/>
      <c r="T310" s="842"/>
      <c r="U310" s="842"/>
      <c r="V310" s="842"/>
      <c r="W310" s="842"/>
      <c r="X310" s="843"/>
      <c r="Y310" s="844">
        <v>1</v>
      </c>
      <c r="Z310" s="845"/>
      <c r="AA310" s="845"/>
      <c r="AB310" s="846"/>
      <c r="AC310" s="838" t="s">
        <v>742</v>
      </c>
      <c r="AD310" s="839"/>
      <c r="AE310" s="839"/>
      <c r="AF310" s="839"/>
      <c r="AG310" s="840"/>
      <c r="AH310" s="841" t="s">
        <v>743</v>
      </c>
      <c r="AI310" s="842"/>
      <c r="AJ310" s="842"/>
      <c r="AK310" s="842"/>
      <c r="AL310" s="842"/>
      <c r="AM310" s="842"/>
      <c r="AN310" s="842"/>
      <c r="AO310" s="842"/>
      <c r="AP310" s="842"/>
      <c r="AQ310" s="842"/>
      <c r="AR310" s="842"/>
      <c r="AS310" s="842"/>
      <c r="AT310" s="843"/>
      <c r="AU310" s="844">
        <v>57</v>
      </c>
      <c r="AV310" s="845"/>
      <c r="AW310" s="845"/>
      <c r="AX310" s="847"/>
    </row>
    <row r="311" spans="1:50" ht="24.75" customHeight="1" x14ac:dyDescent="0.2">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t="s">
        <v>744</v>
      </c>
      <c r="AD311" s="825"/>
      <c r="AE311" s="825"/>
      <c r="AF311" s="825"/>
      <c r="AG311" s="826"/>
      <c r="AH311" s="827" t="s">
        <v>745</v>
      </c>
      <c r="AI311" s="828"/>
      <c r="AJ311" s="828"/>
      <c r="AK311" s="828"/>
      <c r="AL311" s="828"/>
      <c r="AM311" s="828"/>
      <c r="AN311" s="828"/>
      <c r="AO311" s="828"/>
      <c r="AP311" s="828"/>
      <c r="AQ311" s="828"/>
      <c r="AR311" s="828"/>
      <c r="AS311" s="828"/>
      <c r="AT311" s="829"/>
      <c r="AU311" s="830">
        <v>6</v>
      </c>
      <c r="AV311" s="831"/>
      <c r="AW311" s="831"/>
      <c r="AX311" s="833"/>
    </row>
    <row r="312" spans="1:50" ht="24.75" hidden="1" customHeight="1" x14ac:dyDescent="0.2">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2">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2">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2">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2">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2">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2">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2">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thickBot="1" x14ac:dyDescent="0.2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63</v>
      </c>
      <c r="AV320" s="854"/>
      <c r="AW320" s="854"/>
      <c r="AX320" s="856"/>
    </row>
    <row r="321" spans="1:51" ht="24.75" customHeight="1" x14ac:dyDescent="0.2">
      <c r="A321" s="814"/>
      <c r="B321" s="815"/>
      <c r="C321" s="815"/>
      <c r="D321" s="815"/>
      <c r="E321" s="815"/>
      <c r="F321" s="816"/>
      <c r="G321" s="817" t="s">
        <v>766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761</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2</v>
      </c>
    </row>
    <row r="323" spans="1:51" ht="24.75" customHeight="1" x14ac:dyDescent="0.2">
      <c r="A323" s="814"/>
      <c r="B323" s="815"/>
      <c r="C323" s="815"/>
      <c r="D323" s="815"/>
      <c r="E323" s="815"/>
      <c r="F323" s="816"/>
      <c r="G323" s="838" t="s">
        <v>742</v>
      </c>
      <c r="H323" s="839"/>
      <c r="I323" s="839"/>
      <c r="J323" s="839"/>
      <c r="K323" s="840"/>
      <c r="L323" s="841" t="s">
        <v>743</v>
      </c>
      <c r="M323" s="842"/>
      <c r="N323" s="842"/>
      <c r="O323" s="842"/>
      <c r="P323" s="842"/>
      <c r="Q323" s="842"/>
      <c r="R323" s="842"/>
      <c r="S323" s="842"/>
      <c r="T323" s="842"/>
      <c r="U323" s="842"/>
      <c r="V323" s="842"/>
      <c r="W323" s="842"/>
      <c r="X323" s="843"/>
      <c r="Y323" s="844">
        <v>175</v>
      </c>
      <c r="Z323" s="845"/>
      <c r="AA323" s="845"/>
      <c r="AB323" s="846"/>
      <c r="AC323" s="838" t="s">
        <v>742</v>
      </c>
      <c r="AD323" s="839"/>
      <c r="AE323" s="839"/>
      <c r="AF323" s="839"/>
      <c r="AG323" s="840"/>
      <c r="AH323" s="841" t="s">
        <v>743</v>
      </c>
      <c r="AI323" s="842"/>
      <c r="AJ323" s="842"/>
      <c r="AK323" s="842"/>
      <c r="AL323" s="842"/>
      <c r="AM323" s="842"/>
      <c r="AN323" s="842"/>
      <c r="AO323" s="842"/>
      <c r="AP323" s="842"/>
      <c r="AQ323" s="842"/>
      <c r="AR323" s="842"/>
      <c r="AS323" s="842"/>
      <c r="AT323" s="843"/>
      <c r="AU323" s="844">
        <v>284</v>
      </c>
      <c r="AV323" s="845"/>
      <c r="AW323" s="845"/>
      <c r="AX323" s="847"/>
      <c r="AY323">
        <f t="shared" si="11"/>
        <v>2</v>
      </c>
    </row>
    <row r="324" spans="1:51" ht="24.75" customHeight="1" x14ac:dyDescent="0.2">
      <c r="A324" s="814"/>
      <c r="B324" s="815"/>
      <c r="C324" s="815"/>
      <c r="D324" s="815"/>
      <c r="E324" s="815"/>
      <c r="F324" s="816"/>
      <c r="G324" s="824" t="s">
        <v>744</v>
      </c>
      <c r="H324" s="825"/>
      <c r="I324" s="825"/>
      <c r="J324" s="825"/>
      <c r="K324" s="826"/>
      <c r="L324" s="827" t="s">
        <v>745</v>
      </c>
      <c r="M324" s="828"/>
      <c r="N324" s="828"/>
      <c r="O324" s="828"/>
      <c r="P324" s="828"/>
      <c r="Q324" s="828"/>
      <c r="R324" s="828"/>
      <c r="S324" s="828"/>
      <c r="T324" s="828"/>
      <c r="U324" s="828"/>
      <c r="V324" s="828"/>
      <c r="W324" s="828"/>
      <c r="X324" s="829"/>
      <c r="Y324" s="830">
        <v>18</v>
      </c>
      <c r="Z324" s="831"/>
      <c r="AA324" s="831"/>
      <c r="AB324" s="832"/>
      <c r="AC324" s="824" t="s">
        <v>744</v>
      </c>
      <c r="AD324" s="825"/>
      <c r="AE324" s="825"/>
      <c r="AF324" s="825"/>
      <c r="AG324" s="826"/>
      <c r="AH324" s="827" t="s">
        <v>745</v>
      </c>
      <c r="AI324" s="828"/>
      <c r="AJ324" s="828"/>
      <c r="AK324" s="828"/>
      <c r="AL324" s="828"/>
      <c r="AM324" s="828"/>
      <c r="AN324" s="828"/>
      <c r="AO324" s="828"/>
      <c r="AP324" s="828"/>
      <c r="AQ324" s="828"/>
      <c r="AR324" s="828"/>
      <c r="AS324" s="828"/>
      <c r="AT324" s="829"/>
      <c r="AU324" s="830">
        <v>28</v>
      </c>
      <c r="AV324" s="831"/>
      <c r="AW324" s="831"/>
      <c r="AX324" s="833"/>
      <c r="AY324">
        <f t="shared" si="11"/>
        <v>2</v>
      </c>
    </row>
    <row r="325" spans="1:51" ht="24.75" hidden="1" customHeight="1" x14ac:dyDescent="0.2">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2</v>
      </c>
    </row>
    <row r="326" spans="1:51" ht="24.75" hidden="1" customHeight="1" x14ac:dyDescent="0.2">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2</v>
      </c>
    </row>
    <row r="327" spans="1:51" ht="24.75" hidden="1" customHeight="1" x14ac:dyDescent="0.2">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2</v>
      </c>
    </row>
    <row r="328" spans="1:51" ht="24.75" hidden="1" customHeight="1" x14ac:dyDescent="0.2">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2</v>
      </c>
    </row>
    <row r="329" spans="1:51" ht="24.75" hidden="1" customHeight="1" x14ac:dyDescent="0.2">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2</v>
      </c>
    </row>
    <row r="330" spans="1:51" ht="24.75" hidden="1" customHeight="1" x14ac:dyDescent="0.2">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2</v>
      </c>
    </row>
    <row r="331" spans="1:51" ht="24.75" hidden="1" customHeight="1" x14ac:dyDescent="0.2">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2</v>
      </c>
    </row>
    <row r="332" spans="1:51" ht="24.75" customHeight="1" x14ac:dyDescent="0.2">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2</v>
      </c>
    </row>
    <row r="333" spans="1:51" ht="24.75" customHeight="1" thickBot="1" x14ac:dyDescent="0.25">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193</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312</v>
      </c>
      <c r="AV333" s="854"/>
      <c r="AW333" s="854"/>
      <c r="AX333" s="856"/>
      <c r="AY333">
        <f t="shared" si="11"/>
        <v>2</v>
      </c>
    </row>
    <row r="334" spans="1:51" ht="24.75" customHeight="1" x14ac:dyDescent="0.2">
      <c r="A334" s="814"/>
      <c r="B334" s="815"/>
      <c r="C334" s="815"/>
      <c r="D334" s="815"/>
      <c r="E334" s="815"/>
      <c r="F334" s="816"/>
      <c r="G334" s="817" t="s">
        <v>765</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295</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2">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1</v>
      </c>
    </row>
    <row r="336" spans="1:51" ht="24.75" customHeight="1" x14ac:dyDescent="0.2">
      <c r="A336" s="814"/>
      <c r="B336" s="815"/>
      <c r="C336" s="815"/>
      <c r="D336" s="815"/>
      <c r="E336" s="815"/>
      <c r="F336" s="816"/>
      <c r="G336" s="838" t="s">
        <v>742</v>
      </c>
      <c r="H336" s="839"/>
      <c r="I336" s="839"/>
      <c r="J336" s="839"/>
      <c r="K336" s="840"/>
      <c r="L336" s="841" t="s">
        <v>743</v>
      </c>
      <c r="M336" s="842"/>
      <c r="N336" s="842"/>
      <c r="O336" s="842"/>
      <c r="P336" s="842"/>
      <c r="Q336" s="842"/>
      <c r="R336" s="842"/>
      <c r="S336" s="842"/>
      <c r="T336" s="842"/>
      <c r="U336" s="842"/>
      <c r="V336" s="842"/>
      <c r="W336" s="842"/>
      <c r="X336" s="843"/>
      <c r="Y336" s="844">
        <v>95</v>
      </c>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1</v>
      </c>
    </row>
    <row r="337" spans="1:51" ht="24.75" customHeight="1" x14ac:dyDescent="0.2">
      <c r="A337" s="814"/>
      <c r="B337" s="815"/>
      <c r="C337" s="815"/>
      <c r="D337" s="815"/>
      <c r="E337" s="815"/>
      <c r="F337" s="816"/>
      <c r="G337" s="824" t="s">
        <v>744</v>
      </c>
      <c r="H337" s="825"/>
      <c r="I337" s="825"/>
      <c r="J337" s="825"/>
      <c r="K337" s="826"/>
      <c r="L337" s="827" t="s">
        <v>745</v>
      </c>
      <c r="M337" s="828"/>
      <c r="N337" s="828"/>
      <c r="O337" s="828"/>
      <c r="P337" s="828"/>
      <c r="Q337" s="828"/>
      <c r="R337" s="828"/>
      <c r="S337" s="828"/>
      <c r="T337" s="828"/>
      <c r="U337" s="828"/>
      <c r="V337" s="828"/>
      <c r="W337" s="828"/>
      <c r="X337" s="829"/>
      <c r="Y337" s="830">
        <v>9</v>
      </c>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1</v>
      </c>
    </row>
    <row r="338" spans="1:51" ht="24.75" hidden="1" customHeight="1" x14ac:dyDescent="0.2">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1</v>
      </c>
    </row>
    <row r="339" spans="1:51" ht="24.75" hidden="1" customHeight="1" x14ac:dyDescent="0.2">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1</v>
      </c>
    </row>
    <row r="340" spans="1:51" ht="24.75" hidden="1" customHeight="1" x14ac:dyDescent="0.2">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1</v>
      </c>
    </row>
    <row r="341" spans="1:51" ht="24.75" hidden="1" customHeight="1" x14ac:dyDescent="0.2">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1</v>
      </c>
    </row>
    <row r="342" spans="1:51" ht="24.75" hidden="1" customHeight="1" x14ac:dyDescent="0.2">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1</v>
      </c>
    </row>
    <row r="343" spans="1:51" ht="24.75" hidden="1" customHeight="1" x14ac:dyDescent="0.2">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1</v>
      </c>
    </row>
    <row r="344" spans="1:51" ht="24.75" hidden="1" customHeight="1" x14ac:dyDescent="0.2">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1</v>
      </c>
    </row>
    <row r="345" spans="1:51" ht="24.75" customHeight="1" x14ac:dyDescent="0.2">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1</v>
      </c>
    </row>
    <row r="346" spans="1:51" ht="24.75" customHeigh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104</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1</v>
      </c>
    </row>
    <row r="347" spans="1:51" ht="24.75" hidden="1" customHeight="1" x14ac:dyDescent="0.2">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2">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2">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2">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2">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2">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2">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2">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2">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2">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2">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2">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57" t="s">
        <v>657</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309</v>
      </c>
      <c r="AM360" s="861"/>
      <c r="AN360" s="861"/>
      <c r="AO360" s="94" t="s">
        <v>308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4.2" customHeight="1" x14ac:dyDescent="0.2">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307</v>
      </c>
      <c r="AD365" s="863"/>
      <c r="AE365" s="863"/>
      <c r="AF365" s="863"/>
      <c r="AG365" s="863"/>
      <c r="AH365" s="864" t="s">
        <v>327</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2">
      <c r="A366" s="873">
        <v>1</v>
      </c>
      <c r="B366" s="873">
        <v>1</v>
      </c>
      <c r="C366" s="874" t="s">
        <v>720</v>
      </c>
      <c r="D366" s="875"/>
      <c r="E366" s="875"/>
      <c r="F366" s="875"/>
      <c r="G366" s="875"/>
      <c r="H366" s="875"/>
      <c r="I366" s="875"/>
      <c r="J366" s="876" t="s">
        <v>721</v>
      </c>
      <c r="K366" s="877"/>
      <c r="L366" s="877"/>
      <c r="M366" s="877"/>
      <c r="N366" s="877"/>
      <c r="O366" s="877"/>
      <c r="P366" s="878" t="s">
        <v>722</v>
      </c>
      <c r="Q366" s="879"/>
      <c r="R366" s="879"/>
      <c r="S366" s="879"/>
      <c r="T366" s="879"/>
      <c r="U366" s="879"/>
      <c r="V366" s="879"/>
      <c r="W366" s="879"/>
      <c r="X366" s="879"/>
      <c r="Y366" s="880">
        <v>1</v>
      </c>
      <c r="Z366" s="881"/>
      <c r="AA366" s="881"/>
      <c r="AB366" s="882"/>
      <c r="AC366" s="883" t="s">
        <v>76</v>
      </c>
      <c r="AD366" s="884"/>
      <c r="AE366" s="884"/>
      <c r="AF366" s="884"/>
      <c r="AG366" s="884"/>
      <c r="AH366" s="867" t="s">
        <v>721</v>
      </c>
      <c r="AI366" s="868"/>
      <c r="AJ366" s="868"/>
      <c r="AK366" s="868"/>
      <c r="AL366" s="869" t="s">
        <v>721</v>
      </c>
      <c r="AM366" s="870"/>
      <c r="AN366" s="870"/>
      <c r="AO366" s="871"/>
      <c r="AP366" s="872" t="s">
        <v>721</v>
      </c>
      <c r="AQ366" s="872"/>
      <c r="AR366" s="872"/>
      <c r="AS366" s="872"/>
      <c r="AT366" s="872"/>
      <c r="AU366" s="872"/>
      <c r="AV366" s="872"/>
      <c r="AW366" s="872"/>
      <c r="AX366" s="872"/>
    </row>
    <row r="367" spans="1:51" ht="30" hidden="1" customHeight="1" x14ac:dyDescent="0.2">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2">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2">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2">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2">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2">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2">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2">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2">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2">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2">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2">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2">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2">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2">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2">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2">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2">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2">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2">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2">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2">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2">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2">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2">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2">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2">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2">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2">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307</v>
      </c>
      <c r="AD398" s="863"/>
      <c r="AE398" s="863"/>
      <c r="AF398" s="863"/>
      <c r="AG398" s="863"/>
      <c r="AH398" s="864" t="s">
        <v>327</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2">
      <c r="A399" s="873">
        <v>1</v>
      </c>
      <c r="B399" s="873">
        <v>1</v>
      </c>
      <c r="C399" s="874" t="s">
        <v>763</v>
      </c>
      <c r="D399" s="875"/>
      <c r="E399" s="875"/>
      <c r="F399" s="875"/>
      <c r="G399" s="875"/>
      <c r="H399" s="875"/>
      <c r="I399" s="875"/>
      <c r="J399" s="876">
        <v>1290801005572</v>
      </c>
      <c r="K399" s="877"/>
      <c r="L399" s="877"/>
      <c r="M399" s="877"/>
      <c r="N399" s="877"/>
      <c r="O399" s="877"/>
      <c r="P399" s="878" t="s">
        <v>723</v>
      </c>
      <c r="Q399" s="879"/>
      <c r="R399" s="879"/>
      <c r="S399" s="879"/>
      <c r="T399" s="879"/>
      <c r="U399" s="879"/>
      <c r="V399" s="879"/>
      <c r="W399" s="879"/>
      <c r="X399" s="879"/>
      <c r="Y399" s="880">
        <v>63</v>
      </c>
      <c r="Z399" s="881"/>
      <c r="AA399" s="881"/>
      <c r="AB399" s="882"/>
      <c r="AC399" s="883" t="s">
        <v>332</v>
      </c>
      <c r="AD399" s="884"/>
      <c r="AE399" s="884"/>
      <c r="AF399" s="884"/>
      <c r="AG399" s="884"/>
      <c r="AH399" s="867">
        <v>2</v>
      </c>
      <c r="AI399" s="868"/>
      <c r="AJ399" s="868"/>
      <c r="AK399" s="868"/>
      <c r="AL399" s="869">
        <v>99.7</v>
      </c>
      <c r="AM399" s="870"/>
      <c r="AN399" s="870"/>
      <c r="AO399" s="871"/>
      <c r="AP399" s="872" t="s">
        <v>749</v>
      </c>
      <c r="AQ399" s="872"/>
      <c r="AR399" s="872"/>
      <c r="AS399" s="872"/>
      <c r="AT399" s="872"/>
      <c r="AU399" s="872"/>
      <c r="AV399" s="872"/>
      <c r="AW399" s="872"/>
      <c r="AX399" s="872"/>
      <c r="AY399">
        <f>$AY$396</f>
        <v>1</v>
      </c>
    </row>
    <row r="400" spans="1:51" ht="30" hidden="1" customHeight="1" x14ac:dyDescent="0.2">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2">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2">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2">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2">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2">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2">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2">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2">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2">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2">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2">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2">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2">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2">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2">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2">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2">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2">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2">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2">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2">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2">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2">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2">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2">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2">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2">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2">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307</v>
      </c>
      <c r="AD431" s="863"/>
      <c r="AE431" s="863"/>
      <c r="AF431" s="863"/>
      <c r="AG431" s="863"/>
      <c r="AH431" s="864" t="s">
        <v>327</v>
      </c>
      <c r="AI431" s="862"/>
      <c r="AJ431" s="862"/>
      <c r="AK431" s="862"/>
      <c r="AL431" s="862" t="s">
        <v>19</v>
      </c>
      <c r="AM431" s="862"/>
      <c r="AN431" s="862"/>
      <c r="AO431" s="866"/>
      <c r="AP431" s="887" t="s">
        <v>275</v>
      </c>
      <c r="AQ431" s="887"/>
      <c r="AR431" s="887"/>
      <c r="AS431" s="887"/>
      <c r="AT431" s="887"/>
      <c r="AU431" s="887"/>
      <c r="AV431" s="887"/>
      <c r="AW431" s="887"/>
      <c r="AX431" s="887"/>
      <c r="AY431">
        <f>$AY$429</f>
        <v>1</v>
      </c>
    </row>
    <row r="432" spans="1:51" ht="30" customHeight="1" x14ac:dyDescent="0.2">
      <c r="A432" s="873">
        <v>1</v>
      </c>
      <c r="B432" s="873">
        <v>1</v>
      </c>
      <c r="C432" s="874" t="s">
        <v>764</v>
      </c>
      <c r="D432" s="875"/>
      <c r="E432" s="875"/>
      <c r="F432" s="875"/>
      <c r="G432" s="875"/>
      <c r="H432" s="875"/>
      <c r="I432" s="875"/>
      <c r="J432" s="876">
        <v>5430001046886</v>
      </c>
      <c r="K432" s="877"/>
      <c r="L432" s="877"/>
      <c r="M432" s="877"/>
      <c r="N432" s="877"/>
      <c r="O432" s="877"/>
      <c r="P432" s="878" t="s">
        <v>723</v>
      </c>
      <c r="Q432" s="879"/>
      <c r="R432" s="879"/>
      <c r="S432" s="879"/>
      <c r="T432" s="879"/>
      <c r="U432" s="879"/>
      <c r="V432" s="879"/>
      <c r="W432" s="879"/>
      <c r="X432" s="879"/>
      <c r="Y432" s="880">
        <v>193</v>
      </c>
      <c r="Z432" s="881"/>
      <c r="AA432" s="881"/>
      <c r="AB432" s="882"/>
      <c r="AC432" s="883" t="s">
        <v>332</v>
      </c>
      <c r="AD432" s="884"/>
      <c r="AE432" s="884"/>
      <c r="AF432" s="884"/>
      <c r="AG432" s="884"/>
      <c r="AH432" s="867">
        <v>1</v>
      </c>
      <c r="AI432" s="868"/>
      <c r="AJ432" s="868"/>
      <c r="AK432" s="868"/>
      <c r="AL432" s="869">
        <v>99.9</v>
      </c>
      <c r="AM432" s="870"/>
      <c r="AN432" s="870"/>
      <c r="AO432" s="871"/>
      <c r="AP432" s="872" t="s">
        <v>749</v>
      </c>
      <c r="AQ432" s="872"/>
      <c r="AR432" s="872"/>
      <c r="AS432" s="872"/>
      <c r="AT432" s="872"/>
      <c r="AU432" s="872"/>
      <c r="AV432" s="872"/>
      <c r="AW432" s="872"/>
      <c r="AX432" s="872"/>
      <c r="AY432">
        <f>$AY$429</f>
        <v>1</v>
      </c>
    </row>
    <row r="433" spans="1:51" ht="30" hidden="1" customHeight="1" x14ac:dyDescent="0.2">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2">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2">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2">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2">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2">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2">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2">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2">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2">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2">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2">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2">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2">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2">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2">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2">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2">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2">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2">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2">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2">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2">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2">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2">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2">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2">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2">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2">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307</v>
      </c>
      <c r="AD464" s="863"/>
      <c r="AE464" s="863"/>
      <c r="AF464" s="863"/>
      <c r="AG464" s="863"/>
      <c r="AH464" s="864" t="s">
        <v>327</v>
      </c>
      <c r="AI464" s="862"/>
      <c r="AJ464" s="862"/>
      <c r="AK464" s="862"/>
      <c r="AL464" s="862" t="s">
        <v>19</v>
      </c>
      <c r="AM464" s="862"/>
      <c r="AN464" s="862"/>
      <c r="AO464" s="866"/>
      <c r="AP464" s="887" t="s">
        <v>275</v>
      </c>
      <c r="AQ464" s="887"/>
      <c r="AR464" s="887"/>
      <c r="AS464" s="887"/>
      <c r="AT464" s="887"/>
      <c r="AU464" s="887"/>
      <c r="AV464" s="887"/>
      <c r="AW464" s="887"/>
      <c r="AX464" s="887"/>
      <c r="AY464">
        <f>$AY$462</f>
        <v>1</v>
      </c>
    </row>
    <row r="465" spans="1:51" ht="30" customHeight="1" x14ac:dyDescent="0.2">
      <c r="A465" s="873">
        <v>1</v>
      </c>
      <c r="B465" s="873">
        <v>1</v>
      </c>
      <c r="C465" s="874" t="s">
        <v>763</v>
      </c>
      <c r="D465" s="875"/>
      <c r="E465" s="875"/>
      <c r="F465" s="875"/>
      <c r="G465" s="875"/>
      <c r="H465" s="875"/>
      <c r="I465" s="875"/>
      <c r="J465" s="876">
        <v>1290801005572</v>
      </c>
      <c r="K465" s="877"/>
      <c r="L465" s="877"/>
      <c r="M465" s="877"/>
      <c r="N465" s="877"/>
      <c r="O465" s="877"/>
      <c r="P465" s="878" t="s">
        <v>724</v>
      </c>
      <c r="Q465" s="879"/>
      <c r="R465" s="879"/>
      <c r="S465" s="879"/>
      <c r="T465" s="879"/>
      <c r="U465" s="879"/>
      <c r="V465" s="879"/>
      <c r="W465" s="879"/>
      <c r="X465" s="879"/>
      <c r="Y465" s="880">
        <v>312</v>
      </c>
      <c r="Z465" s="881"/>
      <c r="AA465" s="881"/>
      <c r="AB465" s="882"/>
      <c r="AC465" s="883" t="s">
        <v>332</v>
      </c>
      <c r="AD465" s="884"/>
      <c r="AE465" s="884"/>
      <c r="AF465" s="884"/>
      <c r="AG465" s="884"/>
      <c r="AH465" s="867">
        <v>2</v>
      </c>
      <c r="AI465" s="868"/>
      <c r="AJ465" s="868"/>
      <c r="AK465" s="868"/>
      <c r="AL465" s="869">
        <v>96.7</v>
      </c>
      <c r="AM465" s="870"/>
      <c r="AN465" s="870"/>
      <c r="AO465" s="871"/>
      <c r="AP465" s="872" t="s">
        <v>749</v>
      </c>
      <c r="AQ465" s="872"/>
      <c r="AR465" s="872"/>
      <c r="AS465" s="872"/>
      <c r="AT465" s="872"/>
      <c r="AU465" s="872"/>
      <c r="AV465" s="872"/>
      <c r="AW465" s="872"/>
      <c r="AX465" s="872"/>
      <c r="AY465">
        <f>$AY$462</f>
        <v>1</v>
      </c>
    </row>
    <row r="466" spans="1:51" ht="30" hidden="1" customHeight="1" x14ac:dyDescent="0.2">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2">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2">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2">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2">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2">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2">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2">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2">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2">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2">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2">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2">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2">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2">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2">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2">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2">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2">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2">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2">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2">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2">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2">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2">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2">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2">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2">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2">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307</v>
      </c>
      <c r="AD497" s="863"/>
      <c r="AE497" s="863"/>
      <c r="AF497" s="863"/>
      <c r="AG497" s="863"/>
      <c r="AH497" s="864" t="s">
        <v>327</v>
      </c>
      <c r="AI497" s="862"/>
      <c r="AJ497" s="862"/>
      <c r="AK497" s="862"/>
      <c r="AL497" s="862" t="s">
        <v>19</v>
      </c>
      <c r="AM497" s="862"/>
      <c r="AN497" s="862"/>
      <c r="AO497" s="866"/>
      <c r="AP497" s="887" t="s">
        <v>275</v>
      </c>
      <c r="AQ497" s="887"/>
      <c r="AR497" s="887"/>
      <c r="AS497" s="887"/>
      <c r="AT497" s="887"/>
      <c r="AU497" s="887"/>
      <c r="AV497" s="887"/>
      <c r="AW497" s="887"/>
      <c r="AX497" s="887"/>
      <c r="AY497">
        <f>$AY$495</f>
        <v>1</v>
      </c>
    </row>
    <row r="498" spans="1:51" ht="30" customHeight="1" x14ac:dyDescent="0.2">
      <c r="A498" s="873">
        <v>1</v>
      </c>
      <c r="B498" s="873">
        <v>1</v>
      </c>
      <c r="C498" s="874" t="s">
        <v>764</v>
      </c>
      <c r="D498" s="875"/>
      <c r="E498" s="875"/>
      <c r="F498" s="875"/>
      <c r="G498" s="875"/>
      <c r="H498" s="875"/>
      <c r="I498" s="875"/>
      <c r="J498" s="876">
        <v>5430001046886</v>
      </c>
      <c r="K498" s="877"/>
      <c r="L498" s="877"/>
      <c r="M498" s="877"/>
      <c r="N498" s="877"/>
      <c r="O498" s="877"/>
      <c r="P498" s="878" t="s">
        <v>724</v>
      </c>
      <c r="Q498" s="879"/>
      <c r="R498" s="879"/>
      <c r="S498" s="879"/>
      <c r="T498" s="879"/>
      <c r="U498" s="879"/>
      <c r="V498" s="879"/>
      <c r="W498" s="879"/>
      <c r="X498" s="879"/>
      <c r="Y498" s="880">
        <v>104</v>
      </c>
      <c r="Z498" s="881"/>
      <c r="AA498" s="881"/>
      <c r="AB498" s="882"/>
      <c r="AC498" s="883" t="s">
        <v>332</v>
      </c>
      <c r="AD498" s="884"/>
      <c r="AE498" s="884"/>
      <c r="AF498" s="884"/>
      <c r="AG498" s="884"/>
      <c r="AH498" s="867">
        <v>1</v>
      </c>
      <c r="AI498" s="868"/>
      <c r="AJ498" s="868"/>
      <c r="AK498" s="868"/>
      <c r="AL498" s="869">
        <v>99.7</v>
      </c>
      <c r="AM498" s="870"/>
      <c r="AN498" s="870"/>
      <c r="AO498" s="871"/>
      <c r="AP498" s="872" t="s">
        <v>749</v>
      </c>
      <c r="AQ498" s="872"/>
      <c r="AR498" s="872"/>
      <c r="AS498" s="872"/>
      <c r="AT498" s="872"/>
      <c r="AU498" s="872"/>
      <c r="AV498" s="872"/>
      <c r="AW498" s="872"/>
      <c r="AX498" s="872"/>
      <c r="AY498">
        <f>$AY$495</f>
        <v>1</v>
      </c>
    </row>
    <row r="499" spans="1:51" ht="30" hidden="1" customHeight="1" x14ac:dyDescent="0.2">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2">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2">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2">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2">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2">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2">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2">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2">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2">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2">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2">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2">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2">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2">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2">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2">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2">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2">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2">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2">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2">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2">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2">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2">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2">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2">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2">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2">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307</v>
      </c>
      <c r="AD530" s="863"/>
      <c r="AE530" s="863"/>
      <c r="AF530" s="863"/>
      <c r="AG530" s="863"/>
      <c r="AH530" s="864" t="s">
        <v>327</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2">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2">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2">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2">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2">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2">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2">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2">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2">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2">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2">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2">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2">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2">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2">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2">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2">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2">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2">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2">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2">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2">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2">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2">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2">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2">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2">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2">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2">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2">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307</v>
      </c>
      <c r="AD563" s="863"/>
      <c r="AE563" s="863"/>
      <c r="AF563" s="863"/>
      <c r="AG563" s="863"/>
      <c r="AH563" s="864" t="s">
        <v>327</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2">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2">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2">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2">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2">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2">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2">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2">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2">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2">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2">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2">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2">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2">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2">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2">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2">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2">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2">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2">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2">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2">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2">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2">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2">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2">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2">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2">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2">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2">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307</v>
      </c>
      <c r="AD596" s="863"/>
      <c r="AE596" s="863"/>
      <c r="AF596" s="863"/>
      <c r="AG596" s="863"/>
      <c r="AH596" s="864" t="s">
        <v>327</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2">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2">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2">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2">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2">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2">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2">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2">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2">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2">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2">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2">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2">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2">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2">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2">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2">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2">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2">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2">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2">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2">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2">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2">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2">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2">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2">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2">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2">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2">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2">
      <c r="A627" s="888" t="s">
        <v>658</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309</v>
      </c>
      <c r="AM627" s="892"/>
      <c r="AN627" s="892"/>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303</v>
      </c>
      <c r="AQ630" s="887"/>
      <c r="AR630" s="887"/>
      <c r="AS630" s="887"/>
      <c r="AT630" s="887"/>
      <c r="AU630" s="887"/>
      <c r="AV630" s="887"/>
      <c r="AW630" s="887"/>
      <c r="AX630" s="887"/>
    </row>
    <row r="631" spans="1:51" ht="30" customHeight="1" x14ac:dyDescent="0.2">
      <c r="A631" s="873">
        <v>1</v>
      </c>
      <c r="B631" s="873">
        <v>1</v>
      </c>
      <c r="C631" s="895"/>
      <c r="D631" s="895"/>
      <c r="E631" s="663" t="s">
        <v>363</v>
      </c>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2">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2">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2">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2">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2">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2">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2">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2">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2">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2">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2">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2">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2">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2">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2">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2">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2">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2">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2">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2">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2">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2">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2">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2">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2">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2">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2">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2">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2">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cfRule type="expression" dxfId="1503" priority="887">
      <formula>IF(RIGHT(TEXT(Y325,"0.#"),1)=".",FALSE,TRUE)</formula>
    </cfRule>
    <cfRule type="expression" dxfId="1502" priority="888">
      <formula>IF(RIGHT(TEXT(Y325,"0.#"),1)=".",TRUE,FALSE)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cfRule type="expression" dxfId="1487" priority="891">
      <formula>IF(RIGHT(TEXT(Y337,"0.#"),1)=".",FALSE,TRUE)</formula>
    </cfRule>
    <cfRule type="expression" dxfId="1486" priority="892">
      <formula>IF(RIGHT(TEXT(Y337,"0.#"),1)=".",TRUE,FALSE)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400:AO400">
    <cfRule type="expression" dxfId="1347" priority="763">
      <formula>IF(AND(AL400&gt;=0, RIGHT(TEXT(AL400,"0.#"),1)&lt;&gt;"."),TRUE,FALSE)</formula>
    </cfRule>
    <cfRule type="expression" dxfId="1346" priority="764">
      <formula>IF(AND(AL400&gt;=0, RIGHT(TEXT(AL400,"0.#"),1)="."),TRUE,FALSE)</formula>
    </cfRule>
    <cfRule type="expression" dxfId="1345" priority="765">
      <formula>IF(AND(AL400&lt;0, RIGHT(TEXT(AL400,"0.#"),1)&lt;&gt;"."),TRUE,FALSE)</formula>
    </cfRule>
    <cfRule type="expression" dxfId="1344" priority="766">
      <formula>IF(AND(AL400&lt;0, RIGHT(TEXT(AL400,"0.#"),1)="."),TRUE,FALSE)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23">
    <cfRule type="expression" dxfId="707" priority="5">
      <formula>IF(RIGHT(TEXT(Y323,"0.#"),1)=".",FALSE,TRUE)</formula>
    </cfRule>
    <cfRule type="expression" dxfId="706" priority="6">
      <formula>IF(RIGHT(TEXT(Y323,"0.#"),1)=".",TRUE,FALSE)</formula>
    </cfRule>
  </conditionalFormatting>
  <conditionalFormatting sqref="Y324">
    <cfRule type="expression" dxfId="705" priority="7">
      <formula>IF(RIGHT(TEXT(Y324,"0.#"),1)=".",FALSE,TRUE)</formula>
    </cfRule>
    <cfRule type="expression" dxfId="704" priority="8">
      <formula>IF(RIGHT(TEXT(Y324,"0.#"),1)=".",TRUE,FALSE)</formula>
    </cfRule>
  </conditionalFormatting>
  <conditionalFormatting sqref="AL399:AO399">
    <cfRule type="expression" dxfId="703" priority="1">
      <formula>IF(AND(AL399&gt;=0, RIGHT(TEXT(AL399,"0.#"),1)&lt;&gt;"."),TRUE,FALSE)</formula>
    </cfRule>
    <cfRule type="expression" dxfId="702" priority="2">
      <formula>IF(AND(AL399&gt;=0, RIGHT(TEXT(AL399,"0.#"),1)="."),TRUE,FALSE)</formula>
    </cfRule>
    <cfRule type="expression" dxfId="701" priority="3">
      <formula>IF(AND(AL399&lt;0, RIGHT(TEXT(AL399,"0.#"),1)&lt;&gt;"."),TRUE,FALSE)</formula>
    </cfRule>
    <cfRule type="expression" dxfId="700" priority="4">
      <formula>IF(AND(AL399&lt;0, RIGHT(TEXT(AL399,"0.#"),1)="."),TRUE,FALSE)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1" max="16383" man="1"/>
    <brk id="248" max="16383" man="1"/>
    <brk id="268" max="16383" man="1"/>
    <brk id="307"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319</v>
      </c>
    </row>
    <row r="2" spans="1:42" ht="13.5" customHeight="1" x14ac:dyDescent="0.2">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c r="M2" s="13" t="str">
        <f>IF(L2="","",K2)</f>
        <v/>
      </c>
      <c r="N2" s="13" t="str">
        <f>IF(M2="","",IF(N1&lt;&gt;"",CONCATENATE(N1,"、",M2),M2))</f>
        <v/>
      </c>
      <c r="O2" s="13"/>
      <c r="P2" s="12" t="s">
        <v>70</v>
      </c>
      <c r="Q2" s="17" t="s">
        <v>718</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332</v>
      </c>
      <c r="AI2" s="51" t="s">
        <v>363</v>
      </c>
      <c r="AK2" s="51" t="s">
        <v>238</v>
      </c>
      <c r="AM2" s="77"/>
      <c r="AN2" s="77"/>
      <c r="AP2" s="53" t="s">
        <v>332</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718</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333</v>
      </c>
      <c r="AI3" s="51" t="s">
        <v>231</v>
      </c>
      <c r="AK3" s="51" t="str">
        <f>CHAR(CODE(AK2)+1)</f>
        <v>B</v>
      </c>
      <c r="AM3" s="77"/>
      <c r="AN3" s="77"/>
      <c r="AP3" s="53" t="s">
        <v>333</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682</v>
      </c>
      <c r="W4" s="32" t="s">
        <v>142</v>
      </c>
      <c r="Y4" s="32" t="s">
        <v>372</v>
      </c>
      <c r="Z4" s="32" t="s">
        <v>500</v>
      </c>
      <c r="AA4" s="86" t="s">
        <v>466</v>
      </c>
      <c r="AB4" s="86" t="s">
        <v>594</v>
      </c>
      <c r="AC4" s="86" t="s">
        <v>132</v>
      </c>
      <c r="AD4" s="28"/>
      <c r="AE4" s="43" t="s">
        <v>167</v>
      </c>
      <c r="AF4" s="30"/>
      <c r="AG4" s="53" t="s">
        <v>334</v>
      </c>
      <c r="AI4" s="51" t="s">
        <v>233</v>
      </c>
      <c r="AK4" s="51" t="str">
        <f t="shared" ref="AK4:AK49" si="7">CHAR(CODE(AK3)+1)</f>
        <v>C</v>
      </c>
      <c r="AM4" s="77"/>
      <c r="AN4" s="77"/>
      <c r="AP4" s="53" t="s">
        <v>334</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335</v>
      </c>
      <c r="AI5" s="51" t="s">
        <v>370</v>
      </c>
      <c r="AK5" s="51" t="str">
        <f t="shared" si="7"/>
        <v>D</v>
      </c>
      <c r="AP5" s="53" t="s">
        <v>335</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342</v>
      </c>
      <c r="AF6" s="30"/>
      <c r="AG6" s="53" t="s">
        <v>336</v>
      </c>
      <c r="AI6" s="51" t="s">
        <v>371</v>
      </c>
      <c r="AK6" s="51" t="str">
        <f>CHAR(CODE(AK5)+1)</f>
        <v>E</v>
      </c>
      <c r="AP6" s="53" t="s">
        <v>336</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337</v>
      </c>
      <c r="AH7" s="80"/>
      <c r="AI7" s="53" t="s">
        <v>359</v>
      </c>
      <c r="AK7" s="51" t="str">
        <f>CHAR(CODE(AK6)+1)</f>
        <v>F</v>
      </c>
      <c r="AP7" s="53" t="s">
        <v>337</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338</v>
      </c>
      <c r="AI8" s="51" t="s">
        <v>360</v>
      </c>
      <c r="AK8" s="51" t="str">
        <f t="shared" si="7"/>
        <v>G</v>
      </c>
      <c r="AP8" s="53" t="s">
        <v>338</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339</v>
      </c>
      <c r="AI9" s="76"/>
      <c r="AK9" s="51" t="str">
        <f t="shared" si="7"/>
        <v>H</v>
      </c>
      <c r="AP9" s="53" t="s">
        <v>339</v>
      </c>
    </row>
    <row r="10" spans="1:42" ht="13.5" customHeight="1" x14ac:dyDescent="0.2">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322</v>
      </c>
      <c r="AK10" s="51" t="str">
        <f t="shared" si="7"/>
        <v>I</v>
      </c>
      <c r="AP10" s="51" t="s">
        <v>320</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718</v>
      </c>
      <c r="M11" s="13" t="str">
        <f t="shared" si="2"/>
        <v>その他の事項経費</v>
      </c>
      <c r="N11" s="13" t="str">
        <f t="shared" si="6"/>
        <v>その他の事項経費</v>
      </c>
      <c r="O11" s="13"/>
      <c r="P11" s="13"/>
      <c r="Q11" s="19"/>
      <c r="T11" s="13"/>
      <c r="W11" s="32" t="s">
        <v>679</v>
      </c>
      <c r="Y11" s="32" t="s">
        <v>379</v>
      </c>
      <c r="Z11" s="32" t="s">
        <v>507</v>
      </c>
      <c r="AA11" s="86" t="s">
        <v>473</v>
      </c>
      <c r="AB11" s="86" t="s">
        <v>601</v>
      </c>
      <c r="AC11" s="31"/>
      <c r="AD11" s="31"/>
      <c r="AE11" s="31"/>
      <c r="AF11" s="30"/>
      <c r="AG11" s="51" t="s">
        <v>325</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323</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324</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681</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680</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684</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2"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313</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367</v>
      </c>
      <c r="AF2" s="963"/>
      <c r="AG2" s="963"/>
      <c r="AH2" s="900"/>
      <c r="AI2" s="963" t="s">
        <v>463</v>
      </c>
      <c r="AJ2" s="963"/>
      <c r="AK2" s="963"/>
      <c r="AL2" s="900"/>
      <c r="AM2" s="963" t="s">
        <v>464</v>
      </c>
      <c r="AN2" s="963"/>
      <c r="AO2" s="963"/>
      <c r="AP2" s="900"/>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2">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25" t="s">
        <v>340</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313</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367</v>
      </c>
      <c r="AF9" s="963"/>
      <c r="AG9" s="963"/>
      <c r="AH9" s="900"/>
      <c r="AI9" s="963" t="s">
        <v>463</v>
      </c>
      <c r="AJ9" s="963"/>
      <c r="AK9" s="963"/>
      <c r="AL9" s="900"/>
      <c r="AM9" s="963" t="s">
        <v>464</v>
      </c>
      <c r="AN9" s="963"/>
      <c r="AO9" s="963"/>
      <c r="AP9" s="900"/>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2">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25" t="s">
        <v>340</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313</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367</v>
      </c>
      <c r="AF16" s="963"/>
      <c r="AG16" s="963"/>
      <c r="AH16" s="900"/>
      <c r="AI16" s="963" t="s">
        <v>463</v>
      </c>
      <c r="AJ16" s="963"/>
      <c r="AK16" s="963"/>
      <c r="AL16" s="900"/>
      <c r="AM16" s="963" t="s">
        <v>464</v>
      </c>
      <c r="AN16" s="963"/>
      <c r="AO16" s="963"/>
      <c r="AP16" s="900"/>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2">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25" t="s">
        <v>340</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313</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367</v>
      </c>
      <c r="AF23" s="963"/>
      <c r="AG23" s="963"/>
      <c r="AH23" s="900"/>
      <c r="AI23" s="963" t="s">
        <v>463</v>
      </c>
      <c r="AJ23" s="963"/>
      <c r="AK23" s="963"/>
      <c r="AL23" s="900"/>
      <c r="AM23" s="963" t="s">
        <v>464</v>
      </c>
      <c r="AN23" s="963"/>
      <c r="AO23" s="963"/>
      <c r="AP23" s="900"/>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2">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25" t="s">
        <v>340</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313</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367</v>
      </c>
      <c r="AF30" s="963"/>
      <c r="AG30" s="963"/>
      <c r="AH30" s="900"/>
      <c r="AI30" s="963" t="s">
        <v>463</v>
      </c>
      <c r="AJ30" s="963"/>
      <c r="AK30" s="963"/>
      <c r="AL30" s="900"/>
      <c r="AM30" s="963" t="s">
        <v>464</v>
      </c>
      <c r="AN30" s="963"/>
      <c r="AO30" s="963"/>
      <c r="AP30" s="900"/>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2">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25" t="s">
        <v>340</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313</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367</v>
      </c>
      <c r="AF37" s="963"/>
      <c r="AG37" s="963"/>
      <c r="AH37" s="900"/>
      <c r="AI37" s="963" t="s">
        <v>463</v>
      </c>
      <c r="AJ37" s="963"/>
      <c r="AK37" s="963"/>
      <c r="AL37" s="900"/>
      <c r="AM37" s="963" t="s">
        <v>464</v>
      </c>
      <c r="AN37" s="963"/>
      <c r="AO37" s="963"/>
      <c r="AP37" s="900"/>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2">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25" t="s">
        <v>340</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313</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367</v>
      </c>
      <c r="AF44" s="963"/>
      <c r="AG44" s="963"/>
      <c r="AH44" s="900"/>
      <c r="AI44" s="963" t="s">
        <v>463</v>
      </c>
      <c r="AJ44" s="963"/>
      <c r="AK44" s="963"/>
      <c r="AL44" s="900"/>
      <c r="AM44" s="963" t="s">
        <v>464</v>
      </c>
      <c r="AN44" s="963"/>
      <c r="AO44" s="963"/>
      <c r="AP44" s="900"/>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2">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25" t="s">
        <v>340</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313</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367</v>
      </c>
      <c r="AF51" s="963"/>
      <c r="AG51" s="963"/>
      <c r="AH51" s="900"/>
      <c r="AI51" s="963" t="s">
        <v>463</v>
      </c>
      <c r="AJ51" s="963"/>
      <c r="AK51" s="963"/>
      <c r="AL51" s="900"/>
      <c r="AM51" s="963" t="s">
        <v>464</v>
      </c>
      <c r="AN51" s="963"/>
      <c r="AO51" s="963"/>
      <c r="AP51" s="900"/>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2">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25" t="s">
        <v>340</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313</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367</v>
      </c>
      <c r="AF58" s="963"/>
      <c r="AG58" s="963"/>
      <c r="AH58" s="900"/>
      <c r="AI58" s="963" t="s">
        <v>463</v>
      </c>
      <c r="AJ58" s="963"/>
      <c r="AK58" s="963"/>
      <c r="AL58" s="900"/>
      <c r="AM58" s="963" t="s">
        <v>464</v>
      </c>
      <c r="AN58" s="963"/>
      <c r="AO58" s="963"/>
      <c r="AP58" s="900"/>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2">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25" t="s">
        <v>340</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313</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367</v>
      </c>
      <c r="AF65" s="963"/>
      <c r="AG65" s="963"/>
      <c r="AH65" s="900"/>
      <c r="AI65" s="963" t="s">
        <v>463</v>
      </c>
      <c r="AJ65" s="963"/>
      <c r="AK65" s="963"/>
      <c r="AL65" s="900"/>
      <c r="AM65" s="963" t="s">
        <v>464</v>
      </c>
      <c r="AN65" s="963"/>
      <c r="AO65" s="963"/>
      <c r="AP65" s="900"/>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2">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25" t="s">
        <v>340</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49"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2" t="s">
        <v>26</v>
      </c>
      <c r="B2" s="983"/>
      <c r="C2" s="983"/>
      <c r="D2" s="983"/>
      <c r="E2" s="983"/>
      <c r="F2" s="984"/>
      <c r="G2" s="817" t="s">
        <v>326</v>
      </c>
      <c r="H2" s="818"/>
      <c r="I2" s="818"/>
      <c r="J2" s="818"/>
      <c r="K2" s="818"/>
      <c r="L2" s="818"/>
      <c r="M2" s="818"/>
      <c r="N2" s="818"/>
      <c r="O2" s="818"/>
      <c r="P2" s="818"/>
      <c r="Q2" s="818"/>
      <c r="R2" s="818"/>
      <c r="S2" s="818"/>
      <c r="T2" s="818"/>
      <c r="U2" s="818"/>
      <c r="V2" s="818"/>
      <c r="W2" s="818"/>
      <c r="X2" s="818"/>
      <c r="Y2" s="818"/>
      <c r="Z2" s="818"/>
      <c r="AA2" s="818"/>
      <c r="AB2" s="819"/>
      <c r="AC2" s="817" t="s">
        <v>328</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2">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2">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2">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2">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2">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2">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2">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2">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2">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2">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5">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2">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2">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2">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2">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2">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2">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2">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2">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2">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2">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2">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2">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5">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2">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2">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2">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2">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2">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2">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2">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2">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2">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2">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2">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2">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5">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2">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2">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2">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2">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2">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2">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2">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2">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2">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2">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2">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2">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5">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5"/>
    <row r="55" spans="1:51" ht="30" customHeight="1" x14ac:dyDescent="0.2">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2">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2">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2">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2">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2">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2">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2">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2">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2">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2">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2">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5">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2">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2">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2">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2">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2">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2">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2">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2">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2">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2">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2">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2">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5">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2">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2">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2">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2">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2">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2">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2">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2">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2">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2">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2">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2">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5">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2">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2">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2">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2">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2">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2">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2">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2">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2">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2">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2">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2">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5">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5"/>
    <row r="108" spans="1:51" ht="30" customHeight="1" x14ac:dyDescent="0.2">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2">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2">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2">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2">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2">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2">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2">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2">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2">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2">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2">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5">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2">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2">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2">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2">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2">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2">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2">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2">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2">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2">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2">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2">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5">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2">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2">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2">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2">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2">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2">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2">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2">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2">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2">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2">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2">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5">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2">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2">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2">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2">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2">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2">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2">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2">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2">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2">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2">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2">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5">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5"/>
    <row r="161" spans="1:51" ht="30" customHeight="1" x14ac:dyDescent="0.2">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2">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2">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2">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2">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2">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2">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2">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2">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2">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2">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2">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5">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2">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2">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2">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2">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2">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2">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2">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2">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2">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2">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2">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2">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5">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2">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2">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2">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2">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2">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2">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2">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2">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2">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2">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2">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2">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5">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2">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2">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2">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2">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2">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2">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2">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2">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2">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2">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2">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2">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5">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5"/>
    <row r="214" spans="1:51" ht="30" customHeight="1" x14ac:dyDescent="0.2">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2">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2">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2">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2">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2">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2">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2">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2">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2">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2">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2">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5">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2">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2">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2">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2">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2">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2">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2">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2">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2">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2">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2">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2">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5">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2">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2">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2">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2">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2">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2">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2">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2">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2">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2">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2">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2">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5">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2">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2">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2">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2">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2">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2">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2">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2">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2">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2">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2">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2">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5">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H7" sqref="AH7:AK7"/>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316</v>
      </c>
      <c r="Z3" s="865"/>
      <c r="AA3" s="865"/>
      <c r="AB3" s="865"/>
      <c r="AC3" s="989" t="s">
        <v>307</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2">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2">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2">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2">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2">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2">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2">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2">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2">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2">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2">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2">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2">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2">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2">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2">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2">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2">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2">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2">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2">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2">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2">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2">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2">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2">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2">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2">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2">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2">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316</v>
      </c>
      <c r="Z36" s="865"/>
      <c r="AA36" s="865"/>
      <c r="AB36" s="865"/>
      <c r="AC36" s="989" t="s">
        <v>307</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2">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2">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2">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2">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2">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2">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2">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2">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2">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2">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2">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2">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2">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2">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2">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2">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2">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2">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2">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2">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2">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2">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2">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2">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2">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2">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2">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2">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2">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2">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316</v>
      </c>
      <c r="Z69" s="865"/>
      <c r="AA69" s="865"/>
      <c r="AB69" s="865"/>
      <c r="AC69" s="989" t="s">
        <v>307</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2">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2">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2">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2">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2">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2">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2">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2">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2">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2">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2">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2">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2">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2">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2">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2">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2">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2">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2">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2">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2">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2">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2">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2">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2">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2">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2">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2">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2">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2">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316</v>
      </c>
      <c r="Z102" s="865"/>
      <c r="AA102" s="865"/>
      <c r="AB102" s="865"/>
      <c r="AC102" s="989" t="s">
        <v>307</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2">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2">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2">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2">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2">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2">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2">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2">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2">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2">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2">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2">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2">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2">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2">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2">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2">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2">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2">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2">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2">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2">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2">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2">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2">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2">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2">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2">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2">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2">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316</v>
      </c>
      <c r="Z135" s="865"/>
      <c r="AA135" s="865"/>
      <c r="AB135" s="865"/>
      <c r="AC135" s="989" t="s">
        <v>307</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2">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2">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2">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2">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2">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2">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2">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2">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2">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2">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2">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2">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2">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2">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2">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2">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2">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2">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2">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2">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2">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2">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2">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2">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2">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2">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2">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2">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2">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2">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316</v>
      </c>
      <c r="Z168" s="865"/>
      <c r="AA168" s="865"/>
      <c r="AB168" s="865"/>
      <c r="AC168" s="989" t="s">
        <v>307</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2">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2">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2">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2">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2">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2">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2">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2">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2">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2">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2">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2">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2">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2">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2">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2">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2">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2">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2">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2">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2">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2">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2">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2">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2">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2">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2">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2">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2">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2">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316</v>
      </c>
      <c r="Z201" s="865"/>
      <c r="AA201" s="865"/>
      <c r="AB201" s="865"/>
      <c r="AC201" s="989" t="s">
        <v>307</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2">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2">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2">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2">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2">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2">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2">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2">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2">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2">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2">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2">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2">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2">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2">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2">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2">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2">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2">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2">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2">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2">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2">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2">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2">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2">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2">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2">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2">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2">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316</v>
      </c>
      <c r="Z234" s="865"/>
      <c r="AA234" s="865"/>
      <c r="AB234" s="865"/>
      <c r="AC234" s="989" t="s">
        <v>307</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2">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2">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2">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2">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2">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2">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2">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2">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2">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2">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2">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2">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2">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2">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2">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2">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2">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2">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2">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2">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2">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2">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2">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2">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2">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2">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2">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2">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2">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2">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316</v>
      </c>
      <c r="Z267" s="865"/>
      <c r="AA267" s="865"/>
      <c r="AB267" s="865"/>
      <c r="AC267" s="989" t="s">
        <v>307</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2">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2">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2">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2">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2">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2">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2">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2">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2">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2">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2">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2">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2">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2">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2">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2">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2">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2">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2">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2">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2">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2">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2">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2">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2">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2">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2">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2">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2">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2">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316</v>
      </c>
      <c r="Z300" s="865"/>
      <c r="AA300" s="865"/>
      <c r="AB300" s="865"/>
      <c r="AC300" s="989" t="s">
        <v>307</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2">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2">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2">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2">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2">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2">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2">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2">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2">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2">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2">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2">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2">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2">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2">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2">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2">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2">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2">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2">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2">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2">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2">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2">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2">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2">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2">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2">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2">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2">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316</v>
      </c>
      <c r="Z333" s="865"/>
      <c r="AA333" s="865"/>
      <c r="AB333" s="865"/>
      <c r="AC333" s="989" t="s">
        <v>307</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2">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2">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2">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2">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2">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2">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2">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2">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2">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2">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2">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2">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2">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2">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2">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2">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2">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2">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2">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2">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2">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2">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2">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2">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2">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2">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2">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2">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2">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2">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316</v>
      </c>
      <c r="Z366" s="865"/>
      <c r="AA366" s="865"/>
      <c r="AB366" s="865"/>
      <c r="AC366" s="989" t="s">
        <v>307</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2">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2">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2">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2">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2">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2">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2">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2">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2">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2">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2">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2">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2">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2">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2">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2">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2">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2">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2">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2">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2">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2">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2">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2">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2">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2">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2">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2">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2">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2">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316</v>
      </c>
      <c r="Z399" s="865"/>
      <c r="AA399" s="865"/>
      <c r="AB399" s="865"/>
      <c r="AC399" s="989" t="s">
        <v>307</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2">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2">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2">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2">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2">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2">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2">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2">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2">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2">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2">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2">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2">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2">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2">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2">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2">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2">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2">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2">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2">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2">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2">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2">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2">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2">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2">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2">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2">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2">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316</v>
      </c>
      <c r="Z432" s="865"/>
      <c r="AA432" s="865"/>
      <c r="AB432" s="865"/>
      <c r="AC432" s="989" t="s">
        <v>307</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2">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2">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2">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2">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2">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2">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2">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2">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2">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2">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2">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2">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2">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2">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2">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2">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2">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2">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2">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2">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2">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2">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2">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2">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2">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2">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2">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2">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2">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2">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316</v>
      </c>
      <c r="Z465" s="865"/>
      <c r="AA465" s="865"/>
      <c r="AB465" s="865"/>
      <c r="AC465" s="989" t="s">
        <v>307</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2">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2">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2">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2">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2">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2">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2">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2">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2">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2">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2">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2">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2">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2">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2">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2">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2">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2">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2">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2">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2">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2">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2">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2">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2">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2">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2">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2">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2">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2">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316</v>
      </c>
      <c r="Z498" s="865"/>
      <c r="AA498" s="865"/>
      <c r="AB498" s="865"/>
      <c r="AC498" s="989" t="s">
        <v>307</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2">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2">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2">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2">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2">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2">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2">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2">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2">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2">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2">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2">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2">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2">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2">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2">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2">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2">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2">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2">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2">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2">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2">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2">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2">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2">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2">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2">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2">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2">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316</v>
      </c>
      <c r="Z531" s="865"/>
      <c r="AA531" s="865"/>
      <c r="AB531" s="865"/>
      <c r="AC531" s="989" t="s">
        <v>307</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2">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2">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2">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2">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2">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2">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2">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2">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2">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2">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2">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2">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2">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2">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2">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2">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2">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2">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2">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2">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2">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2">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2">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2">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2">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2">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2">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2">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2">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2">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316</v>
      </c>
      <c r="Z564" s="865"/>
      <c r="AA564" s="865"/>
      <c r="AB564" s="865"/>
      <c r="AC564" s="989" t="s">
        <v>307</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2">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2">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2">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2">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2">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2">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2">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2">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2">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2">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2">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2">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2">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2">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2">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2">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2">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2">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2">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2">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2">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2">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2">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2">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2">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2">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2">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2">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2">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2">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316</v>
      </c>
      <c r="Z597" s="865"/>
      <c r="AA597" s="865"/>
      <c r="AB597" s="865"/>
      <c r="AC597" s="989" t="s">
        <v>307</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2">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2">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2">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2">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2">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2">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2">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2">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2">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2">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2">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2">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2">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2">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2">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2">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2">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2">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2">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2">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2">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2">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2">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2">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2">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2">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2">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2">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2">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2">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316</v>
      </c>
      <c r="Z630" s="865"/>
      <c r="AA630" s="865"/>
      <c r="AB630" s="865"/>
      <c r="AC630" s="989" t="s">
        <v>307</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2">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2">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2">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2">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2">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2">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2">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2">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2">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2">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2">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2">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2">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2">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2">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2">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2">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2">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2">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2">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2">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2">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2">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2">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2">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2">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2">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2">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2">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2">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316</v>
      </c>
      <c r="Z663" s="865"/>
      <c r="AA663" s="865"/>
      <c r="AB663" s="865"/>
      <c r="AC663" s="989" t="s">
        <v>307</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2">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2">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2">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2">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2">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2">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2">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2">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2">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2">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2">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2">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2">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2">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2">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2">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2">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2">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2">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2">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2">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2">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2">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2">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2">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2">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2">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2">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2">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2">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316</v>
      </c>
      <c r="Z696" s="865"/>
      <c r="AA696" s="865"/>
      <c r="AB696" s="865"/>
      <c r="AC696" s="989" t="s">
        <v>307</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2">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2">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2">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2">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2">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2">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2">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2">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2">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2">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2">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2">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2">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2">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2">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2">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2">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2">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2">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2">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2">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2">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2">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2">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2">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2">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2">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2">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2">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2">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316</v>
      </c>
      <c r="Z729" s="865"/>
      <c r="AA729" s="865"/>
      <c r="AB729" s="865"/>
      <c r="AC729" s="989" t="s">
        <v>307</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2">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2">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2">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2">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2">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2">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2">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2">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2">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2">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2">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2">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2">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2">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2">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2">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2">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2">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2">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2">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2">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2">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2">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2">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2">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2">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2">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2">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2">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2">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316</v>
      </c>
      <c r="Z762" s="865"/>
      <c r="AA762" s="865"/>
      <c r="AB762" s="865"/>
      <c r="AC762" s="989" t="s">
        <v>307</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2">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2">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2">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2">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2">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2">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2">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2">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2">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2">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2">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2">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2">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2">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2">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2">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2">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2">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2">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2">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2">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2">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2">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2">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2">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2">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2">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2">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2">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2">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316</v>
      </c>
      <c r="Z795" s="865"/>
      <c r="AA795" s="865"/>
      <c r="AB795" s="865"/>
      <c r="AC795" s="989" t="s">
        <v>307</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2">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2">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2">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2">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2">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2">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2">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2">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2">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2">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2">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2">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2">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2">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2">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2">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2">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2">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2">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2">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2">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2">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2">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2">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2">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2">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2">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2">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2">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2">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316</v>
      </c>
      <c r="Z828" s="865"/>
      <c r="AA828" s="865"/>
      <c r="AB828" s="865"/>
      <c r="AC828" s="989" t="s">
        <v>307</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2">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2">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2">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2">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2">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2">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2">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2">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2">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2">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2">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2">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2">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2">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2">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2">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2">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2">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2">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2">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2">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2">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2">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2">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2">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2">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2">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2">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2">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2">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316</v>
      </c>
      <c r="Z861" s="865"/>
      <c r="AA861" s="865"/>
      <c r="AB861" s="865"/>
      <c r="AC861" s="989" t="s">
        <v>307</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2">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2">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2">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2">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2">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2">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2">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2">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2">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2">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2">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2">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2">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2">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2">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2">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2">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2">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2">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2">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2">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2">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2">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2">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2">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2">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2">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2">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2">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2">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316</v>
      </c>
      <c r="Z894" s="865"/>
      <c r="AA894" s="865"/>
      <c r="AB894" s="865"/>
      <c r="AC894" s="989" t="s">
        <v>307</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2">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2">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2">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2">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2">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2">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2">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2">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2">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2">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2">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2">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2">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2">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2">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2">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2">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2">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2">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2">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2">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2">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2">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2">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2">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2">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2">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2">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2">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2">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316</v>
      </c>
      <c r="Z927" s="865"/>
      <c r="AA927" s="865"/>
      <c r="AB927" s="865"/>
      <c r="AC927" s="989" t="s">
        <v>307</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2">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2">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2">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2">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2">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2">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2">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2">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2">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2">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2">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2">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2">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2">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2">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2">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2">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2">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2">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2">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2">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2">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2">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2">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2">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2">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2">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2">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2">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2">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316</v>
      </c>
      <c r="Z960" s="865"/>
      <c r="AA960" s="865"/>
      <c r="AB960" s="865"/>
      <c r="AC960" s="989" t="s">
        <v>307</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2">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2">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2">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2">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2">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2">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2">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2">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2">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2">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2">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2">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2">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2">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2">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2">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2">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2">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2">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2">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2">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2">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2">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2">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2">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2">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2">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2">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2">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2">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316</v>
      </c>
      <c r="Z993" s="865"/>
      <c r="AA993" s="865"/>
      <c r="AB993" s="865"/>
      <c r="AC993" s="989" t="s">
        <v>307</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2">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2">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2">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2">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2">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2">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2">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2">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2">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2">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2">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2">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2">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2">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2">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2">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2">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2">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2">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2">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2">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2">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2">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2">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2">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2">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2">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2">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2">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2">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316</v>
      </c>
      <c r="Z1026" s="865"/>
      <c r="AA1026" s="865"/>
      <c r="AB1026" s="865"/>
      <c r="AC1026" s="989" t="s">
        <v>307</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2">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2">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2">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2">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2">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2">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2">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2">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2">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2">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2">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2">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2">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2">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2">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2">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2">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2">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2">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2">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2">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2">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2">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2">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2">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2">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2">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2">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2">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2">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316</v>
      </c>
      <c r="Z1059" s="865"/>
      <c r="AA1059" s="865"/>
      <c r="AB1059" s="865"/>
      <c r="AC1059" s="989" t="s">
        <v>307</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2">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2">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2">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2">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2">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2">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2">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2">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2">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2">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2">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2">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2">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2">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2">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2">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2">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2">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2">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2">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2">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2">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2">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2">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2">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2">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2">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2">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2">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2">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316</v>
      </c>
      <c r="Z1092" s="865"/>
      <c r="AA1092" s="865"/>
      <c r="AB1092" s="865"/>
      <c r="AC1092" s="989" t="s">
        <v>307</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2">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2">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2">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2">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2">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2">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2">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2">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2">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2">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2">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2">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2">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2">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2">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2">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2">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2">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2">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2">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2">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2">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2">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2">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2">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2">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2">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2">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2">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2">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316</v>
      </c>
      <c r="Z1125" s="865"/>
      <c r="AA1125" s="865"/>
      <c r="AB1125" s="865"/>
      <c r="AC1125" s="989" t="s">
        <v>307</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2">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2">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2">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2">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2">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2">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2">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2">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2">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2">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2">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2">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2">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2">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2">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2">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2">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2">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2">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2">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2">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2">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2">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2">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2">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2">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2">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2">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2">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2">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316</v>
      </c>
      <c r="Z1158" s="865"/>
      <c r="AA1158" s="865"/>
      <c r="AB1158" s="865"/>
      <c r="AC1158" s="989" t="s">
        <v>307</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2">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2">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2">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2">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2">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2">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2">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2">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2">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2">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2">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2">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2">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2">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2">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2">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2">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2">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2">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2">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2">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2">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2">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2">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2">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2">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2">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2">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2">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2">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316</v>
      </c>
      <c r="Z1191" s="865"/>
      <c r="AA1191" s="865"/>
      <c r="AB1191" s="865"/>
      <c r="AC1191" s="989" t="s">
        <v>307</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2">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2">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2">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2">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2">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2">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2">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2">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2">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2">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2">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2">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2">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2">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2">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2">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2">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2">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2">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2">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2">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2">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2">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2">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2">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2">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2">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2">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2">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2">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316</v>
      </c>
      <c r="Z1224" s="865"/>
      <c r="AA1224" s="865"/>
      <c r="AB1224" s="865"/>
      <c r="AC1224" s="989" t="s">
        <v>307</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2">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2">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2">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2">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2">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2">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2">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2">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2">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2">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2">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2">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2">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2">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2">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2">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2">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2">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2">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2">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2">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2">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2">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2">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2">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2">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2">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2">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2">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2">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316</v>
      </c>
      <c r="Z1257" s="865"/>
      <c r="AA1257" s="865"/>
      <c r="AB1257" s="865"/>
      <c r="AC1257" s="989" t="s">
        <v>307</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2">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2">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2">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2">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2">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2">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2">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2">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2">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2">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2">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2">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2">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2">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2">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2">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2">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2">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2">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2">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2">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2">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2">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2">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2">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2">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2">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2">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2">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2">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316</v>
      </c>
      <c r="Z1290" s="865"/>
      <c r="AA1290" s="865"/>
      <c r="AB1290" s="865"/>
      <c r="AC1290" s="989" t="s">
        <v>307</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2">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2">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2">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2">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2">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2">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2">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2">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2">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2">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2">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2">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2">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2">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2">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2">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2">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2">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2">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2">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2">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2">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2">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2">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2">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2">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2">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2">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2">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2">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2022-06-29T07:08:26Z</cp:lastPrinted>
  <dcterms:created xsi:type="dcterms:W3CDTF">2012-03-13T00:50:25Z</dcterms:created>
  <dcterms:modified xsi:type="dcterms:W3CDTF">2022-08-15T06:33:13Z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