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sv01\地球環境局\地球温暖化対策課\地球温暖化対策課\4.算定・報告・公表\2016\40_低炭素社会実行計画\04_中環審FU専門委員会\05 当日資料\"/>
    </mc:Choice>
  </mc:AlternateContent>
  <bookViews>
    <workbookView xWindow="0" yWindow="0" windowWidth="17340" windowHeight="6580"/>
  </bookViews>
  <sheets>
    <sheet name="【別紙1】参加者リスト" sheetId="13" r:id="rId1"/>
    <sheet name="【別紙2】各企業の目標水準値" sheetId="12" r:id="rId2"/>
    <sheet name="【別紙3】変更点" sheetId="11" r:id="rId3"/>
    <sheet name="【別紙4-1】実績（基準年度）" sheetId="10" r:id="rId4"/>
    <sheet name="【別紙4-2】実績 (BAU)" sheetId="9" r:id="rId5"/>
    <sheet name="【別紙5-1】要因分析（実排出）" sheetId="8" r:id="rId6"/>
    <sheet name="【別紙5-2】要因分析（調整後）" sheetId="7" r:id="rId7"/>
    <sheet name="【別紙5-3】要因分析（業界指定）" sheetId="6" r:id="rId8"/>
    <sheet name="【別紙5-4】要因分析（エネルギー）" sheetId="5" r:id="rId9"/>
    <sheet name="【別紙6】対策リスト" sheetId="4" r:id="rId10"/>
    <sheet name="【別紙7】クレジット活用実績" sheetId="3" r:id="rId11"/>
    <sheet name="【別紙8】業務部門の対策と削減効果" sheetId="2" r:id="rId12"/>
    <sheet name="Sheet1" sheetId="1" r:id="rId13"/>
  </sheets>
  <externalReferences>
    <externalReference r:id="rId14"/>
  </externalReferences>
  <definedNames>
    <definedName name="_xlnm.Print_Area" localSheetId="0">【別紙1】参加者リスト!$A$1:$D$79</definedName>
    <definedName name="_xlnm.Print_Area" localSheetId="1">【別紙2】各企業の目標水準値!$A$1:$J$40</definedName>
    <definedName name="_xlnm.Print_Area" localSheetId="2">【別紙3】変更点!$A$1:$E$37</definedName>
    <definedName name="_xlnm.Print_Area" localSheetId="3">'【別紙4-1】実績（基準年度）'!$A$1:$AD$63</definedName>
    <definedName name="_xlnm.Print_Area" localSheetId="4">'【別紙4-2】実績 (BAU)'!$A$1:$AD$67</definedName>
    <definedName name="_xlnm.Print_Area" localSheetId="5">'【別紙5-1】要因分析（実排出）'!$A$1:$AJ$56</definedName>
    <definedName name="_xlnm.Print_Area" localSheetId="6">'【別紙5-2】要因分析（調整後）'!$A$1:$AJ$56</definedName>
    <definedName name="_xlnm.Print_Area" localSheetId="8">'【別紙5-4】要因分析（エネルギー）'!$A$1:$AJ$50</definedName>
    <definedName name="_xlnm.Print_Area" localSheetId="11">【別紙8】業務部門の対策と削減効果!$A$1:$I$26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  <c r="I7" i="3"/>
  <c r="H7" i="3"/>
  <c r="G7" i="3"/>
  <c r="F7" i="3"/>
  <c r="E7" i="3"/>
  <c r="D7" i="3"/>
  <c r="C7" i="3"/>
  <c r="B7" i="3"/>
  <c r="J6" i="3"/>
  <c r="I6" i="3"/>
  <c r="H6" i="3"/>
  <c r="G6" i="3"/>
  <c r="F6" i="3"/>
  <c r="E6" i="3"/>
  <c r="D6" i="3"/>
  <c r="C6" i="3"/>
  <c r="B6" i="3"/>
  <c r="AD58" i="9"/>
  <c r="AC58" i="9"/>
  <c r="AD57" i="9"/>
  <c r="AC57" i="9"/>
  <c r="AD56" i="9"/>
  <c r="AC56" i="9"/>
  <c r="AD55" i="9"/>
  <c r="AC55" i="9"/>
  <c r="AD54" i="9"/>
  <c r="AC54" i="9"/>
  <c r="AD53" i="9"/>
  <c r="AC53" i="9"/>
  <c r="AD52" i="9"/>
  <c r="AC52" i="9"/>
  <c r="AD51" i="9"/>
  <c r="AC51" i="9"/>
  <c r="AD49" i="9"/>
  <c r="AC49" i="9"/>
  <c r="AD41" i="9"/>
  <c r="AD42" i="9" s="1"/>
  <c r="AC41" i="9"/>
  <c r="AC42" i="9" s="1"/>
  <c r="AD40" i="9"/>
  <c r="AC40" i="9"/>
  <c r="AC36" i="9" s="1"/>
  <c r="AD36" i="9"/>
  <c r="AD33" i="9"/>
  <c r="AD31" i="9"/>
  <c r="AC31" i="9"/>
  <c r="AC33" i="9" s="1"/>
  <c r="AD30" i="9"/>
  <c r="AC30" i="9"/>
  <c r="AC29" i="9"/>
  <c r="AC27" i="9"/>
  <c r="AC35" i="9" s="1"/>
  <c r="AD24" i="9"/>
  <c r="AD23" i="9"/>
  <c r="AC23" i="9"/>
  <c r="AC24" i="9" s="1"/>
  <c r="AD22" i="9"/>
  <c r="AD18" i="9" s="1"/>
  <c r="AC22" i="9"/>
  <c r="AC18" i="9"/>
  <c r="AD17" i="9"/>
  <c r="AD13" i="9"/>
  <c r="AD15" i="9" s="1"/>
  <c r="AC13" i="9"/>
  <c r="AC15" i="9" s="1"/>
  <c r="AD12" i="9"/>
  <c r="AC12" i="9"/>
  <c r="AC9" i="9" s="1"/>
  <c r="AD10" i="9"/>
  <c r="AD28" i="9" s="1"/>
  <c r="AD9" i="9"/>
  <c r="AC7" i="9"/>
  <c r="AD6" i="9"/>
  <c r="AC6" i="9"/>
  <c r="AC8" i="9" s="1"/>
  <c r="AD53" i="10"/>
  <c r="AC53" i="10"/>
  <c r="AD51" i="10"/>
  <c r="AC51" i="10"/>
  <c r="AD50" i="10"/>
  <c r="AC50" i="10"/>
  <c r="AD48" i="10"/>
  <c r="AC48" i="10"/>
  <c r="AD46" i="10"/>
  <c r="AC46" i="10"/>
  <c r="AD45" i="10"/>
  <c r="AC45" i="10"/>
  <c r="AD43" i="10"/>
  <c r="AC43" i="10"/>
  <c r="AC36" i="10"/>
  <c r="AD32" i="10"/>
  <c r="AD36" i="10" s="1"/>
  <c r="AC32" i="10"/>
  <c r="AC28" i="10"/>
  <c r="AD26" i="10"/>
  <c r="AC26" i="10"/>
  <c r="AD25" i="10"/>
  <c r="AD28" i="10" s="1"/>
  <c r="AC25" i="10"/>
  <c r="AD24" i="10"/>
  <c r="AD31" i="10" s="1"/>
  <c r="AC24" i="10"/>
  <c r="AD17" i="10"/>
  <c r="AD21" i="10" s="1"/>
  <c r="AC17" i="10"/>
  <c r="AC21" i="10" s="1"/>
  <c r="AD11" i="10"/>
  <c r="AC11" i="10"/>
  <c r="AD10" i="10"/>
  <c r="AD14" i="10" s="1"/>
  <c r="AC10" i="10"/>
  <c r="AC14" i="10" s="1"/>
  <c r="AD9" i="10"/>
  <c r="AD16" i="10" s="1"/>
  <c r="AC9" i="10"/>
  <c r="AC12" i="10" s="1"/>
  <c r="AD6" i="10"/>
  <c r="AD8" i="10" s="1"/>
  <c r="AC6" i="10"/>
  <c r="AC8" i="10" s="1"/>
  <c r="G3" i="12"/>
  <c r="C3" i="13"/>
  <c r="AC17" i="9" l="1"/>
  <c r="AC10" i="9"/>
  <c r="AC28" i="9" s="1"/>
  <c r="AD29" i="9"/>
  <c r="AD7" i="9"/>
  <c r="AC14" i="9"/>
  <c r="AD8" i="9"/>
  <c r="AD32" i="9"/>
  <c r="AD27" i="9"/>
  <c r="AD35" i="9" s="1"/>
  <c r="AD14" i="9"/>
  <c r="AC32" i="9"/>
  <c r="AC7" i="10"/>
  <c r="AD12" i="10"/>
  <c r="AD13" i="10"/>
  <c r="AC16" i="10"/>
  <c r="AC13" i="10"/>
  <c r="AC31" i="10"/>
  <c r="AC27" i="10"/>
  <c r="AD27" i="10"/>
</calcChain>
</file>

<file path=xl/sharedStrings.xml><?xml version="1.0" encoding="utf-8"?>
<sst xmlns="http://schemas.openxmlformats.org/spreadsheetml/2006/main" count="771" uniqueCount="265">
  <si>
    <r>
      <rPr>
        <sz val="14"/>
        <rFont val="ＭＳ Ｐゴシック"/>
        <family val="3"/>
        <charset val="128"/>
      </rPr>
      <t>低炭素社会実行計画参加者リスト</t>
    </r>
    <rPh sb="0" eb="3">
      <t>テイタンソ</t>
    </rPh>
    <rPh sb="3" eb="5">
      <t>シャカイ</t>
    </rPh>
    <rPh sb="5" eb="7">
      <t>ジッコウ</t>
    </rPh>
    <rPh sb="7" eb="9">
      <t>ケイカク</t>
    </rPh>
    <rPh sb="9" eb="12">
      <t>サンカシャ</t>
    </rPh>
    <phoneticPr fontId="7"/>
  </si>
  <si>
    <r>
      <rPr>
        <sz val="11"/>
        <color indexed="8"/>
        <rFont val="ＭＳ Ｐゴシック"/>
        <family val="3"/>
        <charset val="128"/>
      </rPr>
      <t>企業名</t>
    </r>
  </si>
  <si>
    <r>
      <rPr>
        <sz val="11"/>
        <color indexed="8"/>
        <rFont val="ＭＳ Ｐゴシック"/>
        <family val="3"/>
        <charset val="128"/>
      </rPr>
      <t>事業所名</t>
    </r>
  </si>
  <si>
    <r>
      <rPr>
        <sz val="11"/>
        <color indexed="8"/>
        <rFont val="ＭＳ Ｐゴシック"/>
        <family val="3"/>
        <charset val="128"/>
      </rPr>
      <t>業種分類</t>
    </r>
  </si>
  <si>
    <r>
      <t>CO2</t>
    </r>
    <r>
      <rPr>
        <sz val="11"/>
        <color indexed="8"/>
        <rFont val="ＭＳ Ｐゴシック"/>
        <family val="3"/>
        <charset val="128"/>
      </rPr>
      <t>算定排出量※</t>
    </r>
  </si>
  <si>
    <t>アサヒペット（株）</t>
    <rPh sb="7" eb="8">
      <t>カブ</t>
    </rPh>
    <phoneticPr fontId="7"/>
  </si>
  <si>
    <r>
      <rPr>
        <sz val="11"/>
        <color indexed="8"/>
        <rFont val="ＭＳ Ｐゴシック"/>
        <family val="3"/>
        <charset val="128"/>
      </rPr>
      <t>（株）</t>
    </r>
    <r>
      <rPr>
        <sz val="11"/>
        <color indexed="8"/>
        <rFont val="Calibri"/>
        <family val="2"/>
      </rPr>
      <t>AHB</t>
    </r>
    <rPh sb="1" eb="2">
      <t>カブ</t>
    </rPh>
    <phoneticPr fontId="7"/>
  </si>
  <si>
    <t>（株）かねだい</t>
    <rPh sb="1" eb="2">
      <t>カブ</t>
    </rPh>
    <phoneticPr fontId="7"/>
  </si>
  <si>
    <t>九州アメリカンフード（株）</t>
    <rPh sb="0" eb="7">
      <t>キュウ</t>
    </rPh>
    <rPh sb="11" eb="12">
      <t>カブ</t>
    </rPh>
    <phoneticPr fontId="7"/>
  </si>
  <si>
    <t>（株）ケイディーシー空港ドッグセンター</t>
    <rPh sb="1" eb="2">
      <t>カブ</t>
    </rPh>
    <rPh sb="10" eb="12">
      <t>クウ</t>
    </rPh>
    <phoneticPr fontId="7"/>
  </si>
  <si>
    <t>（株）コジマ</t>
    <rPh sb="1" eb="2">
      <t>カブ</t>
    </rPh>
    <phoneticPr fontId="7"/>
  </si>
  <si>
    <t>ペットサロン チャーミー</t>
    <phoneticPr fontId="7"/>
  </si>
  <si>
    <t>DELL' AMORE</t>
    <phoneticPr fontId="7"/>
  </si>
  <si>
    <t>ペットショップ パピーランド</t>
    <phoneticPr fontId="7"/>
  </si>
  <si>
    <r>
      <t>P&amp;C OFFICE YUKO</t>
    </r>
    <r>
      <rPr>
        <sz val="11"/>
        <color indexed="8"/>
        <rFont val="ＭＳ Ｐゴシック"/>
        <family val="3"/>
        <charset val="128"/>
      </rPr>
      <t>　ﾌﾟﾗﾝﾆﾝｸﾞｱﾝﾄﾞｸﾘｴｰｼｮﾝ　キャッテリー</t>
    </r>
    <r>
      <rPr>
        <sz val="11"/>
        <color indexed="8"/>
        <rFont val="Calibri"/>
        <family val="2"/>
      </rPr>
      <t>CATSQUEEN</t>
    </r>
    <phoneticPr fontId="7"/>
  </si>
  <si>
    <t>（株）ペットランド</t>
    <rPh sb="1" eb="2">
      <t>カブ</t>
    </rPh>
    <phoneticPr fontId="7"/>
  </si>
  <si>
    <t>（株）マサヒロ</t>
    <rPh sb="1" eb="2">
      <t>カブ</t>
    </rPh>
    <phoneticPr fontId="7"/>
  </si>
  <si>
    <t>（有）丸和総合ペット</t>
    <rPh sb="1" eb="2">
      <t>ユウ</t>
    </rPh>
    <rPh sb="3" eb="5">
      <t>マルワ</t>
    </rPh>
    <rPh sb="5" eb="7">
      <t>ソウゴウ</t>
    </rPh>
    <phoneticPr fontId="7"/>
  </si>
  <si>
    <t>（有）ヨネヤマプランテイション</t>
    <rPh sb="1" eb="2">
      <t>ユウ</t>
    </rPh>
    <phoneticPr fontId="7"/>
  </si>
  <si>
    <r>
      <rPr>
        <sz val="11"/>
        <color theme="1"/>
        <rFont val="游ゴシック"/>
        <family val="2"/>
        <charset val="128"/>
        <scheme val="minor"/>
      </rPr>
      <t>○注意点</t>
    </r>
    <rPh sb="1" eb="4">
      <t>チュウイテン</t>
    </rPh>
    <phoneticPr fontId="7"/>
  </si>
  <si>
    <r>
      <rPr>
        <sz val="11"/>
        <color theme="1"/>
        <rFont val="游ゴシック"/>
        <family val="2"/>
        <charset val="128"/>
        <scheme val="minor"/>
      </rPr>
      <t>・計画参加企業名及び業種分類について記載。
※以下の事業者・事業所については、地球温暖化対策の推進に関する法律（温対法、平成</t>
    </r>
    <r>
      <rPr>
        <sz val="11"/>
        <rFont val="Calibri"/>
        <family val="2"/>
      </rPr>
      <t>10</t>
    </r>
    <r>
      <rPr>
        <sz val="11"/>
        <color theme="1"/>
        <rFont val="游ゴシック"/>
        <family val="2"/>
        <charset val="128"/>
        <scheme val="minor"/>
      </rPr>
      <t>年法律第</t>
    </r>
    <r>
      <rPr>
        <sz val="11"/>
        <rFont val="Calibri"/>
        <family val="2"/>
      </rPr>
      <t>117</t>
    </r>
    <r>
      <rPr>
        <sz val="11"/>
        <color theme="1"/>
        <rFont val="游ゴシック"/>
        <family val="2"/>
        <charset val="128"/>
        <scheme val="minor"/>
      </rPr>
      <t>号）</t>
    </r>
    <r>
      <rPr>
        <sz val="11"/>
        <color theme="1"/>
        <rFont val="游ゴシック"/>
        <family val="2"/>
        <charset val="128"/>
        <scheme val="minor"/>
      </rPr>
      <t>の規定により、行政に報告した「エネルギーの使用に伴って発生する二酸化炭素」の算定排出量を記載。
　</t>
    </r>
    <r>
      <rPr>
        <sz val="11"/>
        <rFont val="Calibri"/>
        <family val="2"/>
      </rPr>
      <t xml:space="preserve">  </t>
    </r>
    <r>
      <rPr>
        <sz val="11"/>
        <color theme="1"/>
        <rFont val="游ゴシック"/>
        <family val="2"/>
        <charset val="128"/>
        <scheme val="minor"/>
      </rPr>
      <t>①全ての事業所の原油換算エネルギー使用量合計が</t>
    </r>
    <r>
      <rPr>
        <sz val="11"/>
        <rFont val="Calibri"/>
        <family val="2"/>
      </rPr>
      <t>1,500kl/</t>
    </r>
    <r>
      <rPr>
        <sz val="11"/>
        <color theme="1"/>
        <rFont val="游ゴシック"/>
        <family val="2"/>
        <charset val="128"/>
        <scheme val="minor"/>
      </rPr>
      <t>年以上となる事業者（省エネ法の特定事業者）
　</t>
    </r>
    <r>
      <rPr>
        <sz val="11"/>
        <rFont val="Calibri"/>
        <family val="2"/>
      </rPr>
      <t xml:space="preserve"> </t>
    </r>
    <r>
      <rPr>
        <sz val="11"/>
        <color theme="1"/>
        <rFont val="游ゴシック"/>
        <family val="2"/>
        <charset val="128"/>
        <scheme val="minor"/>
      </rPr>
      <t>②原油換算エネルギー使用量が</t>
    </r>
    <r>
      <rPr>
        <sz val="11"/>
        <rFont val="Calibri"/>
        <family val="2"/>
      </rPr>
      <t>1,500kl/</t>
    </r>
    <r>
      <rPr>
        <sz val="11"/>
        <color theme="1"/>
        <rFont val="游ゴシック"/>
        <family val="2"/>
        <charset val="128"/>
        <scheme val="minor"/>
      </rPr>
      <t>年以上となる事業所（省エネ法のエネルギー管理指定工場等）
※温対法の温室効果ガス排出量の算定・報告・公表制度において、非開示とされた事業所においては</t>
    </r>
    <r>
      <rPr>
        <sz val="11"/>
        <rFont val="Calibri"/>
        <family val="2"/>
      </rPr>
      <t>CO2</t>
    </r>
    <r>
      <rPr>
        <sz val="11"/>
        <color theme="1"/>
        <rFont val="游ゴシック"/>
        <family val="2"/>
        <charset val="128"/>
        <scheme val="minor"/>
      </rPr>
      <t>算定排出量の記載は不要。
※原油換算エネルギー使用量が</t>
    </r>
    <r>
      <rPr>
        <sz val="11"/>
        <rFont val="Calibri"/>
        <family val="2"/>
      </rPr>
      <t>1,500kl/</t>
    </r>
    <r>
      <rPr>
        <sz val="11"/>
        <color theme="1"/>
        <rFont val="游ゴシック"/>
        <family val="2"/>
        <charset val="128"/>
        <scheme val="minor"/>
      </rPr>
      <t>年未満の事業所については、事業所名を含め記載不要。</t>
    </r>
    <rPh sb="1" eb="3">
      <t>ケイカク</t>
    </rPh>
    <rPh sb="3" eb="5">
      <t>サンカ</t>
    </rPh>
    <rPh sb="5" eb="8">
      <t>キギョウメイ</t>
    </rPh>
    <rPh sb="8" eb="9">
      <t>オヨ</t>
    </rPh>
    <rPh sb="10" eb="12">
      <t>ギョウシュ</t>
    </rPh>
    <rPh sb="12" eb="14">
      <t>ブンルイ</t>
    </rPh>
    <rPh sb="18" eb="20">
      <t>キサイ</t>
    </rPh>
    <rPh sb="23" eb="25">
      <t>イカ</t>
    </rPh>
    <rPh sb="26" eb="29">
      <t>ジギョウシャ</t>
    </rPh>
    <rPh sb="30" eb="33">
      <t>ジギョウショ</t>
    </rPh>
    <phoneticPr fontId="7"/>
  </si>
  <si>
    <r>
      <rPr>
        <sz val="11"/>
        <color theme="1"/>
        <rFont val="游ゴシック"/>
        <family val="2"/>
        <charset val="128"/>
        <scheme val="minor"/>
      </rPr>
      <t>○業界分類</t>
    </r>
    <rPh sb="1" eb="3">
      <t>ギョウカイ</t>
    </rPh>
    <rPh sb="3" eb="5">
      <t>ブンルイ</t>
    </rPh>
    <phoneticPr fontId="7"/>
  </si>
  <si>
    <r>
      <t>(1)</t>
    </r>
    <r>
      <rPr>
        <sz val="11"/>
        <color theme="1"/>
        <rFont val="游ゴシック"/>
        <family val="2"/>
        <charset val="128"/>
        <scheme val="minor"/>
      </rPr>
      <t>パルプ　　　　</t>
    </r>
    <r>
      <rPr>
        <sz val="11"/>
        <rFont val="Calibri"/>
        <family val="2"/>
      </rPr>
      <t>(2)</t>
    </r>
    <r>
      <rPr>
        <sz val="11"/>
        <color theme="1"/>
        <rFont val="游ゴシック"/>
        <family val="2"/>
        <charset val="128"/>
        <scheme val="minor"/>
      </rPr>
      <t>紙　　　　　　</t>
    </r>
    <r>
      <rPr>
        <sz val="11"/>
        <rFont val="Calibri"/>
        <family val="2"/>
      </rPr>
      <t xml:space="preserve"> (3)</t>
    </r>
    <r>
      <rPr>
        <sz val="11"/>
        <color theme="1"/>
        <rFont val="游ゴシック"/>
        <family val="2"/>
        <charset val="128"/>
        <scheme val="minor"/>
      </rPr>
      <t>板紙　　　　　　</t>
    </r>
    <r>
      <rPr>
        <sz val="11"/>
        <rFont val="Calibri"/>
        <family val="2"/>
      </rPr>
      <t>(4)</t>
    </r>
    <r>
      <rPr>
        <sz val="11"/>
        <color theme="1"/>
        <rFont val="游ゴシック"/>
        <family val="2"/>
        <charset val="128"/>
        <scheme val="minor"/>
      </rPr>
      <t xml:space="preserve">石油化学製品　　　
</t>
    </r>
    <r>
      <rPr>
        <sz val="11"/>
        <rFont val="Calibri"/>
        <family val="2"/>
      </rPr>
      <t>(5)</t>
    </r>
    <r>
      <rPr>
        <sz val="11"/>
        <color theme="1"/>
        <rFont val="游ゴシック"/>
        <family val="2"/>
        <charset val="128"/>
        <scheme val="minor"/>
      </rPr>
      <t>アンモニア及びアンモニア誘導品</t>
    </r>
    <r>
      <rPr>
        <sz val="11"/>
        <rFont val="Calibri"/>
        <family val="2"/>
      </rPr>
      <t xml:space="preserve">  (6)</t>
    </r>
    <r>
      <rPr>
        <sz val="11"/>
        <color theme="1"/>
        <rFont val="游ゴシック"/>
        <family val="2"/>
        <charset val="128"/>
        <scheme val="minor"/>
      </rPr>
      <t>ソーダ工業品　　</t>
    </r>
    <r>
      <rPr>
        <sz val="11"/>
        <rFont val="Calibri"/>
        <family val="2"/>
      </rPr>
      <t>(7)</t>
    </r>
    <r>
      <rPr>
        <sz val="11"/>
        <color theme="1"/>
        <rFont val="游ゴシック"/>
        <family val="2"/>
        <charset val="128"/>
        <scheme val="minor"/>
      </rPr>
      <t xml:space="preserve">化学繊維
</t>
    </r>
    <r>
      <rPr>
        <sz val="11"/>
        <rFont val="Calibri"/>
        <family val="2"/>
      </rPr>
      <t>(8)</t>
    </r>
    <r>
      <rPr>
        <sz val="11"/>
        <color theme="1"/>
        <rFont val="游ゴシック"/>
        <family val="2"/>
        <charset val="128"/>
        <scheme val="minor"/>
      </rPr>
      <t>石油製品（グリースを除く）</t>
    </r>
    <r>
      <rPr>
        <sz val="11"/>
        <rFont val="Calibri"/>
        <family val="2"/>
      </rPr>
      <t xml:space="preserve">  </t>
    </r>
    <r>
      <rPr>
        <sz val="11"/>
        <color theme="1"/>
        <rFont val="游ゴシック"/>
        <family val="2"/>
        <charset val="128"/>
        <scheme val="minor"/>
      </rPr>
      <t>　　</t>
    </r>
    <r>
      <rPr>
        <sz val="11"/>
        <rFont val="Calibri"/>
        <family val="2"/>
      </rPr>
      <t>(9)</t>
    </r>
    <r>
      <rPr>
        <sz val="11"/>
        <color theme="1"/>
        <rFont val="游ゴシック"/>
        <family val="2"/>
        <charset val="128"/>
        <scheme val="minor"/>
      </rPr>
      <t>セメント</t>
    </r>
    <r>
      <rPr>
        <sz val="11"/>
        <rFont val="Calibri"/>
        <family val="2"/>
      </rPr>
      <t xml:space="preserve">        (10)</t>
    </r>
    <r>
      <rPr>
        <sz val="11"/>
        <color theme="1"/>
        <rFont val="游ゴシック"/>
        <family val="2"/>
        <charset val="128"/>
        <scheme val="minor"/>
      </rPr>
      <t>板硝子　　　　　</t>
    </r>
    <r>
      <rPr>
        <sz val="11"/>
        <rFont val="Calibri"/>
        <family val="2"/>
      </rPr>
      <t>(11)</t>
    </r>
    <r>
      <rPr>
        <sz val="11"/>
        <color theme="1"/>
        <rFont val="游ゴシック"/>
        <family val="2"/>
        <charset val="128"/>
        <scheme val="minor"/>
      </rPr>
      <t xml:space="preserve">石灰
</t>
    </r>
    <r>
      <rPr>
        <sz val="11"/>
        <rFont val="Calibri"/>
        <family val="2"/>
      </rPr>
      <t>(12)</t>
    </r>
    <r>
      <rPr>
        <sz val="11"/>
        <color theme="1"/>
        <rFont val="游ゴシック"/>
        <family val="2"/>
        <charset val="128"/>
        <scheme val="minor"/>
      </rPr>
      <t>ガラス製品　</t>
    </r>
    <r>
      <rPr>
        <sz val="11"/>
        <rFont val="Calibri"/>
        <family val="2"/>
      </rPr>
      <t xml:space="preserve"> (13)</t>
    </r>
    <r>
      <rPr>
        <sz val="11"/>
        <color theme="1"/>
        <rFont val="游ゴシック"/>
        <family val="2"/>
        <charset val="128"/>
        <scheme val="minor"/>
      </rPr>
      <t>鉄鋼　　　　　</t>
    </r>
    <r>
      <rPr>
        <sz val="11"/>
        <rFont val="Calibri"/>
        <family val="2"/>
      </rPr>
      <t>(14)</t>
    </r>
    <r>
      <rPr>
        <sz val="11"/>
        <color theme="1"/>
        <rFont val="游ゴシック"/>
        <family val="2"/>
        <charset val="128"/>
        <scheme val="minor"/>
      </rPr>
      <t>銅　　　　　　</t>
    </r>
    <r>
      <rPr>
        <sz val="11"/>
        <rFont val="Calibri"/>
        <family val="2"/>
      </rPr>
      <t xml:space="preserve"> (15)</t>
    </r>
    <r>
      <rPr>
        <sz val="11"/>
        <color theme="1"/>
        <rFont val="游ゴシック"/>
        <family val="2"/>
        <charset val="128"/>
        <scheme val="minor"/>
      </rPr>
      <t>鉛　　　　　　　</t>
    </r>
    <r>
      <rPr>
        <sz val="11"/>
        <rFont val="Calibri"/>
        <family val="2"/>
      </rPr>
      <t>(16)</t>
    </r>
    <r>
      <rPr>
        <sz val="11"/>
        <color theme="1"/>
        <rFont val="游ゴシック"/>
        <family val="2"/>
        <charset val="128"/>
        <scheme val="minor"/>
      </rPr>
      <t xml:space="preserve">亜鉛
</t>
    </r>
    <r>
      <rPr>
        <sz val="11"/>
        <rFont val="Calibri"/>
        <family val="2"/>
      </rPr>
      <t>(17)</t>
    </r>
    <r>
      <rPr>
        <sz val="11"/>
        <color theme="1"/>
        <rFont val="游ゴシック"/>
        <family val="2"/>
        <charset val="128"/>
        <scheme val="minor"/>
      </rPr>
      <t>アルミニウム</t>
    </r>
    <r>
      <rPr>
        <sz val="11"/>
        <rFont val="Calibri"/>
        <family val="2"/>
      </rPr>
      <t xml:space="preserve"> (18)</t>
    </r>
    <r>
      <rPr>
        <sz val="11"/>
        <color theme="1"/>
        <rFont val="游ゴシック"/>
        <family val="2"/>
        <charset val="128"/>
        <scheme val="minor"/>
      </rPr>
      <t>アルミニウム二次地金　　　　　　</t>
    </r>
    <r>
      <rPr>
        <sz val="11"/>
        <rFont val="Calibri"/>
        <family val="2"/>
      </rPr>
      <t xml:space="preserve"> (19)</t>
    </r>
    <r>
      <rPr>
        <sz val="11"/>
        <color theme="1"/>
        <rFont val="游ゴシック"/>
        <family val="2"/>
        <charset val="128"/>
        <scheme val="minor"/>
      </rPr>
      <t xml:space="preserve">土木建設機械
</t>
    </r>
    <r>
      <rPr>
        <sz val="11"/>
        <rFont val="Calibri"/>
        <family val="2"/>
      </rPr>
      <t>(20)</t>
    </r>
    <r>
      <rPr>
        <sz val="11"/>
        <color theme="1"/>
        <rFont val="游ゴシック"/>
        <family val="2"/>
        <charset val="128"/>
        <scheme val="minor"/>
      </rPr>
      <t>金属工作機械及び金属加工機械　</t>
    </r>
    <r>
      <rPr>
        <sz val="11"/>
        <rFont val="Calibri"/>
        <family val="2"/>
      </rPr>
      <t xml:space="preserve"> (21)</t>
    </r>
    <r>
      <rPr>
        <sz val="11"/>
        <color theme="1"/>
        <rFont val="游ゴシック"/>
        <family val="2"/>
        <charset val="128"/>
        <scheme val="minor"/>
      </rPr>
      <t>電子部品　　　</t>
    </r>
    <r>
      <rPr>
        <sz val="11"/>
        <rFont val="Calibri"/>
        <family val="2"/>
      </rPr>
      <t xml:space="preserve"> (22)</t>
    </r>
    <r>
      <rPr>
        <sz val="11"/>
        <color theme="1"/>
        <rFont val="游ゴシック"/>
        <family val="2"/>
        <charset val="128"/>
        <scheme val="minor"/>
      </rPr>
      <t xml:space="preserve">電子管・半導体素子・集積回路
</t>
    </r>
    <r>
      <rPr>
        <sz val="11"/>
        <rFont val="Calibri"/>
        <family val="2"/>
      </rPr>
      <t>(23)</t>
    </r>
    <r>
      <rPr>
        <sz val="11"/>
        <color theme="1"/>
        <rFont val="游ゴシック"/>
        <family val="2"/>
        <charset val="128"/>
        <scheme val="minor"/>
      </rPr>
      <t>電子計算機及び関連装置並びに電子応用装置　　　　　</t>
    </r>
    <r>
      <rPr>
        <sz val="11"/>
        <rFont val="Calibri"/>
        <family val="2"/>
      </rPr>
      <t>(24)</t>
    </r>
    <r>
      <rPr>
        <sz val="11"/>
        <color theme="1"/>
        <rFont val="游ゴシック"/>
        <family val="2"/>
        <charset val="128"/>
        <scheme val="minor"/>
      </rPr>
      <t xml:space="preserve">自動車及び部品（二輪自動車を含む）
</t>
    </r>
    <r>
      <rPr>
        <sz val="11"/>
        <rFont val="Calibri"/>
        <family val="2"/>
      </rPr>
      <t>(25)</t>
    </r>
    <r>
      <rPr>
        <sz val="11"/>
        <color theme="1"/>
        <rFont val="游ゴシック"/>
        <family val="2"/>
        <charset val="128"/>
        <scheme val="minor"/>
      </rPr>
      <t>その他</t>
    </r>
    <phoneticPr fontId="7"/>
  </si>
  <si>
    <t>各企業の目標水準及び実績値</t>
    <phoneticPr fontId="7"/>
  </si>
  <si>
    <t>※独自に目標を設定している企業について、目標及び実績値を記載。</t>
    <phoneticPr fontId="7"/>
  </si>
  <si>
    <r>
      <rPr>
        <sz val="11"/>
        <color indexed="8"/>
        <rFont val="ＭＳ Ｐゴシック"/>
        <family val="3"/>
        <charset val="128"/>
      </rPr>
      <t>目標指標</t>
    </r>
  </si>
  <si>
    <r>
      <rPr>
        <sz val="11"/>
        <color indexed="8"/>
        <rFont val="ＭＳ Ｐゴシック"/>
        <family val="3"/>
        <charset val="128"/>
      </rPr>
      <t>基準年度</t>
    </r>
  </si>
  <si>
    <r>
      <rPr>
        <sz val="11"/>
        <color indexed="8"/>
        <rFont val="ＭＳ Ｐゴシック"/>
        <family val="3"/>
        <charset val="128"/>
      </rPr>
      <t>目標水準</t>
    </r>
  </si>
  <si>
    <r>
      <rPr>
        <sz val="11"/>
        <color indexed="8"/>
        <rFont val="ＭＳ Ｐゴシック"/>
        <family val="3"/>
        <charset val="128"/>
      </rPr>
      <t>基準年度比削減率</t>
    </r>
  </si>
  <si>
    <r>
      <t>2015</t>
    </r>
    <r>
      <rPr>
        <sz val="11"/>
        <color indexed="8"/>
        <rFont val="ＭＳ Ｐゴシック"/>
        <family val="3"/>
        <charset val="128"/>
      </rPr>
      <t>年度</t>
    </r>
    <phoneticPr fontId="7"/>
  </si>
  <si>
    <r>
      <rPr>
        <sz val="16"/>
        <rFont val="ＭＳ Ｐゴシック"/>
        <family val="3"/>
        <charset val="128"/>
      </rPr>
      <t>前年度からの変更点</t>
    </r>
    <rPh sb="0" eb="3">
      <t>ゼンネンド</t>
    </rPh>
    <rPh sb="6" eb="9">
      <t>ヘンコウテン</t>
    </rPh>
    <phoneticPr fontId="7"/>
  </si>
  <si>
    <r>
      <rPr>
        <sz val="11"/>
        <color theme="1"/>
        <rFont val="游ゴシック"/>
        <family val="2"/>
        <charset val="128"/>
        <scheme val="minor"/>
      </rPr>
      <t>項目</t>
    </r>
    <rPh sb="0" eb="2">
      <t>コウモク</t>
    </rPh>
    <phoneticPr fontId="7"/>
  </si>
  <si>
    <r>
      <rPr>
        <sz val="11"/>
        <color theme="1"/>
        <rFont val="游ゴシック"/>
        <family val="2"/>
        <charset val="128"/>
        <scheme val="minor"/>
      </rPr>
      <t>年度</t>
    </r>
    <rPh sb="0" eb="2">
      <t>ネンド</t>
    </rPh>
    <phoneticPr fontId="7"/>
  </si>
  <si>
    <r>
      <rPr>
        <sz val="11"/>
        <color theme="1"/>
        <rFont val="游ゴシック"/>
        <family val="2"/>
        <charset val="128"/>
        <scheme val="minor"/>
      </rPr>
      <t>変更前</t>
    </r>
    <rPh sb="0" eb="3">
      <t>ヘンコウマエ</t>
    </rPh>
    <phoneticPr fontId="7"/>
  </si>
  <si>
    <r>
      <rPr>
        <sz val="11"/>
        <color theme="1"/>
        <rFont val="游ゴシック"/>
        <family val="2"/>
        <charset val="128"/>
        <scheme val="minor"/>
      </rPr>
      <t>変更後</t>
    </r>
    <rPh sb="0" eb="3">
      <t>ヘンコウゴ</t>
    </rPh>
    <phoneticPr fontId="7"/>
  </si>
  <si>
    <r>
      <rPr>
        <sz val="11"/>
        <color theme="1"/>
        <rFont val="游ゴシック"/>
        <family val="2"/>
        <charset val="128"/>
        <scheme val="minor"/>
      </rPr>
      <t>理由</t>
    </r>
    <rPh sb="0" eb="2">
      <t>リユウ</t>
    </rPh>
    <phoneticPr fontId="7"/>
  </si>
  <si>
    <r>
      <rPr>
        <sz val="11"/>
        <color theme="1"/>
        <rFont val="游ゴシック"/>
        <family val="2"/>
        <charset val="128"/>
        <scheme val="minor"/>
      </rPr>
      <t>１．目標指標</t>
    </r>
    <rPh sb="2" eb="4">
      <t>モクヒョウ</t>
    </rPh>
    <rPh sb="4" eb="6">
      <t>シヒョウ</t>
    </rPh>
    <phoneticPr fontId="7"/>
  </si>
  <si>
    <r>
      <rPr>
        <sz val="11"/>
        <color theme="1"/>
        <rFont val="游ゴシック"/>
        <family val="2"/>
        <charset val="128"/>
        <scheme val="minor"/>
      </rPr>
      <t>２．目標水準</t>
    </r>
    <rPh sb="2" eb="4">
      <t>モクヒョウ</t>
    </rPh>
    <rPh sb="4" eb="6">
      <t>スイジュン</t>
    </rPh>
    <phoneticPr fontId="7"/>
  </si>
  <si>
    <r>
      <rPr>
        <sz val="11"/>
        <color theme="1"/>
        <rFont val="游ゴシック"/>
        <family val="2"/>
        <charset val="128"/>
        <scheme val="minor"/>
      </rPr>
      <t>３．前提条件</t>
    </r>
    <rPh sb="2" eb="4">
      <t>ゼンテイ</t>
    </rPh>
    <rPh sb="4" eb="6">
      <t>ジョウケン</t>
    </rPh>
    <phoneticPr fontId="7"/>
  </si>
  <si>
    <r>
      <rPr>
        <sz val="11"/>
        <color theme="1"/>
        <rFont val="游ゴシック"/>
        <family val="2"/>
        <charset val="128"/>
        <scheme val="minor"/>
      </rPr>
      <t>４．想定している</t>
    </r>
    <r>
      <rPr>
        <sz val="11"/>
        <rFont val="Calibri"/>
        <family val="2"/>
      </rPr>
      <t>BAT</t>
    </r>
    <rPh sb="2" eb="4">
      <t>ソウテイ</t>
    </rPh>
    <phoneticPr fontId="7"/>
  </si>
  <si>
    <r>
      <rPr>
        <sz val="11"/>
        <color theme="1"/>
        <rFont val="游ゴシック"/>
        <family val="2"/>
        <charset val="128"/>
        <scheme val="minor"/>
      </rPr>
      <t>５．データの取扱</t>
    </r>
    <rPh sb="6" eb="8">
      <t>トリアツカイ</t>
    </rPh>
    <phoneticPr fontId="7"/>
  </si>
  <si>
    <r>
      <rPr>
        <sz val="11"/>
        <color theme="1"/>
        <rFont val="游ゴシック"/>
        <family val="2"/>
        <charset val="128"/>
        <scheme val="minor"/>
      </rPr>
      <t>６．業界間バウンダリー</t>
    </r>
    <rPh sb="2" eb="5">
      <t>ギョウカイカン</t>
    </rPh>
    <phoneticPr fontId="7"/>
  </si>
  <si>
    <t>※※上記６項目について変更が生じた場合は、変更年度と変更前後の情報、変更する理由を記載。前年度からの変更点のみならず、過去の変更情報がある場合、変更情報を累積して記載し、遡って確認できるようにすること。また、行は必要に応じて追加すること。</t>
    <rPh sb="104" eb="105">
      <t>ギョウ</t>
    </rPh>
    <rPh sb="106" eb="108">
      <t>ヒツヨウ</t>
    </rPh>
    <rPh sb="109" eb="110">
      <t>オウ</t>
    </rPh>
    <rPh sb="112" eb="114">
      <t>ツイカ</t>
    </rPh>
    <phoneticPr fontId="7"/>
  </si>
  <si>
    <t>生産活動量、エネルギー消費量、エネルギー原単位、CO2排出量、CO2排出原単位の実績と見通し</t>
  </si>
  <si>
    <t>○実績</t>
    <phoneticPr fontId="7"/>
  </si>
  <si>
    <t>指標</t>
  </si>
  <si>
    <t>単位等</t>
  </si>
  <si>
    <t>1990年度</t>
  </si>
  <si>
    <t>1997年度</t>
  </si>
  <si>
    <t>1998年度</t>
  </si>
  <si>
    <t>1999年度</t>
  </si>
  <si>
    <t>2000年度</t>
  </si>
  <si>
    <t>2001年度</t>
  </si>
  <si>
    <t>2002年度</t>
  </si>
  <si>
    <t>2003年度</t>
  </si>
  <si>
    <t>2004年度</t>
  </si>
  <si>
    <t>2005年度</t>
  </si>
  <si>
    <t>2006年度</t>
  </si>
  <si>
    <t>2007年度</t>
  </si>
  <si>
    <t>2008年度</t>
  </si>
  <si>
    <t>2009年度</t>
  </si>
  <si>
    <t>2010年度</t>
  </si>
  <si>
    <t>2011年度</t>
  </si>
  <si>
    <t>2012年度</t>
  </si>
  <si>
    <t>2013年度</t>
  </si>
  <si>
    <t>2014年度</t>
  </si>
  <si>
    <t>2015年度</t>
  </si>
  <si>
    <t>2016年度</t>
  </si>
  <si>
    <t>2017年度</t>
  </si>
  <si>
    <t>2018年度</t>
  </si>
  <si>
    <t>2019年度</t>
  </si>
  <si>
    <t>2020年度</t>
  </si>
  <si>
    <t>2020年度目標</t>
  </si>
  <si>
    <r>
      <t>2030</t>
    </r>
    <r>
      <rPr>
        <sz val="10"/>
        <rFont val="ＭＳ Ｐゴシック"/>
        <family val="3"/>
        <charset val="128"/>
      </rPr>
      <t>年度目標</t>
    </r>
    <phoneticPr fontId="7"/>
  </si>
  <si>
    <t>-</t>
  </si>
  <si>
    <r>
      <t>2020</t>
    </r>
    <r>
      <rPr>
        <sz val="10"/>
        <rFont val="ＭＳ Ｐゴシック"/>
        <family val="3"/>
        <charset val="128"/>
      </rPr>
      <t>年度目標</t>
    </r>
  </si>
  <si>
    <t>万t-CO2</t>
  </si>
  <si>
    <t>生産活動量</t>
    <phoneticPr fontId="3"/>
  </si>
  <si>
    <t>床面積×営業時間（万㎡・万h）</t>
    <phoneticPr fontId="3"/>
  </si>
  <si>
    <t>目標比</t>
    <phoneticPr fontId="3"/>
  </si>
  <si>
    <t>基準年度比</t>
    <phoneticPr fontId="3"/>
  </si>
  <si>
    <t>エネルギー消費量</t>
    <phoneticPr fontId="3"/>
  </si>
  <si>
    <t>実績（万kl）</t>
    <phoneticPr fontId="3"/>
  </si>
  <si>
    <t>原油換算ベース</t>
    <phoneticPr fontId="3"/>
  </si>
  <si>
    <t>実績（TJ）</t>
    <phoneticPr fontId="3"/>
  </si>
  <si>
    <t>熱量換算ベース</t>
    <phoneticPr fontId="3"/>
  </si>
  <si>
    <t>実績（万kWh）</t>
    <phoneticPr fontId="3"/>
  </si>
  <si>
    <t>うち購入電力量</t>
    <phoneticPr fontId="3"/>
  </si>
  <si>
    <t>進捗率（目標比）</t>
    <phoneticPr fontId="3"/>
  </si>
  <si>
    <t>想定比</t>
    <phoneticPr fontId="3"/>
  </si>
  <si>
    <t>CO2排出量</t>
    <phoneticPr fontId="3"/>
  </si>
  <si>
    <t>実績（万t-CO2）</t>
    <phoneticPr fontId="3"/>
  </si>
  <si>
    <t>実排出係数</t>
    <phoneticPr fontId="3"/>
  </si>
  <si>
    <t>調整後排出係数</t>
    <phoneticPr fontId="3"/>
  </si>
  <si>
    <t>固定ケース</t>
    <phoneticPr fontId="3"/>
  </si>
  <si>
    <t>業界指定ケース</t>
    <phoneticPr fontId="3"/>
  </si>
  <si>
    <t>エネルギー原単位</t>
    <phoneticPr fontId="3"/>
  </si>
  <si>
    <t>実績（○○）</t>
    <phoneticPr fontId="3"/>
  </si>
  <si>
    <t>CO2原単位</t>
    <phoneticPr fontId="3"/>
  </si>
  <si>
    <t>実績（（万t-CO2/万m2・万h））</t>
    <phoneticPr fontId="3"/>
  </si>
  <si>
    <t>カバー率実績（企業数）</t>
    <phoneticPr fontId="3"/>
  </si>
  <si>
    <t>○2020年度までの見通し</t>
    <phoneticPr fontId="3"/>
  </si>
  <si>
    <t>指標</t>
    <phoneticPr fontId="3"/>
  </si>
  <si>
    <t>単位等</t>
    <phoneticPr fontId="3"/>
  </si>
  <si>
    <t>1990年度</t>
    <phoneticPr fontId="3"/>
  </si>
  <si>
    <t>1997年度</t>
    <phoneticPr fontId="3"/>
  </si>
  <si>
    <t>1998年度</t>
    <phoneticPr fontId="3"/>
  </si>
  <si>
    <t>1999年度</t>
    <phoneticPr fontId="3"/>
  </si>
  <si>
    <t>2000年度</t>
    <phoneticPr fontId="3"/>
  </si>
  <si>
    <t>2001年度</t>
    <phoneticPr fontId="3"/>
  </si>
  <si>
    <t>2002年度</t>
    <phoneticPr fontId="3"/>
  </si>
  <si>
    <t>2003年度</t>
    <phoneticPr fontId="3"/>
  </si>
  <si>
    <t>2004年度</t>
    <phoneticPr fontId="3"/>
  </si>
  <si>
    <t>2005年度</t>
    <phoneticPr fontId="3"/>
  </si>
  <si>
    <t>2006年度</t>
    <phoneticPr fontId="3"/>
  </si>
  <si>
    <t>2007年度</t>
    <phoneticPr fontId="3"/>
  </si>
  <si>
    <t>2008年度</t>
    <phoneticPr fontId="3"/>
  </si>
  <si>
    <t>2009年度</t>
    <phoneticPr fontId="3"/>
  </si>
  <si>
    <t>2010年度</t>
    <phoneticPr fontId="3"/>
  </si>
  <si>
    <t>2011年度</t>
    <phoneticPr fontId="3"/>
  </si>
  <si>
    <t>2012年度</t>
    <phoneticPr fontId="3"/>
  </si>
  <si>
    <t>2013年度</t>
    <phoneticPr fontId="3"/>
  </si>
  <si>
    <t>2014年度</t>
    <phoneticPr fontId="3"/>
  </si>
  <si>
    <t>2015年度</t>
    <phoneticPr fontId="3"/>
  </si>
  <si>
    <t>2016年度</t>
    <phoneticPr fontId="3"/>
  </si>
  <si>
    <t>2017年度</t>
    <phoneticPr fontId="3"/>
  </si>
  <si>
    <t>2018年度</t>
    <phoneticPr fontId="3"/>
  </si>
  <si>
    <t>2019年度</t>
    <phoneticPr fontId="3"/>
  </si>
  <si>
    <t>2020年度</t>
    <phoneticPr fontId="3"/>
  </si>
  <si>
    <t>想定値/実績値</t>
    <phoneticPr fontId="3"/>
  </si>
  <si>
    <t>万t-CO2</t>
    <phoneticPr fontId="3"/>
  </si>
  <si>
    <t>カバー率（企業数）</t>
    <phoneticPr fontId="3"/>
  </si>
  <si>
    <t>【備考】
※進捗率：2020年度の目標水準（基準年度からの削減幅）を100%として、目標水準と実績との比率。　（進捗率）＝（基準年度の実績水準－当年度の実績水準）/（基準年度の実績水準－2020年度の目標水準）×100（％）
※想定比：当年度について予め想定した水準（基準年度からの削減幅）を100%として、想定水準と実績との比率。（想定比）＝（基準年度の実績水準－当年度の実績水準）/（基準年度の実績水準－当年度の想定した水準）×100（％）
※カバー率実績（企業数）：低炭素社会実行計画参加企業のうち、実績データに含まれる企業数（アンケート回答社数等）の団体加盟企業数に占める割合</t>
    <phoneticPr fontId="3"/>
  </si>
  <si>
    <t>○実績</t>
    <phoneticPr fontId="7"/>
  </si>
  <si>
    <r>
      <t>2030</t>
    </r>
    <r>
      <rPr>
        <sz val="10"/>
        <rFont val="ＭＳ Ｐゴシック"/>
        <family val="3"/>
        <charset val="128"/>
      </rPr>
      <t>年度目標</t>
    </r>
    <phoneticPr fontId="7"/>
  </si>
  <si>
    <t>BAU（万kl）</t>
    <phoneticPr fontId="3"/>
  </si>
  <si>
    <t>削減量（万kl）</t>
    <phoneticPr fontId="3"/>
  </si>
  <si>
    <t>BAU（万t-CO2）</t>
    <phoneticPr fontId="3"/>
  </si>
  <si>
    <t>削減量（万t-CO2）</t>
    <phoneticPr fontId="3"/>
  </si>
  <si>
    <t>BAU（）</t>
    <phoneticPr fontId="3"/>
  </si>
  <si>
    <t>削減量（）</t>
    <phoneticPr fontId="3"/>
  </si>
  <si>
    <t>BAU</t>
    <phoneticPr fontId="3"/>
  </si>
  <si>
    <t>削減量</t>
    <phoneticPr fontId="3"/>
  </si>
  <si>
    <t>【備考】
※進捗率：2020年度の目標水準（BAUからの削減幅）を100%として、目標水準と実績との比率。　（進捗率）＝（当年度のBAU－当年度の実績水準）／（2020年度の目標水準）×100（％）
※想定比：当年度について予め想定した水準（基準年度からの削減幅）を100%として、想定水準と実績との比率。（想定比）＝（当年度の削減実績）／（2020年度の目標水準）×100（％）
※カバー率実績（企業数）：低炭素社会実行計画参加企業のうち、実績データに含まれる企業数（アンケート回答社数等）の団体加盟企業数に占める割合</t>
    <phoneticPr fontId="3"/>
  </si>
  <si>
    <r>
      <rPr>
        <sz val="11"/>
        <color theme="1"/>
        <rFont val="游ゴシック"/>
        <family val="2"/>
        <charset val="128"/>
        <scheme val="minor"/>
      </rPr>
      <t>単位</t>
    </r>
    <rPh sb="0" eb="2">
      <t>タンイ</t>
    </rPh>
    <phoneticPr fontId="7"/>
  </si>
  <si>
    <t>CO2排出量とCO2排出原単位の要因分析　－実排出係数－</t>
  </si>
  <si>
    <t>単位</t>
  </si>
  <si>
    <t>97 → 98</t>
  </si>
  <si>
    <t>98 → 99</t>
  </si>
  <si>
    <t>99 → 00</t>
  </si>
  <si>
    <t>00 → 01</t>
  </si>
  <si>
    <t>01 → 02</t>
  </si>
  <si>
    <t>02 → 03</t>
  </si>
  <si>
    <t>03 → 04</t>
  </si>
  <si>
    <t>04 → 05</t>
  </si>
  <si>
    <t>05 → 06</t>
  </si>
  <si>
    <t>06 → 07</t>
  </si>
  <si>
    <t>07 → 08</t>
  </si>
  <si>
    <t>08 → 09</t>
  </si>
  <si>
    <t>09 → 10</t>
  </si>
  <si>
    <t>10 → 11</t>
  </si>
  <si>
    <t>11 → 12</t>
  </si>
  <si>
    <t>12 → 13</t>
  </si>
  <si>
    <t>13 → 14</t>
  </si>
  <si>
    <t>14 → 15</t>
  </si>
  <si>
    <t>15 → 16</t>
  </si>
  <si>
    <t>16 → 17</t>
  </si>
  <si>
    <t>17 → 18</t>
  </si>
  <si>
    <t>18 → 19</t>
  </si>
  <si>
    <t>19 → 20</t>
  </si>
  <si>
    <t>基準年→13</t>
  </si>
  <si>
    <t>基準年→14</t>
  </si>
  <si>
    <t>基準年→15</t>
  </si>
  <si>
    <t>基準年→16</t>
  </si>
  <si>
    <t>基準年→17</t>
  </si>
  <si>
    <t>基準年→18</t>
  </si>
  <si>
    <t>基準年→19</t>
  </si>
  <si>
    <t>基準年→20</t>
  </si>
  <si>
    <t>CO2排出量の増減</t>
  </si>
  <si>
    <t>事業者の省エネ努力分</t>
  </si>
  <si>
    <t>燃料転換等による変化</t>
  </si>
  <si>
    <t>購入電力分原単位変化</t>
  </si>
  <si>
    <t>生産変動分</t>
  </si>
  <si>
    <t>※検算（絶対量）</t>
  </si>
  <si>
    <t>※前年度（変化前の年度）のCO2排出量</t>
  </si>
  <si>
    <t>※検算（パーセント）</t>
  </si>
  <si>
    <t>CO2原単位の増減</t>
  </si>
  <si>
    <t>万t-CO2/（万m2・万h）</t>
  </si>
  <si>
    <t>※検算</t>
  </si>
  <si>
    <t>※変化年度CO2原単位</t>
  </si>
  <si>
    <t>CO2排出量とCO2排出原単位の要因分析　－調整後排出係数－</t>
  </si>
  <si>
    <t>CO2排出原単位の増減</t>
  </si>
  <si>
    <t>※前年度（変化前の年度）のCO2原単位</t>
  </si>
  <si>
    <t>CO2排出量とCO2排出原単位の要因分析　－業界指定ケース－</t>
  </si>
  <si>
    <t>エネルギー消費量とエネルギー原単位の要因分析</t>
  </si>
  <si>
    <t>エネルギー消費量の増減</t>
  </si>
  <si>
    <t>万kl</t>
  </si>
  <si>
    <t>※前年度（変化前の年度）のエネルギー消費量</t>
  </si>
  <si>
    <t>エネルギー原単位の増減</t>
  </si>
  <si>
    <t>kl/床面積×営業時間（万㎡・万h）</t>
  </si>
  <si>
    <t>生産活動量の変化</t>
  </si>
  <si>
    <t>燃料消費量の変化</t>
  </si>
  <si>
    <t>※変化年度エネルギー原単位</t>
  </si>
  <si>
    <r>
      <rPr>
        <sz val="12"/>
        <rFont val="ＭＳ Ｐゴシック"/>
        <family val="3"/>
        <charset val="128"/>
      </rPr>
      <t>実施した対策、投資額と削減効果</t>
    </r>
    <rPh sb="0" eb="2">
      <t>ジッシ</t>
    </rPh>
    <rPh sb="4" eb="6">
      <t>タイサク</t>
    </rPh>
    <rPh sb="7" eb="10">
      <t>トウシガク</t>
    </rPh>
    <rPh sb="11" eb="13">
      <t>サクゲン</t>
    </rPh>
    <rPh sb="13" eb="15">
      <t>コウカ</t>
    </rPh>
    <phoneticPr fontId="7"/>
  </si>
  <si>
    <r>
      <rPr>
        <sz val="11"/>
        <color theme="1"/>
        <rFont val="游ゴシック"/>
        <family val="2"/>
        <charset val="128"/>
        <scheme val="minor"/>
      </rPr>
      <t>番号</t>
    </r>
    <rPh sb="0" eb="2">
      <t>バンゴウ</t>
    </rPh>
    <phoneticPr fontId="7"/>
  </si>
  <si>
    <r>
      <rPr>
        <sz val="11"/>
        <color theme="1"/>
        <rFont val="游ゴシック"/>
        <family val="2"/>
        <charset val="128"/>
        <scheme val="minor"/>
      </rPr>
      <t>対策名</t>
    </r>
    <rPh sb="0" eb="2">
      <t>タイサク</t>
    </rPh>
    <rPh sb="2" eb="3">
      <t>メイ</t>
    </rPh>
    <phoneticPr fontId="7"/>
  </si>
  <si>
    <r>
      <rPr>
        <sz val="11"/>
        <color theme="1"/>
        <rFont val="游ゴシック"/>
        <family val="2"/>
        <charset val="128"/>
        <scheme val="minor"/>
      </rPr>
      <t>対策内容</t>
    </r>
    <rPh sb="0" eb="2">
      <t>タイサク</t>
    </rPh>
    <rPh sb="2" eb="4">
      <t>ナイヨウ</t>
    </rPh>
    <phoneticPr fontId="7"/>
  </si>
  <si>
    <r>
      <rPr>
        <sz val="11"/>
        <color theme="1"/>
        <rFont val="游ゴシック"/>
        <family val="2"/>
        <charset val="128"/>
        <scheme val="minor"/>
      </rPr>
      <t>対策実施率</t>
    </r>
    <rPh sb="0" eb="2">
      <t>タイサク</t>
    </rPh>
    <rPh sb="2" eb="4">
      <t>ジッシ</t>
    </rPh>
    <rPh sb="4" eb="5">
      <t>リツ</t>
    </rPh>
    <phoneticPr fontId="7"/>
  </si>
  <si>
    <r>
      <rPr>
        <sz val="11"/>
        <color theme="1"/>
        <rFont val="游ゴシック"/>
        <family val="2"/>
        <charset val="128"/>
        <scheme val="minor"/>
      </rPr>
      <t>投資額</t>
    </r>
    <rPh sb="0" eb="3">
      <t>トウシガク</t>
    </rPh>
    <phoneticPr fontId="7"/>
  </si>
  <si>
    <t>削減効果①
（年間）</t>
    <rPh sb="0" eb="2">
      <t>サクゲン</t>
    </rPh>
    <rPh sb="2" eb="4">
      <t>コウカ</t>
    </rPh>
    <rPh sb="7" eb="9">
      <t>ネンカン</t>
    </rPh>
    <phoneticPr fontId="7"/>
  </si>
  <si>
    <t>削減効果②
（投資期間全体）</t>
    <rPh sb="0" eb="2">
      <t>サクゲン</t>
    </rPh>
    <rPh sb="2" eb="4">
      <t>コウカ</t>
    </rPh>
    <rPh sb="7" eb="9">
      <t>トウシ</t>
    </rPh>
    <rPh sb="9" eb="11">
      <t>キカン</t>
    </rPh>
    <rPh sb="11" eb="13">
      <t>ゼンタイ</t>
    </rPh>
    <phoneticPr fontId="7"/>
  </si>
  <si>
    <r>
      <rPr>
        <sz val="11"/>
        <color theme="1"/>
        <rFont val="游ゴシック"/>
        <family val="2"/>
        <charset val="128"/>
        <scheme val="minor"/>
      </rPr>
      <t>数量</t>
    </r>
    <rPh sb="0" eb="2">
      <t>スウリョウ</t>
    </rPh>
    <phoneticPr fontId="7"/>
  </si>
  <si>
    <r>
      <t>2014</t>
    </r>
    <r>
      <rPr>
        <sz val="11"/>
        <color theme="1"/>
        <rFont val="游ゴシック"/>
        <family val="2"/>
        <charset val="128"/>
        <scheme val="minor"/>
      </rPr>
      <t>年度
まで</t>
    </r>
    <rPh sb="4" eb="6">
      <t>ネンド</t>
    </rPh>
    <phoneticPr fontId="7"/>
  </si>
  <si>
    <r>
      <t>2015</t>
    </r>
    <r>
      <rPr>
        <sz val="11"/>
        <color theme="1"/>
        <rFont val="游ゴシック"/>
        <family val="2"/>
        <charset val="128"/>
        <scheme val="minor"/>
      </rPr>
      <t>年度</t>
    </r>
    <rPh sb="4" eb="6">
      <t>ネンド</t>
    </rPh>
    <phoneticPr fontId="7"/>
  </si>
  <si>
    <r>
      <t>2016</t>
    </r>
    <r>
      <rPr>
        <sz val="11"/>
        <color theme="1"/>
        <rFont val="游ゴシック"/>
        <family val="2"/>
        <charset val="128"/>
        <scheme val="minor"/>
      </rPr>
      <t>年度</t>
    </r>
    <rPh sb="4" eb="6">
      <t>ネンド</t>
    </rPh>
    <phoneticPr fontId="7"/>
  </si>
  <si>
    <r>
      <t>2017</t>
    </r>
    <r>
      <rPr>
        <sz val="11"/>
        <color theme="1"/>
        <rFont val="游ゴシック"/>
        <family val="2"/>
        <charset val="128"/>
        <scheme val="minor"/>
      </rPr>
      <t>年度</t>
    </r>
    <rPh sb="4" eb="6">
      <t>ネンド</t>
    </rPh>
    <phoneticPr fontId="7"/>
  </si>
  <si>
    <r>
      <rPr>
        <sz val="11"/>
        <color theme="1"/>
        <rFont val="游ゴシック"/>
        <family val="2"/>
        <charset val="128"/>
        <scheme val="minor"/>
      </rPr>
      <t>※１　業界として特に重要だと考えている対策を毎年度３～５つ程度記載。
※２　対策実施率は、業界内での対策の実施状況（最新設備の導入率等）を記載。
※３　</t>
    </r>
    <r>
      <rPr>
        <sz val="11"/>
        <rFont val="Calibri"/>
        <family val="2"/>
      </rPr>
      <t>2015</t>
    </r>
    <r>
      <rPr>
        <sz val="11"/>
        <color theme="1"/>
        <rFont val="游ゴシック"/>
        <family val="2"/>
        <charset val="128"/>
        <scheme val="minor"/>
      </rPr>
      <t>年度に実施予定の対策は必ず記入すること。</t>
    </r>
    <rPh sb="3" eb="5">
      <t>ギョウカイ</t>
    </rPh>
    <rPh sb="8" eb="9">
      <t>トク</t>
    </rPh>
    <rPh sb="10" eb="12">
      <t>ジュウヨウ</t>
    </rPh>
    <rPh sb="14" eb="15">
      <t>カンガ</t>
    </rPh>
    <rPh sb="19" eb="21">
      <t>タイサク</t>
    </rPh>
    <rPh sb="22" eb="24">
      <t>マイトシ</t>
    </rPh>
    <rPh sb="24" eb="25">
      <t>ド</t>
    </rPh>
    <rPh sb="29" eb="31">
      <t>テイド</t>
    </rPh>
    <rPh sb="31" eb="33">
      <t>キサイ</t>
    </rPh>
    <rPh sb="45" eb="48">
      <t>ギョウカイナイ</t>
    </rPh>
    <rPh sb="50" eb="52">
      <t>タイサク</t>
    </rPh>
    <rPh sb="66" eb="67">
      <t>トウ</t>
    </rPh>
    <rPh sb="69" eb="71">
      <t>キサイ</t>
    </rPh>
    <rPh sb="80" eb="82">
      <t>ネンド</t>
    </rPh>
    <rPh sb="83" eb="85">
      <t>ジッシ</t>
    </rPh>
    <rPh sb="85" eb="87">
      <t>ヨテイ</t>
    </rPh>
    <rPh sb="88" eb="90">
      <t>タイサク</t>
    </rPh>
    <rPh sb="91" eb="92">
      <t>カナラ</t>
    </rPh>
    <rPh sb="93" eb="95">
      <t>キニュウ</t>
    </rPh>
    <phoneticPr fontId="7"/>
  </si>
  <si>
    <r>
      <rPr>
        <sz val="12"/>
        <rFont val="ＭＳ Ｐゴシック"/>
        <family val="3"/>
        <charset val="128"/>
      </rPr>
      <t>クレジット等の活用実績</t>
    </r>
    <rPh sb="5" eb="6">
      <t>トウ</t>
    </rPh>
    <rPh sb="7" eb="9">
      <t>カツヨウ</t>
    </rPh>
    <rPh sb="9" eb="11">
      <t>ジッセキ</t>
    </rPh>
    <phoneticPr fontId="7"/>
  </si>
  <si>
    <r>
      <rPr>
        <sz val="10"/>
        <rFont val="ＭＳ Ｐゴシック"/>
        <family val="3"/>
        <charset val="128"/>
      </rPr>
      <t>○クレジット合計（参考）</t>
    </r>
    <rPh sb="6" eb="8">
      <t>ゴウケイ</t>
    </rPh>
    <rPh sb="9" eb="11">
      <t>サンコウ</t>
    </rPh>
    <phoneticPr fontId="7"/>
  </si>
  <si>
    <r>
      <rPr>
        <sz val="10"/>
        <rFont val="ＭＳ Ｐゴシック"/>
        <family val="3"/>
        <charset val="128"/>
      </rPr>
      <t>単位：</t>
    </r>
    <r>
      <rPr>
        <sz val="10"/>
        <rFont val="Calibri"/>
        <family val="2"/>
      </rPr>
      <t>t-CO2</t>
    </r>
    <rPh sb="0" eb="2">
      <t>タンイ</t>
    </rPh>
    <phoneticPr fontId="7"/>
  </si>
  <si>
    <r>
      <t>2012</t>
    </r>
    <r>
      <rPr>
        <sz val="10"/>
        <rFont val="ＭＳ Ｐゴシック"/>
        <family val="3"/>
        <charset val="128"/>
      </rPr>
      <t>年度まで</t>
    </r>
    <rPh sb="4" eb="6">
      <t>ネンド</t>
    </rPh>
    <phoneticPr fontId="7"/>
  </si>
  <si>
    <r>
      <t>2013年度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</si>
  <si>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2014年度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</si>
  <si>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2015年度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</si>
  <si>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2016年度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</si>
  <si>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2017年度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</si>
  <si>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2018年度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</si>
  <si>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2019年度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</si>
  <si>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t>2020年度</t>
    </r>
    <r>
      <rPr>
        <sz val="10"/>
        <rFont val="ＭＳ Ｐゴシック"/>
        <family val="3"/>
        <charset val="128"/>
      </rPr>
      <t/>
    </r>
    <rPh sb="4" eb="6">
      <t>ネンド</t>
    </rPh>
    <phoneticPr fontId="7"/>
  </si>
  <si>
    <r>
      <rPr>
        <sz val="10"/>
        <rFont val="ＭＳ Ｐゴシック"/>
        <family val="3"/>
        <charset val="128"/>
      </rPr>
      <t>取得量（※）</t>
    </r>
    <rPh sb="0" eb="2">
      <t>シュトク</t>
    </rPh>
    <rPh sb="2" eb="3">
      <t>リョウ</t>
    </rPh>
    <phoneticPr fontId="7"/>
  </si>
  <si>
    <r>
      <rPr>
        <sz val="10"/>
        <rFont val="ＭＳ Ｐゴシック"/>
        <family val="3"/>
        <charset val="128"/>
      </rPr>
      <t>償却量</t>
    </r>
    <rPh sb="0" eb="3">
      <t>ショウキャクリョウ</t>
    </rPh>
    <phoneticPr fontId="7"/>
  </si>
  <si>
    <r>
      <rPr>
        <sz val="10"/>
        <rFont val="ＭＳ Ｐゴシック"/>
        <family val="3"/>
        <charset val="128"/>
      </rPr>
      <t>期末保有量</t>
    </r>
    <rPh sb="0" eb="2">
      <t>キマツ</t>
    </rPh>
    <rPh sb="2" eb="5">
      <t>ホユウリョウ</t>
    </rPh>
    <phoneticPr fontId="7"/>
  </si>
  <si>
    <t>○京都メカニズムクレジット</t>
    <rPh sb="1" eb="3">
      <t>キョウト</t>
    </rPh>
    <phoneticPr fontId="7"/>
  </si>
  <si>
    <r>
      <rPr>
        <sz val="10"/>
        <rFont val="ＭＳ Ｐゴシック"/>
        <family val="3"/>
        <charset val="128"/>
      </rPr>
      <t>○</t>
    </r>
    <r>
      <rPr>
        <sz val="10"/>
        <rFont val="Calibri"/>
        <family val="2"/>
      </rPr>
      <t>JCM</t>
    </r>
    <r>
      <rPr>
        <sz val="10"/>
        <rFont val="ＭＳ Ｐゴシック"/>
        <family val="3"/>
        <charset val="128"/>
      </rPr>
      <t>クレジット</t>
    </r>
    <phoneticPr fontId="7"/>
  </si>
  <si>
    <r>
      <rPr>
        <sz val="10"/>
        <rFont val="ＭＳ Ｐゴシック"/>
        <family val="3"/>
        <charset val="128"/>
      </rPr>
      <t>取得量</t>
    </r>
    <rPh sb="0" eb="2">
      <t>シュトク</t>
    </rPh>
    <rPh sb="2" eb="3">
      <t>リョウ</t>
    </rPh>
    <phoneticPr fontId="7"/>
  </si>
  <si>
    <r>
      <rPr>
        <sz val="10"/>
        <rFont val="ＭＳ Ｐゴシック"/>
        <family val="3"/>
        <charset val="128"/>
      </rPr>
      <t>○Ｊークレジット（国内クレジットも含む）</t>
    </r>
    <rPh sb="9" eb="11">
      <t>コクナイ</t>
    </rPh>
    <rPh sb="17" eb="18">
      <t>フク</t>
    </rPh>
    <phoneticPr fontId="7"/>
  </si>
  <si>
    <r>
      <rPr>
        <sz val="10"/>
        <rFont val="ＭＳ Ｐゴシック"/>
        <family val="3"/>
        <charset val="128"/>
      </rPr>
      <t>※</t>
    </r>
    <r>
      <rPr>
        <sz val="10"/>
        <rFont val="Calibri"/>
        <family val="2"/>
      </rPr>
      <t xml:space="preserve"> </t>
    </r>
    <r>
      <rPr>
        <sz val="10"/>
        <rFont val="ＭＳ Ｐゴシック"/>
        <family val="3"/>
        <charset val="128"/>
      </rPr>
      <t>京都メカニズムクレジットにおいては、政府口座への償却前移転量とする。</t>
    </r>
    <rPh sb="2" eb="4">
      <t>キョウト</t>
    </rPh>
    <rPh sb="20" eb="22">
      <t>セイフ</t>
    </rPh>
    <rPh sb="22" eb="24">
      <t>コウザ</t>
    </rPh>
    <rPh sb="26" eb="28">
      <t>ショウキャク</t>
    </rPh>
    <rPh sb="28" eb="29">
      <t>マエ</t>
    </rPh>
    <rPh sb="29" eb="31">
      <t>イテン</t>
    </rPh>
    <rPh sb="31" eb="32">
      <t>リョウ</t>
    </rPh>
    <phoneticPr fontId="7"/>
  </si>
  <si>
    <t>業務部門（本社等オフィス）の対策と削減効果</t>
    <rPh sb="5" eb="7">
      <t>ホンシャ</t>
    </rPh>
    <rPh sb="7" eb="8">
      <t>トウ</t>
    </rPh>
    <rPh sb="17" eb="19">
      <t>サクゲン</t>
    </rPh>
    <rPh sb="19" eb="21">
      <t>コウカ</t>
    </rPh>
    <phoneticPr fontId="7"/>
  </si>
  <si>
    <r>
      <rPr>
        <sz val="11"/>
        <color theme="1"/>
        <rFont val="游ゴシック"/>
        <family val="2"/>
        <charset val="128"/>
        <scheme val="minor"/>
      </rPr>
      <t>対策項目</t>
    </r>
    <rPh sb="0" eb="2">
      <t>タイサク</t>
    </rPh>
    <rPh sb="2" eb="4">
      <t>コウモク</t>
    </rPh>
    <phoneticPr fontId="7"/>
  </si>
  <si>
    <r>
      <rPr>
        <sz val="11"/>
        <color theme="1"/>
        <rFont val="游ゴシック"/>
        <family val="2"/>
        <charset val="128"/>
        <scheme val="minor"/>
      </rPr>
      <t>削減効果</t>
    </r>
    <rPh sb="0" eb="2">
      <t>サクゲン</t>
    </rPh>
    <rPh sb="2" eb="4">
      <t>コウカ</t>
    </rPh>
    <phoneticPr fontId="7"/>
  </si>
  <si>
    <r>
      <t>CO2</t>
    </r>
    <r>
      <rPr>
        <sz val="11"/>
        <color theme="1"/>
        <rFont val="游ゴシック"/>
        <family val="2"/>
        <charset val="128"/>
        <scheme val="minor"/>
      </rPr>
      <t>削減量（</t>
    </r>
    <r>
      <rPr>
        <sz val="11"/>
        <rFont val="Calibri"/>
        <family val="2"/>
      </rPr>
      <t>t-CO2/</t>
    </r>
    <r>
      <rPr>
        <sz val="11"/>
        <color theme="1"/>
        <rFont val="游ゴシック"/>
        <family val="2"/>
        <charset val="128"/>
        <scheme val="minor"/>
      </rPr>
      <t>年）</t>
    </r>
    <rPh sb="3" eb="6">
      <t>サクゲンリョウ</t>
    </rPh>
    <rPh sb="13" eb="14">
      <t>ネン</t>
    </rPh>
    <phoneticPr fontId="7"/>
  </si>
  <si>
    <r>
      <rPr>
        <sz val="11"/>
        <color theme="1"/>
        <rFont val="游ゴシック"/>
        <family val="2"/>
        <charset val="128"/>
        <scheme val="minor"/>
      </rPr>
      <t>エネルギー削減量（</t>
    </r>
    <r>
      <rPr>
        <sz val="11"/>
        <rFont val="Calibri"/>
        <family val="2"/>
      </rPr>
      <t>MJ/</t>
    </r>
    <r>
      <rPr>
        <sz val="11"/>
        <color theme="1"/>
        <rFont val="游ゴシック"/>
        <family val="2"/>
        <charset val="128"/>
        <scheme val="minor"/>
      </rPr>
      <t>年</t>
    </r>
    <r>
      <rPr>
        <sz val="11"/>
        <rFont val="Calibri"/>
        <family val="2"/>
      </rPr>
      <t>)</t>
    </r>
    <rPh sb="5" eb="8">
      <t>サクゲンリョウ</t>
    </rPh>
    <rPh sb="12" eb="13">
      <t>ネン</t>
    </rPh>
    <phoneticPr fontId="7"/>
  </si>
  <si>
    <r>
      <t>2015</t>
    </r>
    <r>
      <rPr>
        <sz val="11"/>
        <color theme="1"/>
        <rFont val="游ゴシック"/>
        <family val="2"/>
        <charset val="128"/>
        <scheme val="minor"/>
      </rPr>
      <t>年度までの累積</t>
    </r>
    <rPh sb="4" eb="6">
      <t>ネンド</t>
    </rPh>
    <rPh sb="9" eb="11">
      <t>ルイセキ</t>
    </rPh>
    <phoneticPr fontId="7"/>
  </si>
  <si>
    <r>
      <t>2016</t>
    </r>
    <r>
      <rPr>
        <sz val="11"/>
        <color theme="1"/>
        <rFont val="游ゴシック"/>
        <family val="2"/>
        <charset val="128"/>
        <scheme val="minor"/>
      </rPr>
      <t>年度以降</t>
    </r>
    <rPh sb="4" eb="6">
      <t>ネンド</t>
    </rPh>
    <rPh sb="6" eb="8">
      <t>イコウ</t>
    </rPh>
    <phoneticPr fontId="7"/>
  </si>
  <si>
    <r>
      <rPr>
        <sz val="9"/>
        <rFont val="ＭＳ Ｐゴシック"/>
        <family val="3"/>
        <charset val="128"/>
      </rPr>
      <t>照明設備等</t>
    </r>
    <rPh sb="0" eb="2">
      <t>ショウメイ</t>
    </rPh>
    <rPh sb="2" eb="4">
      <t>セツビ</t>
    </rPh>
    <rPh sb="4" eb="5">
      <t>トウ</t>
    </rPh>
    <phoneticPr fontId="7"/>
  </si>
  <si>
    <r>
      <rPr>
        <sz val="11"/>
        <color theme="1"/>
        <rFont val="游ゴシック"/>
        <family val="2"/>
        <charset val="128"/>
        <scheme val="minor"/>
      </rPr>
      <t>昼休み時などに消灯徹底化</t>
    </r>
    <rPh sb="0" eb="2">
      <t>ヒルヤス</t>
    </rPh>
    <rPh sb="3" eb="4">
      <t>トキ</t>
    </rPh>
    <rPh sb="7" eb="9">
      <t>ショウトウ</t>
    </rPh>
    <rPh sb="9" eb="12">
      <t>テッテイカ</t>
    </rPh>
    <phoneticPr fontId="7"/>
  </si>
  <si>
    <r>
      <rPr>
        <sz val="11"/>
        <color theme="1"/>
        <rFont val="游ゴシック"/>
        <family val="2"/>
        <charset val="128"/>
        <scheme val="minor"/>
      </rPr>
      <t>退社時にはパソコンの電源ＯＦＦの徹底化</t>
    </r>
    <rPh sb="0" eb="2">
      <t>タイシャ</t>
    </rPh>
    <rPh sb="2" eb="3">
      <t>トキ</t>
    </rPh>
    <rPh sb="10" eb="12">
      <t>デンゲン</t>
    </rPh>
    <rPh sb="16" eb="19">
      <t>テッテイカ</t>
    </rPh>
    <phoneticPr fontId="7"/>
  </si>
  <si>
    <r>
      <rPr>
        <sz val="11"/>
        <color theme="1"/>
        <rFont val="游ゴシック"/>
        <family val="2"/>
        <charset val="128"/>
        <scheme val="minor"/>
      </rPr>
      <t>照明のインバーター化</t>
    </r>
    <rPh sb="0" eb="2">
      <t>ショウメイ</t>
    </rPh>
    <rPh sb="9" eb="10">
      <t>カ</t>
    </rPh>
    <phoneticPr fontId="7"/>
  </si>
  <si>
    <r>
      <rPr>
        <sz val="11"/>
        <color theme="1"/>
        <rFont val="游ゴシック"/>
        <family val="2"/>
        <charset val="128"/>
        <scheme val="minor"/>
      </rPr>
      <t>高効率照明の導入</t>
    </r>
    <rPh sb="0" eb="3">
      <t>コウコウリツ</t>
    </rPh>
    <rPh sb="3" eb="5">
      <t>ショウメイ</t>
    </rPh>
    <rPh sb="6" eb="8">
      <t>ドウニュウ</t>
    </rPh>
    <phoneticPr fontId="7"/>
  </si>
  <si>
    <r>
      <rPr>
        <sz val="11"/>
        <color theme="1"/>
        <rFont val="游ゴシック"/>
        <family val="2"/>
        <charset val="128"/>
        <scheme val="minor"/>
      </rPr>
      <t>トイレ等の照明の人感センサー導入</t>
    </r>
    <rPh sb="3" eb="4">
      <t>トウ</t>
    </rPh>
    <rPh sb="5" eb="7">
      <t>ショウメイ</t>
    </rPh>
    <rPh sb="8" eb="9">
      <t>ジン</t>
    </rPh>
    <rPh sb="9" eb="10">
      <t>カン</t>
    </rPh>
    <rPh sb="14" eb="16">
      <t>ドウニュウ</t>
    </rPh>
    <phoneticPr fontId="7"/>
  </si>
  <si>
    <r>
      <rPr>
        <sz val="11"/>
        <color theme="1"/>
        <rFont val="游ゴシック"/>
        <family val="2"/>
        <charset val="128"/>
        <scheme val="minor"/>
      </rPr>
      <t>照明の間引き</t>
    </r>
    <rPh sb="0" eb="2">
      <t>ショウメイ</t>
    </rPh>
    <rPh sb="3" eb="5">
      <t>マビ</t>
    </rPh>
    <phoneticPr fontId="7"/>
  </si>
  <si>
    <r>
      <rPr>
        <sz val="9"/>
        <rFont val="ＭＳ Ｐゴシック"/>
        <family val="3"/>
        <charset val="128"/>
      </rPr>
      <t>空調設備</t>
    </r>
    <rPh sb="0" eb="2">
      <t>クウチョウ</t>
    </rPh>
    <rPh sb="2" eb="4">
      <t>セツビ</t>
    </rPh>
    <phoneticPr fontId="7"/>
  </si>
  <si>
    <r>
      <rPr>
        <sz val="11"/>
        <color theme="1"/>
        <rFont val="游ゴシック"/>
        <family val="2"/>
        <charset val="128"/>
        <scheme val="minor"/>
      </rPr>
      <t>冷房温度を２８度設定にする</t>
    </r>
    <rPh sb="0" eb="2">
      <t>レイボウ</t>
    </rPh>
    <rPh sb="2" eb="4">
      <t>オンド</t>
    </rPh>
    <rPh sb="7" eb="8">
      <t>ド</t>
    </rPh>
    <rPh sb="8" eb="10">
      <t>セッテイ</t>
    </rPh>
    <phoneticPr fontId="7"/>
  </si>
  <si>
    <r>
      <rPr>
        <sz val="11"/>
        <color theme="1"/>
        <rFont val="游ゴシック"/>
        <family val="2"/>
        <charset val="128"/>
        <scheme val="minor"/>
      </rPr>
      <t>暖房温度を２０度設定にする</t>
    </r>
    <rPh sb="0" eb="2">
      <t>ダンボウ</t>
    </rPh>
    <rPh sb="2" eb="4">
      <t>オンド</t>
    </rPh>
    <rPh sb="7" eb="8">
      <t>ド</t>
    </rPh>
    <rPh sb="8" eb="10">
      <t>セッテイ</t>
    </rPh>
    <phoneticPr fontId="7"/>
  </si>
  <si>
    <r>
      <rPr>
        <sz val="11"/>
        <color theme="1"/>
        <rFont val="游ゴシック"/>
        <family val="2"/>
        <charset val="128"/>
        <scheme val="minor"/>
      </rPr>
      <t>冷暖房開始時の外気取り入れの停止</t>
    </r>
    <rPh sb="0" eb="3">
      <t>レイダンボウ</t>
    </rPh>
    <rPh sb="3" eb="5">
      <t>カイシ</t>
    </rPh>
    <rPh sb="5" eb="6">
      <t>トキ</t>
    </rPh>
    <rPh sb="7" eb="9">
      <t>ガイキ</t>
    </rPh>
    <rPh sb="9" eb="10">
      <t>ト</t>
    </rPh>
    <rPh sb="11" eb="12">
      <t>イ</t>
    </rPh>
    <rPh sb="14" eb="16">
      <t>テイシ</t>
    </rPh>
    <phoneticPr fontId="7"/>
  </si>
  <si>
    <r>
      <rPr>
        <sz val="11"/>
        <color theme="1"/>
        <rFont val="游ゴシック"/>
        <family val="2"/>
        <charset val="128"/>
        <scheme val="minor"/>
      </rPr>
      <t>空調機の外気導入量の削減</t>
    </r>
    <rPh sb="0" eb="3">
      <t>クウチョウキ</t>
    </rPh>
    <rPh sb="4" eb="6">
      <t>ガイキ</t>
    </rPh>
    <rPh sb="6" eb="9">
      <t>ドウニュウリョウ</t>
    </rPh>
    <rPh sb="10" eb="12">
      <t>サクゲン</t>
    </rPh>
    <phoneticPr fontId="7"/>
  </si>
  <si>
    <r>
      <rPr>
        <sz val="11"/>
        <color theme="1"/>
        <rFont val="游ゴシック"/>
        <family val="2"/>
        <charset val="128"/>
        <scheme val="minor"/>
      </rPr>
      <t>氷蓄熱式空調システムの導入</t>
    </r>
    <rPh sb="0" eb="1">
      <t>コオリ</t>
    </rPh>
    <rPh sb="1" eb="3">
      <t>チクネツ</t>
    </rPh>
    <rPh sb="3" eb="4">
      <t>シキ</t>
    </rPh>
    <rPh sb="4" eb="6">
      <t>クウチョウ</t>
    </rPh>
    <rPh sb="11" eb="13">
      <t>ドウニュウ</t>
    </rPh>
    <phoneticPr fontId="7"/>
  </si>
  <si>
    <r>
      <rPr>
        <sz val="9"/>
        <rFont val="ＭＳ Ｐゴシック"/>
        <family val="3"/>
        <charset val="128"/>
      </rPr>
      <t>エネルギー</t>
    </r>
    <phoneticPr fontId="7"/>
  </si>
  <si>
    <r>
      <rPr>
        <sz val="11"/>
        <color theme="1"/>
        <rFont val="游ゴシック"/>
        <family val="2"/>
        <charset val="128"/>
        <scheme val="minor"/>
      </rPr>
      <t>業務用高効率給湯器の導入</t>
    </r>
    <rPh sb="0" eb="3">
      <t>ギョウムヨウ</t>
    </rPh>
    <rPh sb="3" eb="6">
      <t>コウコウリツ</t>
    </rPh>
    <rPh sb="6" eb="9">
      <t>キュウトウキ</t>
    </rPh>
    <rPh sb="10" eb="12">
      <t>ドウニュウ</t>
    </rPh>
    <phoneticPr fontId="7"/>
  </si>
  <si>
    <r>
      <rPr>
        <sz val="11"/>
        <color theme="1"/>
        <rFont val="游ゴシック"/>
        <family val="2"/>
        <charset val="128"/>
        <scheme val="minor"/>
      </rPr>
      <t>太陽光発電設備の導入</t>
    </r>
    <rPh sb="0" eb="3">
      <t>タイヨウコウ</t>
    </rPh>
    <rPh sb="3" eb="5">
      <t>ハツデン</t>
    </rPh>
    <rPh sb="5" eb="7">
      <t>セツビ</t>
    </rPh>
    <rPh sb="8" eb="10">
      <t>ドウニュウ</t>
    </rPh>
    <phoneticPr fontId="7"/>
  </si>
  <si>
    <r>
      <rPr>
        <sz val="11"/>
        <color theme="1"/>
        <rFont val="游ゴシック"/>
        <family val="2"/>
        <charset val="128"/>
        <scheme val="minor"/>
      </rPr>
      <t>風力発電設備の導入</t>
    </r>
    <rPh sb="0" eb="2">
      <t>フウリョク</t>
    </rPh>
    <rPh sb="2" eb="4">
      <t>ハツデン</t>
    </rPh>
    <rPh sb="4" eb="6">
      <t>セツビ</t>
    </rPh>
    <rPh sb="7" eb="9">
      <t>ドウニュウ</t>
    </rPh>
    <phoneticPr fontId="7"/>
  </si>
  <si>
    <r>
      <rPr>
        <sz val="9"/>
        <rFont val="ＭＳ Ｐゴシック"/>
        <family val="3"/>
        <charset val="128"/>
      </rPr>
      <t>建物関係</t>
    </r>
    <rPh sb="0" eb="2">
      <t>タテモノ</t>
    </rPh>
    <rPh sb="2" eb="4">
      <t>カンケイ</t>
    </rPh>
    <phoneticPr fontId="7"/>
  </si>
  <si>
    <r>
      <rPr>
        <sz val="11"/>
        <color theme="1"/>
        <rFont val="游ゴシック"/>
        <family val="2"/>
        <charset val="128"/>
        <scheme val="minor"/>
      </rPr>
      <t>窓ガラスの遮熱フィルム</t>
    </r>
    <rPh sb="0" eb="1">
      <t>マド</t>
    </rPh>
    <rPh sb="5" eb="7">
      <t>シャネツ</t>
    </rPh>
    <phoneticPr fontId="7"/>
  </si>
  <si>
    <r>
      <rPr>
        <sz val="11"/>
        <color theme="1"/>
        <rFont val="游ゴシック"/>
        <family val="2"/>
        <charset val="128"/>
        <scheme val="minor"/>
      </rPr>
      <t>エレベータ使用台数の削減</t>
    </r>
    <rPh sb="5" eb="7">
      <t>シヨウ</t>
    </rPh>
    <rPh sb="7" eb="9">
      <t>ダイスウ</t>
    </rPh>
    <rPh sb="10" eb="12">
      <t>サクゲン</t>
    </rPh>
    <phoneticPr fontId="7"/>
  </si>
  <si>
    <r>
      <rPr>
        <sz val="11"/>
        <color theme="1"/>
        <rFont val="游ゴシック"/>
        <family val="2"/>
        <charset val="128"/>
        <scheme val="minor"/>
      </rPr>
      <t>自動販売機の夜間運転の停止</t>
    </r>
    <rPh sb="0" eb="2">
      <t>ジドウ</t>
    </rPh>
    <rPh sb="2" eb="5">
      <t>ハンバイキ</t>
    </rPh>
    <rPh sb="6" eb="8">
      <t>ヤカン</t>
    </rPh>
    <rPh sb="8" eb="10">
      <t>ウンテン</t>
    </rPh>
    <rPh sb="11" eb="13">
      <t>テイシ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</si>
</sst>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0.0%"/>
    <numFmt numFmtId="178" formatCode="0.000"/>
    <numFmt numFmtId="179" formatCode="0.0_ "/>
    <numFmt numFmtId="180" formatCode="0.0000"/>
    <numFmt numFmtId="181" formatCode="0.000_ "/>
    <numFmt numFmtId="184" formatCode="#,##0_ "/>
    <numFmt numFmtId="185" formatCode="0.00_);[Red]\(0.0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Calibri"/>
      <family val="2"/>
    </font>
    <font>
      <sz val="6"/>
      <name val="游ゴシック"/>
      <family val="2"/>
      <charset val="128"/>
      <scheme val="minor"/>
    </font>
    <font>
      <sz val="12"/>
      <name val="Calibri"/>
      <family val="2"/>
    </font>
    <font>
      <sz val="14"/>
      <name val="Calibri"/>
      <family val="2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Calibri"/>
      <family val="2"/>
    </font>
    <font>
      <sz val="16"/>
      <name val="ＭＳ Ｐゴシック"/>
      <family val="3"/>
      <charset val="128"/>
    </font>
    <font>
      <sz val="10"/>
      <name val="Calibri"/>
      <family val="2"/>
    </font>
    <font>
      <sz val="11"/>
      <name val="ＭＳ Ｐゴシック"/>
      <family val="3"/>
      <charset val="128"/>
    </font>
    <font>
      <b/>
      <sz val="11"/>
      <name val="Calibri"/>
      <family val="2"/>
    </font>
    <font>
      <sz val="9"/>
      <name val="Calibri"/>
      <family val="2"/>
    </font>
    <font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313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9" fillId="4" borderId="4" xfId="0" applyFont="1" applyFill="1" applyBorder="1" applyAlignment="1">
      <alignment horizontal="justify" vertical="center" wrapText="1"/>
    </xf>
    <xf numFmtId="0" fontId="8" fillId="4" borderId="4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4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9" fillId="4" borderId="4" xfId="0" applyFont="1" applyFill="1" applyBorder="1" applyAlignment="1">
      <alignment horizontal="justify" vertical="center" wrapText="1"/>
    </xf>
    <xf numFmtId="0" fontId="8" fillId="4" borderId="4" xfId="0" applyFont="1" applyFill="1" applyBorder="1" applyAlignment="1">
      <alignment horizontal="right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8" fillId="4" borderId="3" xfId="0" applyFont="1" applyFill="1" applyBorder="1" applyAlignment="1">
      <alignment horizontal="justify" vertical="center" wrapText="1"/>
    </xf>
    <xf numFmtId="0" fontId="2" fillId="0" borderId="0" xfId="0" applyFont="1" applyBorder="1" applyAlignment="1"/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 wrapText="1"/>
    </xf>
    <xf numFmtId="9" fontId="8" fillId="4" borderId="13" xfId="0" applyNumberFormat="1" applyFont="1" applyFill="1" applyBorder="1" applyAlignment="1">
      <alignment horizontal="center" vertical="center" wrapText="1"/>
    </xf>
    <xf numFmtId="9" fontId="8" fillId="4" borderId="1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2" fillId="0" borderId="18" xfId="0" applyFont="1" applyBorder="1" applyAlignment="1"/>
    <xf numFmtId="0" fontId="2" fillId="0" borderId="19" xfId="0" applyFont="1" applyBorder="1" applyAlignment="1"/>
    <xf numFmtId="0" fontId="2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vertical="center" wrapText="1"/>
    </xf>
    <xf numFmtId="0" fontId="0" fillId="4" borderId="2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0" borderId="22" xfId="0" applyFont="1" applyBorder="1" applyAlignment="1"/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4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/>
    <xf numFmtId="0" fontId="14" fillId="5" borderId="1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/>
    <xf numFmtId="176" fontId="14" fillId="2" borderId="1" xfId="0" applyNumberFormat="1" applyFont="1" applyFill="1" applyBorder="1" applyAlignment="1"/>
    <xf numFmtId="0" fontId="14" fillId="5" borderId="5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/>
    <xf numFmtId="177" fontId="14" fillId="2" borderId="1" xfId="2" applyNumberFormat="1" applyFont="1" applyFill="1" applyBorder="1" applyAlignment="1"/>
    <xf numFmtId="0" fontId="14" fillId="2" borderId="1" xfId="2" applyNumberFormat="1" applyFont="1" applyFill="1" applyBorder="1" applyAlignment="1"/>
    <xf numFmtId="0" fontId="14" fillId="5" borderId="4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/>
    <xf numFmtId="0" fontId="11" fillId="0" borderId="14" xfId="0" applyNumberFormat="1" applyFont="1" applyFill="1" applyBorder="1" applyAlignment="1"/>
    <xf numFmtId="2" fontId="14" fillId="2" borderId="1" xfId="0" applyNumberFormat="1" applyFont="1" applyFill="1" applyBorder="1" applyAlignment="1"/>
    <xf numFmtId="0" fontId="11" fillId="0" borderId="5" xfId="0" applyNumberFormat="1" applyFont="1" applyFill="1" applyBorder="1" applyAlignment="1"/>
    <xf numFmtId="0" fontId="11" fillId="0" borderId="4" xfId="0" applyNumberFormat="1" applyFont="1" applyFill="1" applyBorder="1" applyAlignment="1"/>
    <xf numFmtId="0" fontId="11" fillId="0" borderId="12" xfId="0" applyNumberFormat="1" applyFont="1" applyFill="1" applyBorder="1" applyAlignment="1"/>
    <xf numFmtId="0" fontId="14" fillId="0" borderId="1" xfId="2" applyNumberFormat="1" applyFont="1" applyFill="1" applyBorder="1" applyAlignment="1"/>
    <xf numFmtId="9" fontId="14" fillId="2" borderId="1" xfId="2" applyFont="1" applyFill="1" applyBorder="1" applyAlignment="1"/>
    <xf numFmtId="0" fontId="14" fillId="0" borderId="1" xfId="2" applyNumberFormat="1" applyFont="1" applyFill="1" applyBorder="1" applyAlignment="1">
      <alignment horizontal="center"/>
    </xf>
    <xf numFmtId="0" fontId="11" fillId="0" borderId="7" xfId="0" applyNumberFormat="1" applyFont="1" applyFill="1" applyBorder="1" applyAlignment="1"/>
    <xf numFmtId="0" fontId="11" fillId="5" borderId="6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177" fontId="14" fillId="0" borderId="1" xfId="2" applyNumberFormat="1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/>
    <xf numFmtId="0" fontId="11" fillId="4" borderId="1" xfId="0" applyNumberFormat="1" applyFont="1" applyFill="1" applyBorder="1" applyAlignment="1"/>
    <xf numFmtId="177" fontId="14" fillId="4" borderId="1" xfId="2" applyNumberFormat="1" applyFont="1" applyFill="1" applyBorder="1" applyAlignment="1"/>
    <xf numFmtId="0" fontId="14" fillId="5" borderId="6" xfId="0" applyFont="1" applyFill="1" applyBorder="1" applyAlignment="1">
      <alignment horizontal="center" vertical="center"/>
    </xf>
    <xf numFmtId="178" fontId="14" fillId="2" borderId="1" xfId="0" applyNumberFormat="1" applyFont="1" applyFill="1" applyBorder="1" applyAlignment="1"/>
    <xf numFmtId="0" fontId="14" fillId="5" borderId="8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/>
    <xf numFmtId="0" fontId="14" fillId="0" borderId="5" xfId="0" applyNumberFormat="1" applyFont="1" applyFill="1" applyBorder="1" applyAlignment="1"/>
    <xf numFmtId="177" fontId="14" fillId="0" borderId="1" xfId="2" applyNumberFormat="1" applyFont="1" applyFill="1" applyBorder="1" applyAlignment="1"/>
    <xf numFmtId="0" fontId="14" fillId="5" borderId="25" xfId="0" applyFont="1" applyFill="1" applyBorder="1" applyAlignment="1">
      <alignment horizontal="center" vertical="center"/>
    </xf>
    <xf numFmtId="0" fontId="11" fillId="4" borderId="26" xfId="0" applyNumberFormat="1" applyFont="1" applyFill="1" applyBorder="1" applyAlignment="1"/>
    <xf numFmtId="177" fontId="14" fillId="4" borderId="26" xfId="2" applyNumberFormat="1" applyFont="1" applyFill="1" applyBorder="1" applyAlignment="1"/>
    <xf numFmtId="0" fontId="11" fillId="5" borderId="4" xfId="0" applyFont="1" applyFill="1" applyBorder="1" applyAlignment="1">
      <alignment horizontal="center" vertical="center" wrapText="1"/>
    </xf>
    <xf numFmtId="9" fontId="14" fillId="2" borderId="4" xfId="2" applyFont="1" applyFill="1" applyBorder="1" applyAlignment="1"/>
    <xf numFmtId="0" fontId="14" fillId="0" borderId="4" xfId="2" applyNumberFormat="1" applyFont="1" applyFill="1" applyBorder="1" applyAlignment="1">
      <alignment horizontal="center"/>
    </xf>
    <xf numFmtId="0" fontId="14" fillId="0" borderId="0" xfId="0" applyNumberFormat="1" applyFont="1" applyFill="1" applyAlignment="1"/>
    <xf numFmtId="0" fontId="14" fillId="0" borderId="0" xfId="0" applyNumberFormat="1" applyFont="1" applyFill="1" applyBorder="1" applyAlignment="1"/>
    <xf numFmtId="0" fontId="11" fillId="5" borderId="1" xfId="0" applyNumberFormat="1" applyFont="1" applyFill="1" applyBorder="1" applyAlignment="1">
      <alignment horizontal="center" vertical="center"/>
    </xf>
    <xf numFmtId="0" fontId="14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/>
    <xf numFmtId="176" fontId="14" fillId="2" borderId="1" xfId="2" applyNumberFormat="1" applyFont="1" applyFill="1" applyBorder="1" applyAlignment="1"/>
    <xf numFmtId="0" fontId="14" fillId="2" borderId="1" xfId="0" applyNumberFormat="1" applyFont="1" applyFill="1" applyBorder="1" applyAlignment="1">
      <alignment horizontal="center"/>
    </xf>
    <xf numFmtId="179" fontId="14" fillId="2" borderId="1" xfId="2" applyNumberFormat="1" applyFont="1" applyFill="1" applyBorder="1" applyAlignment="1"/>
    <xf numFmtId="179" fontId="14" fillId="2" borderId="1" xfId="0" applyNumberFormat="1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 vertical="center" wrapText="1"/>
    </xf>
    <xf numFmtId="179" fontId="14" fillId="2" borderId="1" xfId="0" applyNumberFormat="1" applyFont="1" applyFill="1" applyBorder="1" applyAlignment="1"/>
    <xf numFmtId="0" fontId="11" fillId="0" borderId="26" xfId="0" applyNumberFormat="1" applyFont="1" applyFill="1" applyBorder="1" applyAlignment="1"/>
    <xf numFmtId="0" fontId="14" fillId="0" borderId="26" xfId="2" applyNumberFormat="1" applyFont="1" applyFill="1" applyBorder="1" applyAlignment="1"/>
    <xf numFmtId="179" fontId="14" fillId="2" borderId="26" xfId="2" applyNumberFormat="1" applyFont="1" applyFill="1" applyBorder="1" applyAlignment="1"/>
    <xf numFmtId="179" fontId="14" fillId="2" borderId="26" xfId="0" applyNumberFormat="1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 vertical="center"/>
    </xf>
    <xf numFmtId="0" fontId="14" fillId="0" borderId="4" xfId="2" applyNumberFormat="1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177" fontId="14" fillId="4" borderId="1" xfId="0" applyNumberFormat="1" applyFont="1" applyFill="1" applyBorder="1" applyAlignment="1"/>
    <xf numFmtId="0" fontId="11" fillId="0" borderId="1" xfId="0" applyFont="1" applyFill="1" applyBorder="1" applyAlignment="1"/>
    <xf numFmtId="0" fontId="14" fillId="0" borderId="1" xfId="0" applyFont="1" applyFill="1" applyBorder="1" applyAlignment="1"/>
    <xf numFmtId="180" fontId="14" fillId="2" borderId="1" xfId="0" applyNumberFormat="1" applyFont="1" applyFill="1" applyBorder="1" applyAlignment="1"/>
    <xf numFmtId="0" fontId="11" fillId="0" borderId="26" xfId="0" applyFont="1" applyFill="1" applyBorder="1" applyAlignment="1"/>
    <xf numFmtId="180" fontId="14" fillId="2" borderId="26" xfId="2" applyNumberFormat="1" applyFont="1" applyFill="1" applyBorder="1" applyAlignment="1"/>
    <xf numFmtId="180" fontId="14" fillId="2" borderId="26" xfId="0" applyNumberFormat="1" applyFont="1" applyFill="1" applyBorder="1" applyAlignment="1"/>
    <xf numFmtId="0" fontId="2" fillId="3" borderId="0" xfId="3" applyFont="1" applyFill="1" applyAlignment="1">
      <alignment vertical="center"/>
    </xf>
    <xf numFmtId="0" fontId="2" fillId="3" borderId="0" xfId="3" applyFont="1" applyFill="1" applyAlignment="1">
      <alignment horizontal="center" vertical="center"/>
    </xf>
    <xf numFmtId="0" fontId="12" fillId="3" borderId="0" xfId="3" applyFont="1" applyFill="1" applyAlignment="1">
      <alignment vertical="center"/>
    </xf>
    <xf numFmtId="0" fontId="0" fillId="3" borderId="0" xfId="3" applyFont="1" applyFill="1" applyAlignment="1">
      <alignment horizontal="center" vertical="center"/>
    </xf>
    <xf numFmtId="0" fontId="16" fillId="0" borderId="0" xfId="3" applyFont="1" applyFill="1" applyAlignment="1">
      <alignment vertical="center"/>
    </xf>
    <xf numFmtId="0" fontId="5" fillId="0" borderId="13" xfId="3" applyFont="1" applyFill="1" applyBorder="1" applyAlignment="1">
      <alignment horizontal="center" vertical="center" wrapText="1"/>
    </xf>
    <xf numFmtId="0" fontId="5" fillId="0" borderId="27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16" fillId="0" borderId="0" xfId="3" applyFont="1" applyFill="1" applyAlignment="1">
      <alignment horizontal="center" vertical="center"/>
    </xf>
    <xf numFmtId="0" fontId="16" fillId="3" borderId="0" xfId="3" applyFont="1" applyFill="1" applyAlignment="1">
      <alignment vertical="center"/>
    </xf>
    <xf numFmtId="0" fontId="2" fillId="0" borderId="1" xfId="3" applyFont="1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/>
    </xf>
    <xf numFmtId="0" fontId="2" fillId="5" borderId="1" xfId="3" applyFont="1" applyFill="1" applyBorder="1" applyAlignment="1">
      <alignment horizontal="center" vertical="center"/>
    </xf>
    <xf numFmtId="0" fontId="2" fillId="5" borderId="1" xfId="3" applyFont="1" applyFill="1" applyBorder="1" applyAlignment="1">
      <alignment horizontal="center" vertical="center" wrapText="1"/>
    </xf>
    <xf numFmtId="0" fontId="2" fillId="6" borderId="1" xfId="3" applyFont="1" applyFill="1" applyBorder="1" applyAlignment="1">
      <alignment horizontal="center" vertical="center" wrapText="1"/>
    </xf>
    <xf numFmtId="0" fontId="2" fillId="6" borderId="1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vertical="center"/>
    </xf>
    <xf numFmtId="0" fontId="2" fillId="2" borderId="7" xfId="3" applyFont="1" applyFill="1" applyBorder="1" applyAlignment="1">
      <alignment vertical="center"/>
    </xf>
    <xf numFmtId="181" fontId="2" fillId="2" borderId="28" xfId="3" applyNumberFormat="1" applyFont="1" applyFill="1" applyBorder="1" applyAlignment="1">
      <alignment horizontal="center" vertical="center"/>
    </xf>
    <xf numFmtId="181" fontId="2" fillId="6" borderId="28" xfId="3" applyNumberFormat="1" applyFont="1" applyFill="1" applyBorder="1" applyAlignment="1">
      <alignment horizontal="center" vertical="center"/>
    </xf>
    <xf numFmtId="0" fontId="2" fillId="0" borderId="8" xfId="3" applyFont="1" applyFill="1" applyBorder="1" applyAlignment="1">
      <alignment vertical="center"/>
    </xf>
    <xf numFmtId="0" fontId="2" fillId="0" borderId="9" xfId="3" applyFont="1" applyFill="1" applyBorder="1" applyAlignment="1">
      <alignment vertical="center"/>
    </xf>
    <xf numFmtId="0" fontId="2" fillId="0" borderId="7" xfId="3" applyFont="1" applyFill="1" applyBorder="1" applyAlignment="1">
      <alignment vertical="center"/>
    </xf>
    <xf numFmtId="177" fontId="2" fillId="2" borderId="5" xfId="2" applyNumberFormat="1" applyFont="1" applyFill="1" applyBorder="1" applyAlignment="1">
      <alignment horizontal="right" vertical="center"/>
    </xf>
    <xf numFmtId="177" fontId="2" fillId="6" borderId="5" xfId="2" applyNumberFormat="1" applyFont="1" applyFill="1" applyBorder="1" applyAlignment="1">
      <alignment horizontal="center" vertical="center"/>
    </xf>
    <xf numFmtId="177" fontId="2" fillId="2" borderId="4" xfId="2" applyNumberFormat="1" applyFont="1" applyFill="1" applyBorder="1" applyAlignment="1">
      <alignment horizontal="center" vertical="center"/>
    </xf>
    <xf numFmtId="177" fontId="2" fillId="6" borderId="4" xfId="2" applyNumberFormat="1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vertical="center"/>
    </xf>
    <xf numFmtId="0" fontId="2" fillId="0" borderId="8" xfId="3" applyFont="1" applyFill="1" applyBorder="1" applyAlignment="1">
      <alignment horizontal="center" vertical="center"/>
    </xf>
    <xf numFmtId="177" fontId="2" fillId="2" borderId="4" xfId="2" applyNumberFormat="1" applyFont="1" applyFill="1" applyBorder="1" applyAlignment="1">
      <alignment horizontal="right" vertical="center"/>
    </xf>
    <xf numFmtId="0" fontId="2" fillId="0" borderId="10" xfId="3" applyFont="1" applyFill="1" applyBorder="1" applyAlignment="1">
      <alignment horizontal="center" vertical="center"/>
    </xf>
    <xf numFmtId="0" fontId="2" fillId="0" borderId="14" xfId="3" applyFont="1" applyFill="1" applyBorder="1" applyAlignment="1">
      <alignment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177" fontId="2" fillId="0" borderId="0" xfId="2" applyNumberFormat="1" applyFont="1" applyFill="1" applyBorder="1" applyAlignment="1">
      <alignment horizontal="right" vertical="center"/>
    </xf>
    <xf numFmtId="181" fontId="2" fillId="0" borderId="0" xfId="3" applyNumberFormat="1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0" fillId="7" borderId="0" xfId="3" applyFont="1" applyFill="1" applyBorder="1" applyAlignment="1">
      <alignment vertical="center"/>
    </xf>
    <xf numFmtId="0" fontId="2" fillId="7" borderId="0" xfId="3" applyFont="1" applyFill="1" applyBorder="1" applyAlignment="1">
      <alignment vertical="center"/>
    </xf>
    <xf numFmtId="181" fontId="2" fillId="7" borderId="0" xfId="3" applyNumberFormat="1" applyFont="1" applyFill="1" applyAlignment="1">
      <alignment horizontal="center" vertical="center"/>
    </xf>
    <xf numFmtId="0" fontId="16" fillId="7" borderId="0" xfId="3" applyFont="1" applyFill="1" applyBorder="1" applyAlignment="1">
      <alignment vertical="center"/>
    </xf>
    <xf numFmtId="0" fontId="16" fillId="7" borderId="0" xfId="3" applyFont="1" applyFill="1" applyAlignment="1">
      <alignment vertical="center"/>
    </xf>
    <xf numFmtId="0" fontId="15" fillId="7" borderId="0" xfId="3" applyFont="1" applyFill="1" applyBorder="1" applyAlignment="1">
      <alignment vertical="center"/>
    </xf>
    <xf numFmtId="177" fontId="2" fillId="7" borderId="0" xfId="2" applyNumberFormat="1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181" fontId="16" fillId="0" borderId="0" xfId="3" applyNumberFormat="1" applyFont="1" applyFill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81" fontId="2" fillId="2" borderId="28" xfId="0" applyNumberFormat="1" applyFont="1" applyFill="1" applyBorder="1" applyAlignment="1">
      <alignment horizontal="center" vertical="center"/>
    </xf>
    <xf numFmtId="181" fontId="2" fillId="6" borderId="2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18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7" borderId="0" xfId="0" applyFont="1" applyFill="1" applyBorder="1" applyAlignment="1">
      <alignment vertical="center"/>
    </xf>
    <xf numFmtId="181" fontId="2" fillId="7" borderId="0" xfId="0" applyNumberFormat="1" applyFont="1" applyFill="1" applyAlignment="1">
      <alignment horizontal="center" vertical="center"/>
    </xf>
    <xf numFmtId="0" fontId="2" fillId="0" borderId="6" xfId="3" applyFont="1" applyFill="1" applyBorder="1" applyAlignment="1">
      <alignment vertical="center"/>
    </xf>
    <xf numFmtId="0" fontId="2" fillId="0" borderId="7" xfId="3" applyFont="1" applyFill="1" applyBorder="1" applyAlignment="1">
      <alignment vertical="center"/>
    </xf>
    <xf numFmtId="0" fontId="2" fillId="0" borderId="3" xfId="3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vertical="center"/>
    </xf>
    <xf numFmtId="177" fontId="2" fillId="7" borderId="0" xfId="2" applyNumberFormat="1" applyFont="1" applyFill="1" applyAlignment="1">
      <alignment horizontal="center" vertical="center"/>
    </xf>
    <xf numFmtId="0" fontId="6" fillId="0" borderId="13" xfId="3" applyFont="1" applyFill="1" applyBorder="1" applyAlignment="1">
      <alignment horizontal="center" vertical="center" wrapText="1"/>
    </xf>
    <xf numFmtId="0" fontId="0" fillId="0" borderId="6" xfId="3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wrapText="1"/>
    </xf>
    <xf numFmtId="0" fontId="2" fillId="5" borderId="2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4" borderId="1" xfId="0" applyFont="1" applyFill="1" applyBorder="1" applyAlignment="1">
      <alignment wrapText="1"/>
    </xf>
    <xf numFmtId="177" fontId="2" fillId="4" borderId="1" xfId="0" applyNumberFormat="1" applyFont="1" applyFill="1" applyBorder="1" applyAlignment="1"/>
    <xf numFmtId="0" fontId="2" fillId="4" borderId="1" xfId="0" applyFont="1" applyFill="1" applyBorder="1" applyAlignment="1"/>
    <xf numFmtId="0" fontId="0" fillId="4" borderId="1" xfId="0" applyFont="1" applyFill="1" applyBorder="1" applyAlignment="1"/>
    <xf numFmtId="38" fontId="2" fillId="4" borderId="1" xfId="1" applyFont="1" applyFill="1" applyBorder="1" applyAlignment="1"/>
    <xf numFmtId="3" fontId="2" fillId="4" borderId="1" xfId="0" applyNumberFormat="1" applyFont="1" applyFill="1" applyBorder="1" applyAlignment="1"/>
    <xf numFmtId="0" fontId="2" fillId="5" borderId="2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wrapText="1"/>
    </xf>
    <xf numFmtId="0" fontId="2" fillId="4" borderId="21" xfId="0" applyFont="1" applyFill="1" applyBorder="1" applyAlignment="1"/>
    <xf numFmtId="0" fontId="2" fillId="5" borderId="2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4" borderId="23" xfId="0" applyFont="1" applyFill="1" applyBorder="1" applyAlignment="1">
      <alignment wrapText="1"/>
    </xf>
    <xf numFmtId="177" fontId="2" fillId="4" borderId="23" xfId="0" applyNumberFormat="1" applyFont="1" applyFill="1" applyBorder="1" applyAlignment="1"/>
    <xf numFmtId="0" fontId="2" fillId="4" borderId="23" xfId="0" applyFont="1" applyFill="1" applyBorder="1" applyAlignment="1"/>
    <xf numFmtId="0" fontId="2" fillId="4" borderId="24" xfId="0" applyFont="1" applyFill="1" applyBorder="1" applyAlignment="1"/>
    <xf numFmtId="0" fontId="14" fillId="0" borderId="0" xfId="0" applyFont="1" applyAlignment="1"/>
    <xf numFmtId="0" fontId="0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4" fillId="0" borderId="18" xfId="0" applyFont="1" applyBorder="1" applyAlignment="1"/>
    <xf numFmtId="0" fontId="14" fillId="0" borderId="0" xfId="0" applyFont="1" applyBorder="1" applyAlignment="1"/>
    <xf numFmtId="0" fontId="14" fillId="0" borderId="19" xfId="0" applyFont="1" applyBorder="1" applyAlignment="1"/>
    <xf numFmtId="0" fontId="14" fillId="0" borderId="0" xfId="0" applyFont="1" applyBorder="1" applyAlignment="1">
      <alignment horizontal="right"/>
    </xf>
    <xf numFmtId="0" fontId="14" fillId="0" borderId="19" xfId="0" applyFont="1" applyFill="1" applyBorder="1" applyAlignment="1">
      <alignment horizontal="right"/>
    </xf>
    <xf numFmtId="0" fontId="14" fillId="5" borderId="20" xfId="0" applyFont="1" applyFill="1" applyBorder="1" applyAlignment="1"/>
    <xf numFmtId="0" fontId="14" fillId="5" borderId="2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2" borderId="21" xfId="0" applyFont="1" applyFill="1" applyBorder="1" applyAlignment="1"/>
    <xf numFmtId="0" fontId="14" fillId="0" borderId="20" xfId="0" applyFont="1" applyBorder="1" applyAlignment="1"/>
    <xf numFmtId="0" fontId="14" fillId="0" borderId="1" xfId="0" applyFont="1" applyBorder="1" applyAlignment="1"/>
    <xf numFmtId="0" fontId="14" fillId="0" borderId="21" xfId="0" applyFont="1" applyBorder="1" applyAlignment="1"/>
    <xf numFmtId="0" fontId="11" fillId="0" borderId="18" xfId="0" applyFont="1" applyBorder="1" applyAlignment="1"/>
    <xf numFmtId="0" fontId="14" fillId="4" borderId="1" xfId="0" applyFont="1" applyFill="1" applyBorder="1" applyAlignment="1"/>
    <xf numFmtId="0" fontId="14" fillId="4" borderId="14" xfId="0" applyFont="1" applyFill="1" applyBorder="1" applyAlignment="1"/>
    <xf numFmtId="0" fontId="14" fillId="4" borderId="21" xfId="0" applyFont="1" applyFill="1" applyBorder="1" applyAlignment="1"/>
    <xf numFmtId="0" fontId="14" fillId="0" borderId="14" xfId="0" applyFont="1" applyBorder="1" applyAlignment="1"/>
    <xf numFmtId="0" fontId="14" fillId="5" borderId="22" xfId="0" applyFont="1" applyFill="1" applyBorder="1" applyAlignment="1"/>
    <xf numFmtId="0" fontId="14" fillId="4" borderId="23" xfId="0" applyFont="1" applyFill="1" applyBorder="1" applyAlignment="1"/>
    <xf numFmtId="0" fontId="14" fillId="4" borderId="24" xfId="0" applyFont="1" applyFill="1" applyBorder="1" applyAlignment="1"/>
    <xf numFmtId="0" fontId="14" fillId="0" borderId="4" xfId="0" applyFont="1" applyBorder="1" applyAlignment="1"/>
    <xf numFmtId="0" fontId="14" fillId="0" borderId="6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14" fillId="0" borderId="12" xfId="0" applyFont="1" applyBorder="1" applyAlignment="1">
      <alignment horizontal="left" vertical="top"/>
    </xf>
    <xf numFmtId="0" fontId="2" fillId="0" borderId="0" xfId="0" applyFont="1" applyAlignment="1">
      <alignment vertical="center"/>
    </xf>
    <xf numFmtId="184" fontId="2" fillId="0" borderId="0" xfId="0" applyNumberFormat="1" applyFont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84" fontId="2" fillId="5" borderId="1" xfId="0" applyNumberFormat="1" applyFont="1" applyFill="1" applyBorder="1" applyAlignment="1">
      <alignment horizontal="center" vertical="center" wrapText="1"/>
    </xf>
    <xf numFmtId="184" fontId="2" fillId="5" borderId="2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17" fillId="5" borderId="3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185" fontId="2" fillId="2" borderId="1" xfId="0" applyNumberFormat="1" applyFont="1" applyFill="1" applyBorder="1" applyAlignment="1">
      <alignment vertical="center"/>
    </xf>
    <xf numFmtId="38" fontId="2" fillId="2" borderId="1" xfId="1" applyFont="1" applyFill="1" applyBorder="1" applyAlignment="1">
      <alignment vertical="center"/>
    </xf>
    <xf numFmtId="38" fontId="2" fillId="2" borderId="21" xfId="1" applyFont="1" applyFill="1" applyBorder="1" applyAlignment="1">
      <alignment vertical="center"/>
    </xf>
    <xf numFmtId="0" fontId="17" fillId="5" borderId="38" xfId="0" applyFont="1" applyFill="1" applyBorder="1" applyAlignment="1">
      <alignment horizontal="center" vertical="center" wrapText="1"/>
    </xf>
    <xf numFmtId="0" fontId="17" fillId="5" borderId="35" xfId="0" applyFont="1" applyFill="1" applyBorder="1" applyAlignment="1">
      <alignment horizontal="center" vertical="center" wrapText="1"/>
    </xf>
    <xf numFmtId="0" fontId="17" fillId="5" borderId="37" xfId="0" applyFont="1" applyFill="1" applyBorder="1" applyAlignment="1">
      <alignment horizontal="center" vertical="center"/>
    </xf>
    <xf numFmtId="0" fontId="17" fillId="5" borderId="38" xfId="0" applyFont="1" applyFill="1" applyBorder="1" applyAlignment="1">
      <alignment horizontal="center" vertical="center"/>
    </xf>
    <xf numFmtId="0" fontId="17" fillId="5" borderId="35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vertical="center"/>
    </xf>
    <xf numFmtId="185" fontId="2" fillId="2" borderId="23" xfId="0" applyNumberFormat="1" applyFont="1" applyFill="1" applyBorder="1" applyAlignment="1">
      <alignment vertical="center"/>
    </xf>
    <xf numFmtId="38" fontId="2" fillId="2" borderId="23" xfId="1" applyFont="1" applyFill="1" applyBorder="1" applyAlignment="1">
      <alignment vertical="center"/>
    </xf>
    <xf numFmtId="38" fontId="2" fillId="2" borderId="24" xfId="1" applyFont="1" applyFill="1" applyBorder="1" applyAlignment="1">
      <alignment vertical="center"/>
    </xf>
  </cellXfs>
  <cellStyles count="4">
    <cellStyle name="パーセント" xfId="2" builtinId="5"/>
    <cellStyle name="桁区切り" xfId="1" builtinId="6"/>
    <cellStyle name="標準" xfId="0" builtinId="0"/>
    <cellStyle name="標準_排出量要因分析シート（日本建設機械工業会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320;&#29699;&#28201;&#26262;&#21270;&#23550;&#31574;&#35506;/&#22320;&#29699;&#28201;&#26262;&#21270;&#23550;&#31574;&#35506;/4.&#31639;&#23450;&#12539;&#22577;&#21578;&#12539;&#20844;&#34920;/2016/40_&#20302;&#28845;&#32032;&#31038;&#20250;&#23455;&#34892;&#35336;&#30011;/04_&#20013;&#29872;&#23529;FU&#23554;&#38272;&#22996;&#21729;&#20250;/03%20&#20107;&#21069;&#26360;&#38754;&#36074;&#30097;/05%20&#22238;&#31572;/&#12506;&#12483;&#12488;/0317&#26368;&#32066;&#29256;&#25552;&#20986;/&#9314;&#65288;15&#24180;&#24230;&#25490;&#20986;&#20418;&#25968;&#36861;&#21152;&#12539;&#30330;&#29105;&#37327;&#20462;&#27491;&#29256;&#65289;2016&#24180;&#24230;&#26989;&#30028;&#21521;&#12369;&#12487;&#12540;&#12479;&#12471;&#12540;&#12488;&#12288;20170317&#20462;&#2749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入力（基礎）"/>
      <sheetName val="コード"/>
      <sheetName val="係数一覧"/>
      <sheetName val="発熱量"/>
      <sheetName val="CO2量"/>
      <sheetName val="入力（業務）"/>
      <sheetName val="係数一覧（業務）"/>
      <sheetName val="【別紙1】参加者リスト"/>
      <sheetName val="【別紙2】各企業の目標水準値"/>
      <sheetName val="【別紙4-1】実績（基準年度）"/>
      <sheetName val="【別紙3】変更点"/>
      <sheetName val="【別紙4-2】実績 (BAU)"/>
      <sheetName val="【参考 グラフ】実績"/>
      <sheetName val="【別紙5-1】要因分析（実排出）"/>
      <sheetName val="【別紙5-2】要因分析（調整後）"/>
      <sheetName val="【別紙5-3】要因分析（業界指定）"/>
      <sheetName val="【別紙5-4】要因分析（エネルギー）"/>
      <sheetName val="【参考 グラフ】要因分析"/>
      <sheetName val="【別紙6】対策リスト"/>
      <sheetName val="【別紙7】クレジット活用実績"/>
      <sheetName val="【別紙8】業務部門の対策と削減効果"/>
      <sheetName val="業務における取組説明"/>
    </sheetNames>
    <sheetDataSet>
      <sheetData sheetId="0"/>
      <sheetData sheetId="1">
        <row r="2">
          <cell r="C2" t="str">
            <v>全国ペット協会</v>
          </cell>
        </row>
        <row r="63">
          <cell r="D63">
            <v>212</v>
          </cell>
          <cell r="E63">
            <v>212</v>
          </cell>
          <cell r="G63">
            <v>212</v>
          </cell>
        </row>
        <row r="71">
          <cell r="D71">
            <v>2.7399999999999998E-3</v>
          </cell>
          <cell r="E71">
            <v>2.7399999999999998E-3</v>
          </cell>
          <cell r="G71">
            <v>2.7399999999999998E-3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6"/>
  <sheetViews>
    <sheetView tabSelected="1" view="pageBreakPreview" zoomScale="60" zoomScaleNormal="100" workbookViewId="0">
      <selection sqref="A1:D76"/>
    </sheetView>
  </sheetViews>
  <sheetFormatPr defaultRowHeight="18" x14ac:dyDescent="0.55000000000000004"/>
  <cols>
    <col min="1" max="1" width="26.58203125" customWidth="1"/>
    <col min="2" max="2" width="25.75" customWidth="1"/>
    <col min="3" max="3" width="9.08203125" customWidth="1"/>
    <col min="4" max="4" width="18.4140625" customWidth="1"/>
  </cols>
  <sheetData>
    <row r="1" spans="1:4" x14ac:dyDescent="0.35">
      <c r="A1" s="1"/>
      <c r="B1" s="1"/>
      <c r="C1" s="1"/>
      <c r="D1" s="2"/>
    </row>
    <row r="2" spans="1:4" ht="18.5" x14ac:dyDescent="0.55000000000000004">
      <c r="A2" s="3" t="s">
        <v>0</v>
      </c>
      <c r="B2" s="3"/>
      <c r="C2" s="3"/>
      <c r="D2" s="3"/>
    </row>
    <row r="3" spans="1:4" x14ac:dyDescent="0.35">
      <c r="A3" s="1"/>
      <c r="B3" s="1"/>
      <c r="C3" s="4" t="str">
        <f>'[1]入力（基礎）'!C2</f>
        <v>全国ペット協会</v>
      </c>
      <c r="D3" s="4"/>
    </row>
    <row r="4" spans="1:4" x14ac:dyDescent="0.35">
      <c r="A4" s="1"/>
      <c r="B4" s="1"/>
      <c r="C4" s="1"/>
      <c r="D4" s="1"/>
    </row>
    <row r="5" spans="1:4" x14ac:dyDescent="0.55000000000000004">
      <c r="A5" s="5" t="s">
        <v>1</v>
      </c>
      <c r="B5" s="5" t="s">
        <v>2</v>
      </c>
      <c r="C5" s="5" t="s">
        <v>3</v>
      </c>
      <c r="D5" s="5" t="s">
        <v>4</v>
      </c>
    </row>
    <row r="6" spans="1:4" x14ac:dyDescent="0.55000000000000004">
      <c r="A6" s="6" t="s">
        <v>5</v>
      </c>
      <c r="B6" s="7"/>
      <c r="C6" s="8">
        <v>95</v>
      </c>
      <c r="D6" s="9"/>
    </row>
    <row r="7" spans="1:4" x14ac:dyDescent="0.55000000000000004">
      <c r="A7" s="10"/>
      <c r="B7" s="11"/>
      <c r="C7" s="12"/>
      <c r="D7" s="9"/>
    </row>
    <row r="8" spans="1:4" x14ac:dyDescent="0.55000000000000004">
      <c r="A8" s="13"/>
      <c r="B8" s="11"/>
      <c r="C8" s="12"/>
      <c r="D8" s="9"/>
    </row>
    <row r="9" spans="1:4" x14ac:dyDescent="0.55000000000000004">
      <c r="A9" s="13" t="s">
        <v>6</v>
      </c>
      <c r="B9" s="7"/>
      <c r="C9" s="8">
        <v>95</v>
      </c>
      <c r="D9" s="9"/>
    </row>
    <row r="10" spans="1:4" x14ac:dyDescent="0.55000000000000004">
      <c r="A10" s="14"/>
      <c r="B10" s="11"/>
      <c r="C10" s="12"/>
      <c r="D10" s="9"/>
    </row>
    <row r="11" spans="1:4" x14ac:dyDescent="0.55000000000000004">
      <c r="A11" s="14"/>
      <c r="B11" s="11"/>
      <c r="C11" s="12"/>
      <c r="D11" s="9"/>
    </row>
    <row r="12" spans="1:4" x14ac:dyDescent="0.55000000000000004">
      <c r="A12" s="15" t="s">
        <v>7</v>
      </c>
      <c r="B12" s="7"/>
      <c r="C12" s="8">
        <v>95</v>
      </c>
      <c r="D12" s="16"/>
    </row>
    <row r="13" spans="1:4" x14ac:dyDescent="0.55000000000000004">
      <c r="A13" s="14"/>
      <c r="B13" s="11"/>
      <c r="C13" s="12"/>
      <c r="D13" s="9"/>
    </row>
    <row r="14" spans="1:4" x14ac:dyDescent="0.55000000000000004">
      <c r="A14" s="14"/>
      <c r="B14" s="11"/>
      <c r="C14" s="12"/>
      <c r="D14" s="9"/>
    </row>
    <row r="15" spans="1:4" x14ac:dyDescent="0.55000000000000004">
      <c r="A15" s="15" t="s">
        <v>8</v>
      </c>
      <c r="B15" s="7"/>
      <c r="C15" s="8">
        <v>95</v>
      </c>
      <c r="D15" s="9"/>
    </row>
    <row r="16" spans="1:4" x14ac:dyDescent="0.55000000000000004">
      <c r="A16" s="14"/>
      <c r="B16" s="11"/>
      <c r="C16" s="12"/>
      <c r="D16" s="9"/>
    </row>
    <row r="17" spans="1:4" x14ac:dyDescent="0.55000000000000004">
      <c r="A17" s="14"/>
      <c r="B17" s="11"/>
      <c r="C17" s="12"/>
      <c r="D17" s="9"/>
    </row>
    <row r="18" spans="1:4" x14ac:dyDescent="0.55000000000000004">
      <c r="A18" s="6" t="s">
        <v>9</v>
      </c>
      <c r="B18" s="7"/>
      <c r="C18" s="8">
        <v>95</v>
      </c>
      <c r="D18" s="9"/>
    </row>
    <row r="19" spans="1:4" x14ac:dyDescent="0.55000000000000004">
      <c r="A19" s="17"/>
      <c r="B19" s="11"/>
      <c r="C19" s="12"/>
      <c r="D19" s="9"/>
    </row>
    <row r="20" spans="1:4" x14ac:dyDescent="0.55000000000000004">
      <c r="A20" s="18"/>
      <c r="B20" s="11"/>
      <c r="C20" s="12"/>
      <c r="D20" s="9"/>
    </row>
    <row r="21" spans="1:4" x14ac:dyDescent="0.55000000000000004">
      <c r="A21" s="6" t="s">
        <v>10</v>
      </c>
      <c r="B21" s="7"/>
      <c r="C21" s="8">
        <v>95</v>
      </c>
      <c r="D21" s="16"/>
    </row>
    <row r="22" spans="1:4" x14ac:dyDescent="0.55000000000000004">
      <c r="A22" s="17"/>
      <c r="B22" s="11"/>
      <c r="C22" s="12"/>
      <c r="D22" s="9"/>
    </row>
    <row r="23" spans="1:4" x14ac:dyDescent="0.55000000000000004">
      <c r="A23" s="18"/>
      <c r="B23" s="11"/>
      <c r="C23" s="12"/>
      <c r="D23" s="9"/>
    </row>
    <row r="24" spans="1:4" x14ac:dyDescent="0.55000000000000004">
      <c r="A24" s="6" t="s">
        <v>11</v>
      </c>
      <c r="B24" s="7"/>
      <c r="C24" s="8">
        <v>95</v>
      </c>
      <c r="D24" s="9"/>
    </row>
    <row r="25" spans="1:4" x14ac:dyDescent="0.55000000000000004">
      <c r="A25" s="17"/>
      <c r="B25" s="7"/>
      <c r="C25" s="8"/>
      <c r="D25" s="9"/>
    </row>
    <row r="26" spans="1:4" x14ac:dyDescent="0.55000000000000004">
      <c r="A26" s="18"/>
      <c r="B26" s="7"/>
      <c r="C26" s="8"/>
      <c r="D26" s="9"/>
    </row>
    <row r="27" spans="1:4" x14ac:dyDescent="0.55000000000000004">
      <c r="A27" s="19" t="s">
        <v>12</v>
      </c>
      <c r="B27" s="7"/>
      <c r="C27" s="8">
        <v>95</v>
      </c>
      <c r="D27" s="9"/>
    </row>
    <row r="28" spans="1:4" x14ac:dyDescent="0.55000000000000004">
      <c r="A28" s="17"/>
      <c r="B28" s="7"/>
      <c r="C28" s="8"/>
      <c r="D28" s="9"/>
    </row>
    <row r="29" spans="1:4" x14ac:dyDescent="0.55000000000000004">
      <c r="A29" s="18"/>
      <c r="B29" s="7"/>
      <c r="C29" s="8"/>
      <c r="D29" s="9"/>
    </row>
    <row r="30" spans="1:4" x14ac:dyDescent="0.55000000000000004">
      <c r="A30" s="6" t="s">
        <v>13</v>
      </c>
      <c r="B30" s="7"/>
      <c r="C30" s="8">
        <v>95</v>
      </c>
      <c r="D30" s="9"/>
    </row>
    <row r="31" spans="1:4" x14ac:dyDescent="0.55000000000000004">
      <c r="A31" s="17"/>
      <c r="B31" s="7"/>
      <c r="C31" s="8"/>
      <c r="D31" s="9"/>
    </row>
    <row r="32" spans="1:4" x14ac:dyDescent="0.55000000000000004">
      <c r="A32" s="18"/>
      <c r="B32" s="7"/>
      <c r="C32" s="8"/>
      <c r="D32" s="9"/>
    </row>
    <row r="33" spans="1:4" x14ac:dyDescent="0.55000000000000004">
      <c r="A33" s="19" t="s">
        <v>14</v>
      </c>
      <c r="B33" s="7"/>
      <c r="C33" s="8">
        <v>95</v>
      </c>
      <c r="D33" s="9"/>
    </row>
    <row r="34" spans="1:4" x14ac:dyDescent="0.55000000000000004">
      <c r="A34" s="17"/>
      <c r="B34" s="7"/>
      <c r="C34" s="8"/>
      <c r="D34" s="9"/>
    </row>
    <row r="35" spans="1:4" x14ac:dyDescent="0.55000000000000004">
      <c r="A35" s="18"/>
      <c r="B35" s="7"/>
      <c r="C35" s="8"/>
      <c r="D35" s="9"/>
    </row>
    <row r="36" spans="1:4" x14ac:dyDescent="0.55000000000000004">
      <c r="A36" s="6" t="s">
        <v>15</v>
      </c>
      <c r="B36" s="7"/>
      <c r="C36" s="8">
        <v>95</v>
      </c>
      <c r="D36" s="9"/>
    </row>
    <row r="37" spans="1:4" x14ac:dyDescent="0.55000000000000004">
      <c r="A37" s="17"/>
      <c r="B37" s="7"/>
      <c r="C37" s="8"/>
      <c r="D37" s="9"/>
    </row>
    <row r="38" spans="1:4" x14ac:dyDescent="0.55000000000000004">
      <c r="A38" s="18"/>
      <c r="B38" s="7"/>
      <c r="C38" s="8"/>
      <c r="D38" s="9"/>
    </row>
    <row r="39" spans="1:4" x14ac:dyDescent="0.55000000000000004">
      <c r="A39" s="6" t="s">
        <v>16</v>
      </c>
      <c r="B39" s="7"/>
      <c r="C39" s="8">
        <v>95</v>
      </c>
      <c r="D39" s="9"/>
    </row>
    <row r="40" spans="1:4" x14ac:dyDescent="0.55000000000000004">
      <c r="A40" s="17"/>
      <c r="B40" s="7"/>
      <c r="C40" s="8"/>
      <c r="D40" s="9"/>
    </row>
    <row r="41" spans="1:4" x14ac:dyDescent="0.55000000000000004">
      <c r="A41" s="18"/>
      <c r="B41" s="7"/>
      <c r="C41" s="8"/>
      <c r="D41" s="9"/>
    </row>
    <row r="42" spans="1:4" x14ac:dyDescent="0.55000000000000004">
      <c r="A42" s="6" t="s">
        <v>17</v>
      </c>
      <c r="B42" s="7"/>
      <c r="C42" s="8">
        <v>95</v>
      </c>
      <c r="D42" s="9"/>
    </row>
    <row r="43" spans="1:4" x14ac:dyDescent="0.55000000000000004">
      <c r="A43" s="17"/>
      <c r="B43" s="11"/>
      <c r="C43" s="12"/>
      <c r="D43" s="9"/>
    </row>
    <row r="44" spans="1:4" x14ac:dyDescent="0.55000000000000004">
      <c r="A44" s="18"/>
      <c r="B44" s="11"/>
      <c r="C44" s="12"/>
      <c r="D44" s="9"/>
    </row>
    <row r="45" spans="1:4" x14ac:dyDescent="0.55000000000000004">
      <c r="A45" s="6" t="s">
        <v>18</v>
      </c>
      <c r="B45" s="7"/>
      <c r="C45" s="8">
        <v>95</v>
      </c>
      <c r="D45" s="9"/>
    </row>
    <row r="46" spans="1:4" x14ac:dyDescent="0.55000000000000004">
      <c r="A46" s="17"/>
      <c r="B46" s="11"/>
      <c r="C46" s="12"/>
      <c r="D46" s="9"/>
    </row>
    <row r="47" spans="1:4" x14ac:dyDescent="0.55000000000000004">
      <c r="A47" s="18"/>
      <c r="B47" s="11"/>
      <c r="C47" s="12"/>
      <c r="D47" s="9"/>
    </row>
    <row r="48" spans="1:4" x14ac:dyDescent="0.35">
      <c r="A48" s="20"/>
      <c r="B48" s="20"/>
      <c r="C48" s="20"/>
      <c r="D48" s="20"/>
    </row>
    <row r="49" spans="1:4" x14ac:dyDescent="0.55000000000000004">
      <c r="A49" s="1" t="s">
        <v>19</v>
      </c>
      <c r="B49" s="1"/>
      <c r="C49" s="1"/>
      <c r="D49" s="1"/>
    </row>
    <row r="50" spans="1:4" x14ac:dyDescent="0.55000000000000004">
      <c r="A50" s="21" t="s">
        <v>20</v>
      </c>
      <c r="B50" s="22"/>
      <c r="C50" s="22"/>
      <c r="D50" s="23"/>
    </row>
    <row r="51" spans="1:4" x14ac:dyDescent="0.55000000000000004">
      <c r="A51" s="24"/>
      <c r="B51" s="25"/>
      <c r="C51" s="25"/>
      <c r="D51" s="26"/>
    </row>
    <row r="52" spans="1:4" x14ac:dyDescent="0.55000000000000004">
      <c r="A52" s="24"/>
      <c r="B52" s="25"/>
      <c r="C52" s="25"/>
      <c r="D52" s="26"/>
    </row>
    <row r="53" spans="1:4" x14ac:dyDescent="0.55000000000000004">
      <c r="A53" s="24"/>
      <c r="B53" s="25"/>
      <c r="C53" s="25"/>
      <c r="D53" s="26"/>
    </row>
    <row r="54" spans="1:4" x14ac:dyDescent="0.55000000000000004">
      <c r="A54" s="24"/>
      <c r="B54" s="25"/>
      <c r="C54" s="25"/>
      <c r="D54" s="26"/>
    </row>
    <row r="55" spans="1:4" x14ac:dyDescent="0.55000000000000004">
      <c r="A55" s="24"/>
      <c r="B55" s="25"/>
      <c r="C55" s="25"/>
      <c r="D55" s="26"/>
    </row>
    <row r="56" spans="1:4" x14ac:dyDescent="0.55000000000000004">
      <c r="A56" s="24"/>
      <c r="B56" s="25"/>
      <c r="C56" s="25"/>
      <c r="D56" s="26"/>
    </row>
    <row r="57" spans="1:4" x14ac:dyDescent="0.55000000000000004">
      <c r="A57" s="24"/>
      <c r="B57" s="25"/>
      <c r="C57" s="25"/>
      <c r="D57" s="26"/>
    </row>
    <row r="58" spans="1:4" x14ac:dyDescent="0.55000000000000004">
      <c r="A58" s="24"/>
      <c r="B58" s="25"/>
      <c r="C58" s="25"/>
      <c r="D58" s="26"/>
    </row>
    <row r="59" spans="1:4" x14ac:dyDescent="0.55000000000000004">
      <c r="A59" s="24"/>
      <c r="B59" s="25"/>
      <c r="C59" s="25"/>
      <c r="D59" s="26"/>
    </row>
    <row r="60" spans="1:4" x14ac:dyDescent="0.55000000000000004">
      <c r="A60" s="24"/>
      <c r="B60" s="25"/>
      <c r="C60" s="25"/>
      <c r="D60" s="26"/>
    </row>
    <row r="61" spans="1:4" x14ac:dyDescent="0.55000000000000004">
      <c r="A61" s="24"/>
      <c r="B61" s="25"/>
      <c r="C61" s="25"/>
      <c r="D61" s="26"/>
    </row>
    <row r="62" spans="1:4" x14ac:dyDescent="0.55000000000000004">
      <c r="A62" s="27"/>
      <c r="B62" s="28"/>
      <c r="C62" s="28"/>
      <c r="D62" s="29"/>
    </row>
    <row r="63" spans="1:4" x14ac:dyDescent="0.35">
      <c r="A63" s="20"/>
      <c r="B63" s="20"/>
      <c r="C63" s="20"/>
      <c r="D63" s="20"/>
    </row>
    <row r="64" spans="1:4" x14ac:dyDescent="0.55000000000000004">
      <c r="A64" s="1" t="s">
        <v>21</v>
      </c>
      <c r="B64" s="1"/>
      <c r="C64" s="1"/>
      <c r="D64" s="1"/>
    </row>
    <row r="65" spans="1:4" x14ac:dyDescent="0.55000000000000004">
      <c r="A65" s="21" t="s">
        <v>22</v>
      </c>
      <c r="B65" s="22"/>
      <c r="C65" s="22"/>
      <c r="D65" s="23"/>
    </row>
    <row r="66" spans="1:4" x14ac:dyDescent="0.55000000000000004">
      <c r="A66" s="24"/>
      <c r="B66" s="25"/>
      <c r="C66" s="25"/>
      <c r="D66" s="26"/>
    </row>
    <row r="67" spans="1:4" x14ac:dyDescent="0.55000000000000004">
      <c r="A67" s="24"/>
      <c r="B67" s="25"/>
      <c r="C67" s="25"/>
      <c r="D67" s="26"/>
    </row>
    <row r="68" spans="1:4" x14ac:dyDescent="0.55000000000000004">
      <c r="A68" s="24"/>
      <c r="B68" s="25"/>
      <c r="C68" s="25"/>
      <c r="D68" s="26"/>
    </row>
    <row r="69" spans="1:4" x14ac:dyDescent="0.55000000000000004">
      <c r="A69" s="24"/>
      <c r="B69" s="25"/>
      <c r="C69" s="25"/>
      <c r="D69" s="26"/>
    </row>
    <row r="70" spans="1:4" x14ac:dyDescent="0.55000000000000004">
      <c r="A70" s="24"/>
      <c r="B70" s="25"/>
      <c r="C70" s="25"/>
      <c r="D70" s="26"/>
    </row>
    <row r="71" spans="1:4" x14ac:dyDescent="0.55000000000000004">
      <c r="A71" s="24"/>
      <c r="B71" s="25"/>
      <c r="C71" s="25"/>
      <c r="D71" s="26"/>
    </row>
    <row r="72" spans="1:4" x14ac:dyDescent="0.55000000000000004">
      <c r="A72" s="24"/>
      <c r="B72" s="25"/>
      <c r="C72" s="25"/>
      <c r="D72" s="26"/>
    </row>
    <row r="73" spans="1:4" x14ac:dyDescent="0.55000000000000004">
      <c r="A73" s="24"/>
      <c r="B73" s="25"/>
      <c r="C73" s="25"/>
      <c r="D73" s="26"/>
    </row>
    <row r="74" spans="1:4" x14ac:dyDescent="0.55000000000000004">
      <c r="A74" s="24"/>
      <c r="B74" s="25"/>
      <c r="C74" s="25"/>
      <c r="D74" s="26"/>
    </row>
    <row r="75" spans="1:4" x14ac:dyDescent="0.55000000000000004">
      <c r="A75" s="24"/>
      <c r="B75" s="25"/>
      <c r="C75" s="25"/>
      <c r="D75" s="26"/>
    </row>
    <row r="76" spans="1:4" x14ac:dyDescent="0.55000000000000004">
      <c r="A76" s="27"/>
      <c r="B76" s="28"/>
      <c r="C76" s="28"/>
      <c r="D76" s="29"/>
    </row>
  </sheetData>
  <mergeCells count="18">
    <mergeCell ref="A36:A38"/>
    <mergeCell ref="A39:A41"/>
    <mergeCell ref="A42:A44"/>
    <mergeCell ref="A45:A47"/>
    <mergeCell ref="A50:D62"/>
    <mergeCell ref="A65:D76"/>
    <mergeCell ref="A18:A20"/>
    <mergeCell ref="A21:A23"/>
    <mergeCell ref="A24:A26"/>
    <mergeCell ref="A27:A29"/>
    <mergeCell ref="A30:A32"/>
    <mergeCell ref="A33:A35"/>
    <mergeCell ref="A2:D2"/>
    <mergeCell ref="C3:D3"/>
    <mergeCell ref="A6:A8"/>
    <mergeCell ref="A9:A11"/>
    <mergeCell ref="A12:A14"/>
    <mergeCell ref="A15:A17"/>
  </mergeCells>
  <phoneticPr fontId="3"/>
  <pageMargins left="0.7" right="0.7" top="0.75" bottom="0.75" header="0.3" footer="0.3"/>
  <pageSetup paperSize="9" scale="50" orientation="portrait" r:id="rId1"/>
  <headerFooter>
    <oddHeader>&amp;R&amp;"Calibri"&amp;B&amp;18【別紙1】参加者リスト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="60" zoomScaleNormal="100" workbookViewId="0">
      <selection sqref="A1:K29"/>
    </sheetView>
  </sheetViews>
  <sheetFormatPr defaultRowHeight="18" x14ac:dyDescent="0.55000000000000004"/>
  <cols>
    <col min="1" max="1" width="11.9140625" customWidth="1"/>
    <col min="2" max="2" width="4.6640625" bestFit="1" customWidth="1"/>
    <col min="3" max="4" width="16.4140625" customWidth="1"/>
    <col min="5" max="5" width="13.4140625" customWidth="1"/>
    <col min="6" max="6" width="7.9140625" customWidth="1"/>
    <col min="7" max="7" width="6.33203125" customWidth="1"/>
    <col min="8" max="8" width="7.9140625" customWidth="1"/>
    <col min="9" max="9" width="6.33203125" customWidth="1"/>
    <col min="10" max="10" width="7.9140625" customWidth="1"/>
    <col min="11" max="11" width="6.33203125" customWidth="1"/>
  </cols>
  <sheetData>
    <row r="1" spans="1:11" ht="18.5" thickBot="1" x14ac:dyDescent="0.4">
      <c r="A1" s="1"/>
      <c r="B1" s="1"/>
      <c r="C1" s="1"/>
      <c r="D1" s="1"/>
      <c r="E1" s="1"/>
      <c r="F1" s="1"/>
      <c r="G1" s="1"/>
      <c r="H1" s="224"/>
      <c r="I1" s="224"/>
      <c r="J1" s="224"/>
      <c r="K1" s="224"/>
    </row>
    <row r="2" spans="1:11" x14ac:dyDescent="0.55000000000000004">
      <c r="A2" s="225" t="s">
        <v>203</v>
      </c>
      <c r="B2" s="226"/>
      <c r="C2" s="226"/>
      <c r="D2" s="226"/>
      <c r="E2" s="226"/>
      <c r="F2" s="226"/>
      <c r="G2" s="226"/>
      <c r="H2" s="226"/>
      <c r="I2" s="226"/>
      <c r="J2" s="226"/>
      <c r="K2" s="227"/>
    </row>
    <row r="3" spans="1:11" x14ac:dyDescent="0.35">
      <c r="A3" s="53"/>
      <c r="B3" s="20"/>
      <c r="C3" s="20"/>
      <c r="D3" s="20"/>
      <c r="E3" s="20"/>
      <c r="F3" s="20"/>
      <c r="G3" s="20"/>
      <c r="H3" s="20"/>
      <c r="I3" s="54"/>
      <c r="J3" s="20"/>
      <c r="K3" s="54"/>
    </row>
    <row r="4" spans="1:11" x14ac:dyDescent="0.55000000000000004">
      <c r="A4" s="228"/>
      <c r="B4" s="229" t="s">
        <v>204</v>
      </c>
      <c r="C4" s="229" t="s">
        <v>205</v>
      </c>
      <c r="D4" s="229" t="s">
        <v>206</v>
      </c>
      <c r="E4" s="229" t="s">
        <v>207</v>
      </c>
      <c r="F4" s="230" t="s">
        <v>208</v>
      </c>
      <c r="G4" s="230"/>
      <c r="H4" s="231" t="s">
        <v>209</v>
      </c>
      <c r="I4" s="230"/>
      <c r="J4" s="231" t="s">
        <v>210</v>
      </c>
      <c r="K4" s="232"/>
    </row>
    <row r="5" spans="1:11" x14ac:dyDescent="0.55000000000000004">
      <c r="A5" s="228"/>
      <c r="B5" s="229"/>
      <c r="C5" s="229"/>
      <c r="D5" s="229"/>
      <c r="E5" s="229"/>
      <c r="F5" s="233" t="s">
        <v>211</v>
      </c>
      <c r="G5" s="233" t="s">
        <v>144</v>
      </c>
      <c r="H5" s="233" t="s">
        <v>211</v>
      </c>
      <c r="I5" s="233" t="s">
        <v>144</v>
      </c>
      <c r="J5" s="233" t="s">
        <v>211</v>
      </c>
      <c r="K5" s="234" t="s">
        <v>144</v>
      </c>
    </row>
    <row r="6" spans="1:11" x14ac:dyDescent="0.55000000000000004">
      <c r="A6" s="235" t="s">
        <v>212</v>
      </c>
      <c r="B6" s="236">
        <v>1</v>
      </c>
      <c r="C6" s="237"/>
      <c r="D6" s="237"/>
      <c r="E6" s="238"/>
      <c r="F6" s="239"/>
      <c r="G6" s="240"/>
      <c r="H6" s="241"/>
      <c r="I6" s="239"/>
      <c r="J6" s="242"/>
      <c r="K6" s="239"/>
    </row>
    <row r="7" spans="1:11" x14ac:dyDescent="0.55000000000000004">
      <c r="A7" s="243"/>
      <c r="B7" s="236">
        <v>2</v>
      </c>
      <c r="C7" s="237"/>
      <c r="D7" s="237"/>
      <c r="E7" s="238"/>
      <c r="F7" s="239"/>
      <c r="G7" s="240"/>
      <c r="H7" s="241"/>
      <c r="I7" s="239"/>
      <c r="J7" s="242"/>
      <c r="K7" s="239"/>
    </row>
    <row r="8" spans="1:11" x14ac:dyDescent="0.55000000000000004">
      <c r="A8" s="243"/>
      <c r="B8" s="236">
        <v>3</v>
      </c>
      <c r="C8" s="237"/>
      <c r="D8" s="244"/>
      <c r="E8" s="238"/>
      <c r="F8" s="239"/>
      <c r="G8" s="240"/>
      <c r="H8" s="241"/>
      <c r="I8" s="239"/>
      <c r="J8" s="242"/>
      <c r="K8" s="239"/>
    </row>
    <row r="9" spans="1:11" x14ac:dyDescent="0.55000000000000004">
      <c r="A9" s="243"/>
      <c r="B9" s="236">
        <v>4</v>
      </c>
      <c r="C9" s="237"/>
      <c r="D9" s="244"/>
      <c r="E9" s="238"/>
      <c r="F9" s="239"/>
      <c r="G9" s="240"/>
      <c r="H9" s="239"/>
      <c r="I9" s="239"/>
      <c r="J9" s="242"/>
      <c r="K9" s="239"/>
    </row>
    <row r="10" spans="1:11" x14ac:dyDescent="0.55000000000000004">
      <c r="A10" s="243" t="s">
        <v>213</v>
      </c>
      <c r="B10" s="236">
        <v>1</v>
      </c>
      <c r="C10" s="237"/>
      <c r="D10" s="237"/>
      <c r="E10" s="238"/>
      <c r="F10" s="239"/>
      <c r="G10" s="240"/>
      <c r="H10" s="241"/>
      <c r="I10" s="239"/>
      <c r="J10" s="242"/>
      <c r="K10" s="239"/>
    </row>
    <row r="11" spans="1:11" x14ac:dyDescent="0.55000000000000004">
      <c r="A11" s="243"/>
      <c r="B11" s="236">
        <v>2</v>
      </c>
      <c r="C11" s="237"/>
      <c r="D11" s="237"/>
      <c r="E11" s="238"/>
      <c r="F11" s="239"/>
      <c r="G11" s="240"/>
      <c r="H11" s="241"/>
      <c r="I11" s="239"/>
      <c r="J11" s="242"/>
      <c r="K11" s="239"/>
    </row>
    <row r="12" spans="1:11" x14ac:dyDescent="0.55000000000000004">
      <c r="A12" s="243"/>
      <c r="B12" s="236">
        <v>3</v>
      </c>
      <c r="C12" s="237"/>
      <c r="D12" s="244"/>
      <c r="E12" s="238"/>
      <c r="F12" s="239"/>
      <c r="G12" s="240"/>
      <c r="H12" s="241"/>
      <c r="I12" s="239"/>
      <c r="J12" s="242"/>
      <c r="K12" s="239"/>
    </row>
    <row r="13" spans="1:11" x14ac:dyDescent="0.55000000000000004">
      <c r="A13" s="243"/>
      <c r="B13" s="236">
        <v>4</v>
      </c>
      <c r="C13" s="237"/>
      <c r="D13" s="244"/>
      <c r="E13" s="238"/>
      <c r="F13" s="239"/>
      <c r="G13" s="240"/>
      <c r="H13" s="239"/>
      <c r="I13" s="239"/>
      <c r="J13" s="242"/>
      <c r="K13" s="239"/>
    </row>
    <row r="14" spans="1:11" x14ac:dyDescent="0.35">
      <c r="A14" s="243"/>
      <c r="B14" s="236">
        <v>5</v>
      </c>
      <c r="C14" s="244"/>
      <c r="D14" s="244"/>
      <c r="E14" s="238"/>
      <c r="F14" s="239"/>
      <c r="G14" s="239"/>
      <c r="H14" s="239"/>
      <c r="I14" s="239"/>
      <c r="J14" s="239"/>
      <c r="K14" s="245"/>
    </row>
    <row r="15" spans="1:11" x14ac:dyDescent="0.55000000000000004">
      <c r="A15" s="243" t="s">
        <v>214</v>
      </c>
      <c r="B15" s="236">
        <v>1</v>
      </c>
      <c r="C15" s="237"/>
      <c r="D15" s="237"/>
      <c r="E15" s="238"/>
      <c r="F15" s="239"/>
      <c r="G15" s="240"/>
      <c r="H15" s="241"/>
      <c r="I15" s="239"/>
      <c r="J15" s="242"/>
      <c r="K15" s="239"/>
    </row>
    <row r="16" spans="1:11" x14ac:dyDescent="0.55000000000000004">
      <c r="A16" s="243"/>
      <c r="B16" s="236">
        <v>2</v>
      </c>
      <c r="C16" s="237"/>
      <c r="D16" s="237"/>
      <c r="E16" s="238"/>
      <c r="F16" s="239"/>
      <c r="G16" s="240"/>
      <c r="H16" s="241"/>
      <c r="I16" s="239"/>
      <c r="J16" s="242"/>
      <c r="K16" s="239"/>
    </row>
    <row r="17" spans="1:11" x14ac:dyDescent="0.55000000000000004">
      <c r="A17" s="243"/>
      <c r="B17" s="236">
        <v>3</v>
      </c>
      <c r="C17" s="237"/>
      <c r="D17" s="244"/>
      <c r="E17" s="238"/>
      <c r="F17" s="239"/>
      <c r="G17" s="240"/>
      <c r="H17" s="241"/>
      <c r="I17" s="239"/>
      <c r="J17" s="242"/>
      <c r="K17" s="239"/>
    </row>
    <row r="18" spans="1:11" x14ac:dyDescent="0.55000000000000004">
      <c r="A18" s="243"/>
      <c r="B18" s="236">
        <v>4</v>
      </c>
      <c r="C18" s="237"/>
      <c r="D18" s="244"/>
      <c r="E18" s="238"/>
      <c r="F18" s="239"/>
      <c r="G18" s="240"/>
      <c r="H18" s="239"/>
      <c r="I18" s="239"/>
      <c r="J18" s="242"/>
      <c r="K18" s="239"/>
    </row>
    <row r="19" spans="1:11" x14ac:dyDescent="0.35">
      <c r="A19" s="243"/>
      <c r="B19" s="236">
        <v>5</v>
      </c>
      <c r="C19" s="244"/>
      <c r="D19" s="244"/>
      <c r="E19" s="238"/>
      <c r="F19" s="239"/>
      <c r="G19" s="239"/>
      <c r="H19" s="239"/>
      <c r="I19" s="239"/>
      <c r="J19" s="239"/>
      <c r="K19" s="245"/>
    </row>
    <row r="20" spans="1:11" x14ac:dyDescent="0.55000000000000004">
      <c r="A20" s="243" t="s">
        <v>215</v>
      </c>
      <c r="B20" s="236">
        <v>1</v>
      </c>
      <c r="C20" s="237"/>
      <c r="D20" s="237"/>
      <c r="E20" s="238"/>
      <c r="F20" s="239"/>
      <c r="G20" s="240"/>
      <c r="H20" s="241"/>
      <c r="I20" s="239"/>
      <c r="J20" s="242"/>
      <c r="K20" s="239"/>
    </row>
    <row r="21" spans="1:11" x14ac:dyDescent="0.55000000000000004">
      <c r="A21" s="243"/>
      <c r="B21" s="236">
        <v>2</v>
      </c>
      <c r="C21" s="237"/>
      <c r="D21" s="237"/>
      <c r="E21" s="238"/>
      <c r="F21" s="239"/>
      <c r="G21" s="240"/>
      <c r="H21" s="241"/>
      <c r="I21" s="239"/>
      <c r="J21" s="242"/>
      <c r="K21" s="239"/>
    </row>
    <row r="22" spans="1:11" x14ac:dyDescent="0.55000000000000004">
      <c r="A22" s="243"/>
      <c r="B22" s="236">
        <v>3</v>
      </c>
      <c r="C22" s="237"/>
      <c r="D22" s="244"/>
      <c r="E22" s="238"/>
      <c r="F22" s="239"/>
      <c r="G22" s="240"/>
      <c r="H22" s="241"/>
      <c r="I22" s="239"/>
      <c r="J22" s="242"/>
      <c r="K22" s="239"/>
    </row>
    <row r="23" spans="1:11" x14ac:dyDescent="0.55000000000000004">
      <c r="A23" s="243"/>
      <c r="B23" s="236">
        <v>4</v>
      </c>
      <c r="C23" s="237"/>
      <c r="D23" s="244"/>
      <c r="E23" s="238"/>
      <c r="F23" s="239"/>
      <c r="G23" s="240"/>
      <c r="H23" s="239"/>
      <c r="I23" s="239"/>
      <c r="J23" s="242"/>
      <c r="K23" s="239"/>
    </row>
    <row r="24" spans="1:11" ht="18.5" thickBot="1" x14ac:dyDescent="0.4">
      <c r="A24" s="246"/>
      <c r="B24" s="247">
        <v>5</v>
      </c>
      <c r="C24" s="248"/>
      <c r="D24" s="248"/>
      <c r="E24" s="249"/>
      <c r="F24" s="250"/>
      <c r="G24" s="250"/>
      <c r="H24" s="250"/>
      <c r="I24" s="250"/>
      <c r="J24" s="250"/>
      <c r="K24" s="251"/>
    </row>
    <row r="25" spans="1:1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55000000000000004">
      <c r="A26" s="21" t="s">
        <v>216</v>
      </c>
      <c r="B26" s="22"/>
      <c r="C26" s="22"/>
      <c r="D26" s="22"/>
      <c r="E26" s="22"/>
      <c r="F26" s="22"/>
      <c r="G26" s="22"/>
      <c r="H26" s="22"/>
      <c r="I26" s="22"/>
      <c r="J26" s="22"/>
      <c r="K26" s="23"/>
    </row>
    <row r="27" spans="1:11" x14ac:dyDescent="0.55000000000000004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6"/>
    </row>
    <row r="28" spans="1:11" x14ac:dyDescent="0.55000000000000004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6"/>
    </row>
    <row r="29" spans="1:11" x14ac:dyDescent="0.55000000000000004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9"/>
    </row>
  </sheetData>
  <mergeCells count="16">
    <mergeCell ref="J4:K4"/>
    <mergeCell ref="A6:A9"/>
    <mergeCell ref="A10:A14"/>
    <mergeCell ref="A15:A19"/>
    <mergeCell ref="A20:A24"/>
    <mergeCell ref="A26:K29"/>
    <mergeCell ref="H1:I1"/>
    <mergeCell ref="J1:K1"/>
    <mergeCell ref="A2:K2"/>
    <mergeCell ref="A4:A5"/>
    <mergeCell ref="B4:B5"/>
    <mergeCell ref="C4:C5"/>
    <mergeCell ref="D4:D5"/>
    <mergeCell ref="E4:E5"/>
    <mergeCell ref="F4:G4"/>
    <mergeCell ref="H4:I4"/>
  </mergeCells>
  <phoneticPr fontId="3"/>
  <pageMargins left="0.7" right="0.7" top="0.75" bottom="0.75" header="0.3" footer="0.3"/>
  <pageSetup paperSize="9" scale="76" orientation="portrait" r:id="rId1"/>
  <headerFooter>
    <oddHeader>&amp;R&amp;"Calibri"&amp;B&amp;18【別紙6】対策リスト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="60" zoomScaleNormal="100" workbookViewId="0">
      <selection sqref="A1:J29"/>
    </sheetView>
  </sheetViews>
  <sheetFormatPr defaultRowHeight="18" x14ac:dyDescent="0.55000000000000004"/>
  <cols>
    <col min="1" max="10" width="13.1640625" customWidth="1"/>
  </cols>
  <sheetData>
    <row r="1" spans="1:10" ht="18.5" thickBot="1" x14ac:dyDescent="0.35">
      <c r="A1" s="252"/>
      <c r="B1" s="252"/>
      <c r="C1" s="252"/>
      <c r="D1" s="252"/>
      <c r="E1" s="252"/>
      <c r="F1" s="252"/>
      <c r="G1" s="252"/>
      <c r="H1" s="252"/>
      <c r="I1" s="252"/>
      <c r="J1" s="253"/>
    </row>
    <row r="2" spans="1:10" x14ac:dyDescent="0.55000000000000004">
      <c r="A2" s="254" t="s">
        <v>217</v>
      </c>
      <c r="B2" s="255"/>
      <c r="C2" s="255"/>
      <c r="D2" s="255"/>
      <c r="E2" s="255"/>
      <c r="F2" s="255"/>
      <c r="G2" s="255"/>
      <c r="H2" s="255"/>
      <c r="I2" s="255"/>
      <c r="J2" s="256"/>
    </row>
    <row r="3" spans="1:10" x14ac:dyDescent="0.3">
      <c r="A3" s="257"/>
      <c r="B3" s="258"/>
      <c r="C3" s="258"/>
      <c r="D3" s="258"/>
      <c r="E3" s="258"/>
      <c r="F3" s="258"/>
      <c r="G3" s="258"/>
      <c r="H3" s="258"/>
      <c r="I3" s="258"/>
      <c r="J3" s="259"/>
    </row>
    <row r="4" spans="1:10" x14ac:dyDescent="0.3">
      <c r="A4" s="257" t="s">
        <v>218</v>
      </c>
      <c r="B4" s="258"/>
      <c r="C4" s="258"/>
      <c r="D4" s="258"/>
      <c r="E4" s="258"/>
      <c r="F4" s="258"/>
      <c r="G4" s="258"/>
      <c r="H4" s="258"/>
      <c r="I4" s="260"/>
      <c r="J4" s="261" t="s">
        <v>219</v>
      </c>
    </row>
    <row r="5" spans="1:10" x14ac:dyDescent="0.3">
      <c r="A5" s="262"/>
      <c r="B5" s="76" t="s">
        <v>220</v>
      </c>
      <c r="C5" s="76" t="s">
        <v>221</v>
      </c>
      <c r="D5" s="76" t="s">
        <v>222</v>
      </c>
      <c r="E5" s="76" t="s">
        <v>223</v>
      </c>
      <c r="F5" s="76" t="s">
        <v>224</v>
      </c>
      <c r="G5" s="76" t="s">
        <v>225</v>
      </c>
      <c r="H5" s="76" t="s">
        <v>226</v>
      </c>
      <c r="I5" s="76" t="s">
        <v>227</v>
      </c>
      <c r="J5" s="263" t="s">
        <v>228</v>
      </c>
    </row>
    <row r="6" spans="1:10" x14ac:dyDescent="0.3">
      <c r="A6" s="262" t="s">
        <v>229</v>
      </c>
      <c r="B6" s="264">
        <f>B12+B18+B24</f>
        <v>0</v>
      </c>
      <c r="C6" s="264">
        <f>C12+C18+C24</f>
        <v>0</v>
      </c>
      <c r="D6" s="264">
        <f t="shared" ref="D6:J7" si="0">D12+D18+D24</f>
        <v>0</v>
      </c>
      <c r="E6" s="264">
        <f t="shared" si="0"/>
        <v>0</v>
      </c>
      <c r="F6" s="264">
        <f t="shared" si="0"/>
        <v>0</v>
      </c>
      <c r="G6" s="264">
        <f t="shared" si="0"/>
        <v>0</v>
      </c>
      <c r="H6" s="264">
        <f t="shared" si="0"/>
        <v>0</v>
      </c>
      <c r="I6" s="264">
        <f t="shared" si="0"/>
        <v>0</v>
      </c>
      <c r="J6" s="265">
        <f t="shared" si="0"/>
        <v>0</v>
      </c>
    </row>
    <row r="7" spans="1:10" x14ac:dyDescent="0.3">
      <c r="A7" s="262" t="s">
        <v>230</v>
      </c>
      <c r="B7" s="264">
        <f>B13+B19+B25</f>
        <v>0</v>
      </c>
      <c r="C7" s="264">
        <f>C13+C19+C25</f>
        <v>0</v>
      </c>
      <c r="D7" s="264">
        <f t="shared" si="0"/>
        <v>0</v>
      </c>
      <c r="E7" s="264">
        <f t="shared" si="0"/>
        <v>0</v>
      </c>
      <c r="F7" s="264">
        <f t="shared" si="0"/>
        <v>0</v>
      </c>
      <c r="G7" s="264">
        <f t="shared" si="0"/>
        <v>0</v>
      </c>
      <c r="H7" s="264">
        <f t="shared" si="0"/>
        <v>0</v>
      </c>
      <c r="I7" s="264">
        <f t="shared" si="0"/>
        <v>0</v>
      </c>
      <c r="J7" s="265">
        <f t="shared" si="0"/>
        <v>0</v>
      </c>
    </row>
    <row r="8" spans="1:10" hidden="1" x14ac:dyDescent="0.3">
      <c r="A8" s="266" t="s">
        <v>231</v>
      </c>
      <c r="B8" s="267"/>
      <c r="C8" s="267"/>
      <c r="D8" s="267"/>
      <c r="E8" s="267"/>
      <c r="F8" s="267"/>
      <c r="G8" s="267"/>
      <c r="H8" s="267"/>
      <c r="I8" s="267"/>
      <c r="J8" s="268"/>
    </row>
    <row r="9" spans="1:10" x14ac:dyDescent="0.3">
      <c r="A9" s="257"/>
      <c r="B9" s="258"/>
      <c r="C9" s="258"/>
      <c r="D9" s="258"/>
      <c r="E9" s="258"/>
      <c r="F9" s="258"/>
      <c r="G9" s="258"/>
      <c r="H9" s="258"/>
      <c r="I9" s="258"/>
      <c r="J9" s="259"/>
    </row>
    <row r="10" spans="1:10" x14ac:dyDescent="0.3">
      <c r="A10" s="269" t="s">
        <v>232</v>
      </c>
      <c r="B10" s="258"/>
      <c r="C10" s="258"/>
      <c r="D10" s="258"/>
      <c r="E10" s="258"/>
      <c r="F10" s="258"/>
      <c r="G10" s="258"/>
      <c r="H10" s="258"/>
      <c r="I10" s="260"/>
      <c r="J10" s="261" t="s">
        <v>219</v>
      </c>
    </row>
    <row r="11" spans="1:10" x14ac:dyDescent="0.3">
      <c r="A11" s="262"/>
      <c r="B11" s="76" t="s">
        <v>220</v>
      </c>
      <c r="C11" s="76" t="s">
        <v>221</v>
      </c>
      <c r="D11" s="76" t="s">
        <v>222</v>
      </c>
      <c r="E11" s="76" t="s">
        <v>223</v>
      </c>
      <c r="F11" s="76" t="s">
        <v>224</v>
      </c>
      <c r="G11" s="76" t="s">
        <v>225</v>
      </c>
      <c r="H11" s="76" t="s">
        <v>226</v>
      </c>
      <c r="I11" s="76" t="s">
        <v>227</v>
      </c>
      <c r="J11" s="263" t="s">
        <v>228</v>
      </c>
    </row>
    <row r="12" spans="1:10" x14ac:dyDescent="0.3">
      <c r="A12" s="262" t="s">
        <v>229</v>
      </c>
      <c r="B12" s="270"/>
      <c r="C12" s="271"/>
      <c r="D12" s="270"/>
      <c r="E12" s="270"/>
      <c r="F12" s="270"/>
      <c r="G12" s="270"/>
      <c r="H12" s="270"/>
      <c r="I12" s="270"/>
      <c r="J12" s="272"/>
    </row>
    <row r="13" spans="1:10" x14ac:dyDescent="0.3">
      <c r="A13" s="262" t="s">
        <v>230</v>
      </c>
      <c r="B13" s="270"/>
      <c r="C13" s="271"/>
      <c r="D13" s="270"/>
      <c r="E13" s="270"/>
      <c r="F13" s="270"/>
      <c r="G13" s="270"/>
      <c r="H13" s="270"/>
      <c r="I13" s="270"/>
      <c r="J13" s="272"/>
    </row>
    <row r="14" spans="1:10" hidden="1" x14ac:dyDescent="0.3">
      <c r="A14" s="266" t="s">
        <v>231</v>
      </c>
      <c r="B14" s="267"/>
      <c r="C14" s="273"/>
      <c r="D14" s="267"/>
      <c r="E14" s="267"/>
      <c r="F14" s="267"/>
      <c r="G14" s="267"/>
      <c r="H14" s="267"/>
      <c r="I14" s="267"/>
      <c r="J14" s="268"/>
    </row>
    <row r="15" spans="1:10" x14ac:dyDescent="0.3">
      <c r="A15" s="257"/>
      <c r="B15" s="258"/>
      <c r="C15" s="258"/>
      <c r="D15" s="258"/>
      <c r="E15" s="258"/>
      <c r="F15" s="258"/>
      <c r="G15" s="258"/>
      <c r="H15" s="258"/>
      <c r="I15" s="258"/>
      <c r="J15" s="259"/>
    </row>
    <row r="16" spans="1:10" x14ac:dyDescent="0.3">
      <c r="A16" s="257" t="s">
        <v>233</v>
      </c>
      <c r="B16" s="258"/>
      <c r="C16" s="258"/>
      <c r="D16" s="258"/>
      <c r="E16" s="258"/>
      <c r="F16" s="258"/>
      <c r="G16" s="258"/>
      <c r="H16" s="258"/>
      <c r="I16" s="260"/>
      <c r="J16" s="261" t="s">
        <v>219</v>
      </c>
    </row>
    <row r="17" spans="1:10" x14ac:dyDescent="0.3">
      <c r="A17" s="262"/>
      <c r="B17" s="76" t="s">
        <v>220</v>
      </c>
      <c r="C17" s="76" t="s">
        <v>221</v>
      </c>
      <c r="D17" s="76" t="s">
        <v>222</v>
      </c>
      <c r="E17" s="76" t="s">
        <v>223</v>
      </c>
      <c r="F17" s="76" t="s">
        <v>224</v>
      </c>
      <c r="G17" s="76" t="s">
        <v>225</v>
      </c>
      <c r="H17" s="76" t="s">
        <v>226</v>
      </c>
      <c r="I17" s="76" t="s">
        <v>227</v>
      </c>
      <c r="J17" s="263" t="s">
        <v>228</v>
      </c>
    </row>
    <row r="18" spans="1:10" x14ac:dyDescent="0.3">
      <c r="A18" s="262" t="s">
        <v>234</v>
      </c>
      <c r="B18" s="270"/>
      <c r="C18" s="270"/>
      <c r="D18" s="270"/>
      <c r="E18" s="270"/>
      <c r="F18" s="270"/>
      <c r="G18" s="270"/>
      <c r="H18" s="270"/>
      <c r="I18" s="270"/>
      <c r="J18" s="272"/>
    </row>
    <row r="19" spans="1:10" x14ac:dyDescent="0.3">
      <c r="A19" s="262" t="s">
        <v>230</v>
      </c>
      <c r="B19" s="270"/>
      <c r="C19" s="270"/>
      <c r="D19" s="270"/>
      <c r="E19" s="270"/>
      <c r="F19" s="270"/>
      <c r="G19" s="270"/>
      <c r="H19" s="270"/>
      <c r="I19" s="270"/>
      <c r="J19" s="272"/>
    </row>
    <row r="20" spans="1:10" hidden="1" x14ac:dyDescent="0.3">
      <c r="A20" s="266" t="s">
        <v>231</v>
      </c>
      <c r="B20" s="267"/>
      <c r="C20" s="267"/>
      <c r="D20" s="267"/>
      <c r="E20" s="267"/>
      <c r="F20" s="267"/>
      <c r="G20" s="267"/>
      <c r="H20" s="267"/>
      <c r="I20" s="267"/>
      <c r="J20" s="268"/>
    </row>
    <row r="21" spans="1:10" x14ac:dyDescent="0.3">
      <c r="A21" s="257"/>
      <c r="B21" s="258"/>
      <c r="C21" s="258"/>
      <c r="D21" s="258"/>
      <c r="E21" s="258"/>
      <c r="F21" s="258"/>
      <c r="G21" s="258"/>
      <c r="H21" s="258"/>
      <c r="I21" s="258"/>
      <c r="J21" s="259"/>
    </row>
    <row r="22" spans="1:10" x14ac:dyDescent="0.3">
      <c r="A22" s="257" t="s">
        <v>235</v>
      </c>
      <c r="B22" s="258"/>
      <c r="C22" s="258"/>
      <c r="D22" s="258"/>
      <c r="E22" s="258"/>
      <c r="F22" s="258"/>
      <c r="G22" s="258"/>
      <c r="H22" s="258"/>
      <c r="I22" s="260"/>
      <c r="J22" s="261" t="s">
        <v>219</v>
      </c>
    </row>
    <row r="23" spans="1:10" x14ac:dyDescent="0.3">
      <c r="A23" s="262"/>
      <c r="B23" s="76" t="s">
        <v>220</v>
      </c>
      <c r="C23" s="76" t="s">
        <v>221</v>
      </c>
      <c r="D23" s="76" t="s">
        <v>222</v>
      </c>
      <c r="E23" s="76" t="s">
        <v>223</v>
      </c>
      <c r="F23" s="76" t="s">
        <v>224</v>
      </c>
      <c r="G23" s="76" t="s">
        <v>225</v>
      </c>
      <c r="H23" s="76" t="s">
        <v>226</v>
      </c>
      <c r="I23" s="76" t="s">
        <v>227</v>
      </c>
      <c r="J23" s="263" t="s">
        <v>228</v>
      </c>
    </row>
    <row r="24" spans="1:10" x14ac:dyDescent="0.3">
      <c r="A24" s="262" t="s">
        <v>234</v>
      </c>
      <c r="B24" s="270"/>
      <c r="C24" s="270"/>
      <c r="D24" s="270"/>
      <c r="E24" s="270"/>
      <c r="F24" s="270"/>
      <c r="G24" s="270"/>
      <c r="H24" s="270"/>
      <c r="I24" s="270"/>
      <c r="J24" s="272"/>
    </row>
    <row r="25" spans="1:10" ht="18.5" thickBot="1" x14ac:dyDescent="0.35">
      <c r="A25" s="274" t="s">
        <v>230</v>
      </c>
      <c r="B25" s="275"/>
      <c r="C25" s="275"/>
      <c r="D25" s="275"/>
      <c r="E25" s="275"/>
      <c r="F25" s="275"/>
      <c r="G25" s="275"/>
      <c r="H25" s="275"/>
      <c r="I25" s="275"/>
      <c r="J25" s="276"/>
    </row>
    <row r="26" spans="1:10" hidden="1" x14ac:dyDescent="0.3">
      <c r="A26" s="277" t="s">
        <v>231</v>
      </c>
      <c r="B26" s="277"/>
      <c r="C26" s="277"/>
      <c r="D26" s="277"/>
      <c r="E26" s="277"/>
      <c r="F26" s="277"/>
      <c r="G26" s="277"/>
      <c r="H26" s="277"/>
      <c r="I26" s="277"/>
      <c r="J26" s="277"/>
    </row>
    <row r="27" spans="1:10" x14ac:dyDescent="0.3">
      <c r="A27" s="252"/>
      <c r="B27" s="252"/>
      <c r="C27" s="252"/>
      <c r="D27" s="252"/>
      <c r="E27" s="252"/>
      <c r="F27" s="252"/>
      <c r="G27" s="252"/>
      <c r="H27" s="252"/>
      <c r="I27" s="252"/>
      <c r="J27" s="252"/>
    </row>
    <row r="28" spans="1:10" x14ac:dyDescent="0.55000000000000004">
      <c r="A28" s="278" t="s">
        <v>236</v>
      </c>
      <c r="B28" s="279"/>
      <c r="C28" s="279"/>
      <c r="D28" s="279"/>
      <c r="E28" s="279"/>
      <c r="F28" s="279"/>
      <c r="G28" s="279"/>
      <c r="H28" s="279"/>
      <c r="I28" s="279"/>
      <c r="J28" s="280"/>
    </row>
    <row r="29" spans="1:10" x14ac:dyDescent="0.55000000000000004">
      <c r="A29" s="281"/>
      <c r="B29" s="282"/>
      <c r="C29" s="282"/>
      <c r="D29" s="282"/>
      <c r="E29" s="282"/>
      <c r="F29" s="282"/>
      <c r="G29" s="282"/>
      <c r="H29" s="282"/>
      <c r="I29" s="282"/>
      <c r="J29" s="283"/>
    </row>
  </sheetData>
  <mergeCells count="2">
    <mergeCell ref="A2:J2"/>
    <mergeCell ref="A28:J29"/>
  </mergeCells>
  <phoneticPr fontId="3"/>
  <pageMargins left="0.7" right="0.7" top="0.75" bottom="0.75" header="0.3" footer="0.3"/>
  <pageSetup paperSize="9" scale="61" orientation="portrait" r:id="rId1"/>
  <headerFooter>
    <oddHeader>&amp;R&amp;"Calibri"&amp;B&amp;18【別紙7】クレジット活用実績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view="pageBreakPreview" zoomScale="60" zoomScaleNormal="100" workbookViewId="0">
      <selection sqref="A1:I26"/>
    </sheetView>
  </sheetViews>
  <sheetFormatPr defaultRowHeight="18" x14ac:dyDescent="0.55000000000000004"/>
  <cols>
    <col min="1" max="1" width="3.08203125" customWidth="1"/>
    <col min="2" max="2" width="9.58203125" customWidth="1"/>
    <col min="3" max="3" width="33.6640625" bestFit="1" customWidth="1"/>
    <col min="4" max="9" width="17.5" customWidth="1"/>
  </cols>
  <sheetData>
    <row r="1" spans="1:9" ht="18.5" thickBot="1" x14ac:dyDescent="0.6">
      <c r="A1" s="284"/>
      <c r="B1" s="284"/>
      <c r="C1" s="284"/>
      <c r="D1" s="284"/>
      <c r="E1" s="284"/>
      <c r="F1" s="284"/>
      <c r="G1" s="285"/>
      <c r="H1" s="284"/>
      <c r="I1" s="2"/>
    </row>
    <row r="2" spans="1:9" ht="18.5" thickBot="1" x14ac:dyDescent="0.6">
      <c r="A2" s="284"/>
      <c r="B2" s="286" t="s">
        <v>237</v>
      </c>
      <c r="C2" s="287"/>
      <c r="D2" s="287"/>
      <c r="E2" s="287"/>
      <c r="F2" s="287"/>
      <c r="G2" s="287"/>
      <c r="H2" s="287"/>
      <c r="I2" s="288"/>
    </row>
    <row r="3" spans="1:9" ht="18.5" thickTop="1" x14ac:dyDescent="0.55000000000000004">
      <c r="A3" s="284"/>
      <c r="B3" s="289"/>
      <c r="C3" s="290" t="s">
        <v>238</v>
      </c>
      <c r="D3" s="290" t="s">
        <v>239</v>
      </c>
      <c r="E3" s="290"/>
      <c r="F3" s="290"/>
      <c r="G3" s="290"/>
      <c r="H3" s="290"/>
      <c r="I3" s="291"/>
    </row>
    <row r="4" spans="1:9" x14ac:dyDescent="0.55000000000000004">
      <c r="A4" s="284"/>
      <c r="B4" s="235"/>
      <c r="C4" s="229"/>
      <c r="D4" s="292" t="s">
        <v>240</v>
      </c>
      <c r="E4" s="292"/>
      <c r="F4" s="292"/>
      <c r="G4" s="293" t="s">
        <v>241</v>
      </c>
      <c r="H4" s="293"/>
      <c r="I4" s="294"/>
    </row>
    <row r="5" spans="1:9" x14ac:dyDescent="0.55000000000000004">
      <c r="A5" s="284"/>
      <c r="B5" s="235"/>
      <c r="C5" s="229"/>
      <c r="D5" s="295" t="s">
        <v>213</v>
      </c>
      <c r="E5" s="295" t="s">
        <v>242</v>
      </c>
      <c r="F5" s="295" t="s">
        <v>243</v>
      </c>
      <c r="G5" s="295" t="s">
        <v>213</v>
      </c>
      <c r="H5" s="295" t="s">
        <v>242</v>
      </c>
      <c r="I5" s="296" t="s">
        <v>243</v>
      </c>
    </row>
    <row r="6" spans="1:9" x14ac:dyDescent="0.55000000000000004">
      <c r="A6" s="284"/>
      <c r="B6" s="297" t="s">
        <v>244</v>
      </c>
      <c r="C6" s="298" t="s">
        <v>245</v>
      </c>
      <c r="D6" s="299">
        <v>0</v>
      </c>
      <c r="E6" s="299">
        <v>0</v>
      </c>
      <c r="F6" s="299">
        <v>0</v>
      </c>
      <c r="G6" s="300">
        <v>0</v>
      </c>
      <c r="H6" s="300">
        <v>0</v>
      </c>
      <c r="I6" s="301">
        <v>0</v>
      </c>
    </row>
    <row r="7" spans="1:9" x14ac:dyDescent="0.55000000000000004">
      <c r="A7" s="284"/>
      <c r="B7" s="302"/>
      <c r="C7" s="298" t="s">
        <v>246</v>
      </c>
      <c r="D7" s="299">
        <v>0</v>
      </c>
      <c r="E7" s="299">
        <v>0</v>
      </c>
      <c r="F7" s="299">
        <v>0</v>
      </c>
      <c r="G7" s="300">
        <v>0</v>
      </c>
      <c r="H7" s="300">
        <v>0</v>
      </c>
      <c r="I7" s="301">
        <v>0</v>
      </c>
    </row>
    <row r="8" spans="1:9" x14ac:dyDescent="0.55000000000000004">
      <c r="A8" s="284"/>
      <c r="B8" s="302"/>
      <c r="C8" s="298" t="s">
        <v>247</v>
      </c>
      <c r="D8" s="299">
        <v>0</v>
      </c>
      <c r="E8" s="299">
        <v>0</v>
      </c>
      <c r="F8" s="299">
        <v>0</v>
      </c>
      <c r="G8" s="300">
        <v>0</v>
      </c>
      <c r="H8" s="300">
        <v>0</v>
      </c>
      <c r="I8" s="301">
        <v>0</v>
      </c>
    </row>
    <row r="9" spans="1:9" x14ac:dyDescent="0.55000000000000004">
      <c r="A9" s="284"/>
      <c r="B9" s="302"/>
      <c r="C9" s="298" t="s">
        <v>248</v>
      </c>
      <c r="D9" s="299">
        <v>0</v>
      </c>
      <c r="E9" s="299">
        <v>0</v>
      </c>
      <c r="F9" s="299">
        <v>0</v>
      </c>
      <c r="G9" s="300">
        <v>0</v>
      </c>
      <c r="H9" s="300">
        <v>0</v>
      </c>
      <c r="I9" s="301">
        <v>0</v>
      </c>
    </row>
    <row r="10" spans="1:9" x14ac:dyDescent="0.55000000000000004">
      <c r="A10" s="284"/>
      <c r="B10" s="302"/>
      <c r="C10" s="298" t="s">
        <v>249</v>
      </c>
      <c r="D10" s="299">
        <v>0</v>
      </c>
      <c r="E10" s="299">
        <v>0</v>
      </c>
      <c r="F10" s="299">
        <v>0</v>
      </c>
      <c r="G10" s="300">
        <v>0</v>
      </c>
      <c r="H10" s="300">
        <v>0</v>
      </c>
      <c r="I10" s="301">
        <v>0</v>
      </c>
    </row>
    <row r="11" spans="1:9" x14ac:dyDescent="0.55000000000000004">
      <c r="A11" s="284"/>
      <c r="B11" s="302"/>
      <c r="C11" s="298" t="s">
        <v>250</v>
      </c>
      <c r="D11" s="299">
        <v>0</v>
      </c>
      <c r="E11" s="299">
        <v>0</v>
      </c>
      <c r="F11" s="299">
        <v>0</v>
      </c>
      <c r="G11" s="300">
        <v>0</v>
      </c>
      <c r="H11" s="300">
        <v>0</v>
      </c>
      <c r="I11" s="301">
        <v>0</v>
      </c>
    </row>
    <row r="12" spans="1:9" x14ac:dyDescent="0.55000000000000004">
      <c r="A12" s="284"/>
      <c r="B12" s="302"/>
      <c r="C12" s="298"/>
      <c r="D12" s="299"/>
      <c r="E12" s="299"/>
      <c r="F12" s="299"/>
      <c r="G12" s="300"/>
      <c r="H12" s="300"/>
      <c r="I12" s="301"/>
    </row>
    <row r="13" spans="1:9" x14ac:dyDescent="0.55000000000000004">
      <c r="A13" s="284"/>
      <c r="B13" s="303"/>
      <c r="C13" s="298"/>
      <c r="D13" s="299"/>
      <c r="E13" s="299"/>
      <c r="F13" s="299"/>
      <c r="G13" s="300"/>
      <c r="H13" s="300"/>
      <c r="I13" s="301"/>
    </row>
    <row r="14" spans="1:9" x14ac:dyDescent="0.55000000000000004">
      <c r="A14" s="284"/>
      <c r="B14" s="304" t="s">
        <v>251</v>
      </c>
      <c r="C14" s="298" t="s">
        <v>252</v>
      </c>
      <c r="D14" s="299">
        <v>0</v>
      </c>
      <c r="E14" s="299">
        <v>0</v>
      </c>
      <c r="F14" s="299">
        <v>0</v>
      </c>
      <c r="G14" s="300">
        <v>0</v>
      </c>
      <c r="H14" s="300">
        <v>0</v>
      </c>
      <c r="I14" s="301">
        <v>0</v>
      </c>
    </row>
    <row r="15" spans="1:9" x14ac:dyDescent="0.55000000000000004">
      <c r="A15" s="284"/>
      <c r="B15" s="305"/>
      <c r="C15" s="298" t="s">
        <v>253</v>
      </c>
      <c r="D15" s="299">
        <v>0</v>
      </c>
      <c r="E15" s="299">
        <v>0</v>
      </c>
      <c r="F15" s="299">
        <v>0</v>
      </c>
      <c r="G15" s="300">
        <v>0</v>
      </c>
      <c r="H15" s="300">
        <v>0</v>
      </c>
      <c r="I15" s="301">
        <v>0</v>
      </c>
    </row>
    <row r="16" spans="1:9" x14ac:dyDescent="0.55000000000000004">
      <c r="A16" s="284"/>
      <c r="B16" s="305"/>
      <c r="C16" s="298" t="s">
        <v>254</v>
      </c>
      <c r="D16" s="299">
        <v>0</v>
      </c>
      <c r="E16" s="299">
        <v>0</v>
      </c>
      <c r="F16" s="299">
        <v>0</v>
      </c>
      <c r="G16" s="300">
        <v>0</v>
      </c>
      <c r="H16" s="300">
        <v>0</v>
      </c>
      <c r="I16" s="301">
        <v>0</v>
      </c>
    </row>
    <row r="17" spans="1:9" x14ac:dyDescent="0.55000000000000004">
      <c r="A17" s="284"/>
      <c r="B17" s="305"/>
      <c r="C17" s="298" t="s">
        <v>255</v>
      </c>
      <c r="D17" s="299">
        <v>0</v>
      </c>
      <c r="E17" s="299">
        <v>0</v>
      </c>
      <c r="F17" s="299">
        <v>0</v>
      </c>
      <c r="G17" s="300">
        <v>0</v>
      </c>
      <c r="H17" s="300">
        <v>0</v>
      </c>
      <c r="I17" s="301">
        <v>0</v>
      </c>
    </row>
    <row r="18" spans="1:9" x14ac:dyDescent="0.55000000000000004">
      <c r="A18" s="284"/>
      <c r="B18" s="305"/>
      <c r="C18" s="298" t="s">
        <v>256</v>
      </c>
      <c r="D18" s="299">
        <v>0</v>
      </c>
      <c r="E18" s="299">
        <v>0</v>
      </c>
      <c r="F18" s="299">
        <v>0</v>
      </c>
      <c r="G18" s="300">
        <v>0</v>
      </c>
      <c r="H18" s="300">
        <v>0</v>
      </c>
      <c r="I18" s="301">
        <v>0</v>
      </c>
    </row>
    <row r="19" spans="1:9" x14ac:dyDescent="0.55000000000000004">
      <c r="A19" s="284"/>
      <c r="B19" s="306"/>
      <c r="C19" s="298"/>
      <c r="D19" s="299"/>
      <c r="E19" s="299"/>
      <c r="F19" s="299"/>
      <c r="G19" s="300"/>
      <c r="H19" s="300"/>
      <c r="I19" s="301"/>
    </row>
    <row r="20" spans="1:9" x14ac:dyDescent="0.55000000000000004">
      <c r="A20" s="284"/>
      <c r="B20" s="304" t="s">
        <v>257</v>
      </c>
      <c r="C20" s="298" t="s">
        <v>258</v>
      </c>
      <c r="D20" s="299">
        <v>0</v>
      </c>
      <c r="E20" s="299">
        <v>0</v>
      </c>
      <c r="F20" s="299">
        <v>0</v>
      </c>
      <c r="G20" s="300">
        <v>0</v>
      </c>
      <c r="H20" s="300">
        <v>0</v>
      </c>
      <c r="I20" s="301">
        <v>0</v>
      </c>
    </row>
    <row r="21" spans="1:9" x14ac:dyDescent="0.55000000000000004">
      <c r="A21" s="284"/>
      <c r="B21" s="305"/>
      <c r="C21" s="298" t="s">
        <v>259</v>
      </c>
      <c r="D21" s="299">
        <v>0</v>
      </c>
      <c r="E21" s="299">
        <v>0</v>
      </c>
      <c r="F21" s="299">
        <v>0</v>
      </c>
      <c r="G21" s="300">
        <v>0</v>
      </c>
      <c r="H21" s="300">
        <v>0</v>
      </c>
      <c r="I21" s="301">
        <v>0</v>
      </c>
    </row>
    <row r="22" spans="1:9" x14ac:dyDescent="0.55000000000000004">
      <c r="A22" s="284"/>
      <c r="B22" s="305"/>
      <c r="C22" s="298" t="s">
        <v>260</v>
      </c>
      <c r="D22" s="299">
        <v>0</v>
      </c>
      <c r="E22" s="299">
        <v>0</v>
      </c>
      <c r="F22" s="299">
        <v>0</v>
      </c>
      <c r="G22" s="300">
        <v>0</v>
      </c>
      <c r="H22" s="300">
        <v>0</v>
      </c>
      <c r="I22" s="301">
        <v>0</v>
      </c>
    </row>
    <row r="23" spans="1:9" x14ac:dyDescent="0.55000000000000004">
      <c r="A23" s="284"/>
      <c r="B23" s="306"/>
      <c r="C23" s="298"/>
      <c r="D23" s="299"/>
      <c r="E23" s="299"/>
      <c r="F23" s="299"/>
      <c r="G23" s="300"/>
      <c r="H23" s="300"/>
      <c r="I23" s="301"/>
    </row>
    <row r="24" spans="1:9" x14ac:dyDescent="0.55000000000000004">
      <c r="A24" s="284"/>
      <c r="B24" s="307" t="s">
        <v>261</v>
      </c>
      <c r="C24" s="298" t="s">
        <v>262</v>
      </c>
      <c r="D24" s="299">
        <v>0</v>
      </c>
      <c r="E24" s="299">
        <v>0</v>
      </c>
      <c r="F24" s="299">
        <v>0</v>
      </c>
      <c r="G24" s="300">
        <v>0</v>
      </c>
      <c r="H24" s="300">
        <v>0</v>
      </c>
      <c r="I24" s="301">
        <v>0</v>
      </c>
    </row>
    <row r="25" spans="1:9" x14ac:dyDescent="0.55000000000000004">
      <c r="A25" s="284"/>
      <c r="B25" s="307"/>
      <c r="C25" s="298" t="s">
        <v>263</v>
      </c>
      <c r="D25" s="299">
        <v>0</v>
      </c>
      <c r="E25" s="299">
        <v>0</v>
      </c>
      <c r="F25" s="299">
        <v>0</v>
      </c>
      <c r="G25" s="300">
        <v>0</v>
      </c>
      <c r="H25" s="300">
        <v>0</v>
      </c>
      <c r="I25" s="301">
        <v>0</v>
      </c>
    </row>
    <row r="26" spans="1:9" ht="18.5" thickBot="1" x14ac:dyDescent="0.6">
      <c r="A26" s="284"/>
      <c r="B26" s="308"/>
      <c r="C26" s="309" t="s">
        <v>264</v>
      </c>
      <c r="D26" s="310">
        <v>0</v>
      </c>
      <c r="E26" s="310">
        <v>0</v>
      </c>
      <c r="F26" s="310">
        <v>0</v>
      </c>
      <c r="G26" s="311">
        <v>0</v>
      </c>
      <c r="H26" s="311">
        <v>0</v>
      </c>
      <c r="I26" s="312">
        <v>0</v>
      </c>
    </row>
  </sheetData>
  <mergeCells count="10">
    <mergeCell ref="B6:B13"/>
    <mergeCell ref="B14:B19"/>
    <mergeCell ref="B20:B23"/>
    <mergeCell ref="B24:B26"/>
    <mergeCell ref="B2:I2"/>
    <mergeCell ref="B3:B5"/>
    <mergeCell ref="C3:C5"/>
    <mergeCell ref="D3:I3"/>
    <mergeCell ref="D4:F4"/>
    <mergeCell ref="G4:I4"/>
  </mergeCells>
  <phoneticPr fontId="3"/>
  <pageMargins left="0.7" right="0.7" top="0.75" bottom="0.75" header="0.3" footer="0.3"/>
  <pageSetup paperSize="9" scale="53" orientation="portrait" r:id="rId1"/>
  <headerFooter>
    <oddHeader>&amp;R&amp;"Calibri"&amp;B&amp;18【別紙8】業務部門の対策と削減効果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55000000000000004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view="pageBreakPreview" zoomScale="60" zoomScaleNormal="100" workbookViewId="0">
      <selection sqref="A1:J40"/>
    </sheetView>
  </sheetViews>
  <sheetFormatPr defaultRowHeight="18" x14ac:dyDescent="0.55000000000000004"/>
  <cols>
    <col min="1" max="10" width="7.9140625" customWidth="1"/>
  </cols>
  <sheetData>
    <row r="1" spans="1:10" x14ac:dyDescent="0.35">
      <c r="A1" s="1"/>
      <c r="B1" s="1"/>
      <c r="C1" s="1"/>
      <c r="D1" s="1"/>
      <c r="E1" s="1"/>
      <c r="F1" s="1"/>
      <c r="G1" s="1"/>
      <c r="H1" s="1"/>
      <c r="I1" s="30"/>
      <c r="J1" s="30"/>
    </row>
    <row r="2" spans="1:10" ht="18.5" x14ac:dyDescent="0.55000000000000004">
      <c r="A2" s="31" t="s">
        <v>23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55000000000000004">
      <c r="A3" s="32"/>
      <c r="B3" s="33"/>
      <c r="C3" s="33"/>
      <c r="D3" s="33"/>
      <c r="E3" s="33"/>
      <c r="F3" s="33"/>
      <c r="G3" s="34" t="str">
        <f>'[1]入力（基礎）'!C2</f>
        <v>全国ペット協会</v>
      </c>
      <c r="H3" s="34"/>
      <c r="I3" s="34"/>
      <c r="J3" s="34"/>
    </row>
    <row r="4" spans="1:10" x14ac:dyDescent="0.35">
      <c r="A4" s="35" t="s">
        <v>24</v>
      </c>
      <c r="B4" s="36"/>
      <c r="C4" s="36"/>
      <c r="D4" s="36"/>
      <c r="E4" s="36"/>
      <c r="F4" s="36"/>
      <c r="G4" s="36"/>
      <c r="H4" s="36"/>
      <c r="I4" s="1"/>
      <c r="J4" s="1"/>
    </row>
    <row r="5" spans="1:10" x14ac:dyDescent="0.3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55000000000000004">
      <c r="A6" s="37" t="s">
        <v>1</v>
      </c>
      <c r="B6" s="38"/>
      <c r="C6" s="37" t="s">
        <v>25</v>
      </c>
      <c r="D6" s="38"/>
      <c r="E6" s="37" t="s">
        <v>26</v>
      </c>
      <c r="F6" s="38"/>
      <c r="G6" s="37" t="s">
        <v>27</v>
      </c>
      <c r="H6" s="38"/>
      <c r="I6" s="39" t="s">
        <v>28</v>
      </c>
      <c r="J6" s="40"/>
    </row>
    <row r="7" spans="1:10" x14ac:dyDescent="0.55000000000000004">
      <c r="A7" s="41"/>
      <c r="B7" s="42"/>
      <c r="C7" s="41"/>
      <c r="D7" s="42"/>
      <c r="E7" s="41"/>
      <c r="F7" s="42"/>
      <c r="G7" s="41"/>
      <c r="H7" s="42"/>
      <c r="I7" s="39" t="s">
        <v>29</v>
      </c>
      <c r="J7" s="40"/>
    </row>
    <row r="8" spans="1:10" x14ac:dyDescent="0.55000000000000004">
      <c r="A8" s="43"/>
      <c r="B8" s="14"/>
      <c r="C8" s="44"/>
      <c r="D8" s="45"/>
      <c r="E8" s="45"/>
      <c r="F8" s="45"/>
      <c r="G8" s="46"/>
      <c r="H8" s="45"/>
      <c r="I8" s="46"/>
      <c r="J8" s="45"/>
    </row>
    <row r="9" spans="1:10" x14ac:dyDescent="0.55000000000000004">
      <c r="A9" s="43"/>
      <c r="B9" s="14"/>
      <c r="C9" s="44"/>
      <c r="D9" s="45"/>
      <c r="E9" s="45"/>
      <c r="F9" s="45"/>
      <c r="G9" s="46"/>
      <c r="H9" s="45"/>
      <c r="I9" s="46"/>
      <c r="J9" s="45"/>
    </row>
    <row r="10" spans="1:10" x14ac:dyDescent="0.55000000000000004">
      <c r="A10" s="43"/>
      <c r="B10" s="14"/>
      <c r="C10" s="44"/>
      <c r="D10" s="45"/>
      <c r="E10" s="45"/>
      <c r="F10" s="45"/>
      <c r="G10" s="46"/>
      <c r="H10" s="45"/>
      <c r="I10" s="46"/>
      <c r="J10" s="45"/>
    </row>
    <row r="11" spans="1:10" x14ac:dyDescent="0.55000000000000004">
      <c r="A11" s="43"/>
      <c r="B11" s="14"/>
      <c r="C11" s="44"/>
      <c r="D11" s="45"/>
      <c r="E11" s="45"/>
      <c r="F11" s="45"/>
      <c r="G11" s="47"/>
      <c r="H11" s="48"/>
      <c r="I11" s="47"/>
      <c r="J11" s="48"/>
    </row>
    <row r="12" spans="1:10" x14ac:dyDescent="0.55000000000000004">
      <c r="A12" s="43"/>
      <c r="B12" s="14"/>
      <c r="C12" s="44"/>
      <c r="D12" s="45"/>
      <c r="E12" s="45"/>
      <c r="F12" s="45"/>
      <c r="G12" s="47"/>
      <c r="H12" s="48"/>
      <c r="I12" s="47"/>
      <c r="J12" s="48"/>
    </row>
    <row r="13" spans="1:10" x14ac:dyDescent="0.55000000000000004">
      <c r="A13" s="43"/>
      <c r="B13" s="14"/>
      <c r="C13" s="44"/>
      <c r="D13" s="45"/>
      <c r="E13" s="45"/>
      <c r="F13" s="45"/>
      <c r="G13" s="47"/>
      <c r="H13" s="48"/>
      <c r="I13" s="47"/>
      <c r="J13" s="48"/>
    </row>
    <row r="14" spans="1:10" x14ac:dyDescent="0.55000000000000004">
      <c r="A14" s="43"/>
      <c r="B14" s="14"/>
      <c r="C14" s="44"/>
      <c r="D14" s="45"/>
      <c r="E14" s="45"/>
      <c r="F14" s="45"/>
      <c r="G14" s="47"/>
      <c r="H14" s="48"/>
      <c r="I14" s="47"/>
      <c r="J14" s="48"/>
    </row>
    <row r="15" spans="1:10" x14ac:dyDescent="0.55000000000000004">
      <c r="A15" s="43"/>
      <c r="B15" s="14"/>
      <c r="C15" s="44"/>
      <c r="D15" s="45"/>
      <c r="E15" s="45"/>
      <c r="F15" s="45"/>
      <c r="G15" s="47"/>
      <c r="H15" s="48"/>
      <c r="I15" s="47"/>
      <c r="J15" s="48"/>
    </row>
    <row r="16" spans="1:10" x14ac:dyDescent="0.55000000000000004">
      <c r="A16" s="43"/>
      <c r="B16" s="14"/>
      <c r="C16" s="44"/>
      <c r="D16" s="45"/>
      <c r="E16" s="45"/>
      <c r="F16" s="45"/>
      <c r="G16" s="47"/>
      <c r="H16" s="48"/>
      <c r="I16" s="47"/>
      <c r="J16" s="48"/>
    </row>
    <row r="17" spans="1:10" x14ac:dyDescent="0.55000000000000004">
      <c r="A17" s="43"/>
      <c r="B17" s="14"/>
      <c r="C17" s="44"/>
      <c r="D17" s="45"/>
      <c r="E17" s="45"/>
      <c r="F17" s="45"/>
      <c r="G17" s="47"/>
      <c r="H17" s="48"/>
      <c r="I17" s="47"/>
      <c r="J17" s="48"/>
    </row>
    <row r="18" spans="1:10" x14ac:dyDescent="0.55000000000000004">
      <c r="A18" s="43"/>
      <c r="B18" s="14"/>
      <c r="C18" s="44"/>
      <c r="D18" s="45"/>
      <c r="E18" s="45"/>
      <c r="F18" s="45"/>
      <c r="G18" s="47"/>
      <c r="H18" s="48"/>
      <c r="I18" s="47"/>
      <c r="J18" s="48"/>
    </row>
    <row r="19" spans="1:10" x14ac:dyDescent="0.55000000000000004">
      <c r="A19" s="43"/>
      <c r="B19" s="14"/>
      <c r="C19" s="44"/>
      <c r="D19" s="45"/>
      <c r="E19" s="45"/>
      <c r="F19" s="45"/>
      <c r="G19" s="47"/>
      <c r="H19" s="48"/>
      <c r="I19" s="47"/>
      <c r="J19" s="48"/>
    </row>
    <row r="20" spans="1:10" x14ac:dyDescent="0.55000000000000004">
      <c r="A20" s="43"/>
      <c r="B20" s="14"/>
      <c r="C20" s="44"/>
      <c r="D20" s="45"/>
      <c r="E20" s="45"/>
      <c r="F20" s="45"/>
      <c r="G20" s="47"/>
      <c r="H20" s="48"/>
      <c r="I20" s="47"/>
      <c r="J20" s="48"/>
    </row>
    <row r="21" spans="1:10" x14ac:dyDescent="0.55000000000000004">
      <c r="A21" s="43"/>
      <c r="B21" s="14"/>
      <c r="C21" s="44"/>
      <c r="D21" s="45"/>
      <c r="E21" s="45"/>
      <c r="F21" s="45"/>
      <c r="G21" s="47"/>
      <c r="H21" s="48"/>
      <c r="I21" s="47"/>
      <c r="J21" s="48"/>
    </row>
    <row r="22" spans="1:10" x14ac:dyDescent="0.55000000000000004">
      <c r="A22" s="43"/>
      <c r="B22" s="14"/>
      <c r="C22" s="44"/>
      <c r="D22" s="45"/>
      <c r="E22" s="45"/>
      <c r="F22" s="45"/>
      <c r="G22" s="47"/>
      <c r="H22" s="48"/>
      <c r="I22" s="47"/>
      <c r="J22" s="48"/>
    </row>
    <row r="23" spans="1:10" x14ac:dyDescent="0.55000000000000004">
      <c r="A23" s="43"/>
      <c r="B23" s="14"/>
      <c r="C23" s="44"/>
      <c r="D23" s="45"/>
      <c r="E23" s="45"/>
      <c r="F23" s="45"/>
      <c r="G23" s="47"/>
      <c r="H23" s="48"/>
      <c r="I23" s="47"/>
      <c r="J23" s="48"/>
    </row>
    <row r="24" spans="1:10" x14ac:dyDescent="0.55000000000000004">
      <c r="A24" s="43"/>
      <c r="B24" s="14"/>
      <c r="C24" s="44"/>
      <c r="D24" s="45"/>
      <c r="E24" s="45"/>
      <c r="F24" s="45"/>
      <c r="G24" s="47"/>
      <c r="H24" s="48"/>
      <c r="I24" s="47"/>
      <c r="J24" s="48"/>
    </row>
    <row r="25" spans="1:10" x14ac:dyDescent="0.55000000000000004">
      <c r="A25" s="43"/>
      <c r="B25" s="14"/>
      <c r="C25" s="44"/>
      <c r="D25" s="45"/>
      <c r="E25" s="45"/>
      <c r="F25" s="45"/>
      <c r="G25" s="47"/>
      <c r="H25" s="48"/>
      <c r="I25" s="47"/>
      <c r="J25" s="48"/>
    </row>
    <row r="26" spans="1:10" x14ac:dyDescent="0.55000000000000004">
      <c r="A26" s="43"/>
      <c r="B26" s="14"/>
      <c r="C26" s="44"/>
      <c r="D26" s="45"/>
      <c r="E26" s="45"/>
      <c r="F26" s="45"/>
      <c r="G26" s="47"/>
      <c r="H26" s="48"/>
      <c r="I26" s="47"/>
      <c r="J26" s="48"/>
    </row>
    <row r="27" spans="1:10" x14ac:dyDescent="0.55000000000000004">
      <c r="A27" s="43"/>
      <c r="B27" s="14"/>
      <c r="C27" s="44"/>
      <c r="D27" s="45"/>
      <c r="E27" s="45"/>
      <c r="F27" s="45"/>
      <c r="G27" s="47"/>
      <c r="H27" s="48"/>
      <c r="I27" s="47"/>
      <c r="J27" s="48"/>
    </row>
    <row r="28" spans="1:10" x14ac:dyDescent="0.55000000000000004">
      <c r="A28" s="43"/>
      <c r="B28" s="14"/>
      <c r="C28" s="44"/>
      <c r="D28" s="45"/>
      <c r="E28" s="45"/>
      <c r="F28" s="45"/>
      <c r="G28" s="47"/>
      <c r="H28" s="48"/>
      <c r="I28" s="47"/>
      <c r="J28" s="48"/>
    </row>
    <row r="29" spans="1:10" x14ac:dyDescent="0.55000000000000004">
      <c r="A29" s="43"/>
      <c r="B29" s="14"/>
      <c r="C29" s="44"/>
      <c r="D29" s="45"/>
      <c r="E29" s="45"/>
      <c r="F29" s="45"/>
      <c r="G29" s="47"/>
      <c r="H29" s="48"/>
      <c r="I29" s="47"/>
      <c r="J29" s="48"/>
    </row>
    <row r="30" spans="1:10" x14ac:dyDescent="0.55000000000000004">
      <c r="A30" s="43"/>
      <c r="B30" s="14"/>
      <c r="C30" s="44"/>
      <c r="D30" s="45"/>
      <c r="E30" s="45"/>
      <c r="F30" s="45"/>
      <c r="G30" s="47"/>
      <c r="H30" s="48"/>
      <c r="I30" s="47"/>
      <c r="J30" s="48"/>
    </row>
    <row r="31" spans="1:10" x14ac:dyDescent="0.55000000000000004">
      <c r="A31" s="43"/>
      <c r="B31" s="14"/>
      <c r="C31" s="44"/>
      <c r="D31" s="45"/>
      <c r="E31" s="45"/>
      <c r="F31" s="45"/>
      <c r="G31" s="47"/>
      <c r="H31" s="48"/>
      <c r="I31" s="47"/>
      <c r="J31" s="48"/>
    </row>
    <row r="32" spans="1:10" x14ac:dyDescent="0.55000000000000004">
      <c r="A32" s="43"/>
      <c r="B32" s="14"/>
      <c r="C32" s="44"/>
      <c r="D32" s="45"/>
      <c r="E32" s="45"/>
      <c r="F32" s="45"/>
      <c r="G32" s="47"/>
      <c r="H32" s="48"/>
      <c r="I32" s="47"/>
      <c r="J32" s="48"/>
    </row>
    <row r="33" spans="1:10" x14ac:dyDescent="0.55000000000000004">
      <c r="A33" s="43"/>
      <c r="B33" s="14"/>
      <c r="C33" s="44"/>
      <c r="D33" s="45"/>
      <c r="E33" s="45"/>
      <c r="F33" s="45"/>
      <c r="G33" s="47"/>
      <c r="H33" s="48"/>
      <c r="I33" s="47"/>
      <c r="J33" s="48"/>
    </row>
    <row r="34" spans="1:10" x14ac:dyDescent="0.55000000000000004">
      <c r="A34" s="43"/>
      <c r="B34" s="14"/>
      <c r="C34" s="44"/>
      <c r="D34" s="45"/>
      <c r="E34" s="45"/>
      <c r="F34" s="45"/>
      <c r="G34" s="47"/>
      <c r="H34" s="48"/>
      <c r="I34" s="47"/>
      <c r="J34" s="48"/>
    </row>
    <row r="35" spans="1:10" x14ac:dyDescent="0.55000000000000004">
      <c r="A35" s="43"/>
      <c r="B35" s="14"/>
      <c r="C35" s="44"/>
      <c r="D35" s="45"/>
      <c r="E35" s="45"/>
      <c r="F35" s="45"/>
      <c r="G35" s="47"/>
      <c r="H35" s="48"/>
      <c r="I35" s="47"/>
      <c r="J35" s="48"/>
    </row>
    <row r="36" spans="1:10" x14ac:dyDescent="0.55000000000000004">
      <c r="A36" s="43"/>
      <c r="B36" s="14"/>
      <c r="C36" s="44"/>
      <c r="D36" s="45"/>
      <c r="E36" s="45"/>
      <c r="F36" s="45"/>
      <c r="G36" s="47"/>
      <c r="H36" s="48"/>
      <c r="I36" s="47"/>
      <c r="J36" s="48"/>
    </row>
    <row r="37" spans="1:10" x14ac:dyDescent="0.55000000000000004">
      <c r="A37" s="43"/>
      <c r="B37" s="14"/>
      <c r="C37" s="44"/>
      <c r="D37" s="45"/>
      <c r="E37" s="45"/>
      <c r="F37" s="45"/>
      <c r="G37" s="47"/>
      <c r="H37" s="48"/>
      <c r="I37" s="47"/>
      <c r="J37" s="48"/>
    </row>
    <row r="38" spans="1:10" x14ac:dyDescent="0.55000000000000004">
      <c r="A38" s="43"/>
      <c r="B38" s="14"/>
      <c r="C38" s="44"/>
      <c r="D38" s="45"/>
      <c r="E38" s="45"/>
      <c r="F38" s="45"/>
      <c r="G38" s="47"/>
      <c r="H38" s="48"/>
      <c r="I38" s="47"/>
      <c r="J38" s="48"/>
    </row>
    <row r="39" spans="1:10" x14ac:dyDescent="0.55000000000000004">
      <c r="A39" s="43"/>
      <c r="B39" s="14"/>
      <c r="C39" s="44"/>
      <c r="D39" s="45"/>
      <c r="E39" s="45"/>
      <c r="F39" s="45"/>
      <c r="G39" s="47"/>
      <c r="H39" s="48"/>
      <c r="I39" s="47"/>
      <c r="J39" s="48"/>
    </row>
    <row r="40" spans="1:10" x14ac:dyDescent="0.55000000000000004">
      <c r="A40" s="43"/>
      <c r="B40" s="14"/>
      <c r="C40" s="44"/>
      <c r="D40" s="45"/>
      <c r="E40" s="45"/>
      <c r="F40" s="45"/>
      <c r="G40" s="47"/>
      <c r="H40" s="48"/>
      <c r="I40" s="47"/>
      <c r="J40" s="48"/>
    </row>
  </sheetData>
  <mergeCells count="174">
    <mergeCell ref="A40:B40"/>
    <mergeCell ref="C40:D40"/>
    <mergeCell ref="E40:F40"/>
    <mergeCell ref="G40:H40"/>
    <mergeCell ref="I40:J40"/>
    <mergeCell ref="A38:B38"/>
    <mergeCell ref="C38:D38"/>
    <mergeCell ref="E38:F38"/>
    <mergeCell ref="G38:H38"/>
    <mergeCell ref="I38:J38"/>
    <mergeCell ref="A39:B39"/>
    <mergeCell ref="C39:D39"/>
    <mergeCell ref="E39:F39"/>
    <mergeCell ref="G39:H39"/>
    <mergeCell ref="I39:J39"/>
    <mergeCell ref="A36:B36"/>
    <mergeCell ref="C36:D36"/>
    <mergeCell ref="E36:F36"/>
    <mergeCell ref="G36:H36"/>
    <mergeCell ref="I36:J36"/>
    <mergeCell ref="A37:B37"/>
    <mergeCell ref="C37:D37"/>
    <mergeCell ref="E37:F37"/>
    <mergeCell ref="G37:H37"/>
    <mergeCell ref="I37:J37"/>
    <mergeCell ref="A34:B34"/>
    <mergeCell ref="C34:D34"/>
    <mergeCell ref="E34:F34"/>
    <mergeCell ref="G34:H34"/>
    <mergeCell ref="I34:J34"/>
    <mergeCell ref="A35:B35"/>
    <mergeCell ref="C35:D35"/>
    <mergeCell ref="E35:F35"/>
    <mergeCell ref="G35:H35"/>
    <mergeCell ref="I35:J35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28:B28"/>
    <mergeCell ref="C28:D28"/>
    <mergeCell ref="E28:F28"/>
    <mergeCell ref="G28:H28"/>
    <mergeCell ref="I28:J28"/>
    <mergeCell ref="A29:B29"/>
    <mergeCell ref="C29:D29"/>
    <mergeCell ref="E29:F29"/>
    <mergeCell ref="G29:H29"/>
    <mergeCell ref="I29:J29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18:B18"/>
    <mergeCell ref="C18:D18"/>
    <mergeCell ref="E18:F18"/>
    <mergeCell ref="G18:H18"/>
    <mergeCell ref="I18:J18"/>
    <mergeCell ref="A19:B19"/>
    <mergeCell ref="C19:D19"/>
    <mergeCell ref="E19:F19"/>
    <mergeCell ref="G19:H19"/>
    <mergeCell ref="I19:J19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I1:J1"/>
    <mergeCell ref="A2:J2"/>
    <mergeCell ref="G3:J3"/>
    <mergeCell ref="A6:B7"/>
    <mergeCell ref="C6:D7"/>
    <mergeCell ref="E6:F7"/>
    <mergeCell ref="G6:H7"/>
    <mergeCell ref="I6:J6"/>
    <mergeCell ref="I7:J7"/>
  </mergeCells>
  <phoneticPr fontId="3"/>
  <pageMargins left="0.7" right="0.7" top="0.75" bottom="0.75" header="0.3" footer="0.3"/>
  <pageSetup paperSize="9" scale="99" orientation="portrait" r:id="rId1"/>
  <headerFooter>
    <oddHeader>&amp;R&amp;"Calibri"&amp;B&amp;18【別紙2】各企業の目標水準値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view="pageBreakPreview" zoomScale="60" zoomScaleNormal="100" workbookViewId="0">
      <selection sqref="A1:E27"/>
    </sheetView>
  </sheetViews>
  <sheetFormatPr defaultRowHeight="18" x14ac:dyDescent="0.55000000000000004"/>
  <cols>
    <col min="1" max="1" width="19.83203125" customWidth="1"/>
    <col min="2" max="2" width="9.08203125" customWidth="1"/>
    <col min="3" max="4" width="18.4140625" customWidth="1"/>
    <col min="5" max="5" width="29.25" customWidth="1"/>
  </cols>
  <sheetData>
    <row r="1" spans="1:5" x14ac:dyDescent="0.35">
      <c r="A1" s="1"/>
      <c r="B1" s="1"/>
      <c r="C1" s="1"/>
      <c r="D1" s="1"/>
      <c r="E1" s="1"/>
    </row>
    <row r="2" spans="1:5" ht="19" thickBot="1" x14ac:dyDescent="0.4">
      <c r="A2" s="1"/>
      <c r="B2" s="1"/>
      <c r="C2" s="1"/>
      <c r="D2" s="1"/>
      <c r="E2" s="49"/>
    </row>
    <row r="3" spans="1:5" ht="21" x14ac:dyDescent="0.55000000000000004">
      <c r="A3" s="50" t="s">
        <v>30</v>
      </c>
      <c r="B3" s="51"/>
      <c r="C3" s="51"/>
      <c r="D3" s="51"/>
      <c r="E3" s="52"/>
    </row>
    <row r="4" spans="1:5" x14ac:dyDescent="0.35">
      <c r="A4" s="53"/>
      <c r="B4" s="20"/>
      <c r="C4" s="20"/>
      <c r="D4" s="20"/>
      <c r="E4" s="54"/>
    </row>
    <row r="5" spans="1:5" x14ac:dyDescent="0.55000000000000004">
      <c r="A5" s="55" t="s">
        <v>31</v>
      </c>
      <c r="B5" s="56" t="s">
        <v>32</v>
      </c>
      <c r="C5" s="56" t="s">
        <v>33</v>
      </c>
      <c r="D5" s="56" t="s">
        <v>34</v>
      </c>
      <c r="E5" s="57" t="s">
        <v>35</v>
      </c>
    </row>
    <row r="6" spans="1:5" x14ac:dyDescent="0.55000000000000004">
      <c r="A6" s="58" t="s">
        <v>36</v>
      </c>
      <c r="B6" s="59"/>
      <c r="C6" s="60"/>
      <c r="D6" s="61"/>
      <c r="E6" s="62"/>
    </row>
    <row r="7" spans="1:5" x14ac:dyDescent="0.55000000000000004">
      <c r="A7" s="58"/>
      <c r="B7" s="59"/>
      <c r="C7" s="59"/>
      <c r="D7" s="59"/>
      <c r="E7" s="62"/>
    </row>
    <row r="8" spans="1:5" x14ac:dyDescent="0.55000000000000004">
      <c r="A8" s="58"/>
      <c r="B8" s="59"/>
      <c r="C8" s="59"/>
      <c r="D8" s="59"/>
      <c r="E8" s="62"/>
    </row>
    <row r="9" spans="1:5" x14ac:dyDescent="0.55000000000000004">
      <c r="A9" s="58" t="s">
        <v>37</v>
      </c>
      <c r="B9" s="59"/>
      <c r="C9" s="59"/>
      <c r="D9" s="59"/>
      <c r="E9" s="63"/>
    </row>
    <row r="10" spans="1:5" x14ac:dyDescent="0.55000000000000004">
      <c r="A10" s="58"/>
      <c r="B10" s="59"/>
      <c r="C10" s="59"/>
      <c r="D10" s="64"/>
      <c r="E10" s="63"/>
    </row>
    <row r="11" spans="1:5" x14ac:dyDescent="0.55000000000000004">
      <c r="A11" s="58"/>
      <c r="B11" s="59"/>
      <c r="C11" s="59"/>
      <c r="D11" s="64"/>
      <c r="E11" s="62"/>
    </row>
    <row r="12" spans="1:5" x14ac:dyDescent="0.55000000000000004">
      <c r="A12" s="58" t="s">
        <v>38</v>
      </c>
      <c r="B12" s="59"/>
      <c r="C12" s="61"/>
      <c r="D12" s="61"/>
      <c r="E12" s="65"/>
    </row>
    <row r="13" spans="1:5" x14ac:dyDescent="0.55000000000000004">
      <c r="A13" s="58"/>
      <c r="B13" s="59"/>
      <c r="C13" s="59"/>
      <c r="D13" s="59"/>
      <c r="E13" s="65"/>
    </row>
    <row r="14" spans="1:5" x14ac:dyDescent="0.55000000000000004">
      <c r="A14" s="58"/>
      <c r="B14" s="59"/>
      <c r="C14" s="59"/>
      <c r="D14" s="59"/>
      <c r="E14" s="62"/>
    </row>
    <row r="15" spans="1:5" x14ac:dyDescent="0.55000000000000004">
      <c r="A15" s="58" t="s">
        <v>39</v>
      </c>
      <c r="B15" s="59"/>
      <c r="C15" s="59"/>
      <c r="D15" s="61"/>
      <c r="E15" s="65"/>
    </row>
    <row r="16" spans="1:5" x14ac:dyDescent="0.55000000000000004">
      <c r="A16" s="58"/>
      <c r="B16" s="59"/>
      <c r="C16" s="61"/>
      <c r="D16" s="59"/>
      <c r="E16" s="65"/>
    </row>
    <row r="17" spans="1:5" x14ac:dyDescent="0.55000000000000004">
      <c r="A17" s="58"/>
      <c r="B17" s="59"/>
      <c r="C17" s="59"/>
      <c r="D17" s="59"/>
      <c r="E17" s="62"/>
    </row>
    <row r="18" spans="1:5" x14ac:dyDescent="0.55000000000000004">
      <c r="A18" s="58" t="s">
        <v>40</v>
      </c>
      <c r="B18" s="59"/>
      <c r="C18" s="59"/>
      <c r="D18" s="59"/>
      <c r="E18" s="65"/>
    </row>
    <row r="19" spans="1:5" x14ac:dyDescent="0.55000000000000004">
      <c r="A19" s="58"/>
      <c r="B19" s="59"/>
      <c r="C19" s="59"/>
      <c r="D19" s="59"/>
      <c r="E19" s="62"/>
    </row>
    <row r="20" spans="1:5" x14ac:dyDescent="0.55000000000000004">
      <c r="A20" s="58"/>
      <c r="B20" s="59"/>
      <c r="C20" s="59"/>
      <c r="D20" s="59"/>
      <c r="E20" s="62"/>
    </row>
    <row r="21" spans="1:5" x14ac:dyDescent="0.55000000000000004">
      <c r="A21" s="58" t="s">
        <v>41</v>
      </c>
      <c r="B21" s="59"/>
      <c r="C21" s="61"/>
      <c r="D21" s="66"/>
      <c r="E21" s="65"/>
    </row>
    <row r="22" spans="1:5" ht="18.5" thickBot="1" x14ac:dyDescent="0.4">
      <c r="A22" s="67"/>
      <c r="B22" s="68"/>
      <c r="C22" s="68"/>
      <c r="D22" s="68"/>
      <c r="E22" s="69"/>
    </row>
    <row r="23" spans="1:5" x14ac:dyDescent="0.35">
      <c r="A23" s="1"/>
      <c r="B23" s="1"/>
      <c r="C23" s="1"/>
      <c r="D23" s="1"/>
      <c r="E23" s="1"/>
    </row>
    <row r="24" spans="1:5" x14ac:dyDescent="0.55000000000000004">
      <c r="A24" s="70" t="s">
        <v>42</v>
      </c>
      <c r="B24" s="71"/>
      <c r="C24" s="71"/>
      <c r="D24" s="71"/>
      <c r="E24" s="71"/>
    </row>
    <row r="25" spans="1:5" x14ac:dyDescent="0.55000000000000004">
      <c r="A25" s="71"/>
      <c r="B25" s="71"/>
      <c r="C25" s="71"/>
      <c r="D25" s="71"/>
      <c r="E25" s="71"/>
    </row>
    <row r="26" spans="1:5" x14ac:dyDescent="0.55000000000000004">
      <c r="A26" s="71"/>
      <c r="B26" s="71"/>
      <c r="C26" s="71"/>
      <c r="D26" s="71"/>
      <c r="E26" s="71"/>
    </row>
    <row r="27" spans="1:5" x14ac:dyDescent="0.55000000000000004">
      <c r="A27" s="71"/>
      <c r="B27" s="71"/>
      <c r="C27" s="71"/>
      <c r="D27" s="71"/>
      <c r="E27" s="71"/>
    </row>
  </sheetData>
  <mergeCells count="2">
    <mergeCell ref="A3:E3"/>
    <mergeCell ref="A24:E27"/>
  </mergeCells>
  <phoneticPr fontId="3"/>
  <dataValidations count="1">
    <dataValidation type="list" allowBlank="1" showInputMessage="1" showErrorMessage="1" sqref="B6:B22">
      <formula1>$G$5:$G$12</formula1>
    </dataValidation>
  </dataValidations>
  <pageMargins left="0.7" right="0.7" top="0.75" bottom="0.75" header="0.3" footer="0.3"/>
  <pageSetup paperSize="9" scale="84" orientation="portrait" r:id="rId1"/>
  <headerFooter>
    <oddHeader>&amp;R&amp;"Calibri"&amp;B&amp;18【別紙3】変更点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3"/>
  <sheetViews>
    <sheetView view="pageBreakPreview" zoomScale="60" zoomScaleNormal="100" workbookViewId="0">
      <selection sqref="A1:AD63"/>
    </sheetView>
  </sheetViews>
  <sheetFormatPr defaultRowHeight="18" x14ac:dyDescent="0.55000000000000004"/>
  <cols>
    <col min="1" max="1" width="17.1640625" customWidth="1"/>
    <col min="2" max="3" width="13.4140625" customWidth="1"/>
    <col min="4" max="28" width="9.1640625" customWidth="1"/>
    <col min="29" max="30" width="11" bestFit="1" customWidth="1"/>
  </cols>
  <sheetData>
    <row r="1" spans="1:30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3"/>
      <c r="AD1" s="73"/>
    </row>
    <row r="2" spans="1:30" x14ac:dyDescent="0.3">
      <c r="A2" s="74" t="s">
        <v>43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2"/>
    </row>
    <row r="3" spans="1:30" x14ac:dyDescent="0.3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2"/>
    </row>
    <row r="4" spans="1:30" x14ac:dyDescent="0.3">
      <c r="A4" s="75" t="s">
        <v>44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</row>
    <row r="5" spans="1:30" x14ac:dyDescent="0.55000000000000004">
      <c r="A5" s="76" t="s">
        <v>45</v>
      </c>
      <c r="B5" s="76" t="s">
        <v>46</v>
      </c>
      <c r="C5" s="76"/>
      <c r="D5" s="76" t="s">
        <v>47</v>
      </c>
      <c r="E5" s="76" t="s">
        <v>48</v>
      </c>
      <c r="F5" s="76" t="s">
        <v>49</v>
      </c>
      <c r="G5" s="76" t="s">
        <v>50</v>
      </c>
      <c r="H5" s="76" t="s">
        <v>51</v>
      </c>
      <c r="I5" s="76" t="s">
        <v>52</v>
      </c>
      <c r="J5" s="76" t="s">
        <v>53</v>
      </c>
      <c r="K5" s="76" t="s">
        <v>54</v>
      </c>
      <c r="L5" s="76" t="s">
        <v>55</v>
      </c>
      <c r="M5" s="76" t="s">
        <v>56</v>
      </c>
      <c r="N5" s="76" t="s">
        <v>57</v>
      </c>
      <c r="O5" s="76" t="s">
        <v>58</v>
      </c>
      <c r="P5" s="76" t="s">
        <v>59</v>
      </c>
      <c r="Q5" s="76" t="s">
        <v>60</v>
      </c>
      <c r="R5" s="76" t="s">
        <v>61</v>
      </c>
      <c r="S5" s="76" t="s">
        <v>62</v>
      </c>
      <c r="T5" s="76" t="s">
        <v>63</v>
      </c>
      <c r="U5" s="76" t="s">
        <v>64</v>
      </c>
      <c r="V5" s="76" t="s">
        <v>65</v>
      </c>
      <c r="W5" s="76" t="s">
        <v>66</v>
      </c>
      <c r="X5" s="76" t="s">
        <v>67</v>
      </c>
      <c r="Y5" s="76" t="s">
        <v>68</v>
      </c>
      <c r="Z5" s="76" t="s">
        <v>69</v>
      </c>
      <c r="AA5" s="76" t="s">
        <v>70</v>
      </c>
      <c r="AB5" s="76" t="s">
        <v>71</v>
      </c>
      <c r="AC5" s="76" t="s">
        <v>72</v>
      </c>
      <c r="AD5" s="76" t="s">
        <v>73</v>
      </c>
    </row>
    <row r="6" spans="1:30" x14ac:dyDescent="0.3">
      <c r="A6" s="77" t="s">
        <v>77</v>
      </c>
      <c r="B6" s="78" t="s">
        <v>78</v>
      </c>
      <c r="C6" s="78"/>
      <c r="D6" s="79">
        <v>0</v>
      </c>
      <c r="E6" s="79">
        <v>0</v>
      </c>
      <c r="F6" s="79">
        <v>0</v>
      </c>
      <c r="G6" s="79">
        <v>0</v>
      </c>
      <c r="H6" s="79">
        <v>0</v>
      </c>
      <c r="I6" s="79">
        <v>0</v>
      </c>
      <c r="J6" s="79">
        <v>0</v>
      </c>
      <c r="K6" s="79">
        <v>0</v>
      </c>
      <c r="L6" s="79">
        <v>0</v>
      </c>
      <c r="M6" s="79">
        <v>0</v>
      </c>
      <c r="N6" s="79">
        <v>306</v>
      </c>
      <c r="O6" s="79">
        <v>215</v>
      </c>
      <c r="P6" s="79">
        <v>245</v>
      </c>
      <c r="Q6" s="79">
        <v>235</v>
      </c>
      <c r="R6" s="79">
        <v>259</v>
      </c>
      <c r="S6" s="79">
        <v>188</v>
      </c>
      <c r="T6" s="79">
        <v>212</v>
      </c>
      <c r="U6" s="79">
        <v>154</v>
      </c>
      <c r="V6" s="79">
        <v>148</v>
      </c>
      <c r="W6" s="79">
        <v>195</v>
      </c>
      <c r="X6" s="79">
        <v>0</v>
      </c>
      <c r="Y6" s="79">
        <v>0</v>
      </c>
      <c r="Z6" s="79">
        <v>0</v>
      </c>
      <c r="AA6" s="79">
        <v>0</v>
      </c>
      <c r="AB6" s="79">
        <v>0</v>
      </c>
      <c r="AC6" s="79">
        <f>IF(ISERROR('[1]入力（基礎）'!$E$63),"",'[1]入力（基礎）'!$E$63)</f>
        <v>212</v>
      </c>
      <c r="AD6" s="79">
        <f>IF(ISERROR('[1]入力（基礎）'!$G$63),"",'[1]入力（基礎）'!$G$63)</f>
        <v>212</v>
      </c>
    </row>
    <row r="7" spans="1:30" x14ac:dyDescent="0.3">
      <c r="A7" s="80"/>
      <c r="B7" s="81" t="s">
        <v>79</v>
      </c>
      <c r="C7" s="81"/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2">
        <v>0</v>
      </c>
      <c r="J7" s="82">
        <v>0</v>
      </c>
      <c r="K7" s="82">
        <v>0</v>
      </c>
      <c r="L7" s="82">
        <v>0</v>
      </c>
      <c r="M7" s="82">
        <v>0</v>
      </c>
      <c r="N7" s="82">
        <v>1.4433962264150944</v>
      </c>
      <c r="O7" s="82">
        <v>1.0141509433962264</v>
      </c>
      <c r="P7" s="82">
        <v>1.1556603773584906</v>
      </c>
      <c r="Q7" s="82">
        <v>1.1084905660377358</v>
      </c>
      <c r="R7" s="82">
        <v>1.2216981132075471</v>
      </c>
      <c r="S7" s="82">
        <v>0.8867924528301887</v>
      </c>
      <c r="T7" s="82">
        <v>1</v>
      </c>
      <c r="U7" s="82">
        <v>0.72641509433962259</v>
      </c>
      <c r="V7" s="82">
        <v>0.69811320754716977</v>
      </c>
      <c r="W7" s="82">
        <v>0.91981132075471694</v>
      </c>
      <c r="X7" s="82">
        <v>0</v>
      </c>
      <c r="Y7" s="82">
        <v>0</v>
      </c>
      <c r="Z7" s="82">
        <v>0</v>
      </c>
      <c r="AA7" s="82">
        <v>0</v>
      </c>
      <c r="AB7" s="82">
        <v>0</v>
      </c>
      <c r="AC7" s="82">
        <f t="shared" ref="D7:AC7" si="0">IF(ISERROR(AC6/$AC$6),"",AC6/$AC$6)</f>
        <v>1</v>
      </c>
      <c r="AD7" s="83"/>
    </row>
    <row r="8" spans="1:30" x14ac:dyDescent="0.3">
      <c r="A8" s="84"/>
      <c r="B8" s="81" t="s">
        <v>80</v>
      </c>
      <c r="C8" s="81"/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1.4433962264150944</v>
      </c>
      <c r="O8" s="82">
        <v>1.0141509433962264</v>
      </c>
      <c r="P8" s="82">
        <v>1.1556603773584906</v>
      </c>
      <c r="Q8" s="82">
        <v>1.1084905660377358</v>
      </c>
      <c r="R8" s="82">
        <v>1.2216981132075471</v>
      </c>
      <c r="S8" s="82">
        <v>0.8867924528301887</v>
      </c>
      <c r="T8" s="82">
        <v>1</v>
      </c>
      <c r="U8" s="82">
        <v>0.72641509433962259</v>
      </c>
      <c r="V8" s="82">
        <v>0.69811320754716977</v>
      </c>
      <c r="W8" s="82">
        <v>0.91981132075471694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f>IF(ISERROR(AC$6/'[1]入力（基礎）'!$D$63),"",AC$6/'[1]入力（基礎）'!$D$63)</f>
        <v>1</v>
      </c>
      <c r="AD8" s="82">
        <f>IF(ISERROR(AD$6/'[1]入力（基礎）'!$D$63),"",AD$6/'[1]入力（基礎）'!$D$63)</f>
        <v>1</v>
      </c>
    </row>
    <row r="9" spans="1:30" x14ac:dyDescent="0.3">
      <c r="A9" s="77" t="s">
        <v>81</v>
      </c>
      <c r="B9" s="85" t="s">
        <v>82</v>
      </c>
      <c r="C9" s="86" t="s">
        <v>83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87">
        <v>0.39876866999999999</v>
      </c>
      <c r="O9" s="87">
        <v>0.3885820559999999</v>
      </c>
      <c r="P9" s="87">
        <v>0.43703058599999994</v>
      </c>
      <c r="Q9" s="87">
        <v>0.36721501199999995</v>
      </c>
      <c r="R9" s="87">
        <v>0.38982432599999994</v>
      </c>
      <c r="S9" s="87">
        <v>0.29019427199999998</v>
      </c>
      <c r="T9" s="87">
        <v>0.35280467999999998</v>
      </c>
      <c r="U9" s="87">
        <v>0.32274241679999999</v>
      </c>
      <c r="V9" s="87">
        <v>0.3264127248</v>
      </c>
      <c r="W9" s="87">
        <v>0.33277459199999998</v>
      </c>
      <c r="X9" s="79">
        <v>0</v>
      </c>
      <c r="Y9" s="79">
        <v>0</v>
      </c>
      <c r="Z9" s="79">
        <v>0</v>
      </c>
      <c r="AA9" s="79">
        <v>0</v>
      </c>
      <c r="AB9" s="79">
        <v>0</v>
      </c>
      <c r="AC9" s="79">
        <f>IF(ISERROR('[1]入力（基礎）'!$E$64),"",'[1]入力（基礎）'!$E$64)</f>
        <v>0</v>
      </c>
      <c r="AD9" s="79">
        <f>IF(ISERROR('[1]入力（基礎）'!$G$64),"",'[1]入力（基礎）'!$G$64)</f>
        <v>0</v>
      </c>
    </row>
    <row r="10" spans="1:30" x14ac:dyDescent="0.3">
      <c r="A10" s="80"/>
      <c r="B10" s="88" t="s">
        <v>84</v>
      </c>
      <c r="C10" s="86" t="s">
        <v>85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154.5615</v>
      </c>
      <c r="O10" s="79">
        <v>150.61319999999998</v>
      </c>
      <c r="P10" s="79">
        <v>169.39169999999999</v>
      </c>
      <c r="Q10" s="79">
        <v>142.3314</v>
      </c>
      <c r="R10" s="79">
        <v>151.09469999999996</v>
      </c>
      <c r="S10" s="79">
        <v>112.47839999999999</v>
      </c>
      <c r="T10" s="79">
        <v>136.74600000000001</v>
      </c>
      <c r="U10" s="79">
        <v>125.09396000000001</v>
      </c>
      <c r="V10" s="79">
        <v>126.51656</v>
      </c>
      <c r="W10" s="79">
        <v>128.98239999999998</v>
      </c>
      <c r="X10" s="79">
        <v>0</v>
      </c>
      <c r="Y10" s="79">
        <v>0</v>
      </c>
      <c r="Z10" s="79">
        <v>0</v>
      </c>
      <c r="AA10" s="79">
        <v>0</v>
      </c>
      <c r="AB10" s="79">
        <v>0</v>
      </c>
      <c r="AC10" s="79">
        <f>IF(ISERROR('[1]入力（基礎）'!$E$65),"",'[1]入力（基礎）'!$E$65)</f>
        <v>0</v>
      </c>
      <c r="AD10" s="79">
        <f>IF(ISERROR('[1]入力（基礎）'!$G$65),"",'[1]入力（基礎）'!$G$65)</f>
        <v>0</v>
      </c>
    </row>
    <row r="11" spans="1:30" x14ac:dyDescent="0.3">
      <c r="A11" s="80"/>
      <c r="B11" s="89" t="s">
        <v>86</v>
      </c>
      <c r="C11" s="86" t="s">
        <v>87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1605</v>
      </c>
      <c r="O11" s="79">
        <v>1564</v>
      </c>
      <c r="P11" s="79">
        <v>1759</v>
      </c>
      <c r="Q11" s="79">
        <v>1478</v>
      </c>
      <c r="R11" s="79">
        <v>1569</v>
      </c>
      <c r="S11" s="79">
        <v>1168</v>
      </c>
      <c r="T11" s="79">
        <v>1420</v>
      </c>
      <c r="U11" s="79">
        <v>1319</v>
      </c>
      <c r="V11" s="79">
        <v>1334</v>
      </c>
      <c r="W11" s="79">
        <v>1360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f>IF(ISERROR('[1]入力（基礎）'!$E$66),"",'[1]入力（基礎）'!$E$66)</f>
        <v>0</v>
      </c>
      <c r="AD11" s="79">
        <f>IF(ISERROR('[1]入力（基礎）'!$G$66),"",'[1]入力（基礎）'!$G$66)</f>
        <v>0</v>
      </c>
    </row>
    <row r="12" spans="1:30" x14ac:dyDescent="0.3">
      <c r="A12" s="80"/>
      <c r="B12" s="90" t="s">
        <v>88</v>
      </c>
      <c r="C12" s="86" t="s">
        <v>83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82"/>
      <c r="V12" s="82"/>
      <c r="W12" s="82"/>
      <c r="X12" s="82"/>
      <c r="Y12" s="82"/>
      <c r="Z12" s="82"/>
      <c r="AA12" s="82"/>
      <c r="AB12" s="82"/>
      <c r="AC12" s="92" t="str">
        <f>IF(ISERROR(('[1]入力（基礎）'!$D$64-AC$9)/('[1]入力（基礎）'!$D$64-$AC$9)),"",('[1]入力（基礎）'!$D$64-AC$9)/('[1]入力（基礎）'!$D$64-$AC$9))</f>
        <v/>
      </c>
      <c r="AD12" s="92" t="str">
        <f>IF(ISERROR(('[1]入力（基礎）'!$D$64-AD$9)/('[1]入力（基礎）'!$D$64-$AD$9)),"",('[1]入力（基礎）'!$D$64-AD$9)/('[1]入力（基礎）'!$D$64-$AD$9))</f>
        <v/>
      </c>
    </row>
    <row r="13" spans="1:30" x14ac:dyDescent="0.3">
      <c r="A13" s="80"/>
      <c r="B13" s="90"/>
      <c r="C13" s="86" t="s">
        <v>85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82"/>
      <c r="V13" s="82"/>
      <c r="W13" s="82"/>
      <c r="X13" s="82"/>
      <c r="Y13" s="82"/>
      <c r="Z13" s="82"/>
      <c r="AA13" s="82"/>
      <c r="AB13" s="82"/>
      <c r="AC13" s="92" t="str">
        <f>IF(ISERROR(('[1]入力（基礎）'!$D$65-AC$10)/('[1]入力（基礎）'!$D$65-$AC$10)),"",('[1]入力（基礎）'!$D$65-AC$10)/('[1]入力（基礎）'!$D$65-$AC$10))</f>
        <v/>
      </c>
      <c r="AD13" s="92" t="str">
        <f>IF(ISERROR(('[1]入力（基礎）'!$D$65-AD$10)/('[1]入力（基礎）'!$D$65-$AD$10)),"",('[1]入力（基礎）'!$D$65-AD$10)/('[1]入力（基礎）'!$D$65-$AD$10))</f>
        <v/>
      </c>
    </row>
    <row r="14" spans="1:30" x14ac:dyDescent="0.3">
      <c r="A14" s="80"/>
      <c r="B14" s="90"/>
      <c r="C14" s="86" t="s">
        <v>87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82"/>
      <c r="V14" s="82"/>
      <c r="W14" s="82"/>
      <c r="X14" s="82"/>
      <c r="Y14" s="82"/>
      <c r="Z14" s="82"/>
      <c r="AA14" s="82"/>
      <c r="AB14" s="82"/>
      <c r="AC14" s="92" t="str">
        <f>IF(ISERROR(('[1]入力（基礎）'!$D$66-AC$10)/('[1]入力（基礎）'!$D$66-$AC$10)),"",('[1]入力（基礎）'!$D$66-AC$10)/('[1]入力（基礎）'!$D$66-$AC$10))</f>
        <v/>
      </c>
      <c r="AD14" s="92" t="str">
        <f>IF(ISERROR(('[1]入力（基礎）'!$D$66-AD$10)/('[1]入力（基礎）'!$D$66-$AD$10)),"",('[1]入力（基礎）'!$D$66-AD$10)/('[1]入力（基礎）'!$D$66-$AD$10))</f>
        <v/>
      </c>
    </row>
    <row r="15" spans="1:30" x14ac:dyDescent="0.3">
      <c r="A15" s="80"/>
      <c r="B15" s="86" t="s">
        <v>89</v>
      </c>
      <c r="C15" s="8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82"/>
      <c r="V15" s="82"/>
      <c r="W15" s="82"/>
      <c r="X15" s="82"/>
      <c r="Y15" s="82"/>
      <c r="Z15" s="82"/>
      <c r="AA15" s="82"/>
      <c r="AB15" s="82"/>
      <c r="AC15" s="93" t="s">
        <v>74</v>
      </c>
      <c r="AD15" s="93" t="s">
        <v>74</v>
      </c>
    </row>
    <row r="16" spans="1:30" x14ac:dyDescent="0.3">
      <c r="A16" s="84"/>
      <c r="B16" s="94" t="s">
        <v>80</v>
      </c>
      <c r="C16" s="81" t="s">
        <v>83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 t="str">
        <f>IF(ISERROR(AC9/('[1]入力（基礎）'!$D$64)),"",AC9/('[1]入力（基礎）'!$D$64))</f>
        <v/>
      </c>
      <c r="AD16" s="82" t="str">
        <f>IF(ISERROR(AD9/('[1]入力（基礎）'!$D$64)),"",AD9/('[1]入力（基礎）'!$D$64))</f>
        <v/>
      </c>
    </row>
    <row r="17" spans="1:30" x14ac:dyDescent="0.3">
      <c r="A17" s="95" t="s">
        <v>90</v>
      </c>
      <c r="B17" s="85" t="s">
        <v>91</v>
      </c>
      <c r="C17" s="86" t="s">
        <v>92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87">
        <v>0.66</v>
      </c>
      <c r="O17" s="87">
        <v>0.71</v>
      </c>
      <c r="P17" s="87">
        <v>0.78</v>
      </c>
      <c r="Q17" s="87">
        <v>0.61</v>
      </c>
      <c r="R17" s="87">
        <v>0.65</v>
      </c>
      <c r="S17" s="87">
        <v>0.6</v>
      </c>
      <c r="T17" s="87">
        <v>0.81</v>
      </c>
      <c r="U17" s="87">
        <v>0.75</v>
      </c>
      <c r="V17" s="87">
        <v>0.74</v>
      </c>
      <c r="W17" s="87">
        <v>0.73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f>IF(ISERROR('[1]入力（基礎）'!$E$67),"",'[1]入力（基礎）'!$E$67)</f>
        <v>0</v>
      </c>
      <c r="AD17" s="79">
        <f>IF(ISERROR('[1]入力（基礎）'!$G$67),"",'[1]入力（基礎）'!$G$67)</f>
        <v>0</v>
      </c>
    </row>
    <row r="18" spans="1:30" x14ac:dyDescent="0.3">
      <c r="A18" s="96"/>
      <c r="B18" s="88"/>
      <c r="C18" s="86" t="s">
        <v>93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87">
        <v>0.66</v>
      </c>
      <c r="O18" s="87">
        <v>0.71</v>
      </c>
      <c r="P18" s="87">
        <v>0.66</v>
      </c>
      <c r="Q18" s="87">
        <v>0.52</v>
      </c>
      <c r="R18" s="87">
        <v>0.55000000000000004</v>
      </c>
      <c r="S18" s="87">
        <v>0.56000000000000005</v>
      </c>
      <c r="T18" s="87">
        <v>0.69</v>
      </c>
      <c r="U18" s="87">
        <v>0.75</v>
      </c>
      <c r="V18" s="87">
        <v>0.74</v>
      </c>
      <c r="W18" s="87">
        <v>0.72</v>
      </c>
      <c r="X18" s="79">
        <v>0</v>
      </c>
      <c r="Y18" s="79">
        <v>0</v>
      </c>
      <c r="Z18" s="79">
        <v>0</v>
      </c>
      <c r="AA18" s="79">
        <v>0</v>
      </c>
      <c r="AB18" s="79">
        <v>0</v>
      </c>
      <c r="AC18" s="79"/>
      <c r="AD18" s="79"/>
    </row>
    <row r="19" spans="1:30" x14ac:dyDescent="0.3">
      <c r="A19" s="96"/>
      <c r="B19" s="88"/>
      <c r="C19" s="86" t="s">
        <v>94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87">
        <v>0.78</v>
      </c>
      <c r="O19" s="87">
        <v>0.76</v>
      </c>
      <c r="P19" s="87">
        <v>0.86</v>
      </c>
      <c r="Q19" s="87">
        <v>0.72</v>
      </c>
      <c r="R19" s="87">
        <v>0.76</v>
      </c>
      <c r="S19" s="87">
        <v>0.56999999999999995</v>
      </c>
      <c r="T19" s="87">
        <v>0.69</v>
      </c>
      <c r="U19" s="87">
        <v>0.64</v>
      </c>
      <c r="V19" s="87">
        <v>0.65</v>
      </c>
      <c r="W19" s="87">
        <v>0.66</v>
      </c>
      <c r="X19" s="79">
        <v>0</v>
      </c>
      <c r="Y19" s="79">
        <v>0</v>
      </c>
      <c r="Z19" s="79">
        <v>0</v>
      </c>
      <c r="AA19" s="79">
        <v>0</v>
      </c>
      <c r="AB19" s="79">
        <v>0</v>
      </c>
      <c r="AC19" s="79"/>
      <c r="AD19" s="79"/>
    </row>
    <row r="20" spans="1:30" x14ac:dyDescent="0.3">
      <c r="A20" s="96"/>
      <c r="B20" s="89"/>
      <c r="C20" s="86" t="s">
        <v>95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87">
        <v>0.66</v>
      </c>
      <c r="O20" s="87">
        <v>0.64</v>
      </c>
      <c r="P20" s="87">
        <v>0.72</v>
      </c>
      <c r="Q20" s="87">
        <v>0.61</v>
      </c>
      <c r="R20" s="87">
        <v>0.64</v>
      </c>
      <c r="S20" s="87">
        <v>0.48</v>
      </c>
      <c r="T20" s="87">
        <v>0.57999999999999996</v>
      </c>
      <c r="U20" s="87">
        <v>0.54</v>
      </c>
      <c r="V20" s="87">
        <v>0.55000000000000004</v>
      </c>
      <c r="W20" s="87">
        <v>0.56000000000000005</v>
      </c>
      <c r="X20" s="79">
        <v>0</v>
      </c>
      <c r="Y20" s="79">
        <v>0</v>
      </c>
      <c r="Z20" s="79">
        <v>0</v>
      </c>
      <c r="AA20" s="79">
        <v>0</v>
      </c>
      <c r="AB20" s="79">
        <v>0</v>
      </c>
      <c r="AC20" s="79"/>
      <c r="AD20" s="79"/>
    </row>
    <row r="21" spans="1:30" x14ac:dyDescent="0.3">
      <c r="A21" s="97"/>
      <c r="B21" s="89" t="s">
        <v>88</v>
      </c>
      <c r="C21" s="8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82"/>
      <c r="V21" s="82"/>
      <c r="W21" s="82"/>
      <c r="X21" s="82"/>
      <c r="Y21" s="82"/>
      <c r="Z21" s="82"/>
      <c r="AA21" s="82"/>
      <c r="AB21" s="82"/>
      <c r="AC21" s="82" t="str">
        <f>IF(ISERROR(('[1]入力（基礎）'!$D$67-AC$17)/('[1]入力（基礎）'!$D$67-$AC$17)),"",('[1]入力（基礎）'!$D$67-AC$17)/('[1]入力（基礎）'!$D$67-$AC$17))</f>
        <v/>
      </c>
      <c r="AD21" s="82" t="str">
        <f>IF(ISERROR(('[1]入力（基礎）'!$D$67-AD$17)/('[1]入力（基礎）'!$D$67-$AD$17)),"",('[1]入力（基礎）'!$D$67-AD$17)/('[1]入力（基礎）'!$D$67-$AD$17))</f>
        <v/>
      </c>
    </row>
    <row r="22" spans="1:30" x14ac:dyDescent="0.3">
      <c r="A22" s="97"/>
      <c r="B22" s="81" t="s">
        <v>89</v>
      </c>
      <c r="C22" s="8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82"/>
      <c r="V22" s="82"/>
      <c r="W22" s="82"/>
      <c r="X22" s="82"/>
      <c r="Y22" s="82"/>
      <c r="Z22" s="82"/>
      <c r="AA22" s="82"/>
      <c r="AB22" s="82"/>
      <c r="AC22" s="98" t="s">
        <v>74</v>
      </c>
      <c r="AD22" s="98" t="s">
        <v>74</v>
      </c>
    </row>
    <row r="23" spans="1:30" x14ac:dyDescent="0.3">
      <c r="A23" s="99"/>
      <c r="B23" s="100" t="s">
        <v>80</v>
      </c>
      <c r="C23" s="101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</row>
    <row r="24" spans="1:30" x14ac:dyDescent="0.3">
      <c r="A24" s="103" t="s">
        <v>96</v>
      </c>
      <c r="B24" s="85" t="s">
        <v>97</v>
      </c>
      <c r="C24" s="86" t="s">
        <v>83</v>
      </c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>
        <v>1.303165588235294E-3</v>
      </c>
      <c r="O24" s="104">
        <v>1.8073583999999995E-3</v>
      </c>
      <c r="P24" s="104">
        <v>1.7837983102040815E-3</v>
      </c>
      <c r="Q24" s="104">
        <v>1.5626170723404254E-3</v>
      </c>
      <c r="R24" s="104">
        <v>1.5051132277992276E-3</v>
      </c>
      <c r="S24" s="104">
        <v>1.5435865531914891E-3</v>
      </c>
      <c r="T24" s="104">
        <v>1.6641730188679245E-3</v>
      </c>
      <c r="U24" s="104">
        <v>2.0957299792207793E-3</v>
      </c>
      <c r="V24" s="104">
        <v>2.2054913837837838E-3</v>
      </c>
      <c r="W24" s="104">
        <v>1.706536369230769E-3</v>
      </c>
      <c r="X24" s="87"/>
      <c r="Y24" s="87"/>
      <c r="Z24" s="87"/>
      <c r="AA24" s="87"/>
      <c r="AB24" s="87"/>
      <c r="AC24" s="104">
        <f>IF(ISERROR('[1]入力（基礎）'!$E$68),"",'[1]入力（基礎）'!$E$68)</f>
        <v>0</v>
      </c>
      <c r="AD24" s="104">
        <f>IF(ISERROR('[1]入力（基礎）'!$G$68),"",'[1]入力（基礎）'!$G$68)</f>
        <v>0</v>
      </c>
    </row>
    <row r="25" spans="1:30" x14ac:dyDescent="0.3">
      <c r="A25" s="105"/>
      <c r="B25" s="88"/>
      <c r="C25" s="86" t="s">
        <v>85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>
        <v>0.50510294117647059</v>
      </c>
      <c r="O25" s="104">
        <v>0.70052651162790691</v>
      </c>
      <c r="P25" s="104">
        <v>0.69139469387755093</v>
      </c>
      <c r="Q25" s="104">
        <v>0.60566553191489358</v>
      </c>
      <c r="R25" s="104">
        <v>0.58337722007721993</v>
      </c>
      <c r="S25" s="104">
        <v>0.59828936170212765</v>
      </c>
      <c r="T25" s="104">
        <v>0.6450283018867925</v>
      </c>
      <c r="U25" s="104">
        <v>0.81229844155844166</v>
      </c>
      <c r="V25" s="104">
        <v>0.85484162162162158</v>
      </c>
      <c r="W25" s="104">
        <v>0.66144820512820501</v>
      </c>
      <c r="X25" s="87"/>
      <c r="Y25" s="87"/>
      <c r="Z25" s="87"/>
      <c r="AA25" s="87"/>
      <c r="AB25" s="87"/>
      <c r="AC25" s="104">
        <f>IF(ISERROR('[1]入力（基礎）'!$E$69),"",'[1]入力（基礎）'!$E$69)</f>
        <v>0</v>
      </c>
      <c r="AD25" s="104">
        <f>IF(ISERROR('[1]入力（基礎）'!$G$69),"",'[1]入力（基礎）'!$G$69)</f>
        <v>0</v>
      </c>
    </row>
    <row r="26" spans="1:30" x14ac:dyDescent="0.3">
      <c r="A26" s="105"/>
      <c r="B26" s="106"/>
      <c r="C26" s="86" t="s">
        <v>87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>
        <v>5.2450980392156863</v>
      </c>
      <c r="O26" s="104">
        <v>7.2744186046511627</v>
      </c>
      <c r="P26" s="104">
        <v>7.1795918367346943</v>
      </c>
      <c r="Q26" s="104">
        <v>6.2893617021276595</v>
      </c>
      <c r="R26" s="104">
        <v>6.057915057915058</v>
      </c>
      <c r="S26" s="104">
        <v>6.2127659574468082</v>
      </c>
      <c r="T26" s="104">
        <v>6.6981132075471699</v>
      </c>
      <c r="U26" s="104">
        <v>8.5649350649350655</v>
      </c>
      <c r="V26" s="104">
        <v>9.013513513513514</v>
      </c>
      <c r="W26" s="104">
        <v>6.9743589743589745</v>
      </c>
      <c r="X26" s="104"/>
      <c r="Y26" s="104"/>
      <c r="Z26" s="104"/>
      <c r="AA26" s="104"/>
      <c r="AB26" s="104"/>
      <c r="AC26" s="104">
        <f>IF(ISERROR('[1]入力（基礎）'!$E$70),"",'[1]入力（基礎）'!$E$70)</f>
        <v>0</v>
      </c>
      <c r="AD26" s="104">
        <f>IF(ISERROR('[1]入力（基礎）'!$G$70),"",'[1]入力（基礎）'!$G$70)</f>
        <v>0</v>
      </c>
    </row>
    <row r="27" spans="1:30" x14ac:dyDescent="0.3">
      <c r="A27" s="80"/>
      <c r="B27" s="89" t="s">
        <v>88</v>
      </c>
      <c r="C27" s="86" t="s">
        <v>83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82"/>
      <c r="V27" s="82"/>
      <c r="W27" s="82"/>
      <c r="X27" s="92"/>
      <c r="Y27" s="92"/>
      <c r="Z27" s="92"/>
      <c r="AA27" s="92"/>
      <c r="AB27" s="92"/>
      <c r="AC27" s="82" t="str">
        <f>IF(ISERROR(('[1]入力（基礎）'!$D$68-AC$24)/('[1]入力（基礎）'!$D$68-$AC$24)),"",('[1]入力（基礎）'!$D$68-AC$24)/('[1]入力（基礎）'!$D$68-$AC$24))</f>
        <v/>
      </c>
      <c r="AD27" s="82" t="str">
        <f>IF(ISERROR(('[1]入力（基礎）'!$D$68-AD$24)/('[1]入力（基礎）'!$D$68-$AD$24)),"",('[1]入力（基礎）'!$D$68-AD$24)/('[1]入力（基礎）'!$D$68-$AD$24))</f>
        <v/>
      </c>
    </row>
    <row r="28" spans="1:30" x14ac:dyDescent="0.3">
      <c r="A28" s="80"/>
      <c r="B28" s="89"/>
      <c r="C28" s="86" t="s">
        <v>85</v>
      </c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82"/>
      <c r="V28" s="82"/>
      <c r="W28" s="82"/>
      <c r="X28" s="92"/>
      <c r="Y28" s="92"/>
      <c r="Z28" s="92"/>
      <c r="AA28" s="92"/>
      <c r="AB28" s="92"/>
      <c r="AC28" s="82" t="str">
        <f>IF(ISERROR(('[1]入力（基礎）'!$D$68-AC$25)/('[1]入力（基礎）'!$D$68-$AC$25)),"",('[1]入力（基礎）'!$D$68-AC$25)/('[1]入力（基礎）'!$D$68-$AC$25))</f>
        <v/>
      </c>
      <c r="AD28" s="82" t="str">
        <f>IF(ISERROR(('[1]入力（基礎）'!$D$68-AD$25)/('[1]入力（基礎）'!$D$68-$AD$25)),"",('[1]入力（基礎）'!$D$68-AD$25)/('[1]入力（基礎）'!$D$68-$AD$25))</f>
        <v/>
      </c>
    </row>
    <row r="29" spans="1:30" x14ac:dyDescent="0.3">
      <c r="A29" s="80"/>
      <c r="B29" s="89"/>
      <c r="C29" s="86" t="s">
        <v>87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82"/>
      <c r="V29" s="82"/>
      <c r="W29" s="82"/>
      <c r="X29" s="82"/>
      <c r="Y29" s="82"/>
      <c r="Z29" s="82"/>
      <c r="AA29" s="82"/>
      <c r="AB29" s="82"/>
      <c r="AC29" s="82"/>
      <c r="AD29" s="82"/>
    </row>
    <row r="30" spans="1:30" x14ac:dyDescent="0.3">
      <c r="A30" s="80"/>
      <c r="B30" s="81" t="s">
        <v>89</v>
      </c>
      <c r="C30" s="8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82"/>
      <c r="V30" s="82"/>
      <c r="W30" s="82"/>
      <c r="X30" s="92"/>
      <c r="Y30" s="92"/>
      <c r="Z30" s="92"/>
      <c r="AA30" s="92"/>
      <c r="AB30" s="92"/>
      <c r="AC30" s="98" t="s">
        <v>74</v>
      </c>
      <c r="AD30" s="98" t="s">
        <v>74</v>
      </c>
    </row>
    <row r="31" spans="1:30" x14ac:dyDescent="0.3">
      <c r="A31" s="84"/>
      <c r="B31" s="85" t="s">
        <v>80</v>
      </c>
      <c r="C31" s="81" t="s">
        <v>83</v>
      </c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92"/>
      <c r="X31" s="92"/>
      <c r="Y31" s="92"/>
      <c r="Z31" s="92"/>
      <c r="AA31" s="92"/>
      <c r="AB31" s="92"/>
      <c r="AC31" s="82" t="str">
        <f>IF(ISERROR(AC24/'[1]入力（基礎）'!$D$68),"",AC24/'[1]入力（基礎）'!$D$68)</f>
        <v/>
      </c>
      <c r="AD31" s="82" t="str">
        <f>IF(ISERROR(AD24/'[1]入力（基礎）'!$D$68),"",AD24/'[1]入力（基礎）'!$D$68)</f>
        <v/>
      </c>
    </row>
    <row r="32" spans="1:30" x14ac:dyDescent="0.3">
      <c r="A32" s="103" t="s">
        <v>98</v>
      </c>
      <c r="B32" s="85" t="s">
        <v>99</v>
      </c>
      <c r="C32" s="86" t="s">
        <v>92</v>
      </c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>
        <v>2.1568627450980395E-3</v>
      </c>
      <c r="O32" s="104">
        <v>3.3023255813953486E-3</v>
      </c>
      <c r="P32" s="104">
        <v>3.1836734693877554E-3</v>
      </c>
      <c r="Q32" s="104">
        <v>2.595744680851064E-3</v>
      </c>
      <c r="R32" s="104">
        <v>2.5096525096525097E-3</v>
      </c>
      <c r="S32" s="104">
        <v>3.1914893617021275E-3</v>
      </c>
      <c r="T32" s="104">
        <v>3.8207547169811324E-3</v>
      </c>
      <c r="U32" s="104">
        <v>4.87012987012987E-3</v>
      </c>
      <c r="V32" s="104">
        <v>5.0000000000000001E-3</v>
      </c>
      <c r="W32" s="104">
        <v>3.7435897435897435E-3</v>
      </c>
      <c r="X32" s="104"/>
      <c r="Y32" s="104"/>
      <c r="Z32" s="104"/>
      <c r="AA32" s="104"/>
      <c r="AB32" s="104"/>
      <c r="AC32" s="104">
        <f>IF(ISERROR('[1]入力（基礎）'!$E$71),"",'[1]入力（基礎）'!$E$71)</f>
        <v>2.7399999999999998E-3</v>
      </c>
      <c r="AD32" s="104">
        <f>IF(ISERROR('[1]入力（基礎）'!$G$71),"",'[1]入力（基礎）'!$G$71)</f>
        <v>2.7399999999999998E-3</v>
      </c>
    </row>
    <row r="33" spans="1:30" x14ac:dyDescent="0.3">
      <c r="A33" s="105"/>
      <c r="B33" s="107"/>
      <c r="C33" s="86" t="s">
        <v>93</v>
      </c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>
        <v>2.1568627450980395E-3</v>
      </c>
      <c r="O33" s="104">
        <v>3.3023255813953486E-3</v>
      </c>
      <c r="P33" s="104">
        <v>2.6938775510204085E-3</v>
      </c>
      <c r="Q33" s="104">
        <v>2.2127659574468087E-3</v>
      </c>
      <c r="R33" s="104">
        <v>2.1235521235521237E-3</v>
      </c>
      <c r="S33" s="104">
        <v>2.9787234042553193E-3</v>
      </c>
      <c r="T33" s="104">
        <v>3.2547169811320753E-3</v>
      </c>
      <c r="U33" s="104">
        <v>4.87012987012987E-3</v>
      </c>
      <c r="V33" s="104">
        <v>5.0000000000000001E-3</v>
      </c>
      <c r="W33" s="104">
        <v>3.6923076923076922E-3</v>
      </c>
      <c r="X33" s="104"/>
      <c r="Y33" s="104"/>
      <c r="Z33" s="104"/>
      <c r="AA33" s="104"/>
      <c r="AB33" s="104"/>
      <c r="AC33" s="104"/>
      <c r="AD33" s="104"/>
    </row>
    <row r="34" spans="1:30" x14ac:dyDescent="0.3">
      <c r="A34" s="105"/>
      <c r="B34" s="107"/>
      <c r="C34" s="86" t="s">
        <v>94</v>
      </c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>
        <v>2.5490196078431374E-3</v>
      </c>
      <c r="O34" s="104">
        <v>3.5348837209302326E-3</v>
      </c>
      <c r="P34" s="104">
        <v>3.5102040816326532E-3</v>
      </c>
      <c r="Q34" s="104">
        <v>3.0638297872340424E-3</v>
      </c>
      <c r="R34" s="104">
        <v>2.9343629343629345E-3</v>
      </c>
      <c r="S34" s="104">
        <v>3.0319148936170212E-3</v>
      </c>
      <c r="T34" s="104">
        <v>3.2547169811320753E-3</v>
      </c>
      <c r="U34" s="104">
        <v>4.1558441558441558E-3</v>
      </c>
      <c r="V34" s="104">
        <v>4.3918918918918921E-3</v>
      </c>
      <c r="W34" s="104">
        <v>3.3846153846153848E-3</v>
      </c>
      <c r="X34" s="104"/>
      <c r="Y34" s="104"/>
      <c r="Z34" s="104"/>
      <c r="AA34" s="104"/>
      <c r="AB34" s="104"/>
      <c r="AC34" s="104"/>
      <c r="AD34" s="104"/>
    </row>
    <row r="35" spans="1:30" x14ac:dyDescent="0.3">
      <c r="A35" s="105"/>
      <c r="B35" s="106"/>
      <c r="C35" s="86" t="s">
        <v>95</v>
      </c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>
        <v>2.1568627450980395E-3</v>
      </c>
      <c r="O35" s="104">
        <v>2.9767441860465119E-3</v>
      </c>
      <c r="P35" s="104">
        <v>2.9387755102040815E-3</v>
      </c>
      <c r="Q35" s="104">
        <v>2.595744680851064E-3</v>
      </c>
      <c r="R35" s="104">
        <v>2.4710424710424712E-3</v>
      </c>
      <c r="S35" s="104">
        <v>2.553191489361702E-3</v>
      </c>
      <c r="T35" s="104">
        <v>2.7358490566037736E-3</v>
      </c>
      <c r="U35" s="104">
        <v>3.5064935064935067E-3</v>
      </c>
      <c r="V35" s="104">
        <v>3.7162162162162164E-3</v>
      </c>
      <c r="W35" s="104">
        <v>2.871794871794872E-3</v>
      </c>
      <c r="X35" s="104"/>
      <c r="Y35" s="104"/>
      <c r="Z35" s="104"/>
      <c r="AA35" s="104"/>
      <c r="AB35" s="104"/>
      <c r="AC35" s="104"/>
      <c r="AD35" s="104"/>
    </row>
    <row r="36" spans="1:30" x14ac:dyDescent="0.3">
      <c r="A36" s="80"/>
      <c r="B36" s="89" t="s">
        <v>88</v>
      </c>
      <c r="C36" s="81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82"/>
      <c r="V36" s="82"/>
      <c r="W36" s="82"/>
      <c r="X36" s="82"/>
      <c r="Y36" s="82"/>
      <c r="Z36" s="82"/>
      <c r="AA36" s="82"/>
      <c r="AB36" s="82"/>
      <c r="AC36" s="82" t="str">
        <f>IF(ISERROR(('[1]入力（基礎）'!$D$71-AC$32)/('[1]入力（基礎）'!$D$71-$AC$32)),"",('[1]入力（基礎）'!$D$71-AC$32)/('[1]入力（基礎）'!$D$71-$AC$32))</f>
        <v/>
      </c>
      <c r="AD36" s="82" t="str">
        <f>IF(ISERROR(('[1]入力（基礎）'!$D$71-AD$32)/('[1]入力（基礎）'!$D$71-$AD$32)),"",('[1]入力（基礎）'!$D$71-AD$32)/('[1]入力（基礎）'!$D$71-$AD$32))</f>
        <v/>
      </c>
    </row>
    <row r="37" spans="1:30" x14ac:dyDescent="0.3">
      <c r="A37" s="80"/>
      <c r="B37" s="81" t="s">
        <v>89</v>
      </c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>
        <v>2.7309357309357298</v>
      </c>
      <c r="V37" s="82">
        <v>2.3541666666666661</v>
      </c>
      <c r="W37" s="82">
        <v>8.3632478632478424</v>
      </c>
      <c r="X37" s="82"/>
      <c r="Y37" s="82"/>
      <c r="Z37" s="82"/>
      <c r="AA37" s="82"/>
      <c r="AB37" s="82"/>
      <c r="AC37" s="98" t="s">
        <v>74</v>
      </c>
      <c r="AD37" s="98" t="s">
        <v>74</v>
      </c>
    </row>
    <row r="38" spans="1:30" ht="18.5" thickBot="1" x14ac:dyDescent="0.35">
      <c r="A38" s="109"/>
      <c r="B38" s="110" t="s">
        <v>80</v>
      </c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</row>
    <row r="39" spans="1:30" ht="18.5" thickTop="1" x14ac:dyDescent="0.3">
      <c r="A39" s="112" t="s">
        <v>100</v>
      </c>
      <c r="B39" s="106"/>
      <c r="C39" s="106"/>
      <c r="D39" s="113">
        <v>0</v>
      </c>
      <c r="E39" s="113">
        <v>0</v>
      </c>
      <c r="F39" s="113">
        <v>0</v>
      </c>
      <c r="G39" s="113">
        <v>0</v>
      </c>
      <c r="H39" s="113">
        <v>0</v>
      </c>
      <c r="I39" s="113">
        <v>0</v>
      </c>
      <c r="J39" s="113">
        <v>0</v>
      </c>
      <c r="K39" s="113">
        <v>0</v>
      </c>
      <c r="L39" s="113">
        <v>0</v>
      </c>
      <c r="M39" s="113">
        <v>0</v>
      </c>
      <c r="N39" s="113">
        <v>4.8648648648648646E-3</v>
      </c>
      <c r="O39" s="113">
        <v>4.8648648648648646E-3</v>
      </c>
      <c r="P39" s="113">
        <v>5.4054054054054057E-3</v>
      </c>
      <c r="Q39" s="113">
        <v>4.8648648648648646E-3</v>
      </c>
      <c r="R39" s="113">
        <v>4.5945945945945945E-3</v>
      </c>
      <c r="S39" s="113">
        <v>4.0540540540540543E-3</v>
      </c>
      <c r="T39" s="113">
        <v>3.7837837837837837E-3</v>
      </c>
      <c r="U39" s="113">
        <v>1.3513513513513514E-3</v>
      </c>
      <c r="V39" s="113">
        <v>2.972972972972973E-3</v>
      </c>
      <c r="W39" s="113">
        <v>3.5135135135135136E-3</v>
      </c>
      <c r="X39" s="113">
        <v>0</v>
      </c>
      <c r="Y39" s="113">
        <v>0</v>
      </c>
      <c r="Z39" s="113">
        <v>0</v>
      </c>
      <c r="AA39" s="113">
        <v>0</v>
      </c>
      <c r="AB39" s="113">
        <v>0</v>
      </c>
      <c r="AC39" s="114" t="s">
        <v>74</v>
      </c>
      <c r="AD39" s="114" t="s">
        <v>74</v>
      </c>
    </row>
    <row r="40" spans="1:30" x14ac:dyDescent="0.3">
      <c r="A40" s="72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6"/>
      <c r="AD40" s="116"/>
    </row>
    <row r="41" spans="1:30" x14ac:dyDescent="0.3">
      <c r="A41" s="75" t="s">
        <v>101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</row>
    <row r="42" spans="1:30" x14ac:dyDescent="0.55000000000000004">
      <c r="A42" s="76" t="s">
        <v>102</v>
      </c>
      <c r="B42" s="117" t="s">
        <v>103</v>
      </c>
      <c r="C42" s="117"/>
      <c r="D42" s="118" t="s">
        <v>104</v>
      </c>
      <c r="E42" s="118" t="s">
        <v>105</v>
      </c>
      <c r="F42" s="118" t="s">
        <v>106</v>
      </c>
      <c r="G42" s="118" t="s">
        <v>107</v>
      </c>
      <c r="H42" s="118" t="s">
        <v>108</v>
      </c>
      <c r="I42" s="118" t="s">
        <v>109</v>
      </c>
      <c r="J42" s="118" t="s">
        <v>110</v>
      </c>
      <c r="K42" s="118" t="s">
        <v>111</v>
      </c>
      <c r="L42" s="118" t="s">
        <v>112</v>
      </c>
      <c r="M42" s="118" t="s">
        <v>113</v>
      </c>
      <c r="N42" s="118" t="s">
        <v>114</v>
      </c>
      <c r="O42" s="118" t="s">
        <v>115</v>
      </c>
      <c r="P42" s="118" t="s">
        <v>116</v>
      </c>
      <c r="Q42" s="118" t="s">
        <v>117</v>
      </c>
      <c r="R42" s="118" t="s">
        <v>118</v>
      </c>
      <c r="S42" s="118" t="s">
        <v>119</v>
      </c>
      <c r="T42" s="118" t="s">
        <v>120</v>
      </c>
      <c r="U42" s="118" t="s">
        <v>121</v>
      </c>
      <c r="V42" s="118" t="s">
        <v>122</v>
      </c>
      <c r="W42" s="118" t="s">
        <v>123</v>
      </c>
      <c r="X42" s="118" t="s">
        <v>124</v>
      </c>
      <c r="Y42" s="118" t="s">
        <v>125</v>
      </c>
      <c r="Z42" s="118" t="s">
        <v>126</v>
      </c>
      <c r="AA42" s="118" t="s">
        <v>127</v>
      </c>
      <c r="AB42" s="118" t="s">
        <v>128</v>
      </c>
      <c r="AC42" s="118" t="s">
        <v>75</v>
      </c>
      <c r="AD42" s="118" t="s">
        <v>73</v>
      </c>
    </row>
    <row r="43" spans="1:30" x14ac:dyDescent="0.3">
      <c r="A43" s="77" t="s">
        <v>77</v>
      </c>
      <c r="B43" s="78" t="s">
        <v>78</v>
      </c>
      <c r="C43" s="78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79">
        <v>154</v>
      </c>
      <c r="V43" s="79">
        <v>148</v>
      </c>
      <c r="W43" s="79">
        <v>195</v>
      </c>
      <c r="X43" s="79">
        <v>212</v>
      </c>
      <c r="Y43" s="79">
        <v>212</v>
      </c>
      <c r="Z43" s="79">
        <v>212</v>
      </c>
      <c r="AA43" s="79">
        <v>212</v>
      </c>
      <c r="AB43" s="79">
        <v>212</v>
      </c>
      <c r="AC43" s="79">
        <f>IF(ISERROR('[1]入力（基礎）'!$E$63),"",'[1]入力（基礎）'!$E$63)</f>
        <v>212</v>
      </c>
      <c r="AD43" s="79">
        <f>IF(ISERROR('[1]入力（基礎）'!$G$63),"",'[1]入力（基礎）'!$G$63)</f>
        <v>212</v>
      </c>
    </row>
    <row r="44" spans="1:30" x14ac:dyDescent="0.3">
      <c r="A44" s="84"/>
      <c r="B44" s="85" t="s">
        <v>129</v>
      </c>
      <c r="C44" s="8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120">
        <v>1</v>
      </c>
      <c r="V44" s="120">
        <v>1</v>
      </c>
      <c r="W44" s="120">
        <v>1</v>
      </c>
      <c r="X44" s="120">
        <v>0</v>
      </c>
      <c r="Y44" s="120">
        <v>0</v>
      </c>
      <c r="Z44" s="120">
        <v>0</v>
      </c>
      <c r="AA44" s="120">
        <v>0</v>
      </c>
      <c r="AB44" s="120">
        <v>0</v>
      </c>
      <c r="AC44" s="121" t="s">
        <v>74</v>
      </c>
      <c r="AD44" s="121" t="s">
        <v>74</v>
      </c>
    </row>
    <row r="45" spans="1:30" x14ac:dyDescent="0.3">
      <c r="A45" s="103" t="s">
        <v>81</v>
      </c>
      <c r="B45" s="85"/>
      <c r="C45" s="86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79">
        <v>0</v>
      </c>
      <c r="V45" s="79">
        <v>0</v>
      </c>
      <c r="W45" s="79">
        <v>0</v>
      </c>
      <c r="X45" s="79">
        <v>0</v>
      </c>
      <c r="Y45" s="79">
        <v>0</v>
      </c>
      <c r="Z45" s="79">
        <v>0</v>
      </c>
      <c r="AA45" s="79">
        <v>0</v>
      </c>
      <c r="AB45" s="79">
        <v>0</v>
      </c>
      <c r="AC45" s="79">
        <f>IF(ISERROR('[1]入力（基礎）'!$E$64),"",'[1]入力（基礎）'!$E$64)</f>
        <v>0</v>
      </c>
      <c r="AD45" s="79">
        <f>IF(ISERROR('[1]入力（基礎）'!$G$64),"",'[1]入力（基礎）'!$G$64)</f>
        <v>0</v>
      </c>
    </row>
    <row r="46" spans="1:30" x14ac:dyDescent="0.3">
      <c r="A46" s="105"/>
      <c r="B46" s="89"/>
      <c r="C46" s="86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79">
        <v>0</v>
      </c>
      <c r="V46" s="79">
        <v>0</v>
      </c>
      <c r="W46" s="79">
        <v>0</v>
      </c>
      <c r="X46" s="79">
        <v>0</v>
      </c>
      <c r="Y46" s="79">
        <v>0</v>
      </c>
      <c r="Z46" s="79">
        <v>0</v>
      </c>
      <c r="AA46" s="79">
        <v>0</v>
      </c>
      <c r="AB46" s="79">
        <v>0</v>
      </c>
      <c r="AC46" s="79">
        <f>IF(ISERROR('[1]入力（基礎）'!$E$66),"",'[1]入力（基礎）'!$E$66)</f>
        <v>0</v>
      </c>
      <c r="AD46" s="79">
        <f>IF(ISERROR('[1]入力（基礎）'!$E$66),"",'[1]入力（基礎）'!$E$66)</f>
        <v>0</v>
      </c>
    </row>
    <row r="47" spans="1:30" x14ac:dyDescent="0.3">
      <c r="A47" s="84"/>
      <c r="B47" s="89" t="s">
        <v>129</v>
      </c>
      <c r="C47" s="8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122"/>
      <c r="V47" s="122"/>
      <c r="W47" s="122"/>
      <c r="X47" s="122"/>
      <c r="Y47" s="122"/>
      <c r="Z47" s="122"/>
      <c r="AA47" s="122"/>
      <c r="AB47" s="122"/>
      <c r="AC47" s="123" t="s">
        <v>74</v>
      </c>
      <c r="AD47" s="123" t="s">
        <v>74</v>
      </c>
    </row>
    <row r="48" spans="1:30" x14ac:dyDescent="0.3">
      <c r="A48" s="124" t="s">
        <v>90</v>
      </c>
      <c r="B48" s="81" t="s">
        <v>130</v>
      </c>
      <c r="C48" s="81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79">
        <v>0</v>
      </c>
      <c r="V48" s="79">
        <v>0</v>
      </c>
      <c r="W48" s="79">
        <v>0</v>
      </c>
      <c r="X48" s="79">
        <v>0</v>
      </c>
      <c r="Y48" s="79">
        <v>0</v>
      </c>
      <c r="Z48" s="79">
        <v>0</v>
      </c>
      <c r="AA48" s="79">
        <v>0</v>
      </c>
      <c r="AB48" s="79">
        <v>0</v>
      </c>
      <c r="AC48" s="79">
        <f>IF(ISERROR('[1]入力（基礎）'!$E$67),"",'[1]入力（基礎）'!$E$67)</f>
        <v>0</v>
      </c>
      <c r="AD48" s="79">
        <f>IF(ISERROR('[1]入力（基礎）'!$G$67),"",'[1]入力（基礎）'!$G$67)</f>
        <v>0</v>
      </c>
    </row>
    <row r="49" spans="1:30" x14ac:dyDescent="0.3">
      <c r="A49" s="99"/>
      <c r="B49" s="85" t="s">
        <v>129</v>
      </c>
      <c r="C49" s="8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122"/>
      <c r="V49" s="122"/>
      <c r="W49" s="122"/>
      <c r="X49" s="122"/>
      <c r="Y49" s="122"/>
      <c r="Z49" s="122"/>
      <c r="AA49" s="122"/>
      <c r="AB49" s="122"/>
      <c r="AC49" s="123" t="s">
        <v>74</v>
      </c>
      <c r="AD49" s="123" t="s">
        <v>74</v>
      </c>
    </row>
    <row r="50" spans="1:30" x14ac:dyDescent="0.3">
      <c r="A50" s="103" t="s">
        <v>96</v>
      </c>
      <c r="B50" s="85" t="s">
        <v>97</v>
      </c>
      <c r="C50" s="86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5">
        <v>0</v>
      </c>
      <c r="V50" s="125">
        <v>0</v>
      </c>
      <c r="W50" s="125">
        <v>0</v>
      </c>
      <c r="X50" s="125">
        <v>0</v>
      </c>
      <c r="Y50" s="125">
        <v>0</v>
      </c>
      <c r="Z50" s="125">
        <v>0</v>
      </c>
      <c r="AA50" s="125">
        <v>0</v>
      </c>
      <c r="AB50" s="125">
        <v>0</v>
      </c>
      <c r="AC50" s="125">
        <f>IF(ISERROR('[1]入力（基礎）'!$E$68),"",'[1]入力（基礎）'!$E$68)</f>
        <v>0</v>
      </c>
      <c r="AD50" s="125">
        <f>IF(ISERROR('[1]入力（基礎）'!$G$68),"",'[1]入力（基礎）'!$G$68)</f>
        <v>0</v>
      </c>
    </row>
    <row r="51" spans="1:30" x14ac:dyDescent="0.3">
      <c r="A51" s="105"/>
      <c r="B51" s="106"/>
      <c r="C51" s="86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25">
        <v>0</v>
      </c>
      <c r="V51" s="125">
        <v>0</v>
      </c>
      <c r="W51" s="125">
        <v>0</v>
      </c>
      <c r="X51" s="125">
        <v>0</v>
      </c>
      <c r="Y51" s="125">
        <v>0</v>
      </c>
      <c r="Z51" s="125">
        <v>0</v>
      </c>
      <c r="AA51" s="125">
        <v>0</v>
      </c>
      <c r="AB51" s="125">
        <v>0</v>
      </c>
      <c r="AC51" s="125">
        <f>IF(ISERROR('[1]入力（基礎）'!$E$70),"",'[1]入力（基礎）'!$E$70)</f>
        <v>0</v>
      </c>
      <c r="AD51" s="125">
        <f>IF(ISERROR('[1]入力（基礎）'!$E$70),"",'[1]入力（基礎）'!$E$70)</f>
        <v>0</v>
      </c>
    </row>
    <row r="52" spans="1:30" x14ac:dyDescent="0.3">
      <c r="A52" s="84"/>
      <c r="B52" s="89" t="s">
        <v>129</v>
      </c>
      <c r="C52" s="8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122"/>
      <c r="V52" s="122"/>
      <c r="W52" s="122"/>
      <c r="X52" s="122"/>
      <c r="Y52" s="122"/>
      <c r="Z52" s="122"/>
      <c r="AA52" s="122"/>
      <c r="AB52" s="122"/>
      <c r="AC52" s="123" t="s">
        <v>74</v>
      </c>
      <c r="AD52" s="123" t="s">
        <v>74</v>
      </c>
    </row>
    <row r="53" spans="1:30" x14ac:dyDescent="0.3">
      <c r="A53" s="77" t="s">
        <v>98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25">
        <v>3.5200000000000001E-3</v>
      </c>
      <c r="V53" s="125">
        <v>3.7000000000000002E-3</v>
      </c>
      <c r="W53" s="125">
        <v>2.8600000000000001E-3</v>
      </c>
      <c r="X53" s="125">
        <v>2.7399999999999998E-3</v>
      </c>
      <c r="Y53" s="125">
        <v>2.7399999999999998E-3</v>
      </c>
      <c r="Z53" s="125">
        <v>2.7399999999999998E-3</v>
      </c>
      <c r="AA53" s="125">
        <v>2.7399999999999998E-3</v>
      </c>
      <c r="AB53" s="125">
        <v>2.7399999999999998E-3</v>
      </c>
      <c r="AC53" s="125">
        <f>IF(ISERROR('[1]入力（基礎）'!$E$71),"",'[1]入力（基礎）'!$E$71)</f>
        <v>2.7399999999999998E-3</v>
      </c>
      <c r="AD53" s="125">
        <f>IF(ISERROR('[1]入力（基礎）'!$G$71),"",'[1]入力（基礎）'!$G$71)</f>
        <v>2.7399999999999998E-3</v>
      </c>
    </row>
    <row r="54" spans="1:30" ht="18.5" thickBot="1" x14ac:dyDescent="0.35">
      <c r="A54" s="109"/>
      <c r="B54" s="126" t="s">
        <v>129</v>
      </c>
      <c r="C54" s="126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8">
        <v>1.3835596221959858</v>
      </c>
      <c r="V54" s="128">
        <v>1.3513513513513513</v>
      </c>
      <c r="W54" s="128">
        <v>1.3089474627936166</v>
      </c>
      <c r="X54" s="128"/>
      <c r="Y54" s="128"/>
      <c r="Z54" s="128"/>
      <c r="AA54" s="128"/>
      <c r="AB54" s="128"/>
      <c r="AC54" s="129" t="s">
        <v>74</v>
      </c>
      <c r="AD54" s="129" t="s">
        <v>74</v>
      </c>
    </row>
    <row r="55" spans="1:30" ht="18.5" thickTop="1" x14ac:dyDescent="0.3">
      <c r="A55" s="130" t="s">
        <v>131</v>
      </c>
      <c r="B55" s="106"/>
      <c r="C55" s="106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13">
        <v>0</v>
      </c>
      <c r="V55" s="113">
        <v>0</v>
      </c>
      <c r="W55" s="113">
        <v>0</v>
      </c>
      <c r="X55" s="113">
        <v>0</v>
      </c>
      <c r="Y55" s="113">
        <v>0</v>
      </c>
      <c r="Z55" s="113">
        <v>0</v>
      </c>
      <c r="AA55" s="113">
        <v>0</v>
      </c>
      <c r="AB55" s="113">
        <v>0</v>
      </c>
      <c r="AC55" s="114" t="s">
        <v>74</v>
      </c>
      <c r="AD55" s="114" t="s">
        <v>74</v>
      </c>
    </row>
    <row r="56" spans="1:30" x14ac:dyDescent="0.3">
      <c r="A56" s="132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4"/>
      <c r="AD56" s="134"/>
    </row>
    <row r="57" spans="1:30" x14ac:dyDescent="0.55000000000000004">
      <c r="A57" s="135" t="s">
        <v>132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</row>
    <row r="58" spans="1:30" x14ac:dyDescent="0.55000000000000004">
      <c r="A58" s="135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</row>
    <row r="59" spans="1:30" x14ac:dyDescent="0.55000000000000004">
      <c r="A59" s="135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</row>
    <row r="60" spans="1:30" x14ac:dyDescent="0.55000000000000004">
      <c r="A60" s="135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</row>
    <row r="61" spans="1:30" x14ac:dyDescent="0.55000000000000004">
      <c r="A61" s="135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</row>
    <row r="62" spans="1:30" x14ac:dyDescent="0.55000000000000004">
      <c r="A62" s="135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</row>
    <row r="63" spans="1:30" x14ac:dyDescent="0.55000000000000004">
      <c r="A63" s="135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</row>
  </sheetData>
  <mergeCells count="12">
    <mergeCell ref="A43:A44"/>
    <mergeCell ref="A45:A47"/>
    <mergeCell ref="A48:A49"/>
    <mergeCell ref="A50:A52"/>
    <mergeCell ref="A53:A54"/>
    <mergeCell ref="A57:AD63"/>
    <mergeCell ref="A2:AC3"/>
    <mergeCell ref="A6:A8"/>
    <mergeCell ref="A9:A16"/>
    <mergeCell ref="A17:A23"/>
    <mergeCell ref="A24:A31"/>
    <mergeCell ref="A32:A38"/>
  </mergeCells>
  <phoneticPr fontId="3"/>
  <dataValidations count="2">
    <dataValidation type="list" allowBlank="1" showInputMessage="1" showErrorMessage="1" sqref="C38">
      <formula1>$C$32:$C$35</formula1>
    </dataValidation>
    <dataValidation type="list" allowBlank="1" showInputMessage="1" showErrorMessage="1" sqref="C23">
      <formula1>$C$17:$C$20</formula1>
    </dataValidation>
  </dataValidations>
  <pageMargins left="0.7" right="0.7" top="0.75" bottom="0.75" header="0.3" footer="0.3"/>
  <pageSetup paperSize="9" scale="40" orientation="landscape" r:id="rId1"/>
  <headerFooter>
    <oddHeader>&amp;R&amp;"Calibri"&amp;B&amp;18【別紙4-1】実績（基準年度）</oddHeader>
  </headerFooter>
  <colBreaks count="1" manualBreakCount="1">
    <brk id="29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7"/>
  <sheetViews>
    <sheetView view="pageBreakPreview" zoomScale="60" zoomScaleNormal="100" workbookViewId="0">
      <selection sqref="A1:AD67"/>
    </sheetView>
  </sheetViews>
  <sheetFormatPr defaultRowHeight="18" x14ac:dyDescent="0.55000000000000004"/>
  <cols>
    <col min="1" max="1" width="17.1640625" customWidth="1"/>
    <col min="2" max="3" width="13.4140625" customWidth="1"/>
    <col min="4" max="28" width="9.1640625" customWidth="1"/>
    <col min="29" max="30" width="11" bestFit="1" customWidth="1"/>
  </cols>
  <sheetData>
    <row r="1" spans="1:30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3"/>
      <c r="AD1" s="73"/>
    </row>
    <row r="2" spans="1:30" x14ac:dyDescent="0.3">
      <c r="A2" s="74" t="s">
        <v>43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2"/>
    </row>
    <row r="3" spans="1:30" x14ac:dyDescent="0.3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2"/>
    </row>
    <row r="4" spans="1:30" x14ac:dyDescent="0.3">
      <c r="A4" s="75" t="s">
        <v>133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</row>
    <row r="5" spans="1:30" x14ac:dyDescent="0.55000000000000004">
      <c r="A5" s="76" t="s">
        <v>45</v>
      </c>
      <c r="B5" s="76" t="s">
        <v>46</v>
      </c>
      <c r="C5" s="76"/>
      <c r="D5" s="76" t="s">
        <v>47</v>
      </c>
      <c r="E5" s="76" t="s">
        <v>48</v>
      </c>
      <c r="F5" s="76" t="s">
        <v>49</v>
      </c>
      <c r="G5" s="76" t="s">
        <v>50</v>
      </c>
      <c r="H5" s="76" t="s">
        <v>51</v>
      </c>
      <c r="I5" s="76" t="s">
        <v>52</v>
      </c>
      <c r="J5" s="76" t="s">
        <v>53</v>
      </c>
      <c r="K5" s="76" t="s">
        <v>54</v>
      </c>
      <c r="L5" s="76" t="s">
        <v>55</v>
      </c>
      <c r="M5" s="76" t="s">
        <v>56</v>
      </c>
      <c r="N5" s="76" t="s">
        <v>57</v>
      </c>
      <c r="O5" s="76" t="s">
        <v>58</v>
      </c>
      <c r="P5" s="76" t="s">
        <v>59</v>
      </c>
      <c r="Q5" s="76" t="s">
        <v>60</v>
      </c>
      <c r="R5" s="76" t="s">
        <v>61</v>
      </c>
      <c r="S5" s="76" t="s">
        <v>62</v>
      </c>
      <c r="T5" s="76" t="s">
        <v>63</v>
      </c>
      <c r="U5" s="76" t="s">
        <v>64</v>
      </c>
      <c r="V5" s="76" t="s">
        <v>65</v>
      </c>
      <c r="W5" s="76" t="s">
        <v>66</v>
      </c>
      <c r="X5" s="76" t="s">
        <v>67</v>
      </c>
      <c r="Y5" s="76" t="s">
        <v>68</v>
      </c>
      <c r="Z5" s="76" t="s">
        <v>69</v>
      </c>
      <c r="AA5" s="76" t="s">
        <v>70</v>
      </c>
      <c r="AB5" s="76" t="s">
        <v>71</v>
      </c>
      <c r="AC5" s="76" t="s">
        <v>72</v>
      </c>
      <c r="AD5" s="76" t="s">
        <v>134</v>
      </c>
    </row>
    <row r="6" spans="1:30" x14ac:dyDescent="0.3">
      <c r="A6" s="77" t="s">
        <v>77</v>
      </c>
      <c r="B6" s="78" t="s">
        <v>78</v>
      </c>
      <c r="C6" s="78"/>
      <c r="D6" s="79">
        <v>0</v>
      </c>
      <c r="E6" s="79">
        <v>0</v>
      </c>
      <c r="F6" s="79">
        <v>0</v>
      </c>
      <c r="G6" s="79">
        <v>0</v>
      </c>
      <c r="H6" s="79">
        <v>0</v>
      </c>
      <c r="I6" s="79">
        <v>0</v>
      </c>
      <c r="J6" s="79">
        <v>0</v>
      </c>
      <c r="K6" s="79">
        <v>0</v>
      </c>
      <c r="L6" s="79">
        <v>0</v>
      </c>
      <c r="M6" s="79">
        <v>0</v>
      </c>
      <c r="N6" s="79">
        <v>306</v>
      </c>
      <c r="O6" s="79">
        <v>215</v>
      </c>
      <c r="P6" s="79">
        <v>245</v>
      </c>
      <c r="Q6" s="79">
        <v>235</v>
      </c>
      <c r="R6" s="79">
        <v>259</v>
      </c>
      <c r="S6" s="79">
        <v>188</v>
      </c>
      <c r="T6" s="79">
        <v>212</v>
      </c>
      <c r="U6" s="79">
        <v>154</v>
      </c>
      <c r="V6" s="79">
        <v>148</v>
      </c>
      <c r="W6" s="79">
        <v>195</v>
      </c>
      <c r="X6" s="79">
        <v>0</v>
      </c>
      <c r="Y6" s="79">
        <v>0</v>
      </c>
      <c r="Z6" s="79">
        <v>0</v>
      </c>
      <c r="AA6" s="79">
        <v>0</v>
      </c>
      <c r="AB6" s="79">
        <v>0</v>
      </c>
      <c r="AC6" s="79">
        <f>IF(ISERROR('[1]入力（基礎）'!$D$89),"",'[1]入力（基礎）'!$D$89)</f>
        <v>0</v>
      </c>
      <c r="AD6" s="79">
        <f>IF(ISERROR('[1]入力（基礎）'!$E$89),"",'[1]入力（基礎）'!$E$89)</f>
        <v>0</v>
      </c>
    </row>
    <row r="7" spans="1:30" x14ac:dyDescent="0.3">
      <c r="A7" s="80"/>
      <c r="B7" s="81" t="s">
        <v>79</v>
      </c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 t="str">
        <f t="shared" ref="D7:AC7" si="0">IF(ISERROR(AC6/$AC$6),"",AC6/$AC$6)</f>
        <v/>
      </c>
      <c r="AD7" s="82" t="str">
        <f>IF(ISERROR(AD6/$AD$6),"",AD6/$AD$6)</f>
        <v/>
      </c>
    </row>
    <row r="8" spans="1:30" x14ac:dyDescent="0.3">
      <c r="A8" s="84"/>
      <c r="B8" s="81" t="s">
        <v>80</v>
      </c>
      <c r="C8" s="81"/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1.4433962264150944</v>
      </c>
      <c r="O8" s="82">
        <v>1.0141509433962264</v>
      </c>
      <c r="P8" s="82">
        <v>1.1556603773584906</v>
      </c>
      <c r="Q8" s="82">
        <v>1.1084905660377358</v>
      </c>
      <c r="R8" s="82">
        <v>1.2216981132075471</v>
      </c>
      <c r="S8" s="82">
        <v>0.8867924528301887</v>
      </c>
      <c r="T8" s="82">
        <v>1</v>
      </c>
      <c r="U8" s="82">
        <v>0.72641509433962259</v>
      </c>
      <c r="V8" s="82">
        <v>0.69811320754716977</v>
      </c>
      <c r="W8" s="82">
        <v>0.91981132075471694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f>IF(ISERROR(AC$6/'[1]入力（基礎）'!$D$63),"",AC$6/'[1]入力（基礎）'!$D$63)</f>
        <v>0</v>
      </c>
      <c r="AD8" s="82">
        <f>IF(ISERROR(AD$6/'[1]入力（基礎）'!$D$63),"",AD$6/'[1]入力（基礎）'!$D$63)</f>
        <v>0</v>
      </c>
    </row>
    <row r="9" spans="1:30" x14ac:dyDescent="0.3">
      <c r="A9" s="77" t="s">
        <v>81</v>
      </c>
      <c r="B9" s="85" t="s">
        <v>82</v>
      </c>
      <c r="C9" s="86" t="s">
        <v>83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0.39876866999999999</v>
      </c>
      <c r="O9" s="79">
        <v>0.3885820559999999</v>
      </c>
      <c r="P9" s="79">
        <v>0.43703058599999994</v>
      </c>
      <c r="Q9" s="79">
        <v>0.36721501199999995</v>
      </c>
      <c r="R9" s="79">
        <v>0.38982432599999994</v>
      </c>
      <c r="S9" s="79">
        <v>0.29019427199999998</v>
      </c>
      <c r="T9" s="79">
        <v>0.35280467999999998</v>
      </c>
      <c r="U9" s="79">
        <v>0.32274241679999999</v>
      </c>
      <c r="V9" s="79">
        <v>0.3264127248</v>
      </c>
      <c r="W9" s="79">
        <v>0.33277459199999998</v>
      </c>
      <c r="X9" s="79">
        <v>0</v>
      </c>
      <c r="Y9" s="79">
        <v>0</v>
      </c>
      <c r="Z9" s="79">
        <v>0</v>
      </c>
      <c r="AA9" s="79">
        <v>0</v>
      </c>
      <c r="AB9" s="79">
        <v>0</v>
      </c>
      <c r="AC9" s="79">
        <f>IF(ISERROR(AC12-AC13),"",AC12-AC13)</f>
        <v>0</v>
      </c>
      <c r="AD9" s="79">
        <f>IF(ISERROR(AD12-AD13),"",AD12-AD13)</f>
        <v>0</v>
      </c>
    </row>
    <row r="10" spans="1:30" x14ac:dyDescent="0.3">
      <c r="A10" s="80"/>
      <c r="B10" s="88" t="s">
        <v>84</v>
      </c>
      <c r="C10" s="86" t="s">
        <v>85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154.5615</v>
      </c>
      <c r="O10" s="79">
        <v>150.61319999999998</v>
      </c>
      <c r="P10" s="79">
        <v>169.39169999999999</v>
      </c>
      <c r="Q10" s="79">
        <v>142.3314</v>
      </c>
      <c r="R10" s="79">
        <v>151.09469999999996</v>
      </c>
      <c r="S10" s="79">
        <v>112.47839999999999</v>
      </c>
      <c r="T10" s="79">
        <v>136.74600000000001</v>
      </c>
      <c r="U10" s="79">
        <v>125.09396000000001</v>
      </c>
      <c r="V10" s="79">
        <v>126.51656</v>
      </c>
      <c r="W10" s="79">
        <v>128.98239999999998</v>
      </c>
      <c r="X10" s="79">
        <v>0</v>
      </c>
      <c r="Y10" s="79">
        <v>0</v>
      </c>
      <c r="Z10" s="79">
        <v>0</v>
      </c>
      <c r="AA10" s="79">
        <v>0</v>
      </c>
      <c r="AB10" s="79">
        <v>0</v>
      </c>
      <c r="AC10" s="79">
        <f>IF(ISERROR(AC9*387.2),"",AC9*387.2)</f>
        <v>0</v>
      </c>
      <c r="AD10" s="79">
        <f t="shared" ref="AD10" si="1">IF(ISERROR(AD9*38.72),"",AD9*38.72)</f>
        <v>0</v>
      </c>
    </row>
    <row r="11" spans="1:30" x14ac:dyDescent="0.3">
      <c r="A11" s="80"/>
      <c r="B11" s="89" t="s">
        <v>86</v>
      </c>
      <c r="C11" s="86" t="s">
        <v>87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1605</v>
      </c>
      <c r="O11" s="79">
        <v>1564</v>
      </c>
      <c r="P11" s="79">
        <v>1759</v>
      </c>
      <c r="Q11" s="79">
        <v>1478</v>
      </c>
      <c r="R11" s="79">
        <v>1569</v>
      </c>
      <c r="S11" s="79">
        <v>1168</v>
      </c>
      <c r="T11" s="79">
        <v>1420</v>
      </c>
      <c r="U11" s="79">
        <v>1319</v>
      </c>
      <c r="V11" s="79">
        <v>1334</v>
      </c>
      <c r="W11" s="79">
        <v>1360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/>
      <c r="AD11" s="79"/>
    </row>
    <row r="12" spans="1:30" x14ac:dyDescent="0.3">
      <c r="A12" s="80"/>
      <c r="B12" s="81" t="s">
        <v>135</v>
      </c>
      <c r="C12" s="81" t="s">
        <v>83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  <c r="AB12" s="79">
        <v>0</v>
      </c>
      <c r="AC12" s="79">
        <f>IF(ISERROR('[1]入力（基礎）'!$D$90),"",'[1]入力（基礎）'!$D$90)</f>
        <v>0</v>
      </c>
      <c r="AD12" s="79">
        <f>IF(ISERROR('[1]入力（基礎）'!$E$90),"",'[1]入力（基礎）'!$E$90)</f>
        <v>0</v>
      </c>
    </row>
    <row r="13" spans="1:30" x14ac:dyDescent="0.3">
      <c r="A13" s="80"/>
      <c r="B13" s="81" t="s">
        <v>136</v>
      </c>
      <c r="C13" s="81" t="s">
        <v>83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>
        <v>-0.32274241679999999</v>
      </c>
      <c r="V13" s="79">
        <v>-0.3264127248</v>
      </c>
      <c r="W13" s="79">
        <v>-0.33277459199999998</v>
      </c>
      <c r="X13" s="79">
        <v>0</v>
      </c>
      <c r="Y13" s="79">
        <v>0</v>
      </c>
      <c r="Z13" s="79">
        <v>0</v>
      </c>
      <c r="AA13" s="79">
        <v>0</v>
      </c>
      <c r="AB13" s="79">
        <v>0</v>
      </c>
      <c r="AC13" s="79">
        <f>IF(ISERROR('[1]入力（基礎）'!$D$91),"",'[1]入力（基礎）'!$D$91)</f>
        <v>0</v>
      </c>
      <c r="AD13" s="79">
        <f>IF(ISERROR('[1]入力（基礎）'!$E$91),"",'[1]入力（基礎）'!$E$91)</f>
        <v>0</v>
      </c>
    </row>
    <row r="14" spans="1:30" x14ac:dyDescent="0.3">
      <c r="A14" s="80"/>
      <c r="B14" s="81" t="s">
        <v>88</v>
      </c>
      <c r="C14" s="86" t="s">
        <v>83</v>
      </c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82"/>
      <c r="V14" s="82"/>
      <c r="W14" s="82"/>
      <c r="X14" s="82"/>
      <c r="Y14" s="82"/>
      <c r="Z14" s="82"/>
      <c r="AA14" s="82"/>
      <c r="AB14" s="82"/>
      <c r="AC14" s="82" t="str">
        <f>IF(ISERROR($AC$13/$AC$13),"",$AC$13/$AC$13)</f>
        <v/>
      </c>
      <c r="AD14" s="82" t="str">
        <f>IF(ISERROR($AD$13/$AD$13),"",$AD$13/$AD$13)</f>
        <v/>
      </c>
    </row>
    <row r="15" spans="1:30" x14ac:dyDescent="0.3">
      <c r="A15" s="80"/>
      <c r="B15" s="81"/>
      <c r="C15" s="86" t="s">
        <v>85</v>
      </c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82"/>
      <c r="V15" s="82"/>
      <c r="W15" s="82"/>
      <c r="X15" s="82"/>
      <c r="Y15" s="82"/>
      <c r="Z15" s="82"/>
      <c r="AA15" s="82"/>
      <c r="AB15" s="82"/>
      <c r="AC15" s="82" t="str">
        <f>IF(ISERROR($AC$13/$AC$13),"",$AC$13/$AC$13)</f>
        <v/>
      </c>
      <c r="AD15" s="82" t="str">
        <f>IF(ISERROR($AD$13/$AD$13),"",$AD$13/$AD$13)</f>
        <v/>
      </c>
    </row>
    <row r="16" spans="1:30" x14ac:dyDescent="0.3">
      <c r="A16" s="80"/>
      <c r="B16" s="81" t="s">
        <v>89</v>
      </c>
      <c r="C16" s="81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82"/>
      <c r="V16" s="82"/>
      <c r="W16" s="82"/>
      <c r="X16" s="82"/>
      <c r="Y16" s="82"/>
      <c r="Z16" s="82"/>
      <c r="AA16" s="82"/>
      <c r="AB16" s="82"/>
      <c r="AC16" s="98" t="s">
        <v>74</v>
      </c>
      <c r="AD16" s="98" t="s">
        <v>74</v>
      </c>
    </row>
    <row r="17" spans="1:30" x14ac:dyDescent="0.3">
      <c r="A17" s="84"/>
      <c r="B17" s="85" t="s">
        <v>80</v>
      </c>
      <c r="C17" s="81" t="s">
        <v>83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 t="str">
        <f>IF(ISERROR(AC9/('[1]入力（基礎）'!$D$64)),"",AC9/('[1]入力（基礎）'!$D$64))</f>
        <v/>
      </c>
      <c r="AD17" s="82" t="str">
        <f>IF(ISERROR(AD9/('[1]入力（基礎）'!$D$64)),"",AD9/('[1]入力（基礎）'!$D$64))</f>
        <v/>
      </c>
    </row>
    <row r="18" spans="1:30" x14ac:dyDescent="0.3">
      <c r="A18" s="95" t="s">
        <v>90</v>
      </c>
      <c r="B18" s="85" t="s">
        <v>91</v>
      </c>
      <c r="C18" s="86" t="s">
        <v>92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0.66</v>
      </c>
      <c r="O18" s="79">
        <v>0.71</v>
      </c>
      <c r="P18" s="79">
        <v>0.78</v>
      </c>
      <c r="Q18" s="79">
        <v>0.61</v>
      </c>
      <c r="R18" s="79">
        <v>0.65</v>
      </c>
      <c r="S18" s="79">
        <v>0.6</v>
      </c>
      <c r="T18" s="79">
        <v>0.81</v>
      </c>
      <c r="U18" s="79">
        <v>0.75</v>
      </c>
      <c r="V18" s="79">
        <v>0.74</v>
      </c>
      <c r="W18" s="79">
        <v>0.73</v>
      </c>
      <c r="X18" s="79">
        <v>0</v>
      </c>
      <c r="Y18" s="79">
        <v>0</v>
      </c>
      <c r="Z18" s="79">
        <v>0</v>
      </c>
      <c r="AA18" s="79">
        <v>0</v>
      </c>
      <c r="AB18" s="79">
        <v>0</v>
      </c>
      <c r="AC18" s="79">
        <f>IF(ISERROR(AC22-AC23),"",AC22-AC23)</f>
        <v>0</v>
      </c>
      <c r="AD18" s="79">
        <f>IF(ISERROR(AD22-AD23),"",AD22-AD23)</f>
        <v>0</v>
      </c>
    </row>
    <row r="19" spans="1:30" x14ac:dyDescent="0.3">
      <c r="A19" s="96"/>
      <c r="B19" s="88"/>
      <c r="C19" s="86" t="s">
        <v>93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0.66</v>
      </c>
      <c r="O19" s="79">
        <v>0.71</v>
      </c>
      <c r="P19" s="79">
        <v>0.66</v>
      </c>
      <c r="Q19" s="79">
        <v>0.52</v>
      </c>
      <c r="R19" s="79">
        <v>0.55000000000000004</v>
      </c>
      <c r="S19" s="79">
        <v>0.56000000000000005</v>
      </c>
      <c r="T19" s="79">
        <v>0.69</v>
      </c>
      <c r="U19" s="79">
        <v>0.75</v>
      </c>
      <c r="V19" s="79">
        <v>0.74</v>
      </c>
      <c r="W19" s="79">
        <v>0.72</v>
      </c>
      <c r="X19" s="79">
        <v>0</v>
      </c>
      <c r="Y19" s="79">
        <v>0</v>
      </c>
      <c r="Z19" s="79">
        <v>0</v>
      </c>
      <c r="AA19" s="79">
        <v>0</v>
      </c>
      <c r="AB19" s="79">
        <v>0</v>
      </c>
      <c r="AC19" s="79"/>
      <c r="AD19" s="79"/>
    </row>
    <row r="20" spans="1:30" x14ac:dyDescent="0.3">
      <c r="A20" s="96"/>
      <c r="B20" s="88"/>
      <c r="C20" s="86" t="s">
        <v>94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0.78</v>
      </c>
      <c r="O20" s="79">
        <v>0.76</v>
      </c>
      <c r="P20" s="79">
        <v>0.86</v>
      </c>
      <c r="Q20" s="79">
        <v>0.72</v>
      </c>
      <c r="R20" s="79">
        <v>0.76</v>
      </c>
      <c r="S20" s="79">
        <v>0.56999999999999995</v>
      </c>
      <c r="T20" s="79">
        <v>0.69</v>
      </c>
      <c r="U20" s="79">
        <v>0.64</v>
      </c>
      <c r="V20" s="79">
        <v>0.65</v>
      </c>
      <c r="W20" s="79">
        <v>0.66</v>
      </c>
      <c r="X20" s="79">
        <v>0</v>
      </c>
      <c r="Y20" s="79">
        <v>0</v>
      </c>
      <c r="Z20" s="79">
        <v>0</v>
      </c>
      <c r="AA20" s="79">
        <v>0</v>
      </c>
      <c r="AB20" s="79">
        <v>0</v>
      </c>
      <c r="AC20" s="79"/>
      <c r="AD20" s="79"/>
    </row>
    <row r="21" spans="1:30" x14ac:dyDescent="0.3">
      <c r="A21" s="96"/>
      <c r="B21" s="89"/>
      <c r="C21" s="86" t="s">
        <v>95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0.66</v>
      </c>
      <c r="O21" s="79">
        <v>0.64</v>
      </c>
      <c r="P21" s="79">
        <v>0.72</v>
      </c>
      <c r="Q21" s="79">
        <v>0.61</v>
      </c>
      <c r="R21" s="79">
        <v>0.64</v>
      </c>
      <c r="S21" s="79">
        <v>0.48</v>
      </c>
      <c r="T21" s="79">
        <v>0.57999999999999996</v>
      </c>
      <c r="U21" s="79">
        <v>0.54</v>
      </c>
      <c r="V21" s="79">
        <v>0.55000000000000004</v>
      </c>
      <c r="W21" s="79">
        <v>0.56000000000000005</v>
      </c>
      <c r="X21" s="79">
        <v>0</v>
      </c>
      <c r="Y21" s="79">
        <v>0</v>
      </c>
      <c r="Z21" s="79">
        <v>0</v>
      </c>
      <c r="AA21" s="79">
        <v>0</v>
      </c>
      <c r="AB21" s="79">
        <v>0</v>
      </c>
      <c r="AC21" s="79"/>
      <c r="AD21" s="79"/>
    </row>
    <row r="22" spans="1:30" x14ac:dyDescent="0.3">
      <c r="A22" s="96"/>
      <c r="B22" s="81" t="s">
        <v>137</v>
      </c>
      <c r="C22" s="81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>
        <v>0</v>
      </c>
      <c r="V22" s="125">
        <v>0</v>
      </c>
      <c r="W22" s="125">
        <v>0</v>
      </c>
      <c r="X22" s="125">
        <v>0</v>
      </c>
      <c r="Y22" s="125">
        <v>0</v>
      </c>
      <c r="Z22" s="125">
        <v>0</v>
      </c>
      <c r="AA22" s="125">
        <v>0</v>
      </c>
      <c r="AB22" s="125">
        <v>0</v>
      </c>
      <c r="AC22" s="125">
        <f>IF(ISERROR('[1]入力（基礎）'!$D$92),"",'[1]入力（基礎）'!$D$92)</f>
        <v>0</v>
      </c>
      <c r="AD22" s="125">
        <f>IF(ISERROR('[1]入力（基礎）'!$E$92),"",'[1]入力（基礎）'!$E$92)</f>
        <v>0</v>
      </c>
    </row>
    <row r="23" spans="1:30" x14ac:dyDescent="0.3">
      <c r="A23" s="96"/>
      <c r="B23" s="81" t="s">
        <v>138</v>
      </c>
      <c r="C23" s="81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>
        <v>-0.54</v>
      </c>
      <c r="V23" s="125">
        <v>-0.55000000000000004</v>
      </c>
      <c r="W23" s="125">
        <v>-0.56000000000000005</v>
      </c>
      <c r="X23" s="125">
        <v>0</v>
      </c>
      <c r="Y23" s="125">
        <v>0</v>
      </c>
      <c r="Z23" s="125">
        <v>0</v>
      </c>
      <c r="AA23" s="125">
        <v>0</v>
      </c>
      <c r="AB23" s="125">
        <v>0</v>
      </c>
      <c r="AC23" s="125">
        <f>IF(ISERROR('[1]入力（基礎）'!$D$93),"",'[1]入力（基礎）'!$D$93)</f>
        <v>0</v>
      </c>
      <c r="AD23" s="125">
        <f>IF(ISERROR('[1]入力（基礎）'!$E$93),"",'[1]入力（基礎）'!$E$93)</f>
        <v>0</v>
      </c>
    </row>
    <row r="24" spans="1:30" x14ac:dyDescent="0.3">
      <c r="A24" s="97"/>
      <c r="B24" s="89" t="s">
        <v>88</v>
      </c>
      <c r="C24" s="81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82"/>
      <c r="V24" s="82"/>
      <c r="W24" s="82"/>
      <c r="X24" s="82"/>
      <c r="Y24" s="82"/>
      <c r="Z24" s="82"/>
      <c r="AA24" s="82"/>
      <c r="AB24" s="82"/>
      <c r="AC24" s="82" t="str">
        <f>IF(ISERROR($AC$23/$AC$23),"",$AC$23/$AC$23)</f>
        <v/>
      </c>
      <c r="AD24" s="82" t="str">
        <f t="shared" ref="AD24" si="2">IF(ISERROR($AC$23/$AC$23),"",$AC$23/$AC$23)</f>
        <v/>
      </c>
    </row>
    <row r="25" spans="1:30" x14ac:dyDescent="0.3">
      <c r="A25" s="97"/>
      <c r="B25" s="81" t="s">
        <v>89</v>
      </c>
      <c r="C25" s="81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82"/>
      <c r="V25" s="82"/>
      <c r="W25" s="82"/>
      <c r="X25" s="82"/>
      <c r="Y25" s="82"/>
      <c r="Z25" s="82"/>
      <c r="AA25" s="82"/>
      <c r="AB25" s="82"/>
      <c r="AC25" s="98" t="s">
        <v>74</v>
      </c>
      <c r="AD25" s="98" t="s">
        <v>74</v>
      </c>
    </row>
    <row r="26" spans="1:30" x14ac:dyDescent="0.3">
      <c r="A26" s="99"/>
      <c r="B26" s="85" t="s">
        <v>80</v>
      </c>
      <c r="C26" s="101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</row>
    <row r="27" spans="1:30" x14ac:dyDescent="0.3">
      <c r="A27" s="103" t="s">
        <v>96</v>
      </c>
      <c r="B27" s="85" t="s">
        <v>97</v>
      </c>
      <c r="C27" s="86" t="s">
        <v>83</v>
      </c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>
        <v>1.303165588235294E-3</v>
      </c>
      <c r="O27" s="104">
        <v>1.8073583999999995E-3</v>
      </c>
      <c r="P27" s="104">
        <v>1.7837983102040815E-3</v>
      </c>
      <c r="Q27" s="104">
        <v>1.5626170723404254E-3</v>
      </c>
      <c r="R27" s="104">
        <v>1.5051132277992276E-3</v>
      </c>
      <c r="S27" s="104">
        <v>1.5435865531914891E-3</v>
      </c>
      <c r="T27" s="104">
        <v>1.6641730188679245E-3</v>
      </c>
      <c r="U27" s="104">
        <v>2.0957299792207793E-3</v>
      </c>
      <c r="V27" s="104">
        <v>2.2054913837837838E-3</v>
      </c>
      <c r="W27" s="104">
        <v>1.706536369230769E-3</v>
      </c>
      <c r="X27" s="104"/>
      <c r="Y27" s="104"/>
      <c r="Z27" s="104"/>
      <c r="AA27" s="104"/>
      <c r="AB27" s="104"/>
      <c r="AC27" s="104">
        <f>IF(ISERROR(AC30-AC31),"",AC30-AC31)</f>
        <v>0</v>
      </c>
      <c r="AD27" s="104">
        <f>IF(ISERROR(AD30-AD31),"",AD30-AD31)</f>
        <v>0</v>
      </c>
    </row>
    <row r="28" spans="1:30" x14ac:dyDescent="0.3">
      <c r="A28" s="105"/>
      <c r="B28" s="88"/>
      <c r="C28" s="86" t="s">
        <v>85</v>
      </c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>
        <v>0.50510294117647059</v>
      </c>
      <c r="O28" s="104">
        <v>0.70052651162790691</v>
      </c>
      <c r="P28" s="104">
        <v>0.69139469387755093</v>
      </c>
      <c r="Q28" s="104">
        <v>0.60566553191489358</v>
      </c>
      <c r="R28" s="104">
        <v>0.58337722007721993</v>
      </c>
      <c r="S28" s="104">
        <v>0.59828936170212765</v>
      </c>
      <c r="T28" s="104">
        <v>0.6450283018867925</v>
      </c>
      <c r="U28" s="104">
        <v>0.81229844155844166</v>
      </c>
      <c r="V28" s="104">
        <v>0.85484162162162158</v>
      </c>
      <c r="W28" s="104">
        <v>0.66144820512820501</v>
      </c>
      <c r="X28" s="104"/>
      <c r="Y28" s="104"/>
      <c r="Z28" s="104"/>
      <c r="AA28" s="104"/>
      <c r="AB28" s="104"/>
      <c r="AC28" s="104" t="str">
        <f t="shared" ref="E28:AD28" si="3">IF(ISERROR(AC10/AC6),"",AC10/AC6)</f>
        <v/>
      </c>
      <c r="AD28" s="104" t="str">
        <f t="shared" si="3"/>
        <v/>
      </c>
    </row>
    <row r="29" spans="1:30" x14ac:dyDescent="0.3">
      <c r="A29" s="105"/>
      <c r="B29" s="89"/>
      <c r="C29" s="86" t="s">
        <v>87</v>
      </c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>
        <v>5.2450980392156863</v>
      </c>
      <c r="O29" s="104">
        <v>7.2744186046511627</v>
      </c>
      <c r="P29" s="104">
        <v>7.1795918367346943</v>
      </c>
      <c r="Q29" s="104">
        <v>6.2893617021276595</v>
      </c>
      <c r="R29" s="104">
        <v>6.057915057915058</v>
      </c>
      <c r="S29" s="104">
        <v>6.2127659574468082</v>
      </c>
      <c r="T29" s="104">
        <v>6.6981132075471699</v>
      </c>
      <c r="U29" s="104">
        <v>8.5649350649350655</v>
      </c>
      <c r="V29" s="104">
        <v>9.013513513513514</v>
      </c>
      <c r="W29" s="104">
        <v>6.9743589743589745</v>
      </c>
      <c r="X29" s="104"/>
      <c r="Y29" s="104"/>
      <c r="Z29" s="104"/>
      <c r="AA29" s="104"/>
      <c r="AB29" s="104"/>
      <c r="AC29" s="104" t="str">
        <f t="shared" ref="E29:AD29" si="4">IF(ISERROR(AC11/AC6),"",AC11/AC6)</f>
        <v/>
      </c>
      <c r="AD29" s="104" t="str">
        <f t="shared" si="4"/>
        <v/>
      </c>
    </row>
    <row r="30" spans="1:30" x14ac:dyDescent="0.3">
      <c r="A30" s="105"/>
      <c r="B30" s="81" t="s">
        <v>139</v>
      </c>
      <c r="C30" s="81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>
        <v>0</v>
      </c>
      <c r="V30" s="104">
        <v>0</v>
      </c>
      <c r="W30" s="104">
        <v>0</v>
      </c>
      <c r="X30" s="104">
        <v>0</v>
      </c>
      <c r="Y30" s="104">
        <v>0</v>
      </c>
      <c r="Z30" s="104">
        <v>0</v>
      </c>
      <c r="AA30" s="104">
        <v>0</v>
      </c>
      <c r="AB30" s="104">
        <v>0</v>
      </c>
      <c r="AC30" s="104">
        <f>IF(ISERROR('[1]入力（基礎）'!$D$94),"",'[1]入力（基礎）'!$D$94)</f>
        <v>0</v>
      </c>
      <c r="AD30" s="104">
        <f>IF(ISERROR('[1]入力（基礎）'!$E$94),"",'[1]入力（基礎）'!$E$94)</f>
        <v>0</v>
      </c>
    </row>
    <row r="31" spans="1:30" x14ac:dyDescent="0.3">
      <c r="A31" s="105"/>
      <c r="B31" s="81" t="s">
        <v>140</v>
      </c>
      <c r="C31" s="81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>
        <v>-2.0957299792207793E-3</v>
      </c>
      <c r="V31" s="104">
        <v>-2.2054913837837838E-3</v>
      </c>
      <c r="W31" s="104">
        <v>-1.706536369230769E-3</v>
      </c>
      <c r="X31" s="104"/>
      <c r="Y31" s="104"/>
      <c r="Z31" s="104"/>
      <c r="AA31" s="104"/>
      <c r="AB31" s="104"/>
      <c r="AC31" s="104">
        <f>IF(ISERROR('[1]入力（基礎）'!$D$95),"",'[1]入力（基礎）'!$D$95)</f>
        <v>0</v>
      </c>
      <c r="AD31" s="104">
        <f>IF(ISERROR('[1]入力（基礎）'!$E$95),"",'[1]入力（基礎）'!$E$95)</f>
        <v>0</v>
      </c>
    </row>
    <row r="32" spans="1:30" x14ac:dyDescent="0.3">
      <c r="A32" s="80"/>
      <c r="B32" s="89" t="s">
        <v>88</v>
      </c>
      <c r="C32" s="86" t="s">
        <v>83</v>
      </c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82"/>
      <c r="V32" s="82"/>
      <c r="W32" s="82"/>
      <c r="X32" s="82"/>
      <c r="Y32" s="82"/>
      <c r="Z32" s="82"/>
      <c r="AA32" s="82"/>
      <c r="AB32" s="82"/>
      <c r="AC32" s="82" t="str">
        <f>IF(ISERROR($AC$31/$AC$31),"",$AC$23/$AC$23)</f>
        <v/>
      </c>
      <c r="AD32" s="82" t="str">
        <f>IF(ISERROR($AD$31/$AD$31),"",$AC$23/$AC$23)</f>
        <v/>
      </c>
    </row>
    <row r="33" spans="1:30" x14ac:dyDescent="0.3">
      <c r="A33" s="80"/>
      <c r="B33" s="89"/>
      <c r="C33" s="86" t="s">
        <v>85</v>
      </c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82"/>
      <c r="V33" s="82"/>
      <c r="W33" s="82"/>
      <c r="X33" s="82"/>
      <c r="Y33" s="82"/>
      <c r="Z33" s="82"/>
      <c r="AA33" s="82"/>
      <c r="AB33" s="82"/>
      <c r="AC33" s="82" t="str">
        <f>IF(ISERROR($AC$31/$AC$31),"",$AC$23/$AC$23)</f>
        <v/>
      </c>
      <c r="AD33" s="82" t="str">
        <f>IF(ISERROR($AD$31/$AD$31),"",$AC$23/$AC$23)</f>
        <v/>
      </c>
    </row>
    <row r="34" spans="1:30" x14ac:dyDescent="0.3">
      <c r="A34" s="80"/>
      <c r="B34" s="81" t="s">
        <v>89</v>
      </c>
      <c r="C34" s="81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82"/>
      <c r="V34" s="82"/>
      <c r="W34" s="82"/>
      <c r="X34" s="82"/>
      <c r="Y34" s="82"/>
      <c r="Z34" s="82"/>
      <c r="AA34" s="82"/>
      <c r="AB34" s="82"/>
      <c r="AC34" s="98" t="s">
        <v>74</v>
      </c>
      <c r="AD34" s="98" t="s">
        <v>74</v>
      </c>
    </row>
    <row r="35" spans="1:30" x14ac:dyDescent="0.3">
      <c r="A35" s="84"/>
      <c r="B35" s="85" t="s">
        <v>80</v>
      </c>
      <c r="C35" s="81" t="s">
        <v>83</v>
      </c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 t="str">
        <f>IF(ISERROR(AC27/'[1]入力（基礎）'!$D$68),"",AC27/'[1]入力（基礎）'!$D$68)</f>
        <v/>
      </c>
      <c r="AD35" s="82" t="str">
        <f>IF(ISERROR(AD27/'[1]入力（基礎）'!$D$68),"",AD27/'[1]入力（基礎）'!$D$68)</f>
        <v/>
      </c>
    </row>
    <row r="36" spans="1:30" x14ac:dyDescent="0.3">
      <c r="A36" s="103" t="s">
        <v>98</v>
      </c>
      <c r="B36" s="85" t="s">
        <v>97</v>
      </c>
      <c r="C36" s="86" t="s">
        <v>92</v>
      </c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>
        <v>2.1568627450980395E-3</v>
      </c>
      <c r="O36" s="104">
        <v>3.3023255813953486E-3</v>
      </c>
      <c r="P36" s="104">
        <v>3.1836734693877554E-3</v>
      </c>
      <c r="Q36" s="104">
        <v>2.595744680851064E-3</v>
      </c>
      <c r="R36" s="104">
        <v>2.5096525096525097E-3</v>
      </c>
      <c r="S36" s="104">
        <v>3.1914893617021275E-3</v>
      </c>
      <c r="T36" s="104">
        <v>3.8207547169811324E-3</v>
      </c>
      <c r="U36" s="104">
        <v>4.87012987012987E-3</v>
      </c>
      <c r="V36" s="104">
        <v>5.0000000000000001E-3</v>
      </c>
      <c r="W36" s="104">
        <v>3.7435897435897435E-3</v>
      </c>
      <c r="X36" s="104"/>
      <c r="Y36" s="104"/>
      <c r="Z36" s="104"/>
      <c r="AA36" s="104"/>
      <c r="AB36" s="104"/>
      <c r="AC36" s="104">
        <f>IF(ISERROR(AC40-AC41),"",AC40-AC41)</f>
        <v>0</v>
      </c>
      <c r="AD36" s="104">
        <f>IF(ISERROR(AD40-AD41),"",AD40-AD41)</f>
        <v>0</v>
      </c>
    </row>
    <row r="37" spans="1:30" x14ac:dyDescent="0.3">
      <c r="A37" s="105"/>
      <c r="B37" s="107"/>
      <c r="C37" s="86" t="s">
        <v>93</v>
      </c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>
        <v>2.1568627450980395E-3</v>
      </c>
      <c r="O37" s="104">
        <v>3.3023255813953486E-3</v>
      </c>
      <c r="P37" s="104">
        <v>2.6938775510204085E-3</v>
      </c>
      <c r="Q37" s="104">
        <v>2.2127659574468087E-3</v>
      </c>
      <c r="R37" s="104">
        <v>2.1235521235521237E-3</v>
      </c>
      <c r="S37" s="104">
        <v>2.9787234042553193E-3</v>
      </c>
      <c r="T37" s="104">
        <v>3.2547169811320753E-3</v>
      </c>
      <c r="U37" s="104">
        <v>4.87012987012987E-3</v>
      </c>
      <c r="V37" s="104">
        <v>5.0000000000000001E-3</v>
      </c>
      <c r="W37" s="104">
        <v>3.6923076923076922E-3</v>
      </c>
      <c r="X37" s="104"/>
      <c r="Y37" s="104"/>
      <c r="Z37" s="104"/>
      <c r="AA37" s="104"/>
      <c r="AB37" s="104"/>
      <c r="AC37" s="104"/>
      <c r="AD37" s="104"/>
    </row>
    <row r="38" spans="1:30" x14ac:dyDescent="0.3">
      <c r="A38" s="105"/>
      <c r="B38" s="107"/>
      <c r="C38" s="86" t="s">
        <v>94</v>
      </c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>
        <v>2.5490196078431374E-3</v>
      </c>
      <c r="O38" s="104">
        <v>3.5348837209302326E-3</v>
      </c>
      <c r="P38" s="104">
        <v>3.5102040816326532E-3</v>
      </c>
      <c r="Q38" s="104">
        <v>3.0638297872340424E-3</v>
      </c>
      <c r="R38" s="104">
        <v>2.9343629343629345E-3</v>
      </c>
      <c r="S38" s="104">
        <v>3.0319148936170212E-3</v>
      </c>
      <c r="T38" s="104">
        <v>3.2547169811320753E-3</v>
      </c>
      <c r="U38" s="104">
        <v>4.1558441558441558E-3</v>
      </c>
      <c r="V38" s="104">
        <v>4.3918918918918921E-3</v>
      </c>
      <c r="W38" s="104">
        <v>3.3846153846153848E-3</v>
      </c>
      <c r="X38" s="104"/>
      <c r="Y38" s="104"/>
      <c r="Z38" s="104"/>
      <c r="AA38" s="104"/>
      <c r="AB38" s="104"/>
      <c r="AC38" s="104"/>
      <c r="AD38" s="104"/>
    </row>
    <row r="39" spans="1:30" x14ac:dyDescent="0.3">
      <c r="A39" s="105"/>
      <c r="B39" s="106"/>
      <c r="C39" s="86" t="s">
        <v>95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>
        <v>2.1568627450980395E-3</v>
      </c>
      <c r="O39" s="104">
        <v>2.9767441860465119E-3</v>
      </c>
      <c r="P39" s="104">
        <v>2.9387755102040815E-3</v>
      </c>
      <c r="Q39" s="104">
        <v>2.595744680851064E-3</v>
      </c>
      <c r="R39" s="104">
        <v>2.4710424710424712E-3</v>
      </c>
      <c r="S39" s="104">
        <v>2.553191489361702E-3</v>
      </c>
      <c r="T39" s="104">
        <v>2.7358490566037736E-3</v>
      </c>
      <c r="U39" s="104">
        <v>3.5064935064935067E-3</v>
      </c>
      <c r="V39" s="104">
        <v>3.7162162162162164E-3</v>
      </c>
      <c r="W39" s="104">
        <v>2.871794871794872E-3</v>
      </c>
      <c r="X39" s="104"/>
      <c r="Y39" s="104"/>
      <c r="Z39" s="104"/>
      <c r="AA39" s="104"/>
      <c r="AB39" s="104"/>
      <c r="AC39" s="104"/>
      <c r="AD39" s="104"/>
    </row>
    <row r="40" spans="1:30" x14ac:dyDescent="0.3">
      <c r="A40" s="105"/>
      <c r="B40" s="81" t="s">
        <v>137</v>
      </c>
      <c r="C40" s="81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>
        <v>0</v>
      </c>
      <c r="V40" s="104">
        <v>0</v>
      </c>
      <c r="W40" s="104">
        <v>0</v>
      </c>
      <c r="X40" s="104">
        <v>0</v>
      </c>
      <c r="Y40" s="104">
        <v>0</v>
      </c>
      <c r="Z40" s="104">
        <v>0</v>
      </c>
      <c r="AA40" s="104">
        <v>0</v>
      </c>
      <c r="AB40" s="104">
        <v>0</v>
      </c>
      <c r="AC40" s="104">
        <f>IF(ISERROR('[1]入力（基礎）'!$D$96),"",'[1]入力（基礎）'!$D$96)</f>
        <v>0</v>
      </c>
      <c r="AD40" s="104">
        <f>IF(ISERROR('[1]入力（基礎）'!$E$96),"",'[1]入力（基礎）'!$E$96)</f>
        <v>0</v>
      </c>
    </row>
    <row r="41" spans="1:30" x14ac:dyDescent="0.3">
      <c r="A41" s="105"/>
      <c r="B41" s="81" t="s">
        <v>138</v>
      </c>
      <c r="C41" s="81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>
        <v>-3.5064935064935067E-3</v>
      </c>
      <c r="V41" s="104">
        <v>-3.7162162162162164E-3</v>
      </c>
      <c r="W41" s="104">
        <v>-2.871794871794872E-3</v>
      </c>
      <c r="X41" s="104"/>
      <c r="Y41" s="104"/>
      <c r="Z41" s="104"/>
      <c r="AA41" s="104"/>
      <c r="AB41" s="104"/>
      <c r="AC41" s="104">
        <f>IF(ISERROR('[1]入力（基礎）'!$D$97),"",'[1]入力（基礎）'!$D$97)</f>
        <v>0</v>
      </c>
      <c r="AD41" s="104">
        <f>IF(ISERROR('[1]入力（基礎）'!$E$97),"",'[1]入力（基礎）'!$E$97)</f>
        <v>0</v>
      </c>
    </row>
    <row r="42" spans="1:30" x14ac:dyDescent="0.3">
      <c r="A42" s="80"/>
      <c r="B42" s="89" t="s">
        <v>88</v>
      </c>
      <c r="C42" s="81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82"/>
      <c r="V42" s="82"/>
      <c r="W42" s="82"/>
      <c r="X42" s="82"/>
      <c r="Y42" s="82"/>
      <c r="Z42" s="82"/>
      <c r="AA42" s="82"/>
      <c r="AB42" s="82"/>
      <c r="AC42" s="82" t="str">
        <f>IF(ISERROR($AC$41/$AC$41),"",$AC$23/$AC$23)</f>
        <v/>
      </c>
      <c r="AD42" s="82" t="str">
        <f>IF(ISERROR($AD$41/$AD$41),"",$AC$23/$AC$23)</f>
        <v/>
      </c>
    </row>
    <row r="43" spans="1:30" x14ac:dyDescent="0.3">
      <c r="A43" s="80"/>
      <c r="B43" s="81" t="s">
        <v>89</v>
      </c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98" t="s">
        <v>74</v>
      </c>
      <c r="AD43" s="98" t="s">
        <v>74</v>
      </c>
    </row>
    <row r="44" spans="1:30" ht="18.5" thickBot="1" x14ac:dyDescent="0.35">
      <c r="A44" s="109"/>
      <c r="B44" s="126" t="s">
        <v>80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</row>
    <row r="45" spans="1:30" ht="18.5" thickTop="1" x14ac:dyDescent="0.3">
      <c r="A45" s="112" t="s">
        <v>100</v>
      </c>
      <c r="B45" s="106"/>
      <c r="C45" s="106"/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3">
        <v>0</v>
      </c>
      <c r="N45" s="113">
        <v>4.8648648648648646E-3</v>
      </c>
      <c r="O45" s="113">
        <v>4.8648648648648646E-3</v>
      </c>
      <c r="P45" s="113">
        <v>5.4054054054054057E-3</v>
      </c>
      <c r="Q45" s="113">
        <v>4.8648648648648646E-3</v>
      </c>
      <c r="R45" s="113">
        <v>4.5945945945945945E-3</v>
      </c>
      <c r="S45" s="113">
        <v>4.0540540540540543E-3</v>
      </c>
      <c r="T45" s="113">
        <v>3.7837837837837837E-3</v>
      </c>
      <c r="U45" s="113">
        <v>1.3513513513513514E-3</v>
      </c>
      <c r="V45" s="113">
        <v>2.972972972972973E-3</v>
      </c>
      <c r="W45" s="113">
        <v>3.5135135135135136E-3</v>
      </c>
      <c r="X45" s="113">
        <v>0</v>
      </c>
      <c r="Y45" s="113">
        <v>0</v>
      </c>
      <c r="Z45" s="113">
        <v>0</v>
      </c>
      <c r="AA45" s="113">
        <v>0</v>
      </c>
      <c r="AB45" s="113">
        <v>0</v>
      </c>
      <c r="AC45" s="114" t="s">
        <v>74</v>
      </c>
      <c r="AD45" s="114" t="s">
        <v>74</v>
      </c>
    </row>
    <row r="46" spans="1:30" x14ac:dyDescent="0.3">
      <c r="A46" s="72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6"/>
      <c r="AD46" s="116"/>
    </row>
    <row r="47" spans="1:30" x14ac:dyDescent="0.3">
      <c r="A47" s="75" t="s">
        <v>101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</row>
    <row r="48" spans="1:30" x14ac:dyDescent="0.55000000000000004">
      <c r="A48" s="76" t="s">
        <v>102</v>
      </c>
      <c r="B48" s="117" t="s">
        <v>103</v>
      </c>
      <c r="C48" s="117"/>
      <c r="D48" s="118" t="s">
        <v>104</v>
      </c>
      <c r="E48" s="118" t="s">
        <v>105</v>
      </c>
      <c r="F48" s="118" t="s">
        <v>106</v>
      </c>
      <c r="G48" s="118" t="s">
        <v>107</v>
      </c>
      <c r="H48" s="118" t="s">
        <v>108</v>
      </c>
      <c r="I48" s="118" t="s">
        <v>109</v>
      </c>
      <c r="J48" s="118" t="s">
        <v>110</v>
      </c>
      <c r="K48" s="118" t="s">
        <v>111</v>
      </c>
      <c r="L48" s="118" t="s">
        <v>112</v>
      </c>
      <c r="M48" s="118" t="s">
        <v>113</v>
      </c>
      <c r="N48" s="118" t="s">
        <v>114</v>
      </c>
      <c r="O48" s="118" t="s">
        <v>115</v>
      </c>
      <c r="P48" s="118" t="s">
        <v>116</v>
      </c>
      <c r="Q48" s="118" t="s">
        <v>117</v>
      </c>
      <c r="R48" s="118" t="s">
        <v>118</v>
      </c>
      <c r="S48" s="118" t="s">
        <v>119</v>
      </c>
      <c r="T48" s="118" t="s">
        <v>120</v>
      </c>
      <c r="U48" s="118" t="s">
        <v>121</v>
      </c>
      <c r="V48" s="118" t="s">
        <v>122</v>
      </c>
      <c r="W48" s="118" t="s">
        <v>123</v>
      </c>
      <c r="X48" s="118" t="s">
        <v>124</v>
      </c>
      <c r="Y48" s="118" t="s">
        <v>125</v>
      </c>
      <c r="Z48" s="118" t="s">
        <v>126</v>
      </c>
      <c r="AA48" s="118" t="s">
        <v>127</v>
      </c>
      <c r="AB48" s="118" t="s">
        <v>128</v>
      </c>
      <c r="AC48" s="118" t="s">
        <v>75</v>
      </c>
      <c r="AD48" s="118" t="s">
        <v>73</v>
      </c>
    </row>
    <row r="49" spans="1:30" x14ac:dyDescent="0.3">
      <c r="A49" s="77" t="s">
        <v>77</v>
      </c>
      <c r="B49" s="78" t="s">
        <v>78</v>
      </c>
      <c r="C49" s="78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25">
        <v>154</v>
      </c>
      <c r="V49" s="125">
        <v>148</v>
      </c>
      <c r="W49" s="125">
        <v>195</v>
      </c>
      <c r="X49" s="125">
        <v>212</v>
      </c>
      <c r="Y49" s="125">
        <v>212</v>
      </c>
      <c r="Z49" s="125">
        <v>212</v>
      </c>
      <c r="AA49" s="125">
        <v>212</v>
      </c>
      <c r="AB49" s="125">
        <v>212</v>
      </c>
      <c r="AC49" s="125">
        <f>IF(ISERROR('[1]入力（基礎）'!$D$89),"",'[1]入力（基礎）'!$D$89)</f>
        <v>0</v>
      </c>
      <c r="AD49" s="125">
        <f>IF(ISERROR('[1]入力（基礎）'!$E$89),"",'[1]入力（基礎）'!$E$89)</f>
        <v>0</v>
      </c>
    </row>
    <row r="50" spans="1:30" x14ac:dyDescent="0.3">
      <c r="A50" s="84"/>
      <c r="B50" s="138" t="s">
        <v>89</v>
      </c>
      <c r="C50" s="8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122">
        <v>1</v>
      </c>
      <c r="V50" s="122">
        <v>1</v>
      </c>
      <c r="W50" s="122">
        <v>1</v>
      </c>
      <c r="X50" s="122">
        <v>0</v>
      </c>
      <c r="Y50" s="122">
        <v>0</v>
      </c>
      <c r="Z50" s="122">
        <v>0</v>
      </c>
      <c r="AA50" s="122">
        <v>0</v>
      </c>
      <c r="AB50" s="122">
        <v>0</v>
      </c>
      <c r="AC50" s="123" t="s">
        <v>74</v>
      </c>
      <c r="AD50" s="123" t="s">
        <v>74</v>
      </c>
    </row>
    <row r="51" spans="1:30" x14ac:dyDescent="0.3">
      <c r="A51" s="103" t="s">
        <v>81</v>
      </c>
      <c r="B51" s="139" t="s">
        <v>135</v>
      </c>
      <c r="C51" s="86" t="s">
        <v>83</v>
      </c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25">
        <v>0</v>
      </c>
      <c r="V51" s="125">
        <v>0</v>
      </c>
      <c r="W51" s="125">
        <v>0</v>
      </c>
      <c r="X51" s="125">
        <v>0</v>
      </c>
      <c r="Y51" s="125">
        <v>0</v>
      </c>
      <c r="Z51" s="125">
        <v>0</v>
      </c>
      <c r="AA51" s="125">
        <v>0</v>
      </c>
      <c r="AB51" s="125">
        <v>0</v>
      </c>
      <c r="AC51" s="125">
        <f>IF(ISERROR('[1]入力（基礎）'!$D$90),"",'[1]入力（基礎）'!$D$90)</f>
        <v>0</v>
      </c>
      <c r="AD51" s="125">
        <f>IF(ISERROR('[1]入力（基礎）'!$E$90),"",'[1]入力（基礎）'!$E$90)</f>
        <v>0</v>
      </c>
    </row>
    <row r="52" spans="1:30" x14ac:dyDescent="0.3">
      <c r="A52" s="84"/>
      <c r="B52" s="138" t="s">
        <v>136</v>
      </c>
      <c r="C52" s="8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125">
        <v>0</v>
      </c>
      <c r="V52" s="125">
        <v>0</v>
      </c>
      <c r="W52" s="125">
        <v>0</v>
      </c>
      <c r="X52" s="125">
        <v>0</v>
      </c>
      <c r="Y52" s="125">
        <v>0</v>
      </c>
      <c r="Z52" s="125">
        <v>0</v>
      </c>
      <c r="AA52" s="125">
        <v>0</v>
      </c>
      <c r="AB52" s="125">
        <v>0</v>
      </c>
      <c r="AC52" s="125">
        <f>IF(ISERROR('[1]入力（基礎）'!$D$91),"",'[1]入力（基礎）'!$D$91)</f>
        <v>0</v>
      </c>
      <c r="AD52" s="125">
        <f>IF(ISERROR('[1]入力（基礎）'!$E$91),"",'[1]入力（基礎）'!$E$91)</f>
        <v>0</v>
      </c>
    </row>
    <row r="53" spans="1:30" x14ac:dyDescent="0.3">
      <c r="A53" s="124" t="s">
        <v>90</v>
      </c>
      <c r="B53" s="139" t="s">
        <v>137</v>
      </c>
      <c r="C53" s="81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25">
        <v>0</v>
      </c>
      <c r="V53" s="125">
        <v>0</v>
      </c>
      <c r="W53" s="125">
        <v>0</v>
      </c>
      <c r="X53" s="125">
        <v>0</v>
      </c>
      <c r="Y53" s="125">
        <v>0</v>
      </c>
      <c r="Z53" s="125">
        <v>0</v>
      </c>
      <c r="AA53" s="125">
        <v>0</v>
      </c>
      <c r="AB53" s="125">
        <v>0</v>
      </c>
      <c r="AC53" s="125">
        <f>IF(ISERROR('[1]入力（基礎）'!$D$92),"",'[1]入力（基礎）'!$D$92)</f>
        <v>0</v>
      </c>
      <c r="AD53" s="125">
        <f>IF(ISERROR('[1]入力（基礎）'!$E$92),"",'[1]入力（基礎）'!$E$92)</f>
        <v>0</v>
      </c>
    </row>
    <row r="54" spans="1:30" x14ac:dyDescent="0.3">
      <c r="A54" s="99"/>
      <c r="B54" s="138" t="s">
        <v>138</v>
      </c>
      <c r="C54" s="8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125">
        <v>0</v>
      </c>
      <c r="V54" s="125">
        <v>0</v>
      </c>
      <c r="W54" s="125">
        <v>0</v>
      </c>
      <c r="X54" s="125">
        <v>0</v>
      </c>
      <c r="Y54" s="125">
        <v>0</v>
      </c>
      <c r="Z54" s="125">
        <v>0</v>
      </c>
      <c r="AA54" s="125">
        <v>0</v>
      </c>
      <c r="AB54" s="125">
        <v>0</v>
      </c>
      <c r="AC54" s="125">
        <f>IF(ISERROR('[1]入力（基礎）'!$D$93),"",'[1]入力（基礎）'!$D$93)</f>
        <v>0</v>
      </c>
      <c r="AD54" s="125">
        <f>IF(ISERROR('[1]入力（基礎）'!$E$93),"",'[1]入力（基礎）'!$E$93)</f>
        <v>0</v>
      </c>
    </row>
    <row r="55" spans="1:30" x14ac:dyDescent="0.3">
      <c r="A55" s="103" t="s">
        <v>96</v>
      </c>
      <c r="B55" s="139" t="s">
        <v>141</v>
      </c>
      <c r="C55" s="86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40">
        <v>0</v>
      </c>
      <c r="V55" s="140">
        <v>0</v>
      </c>
      <c r="W55" s="140">
        <v>0</v>
      </c>
      <c r="X55" s="140">
        <v>0</v>
      </c>
      <c r="Y55" s="140">
        <v>0</v>
      </c>
      <c r="Z55" s="140">
        <v>0</v>
      </c>
      <c r="AA55" s="140">
        <v>0</v>
      </c>
      <c r="AB55" s="140">
        <v>0</v>
      </c>
      <c r="AC55" s="140">
        <f>IF(ISERROR('[1]入力（基礎）'!$D$94),"",'[1]入力（基礎）'!$D$94)</f>
        <v>0</v>
      </c>
      <c r="AD55" s="140">
        <f>IF(ISERROR('[1]入力（基礎）'!$E$94),"",'[1]入力（基礎）'!$E$94)</f>
        <v>0</v>
      </c>
    </row>
    <row r="56" spans="1:30" x14ac:dyDescent="0.3">
      <c r="A56" s="84"/>
      <c r="B56" s="138" t="s">
        <v>142</v>
      </c>
      <c r="C56" s="8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140">
        <v>0</v>
      </c>
      <c r="V56" s="140">
        <v>0</v>
      </c>
      <c r="W56" s="140">
        <v>0</v>
      </c>
      <c r="X56" s="140">
        <v>0</v>
      </c>
      <c r="Y56" s="140">
        <v>0</v>
      </c>
      <c r="Z56" s="140">
        <v>0</v>
      </c>
      <c r="AA56" s="140">
        <v>0</v>
      </c>
      <c r="AB56" s="140">
        <v>0</v>
      </c>
      <c r="AC56" s="140">
        <f>IF(ISERROR('[1]入力（基礎）'!$D$95),"",'[1]入力（基礎）'!$D$95)</f>
        <v>0</v>
      </c>
      <c r="AD56" s="140">
        <f>IF(ISERROR('[1]入力（基礎）'!$E$95),"",'[1]入力（基礎）'!$E$95)</f>
        <v>0</v>
      </c>
    </row>
    <row r="57" spans="1:30" x14ac:dyDescent="0.3">
      <c r="A57" s="77" t="s">
        <v>98</v>
      </c>
      <c r="B57" s="139" t="s">
        <v>141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40">
        <v>0</v>
      </c>
      <c r="V57" s="140">
        <v>0</v>
      </c>
      <c r="W57" s="140">
        <v>0</v>
      </c>
      <c r="X57" s="140">
        <v>0</v>
      </c>
      <c r="Y57" s="140">
        <v>0</v>
      </c>
      <c r="Z57" s="140">
        <v>0</v>
      </c>
      <c r="AA57" s="140">
        <v>0</v>
      </c>
      <c r="AB57" s="140">
        <v>0</v>
      </c>
      <c r="AC57" s="140">
        <f>IF(ISERROR('[1]入力（基礎）'!$D$96),"",'[1]入力（基礎）'!$D$96)</f>
        <v>0</v>
      </c>
      <c r="AD57" s="140">
        <f>IF(ISERROR('[1]入力（基礎）'!$E$96),"",'[1]入力（基礎）'!$E$96)</f>
        <v>0</v>
      </c>
    </row>
    <row r="58" spans="1:30" ht="18.5" thickBot="1" x14ac:dyDescent="0.35">
      <c r="A58" s="109"/>
      <c r="B58" s="141" t="s">
        <v>142</v>
      </c>
      <c r="C58" s="126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42">
        <v>0</v>
      </c>
      <c r="V58" s="142">
        <v>0</v>
      </c>
      <c r="W58" s="142">
        <v>0</v>
      </c>
      <c r="X58" s="142">
        <v>0</v>
      </c>
      <c r="Y58" s="142">
        <v>0</v>
      </c>
      <c r="Z58" s="142">
        <v>0</v>
      </c>
      <c r="AA58" s="142">
        <v>0</v>
      </c>
      <c r="AB58" s="142">
        <v>0</v>
      </c>
      <c r="AC58" s="143">
        <f>IF(ISERROR('[1]入力（基礎）'!$D$97),"",'[1]入力（基礎）'!$D$97)</f>
        <v>0</v>
      </c>
      <c r="AD58" s="143">
        <f>IF(ISERROR('[1]入力（基礎）'!$E$97),"",'[1]入力（基礎）'!$E$97)</f>
        <v>0</v>
      </c>
    </row>
    <row r="59" spans="1:30" ht="18.5" thickTop="1" x14ac:dyDescent="0.3">
      <c r="A59" s="130" t="s">
        <v>131</v>
      </c>
      <c r="B59" s="106"/>
      <c r="C59" s="106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13">
        <v>0</v>
      </c>
      <c r="V59" s="113">
        <v>0</v>
      </c>
      <c r="W59" s="113">
        <v>0</v>
      </c>
      <c r="X59" s="113">
        <v>0</v>
      </c>
      <c r="Y59" s="113">
        <v>0</v>
      </c>
      <c r="Z59" s="113">
        <v>0</v>
      </c>
      <c r="AA59" s="113">
        <v>0</v>
      </c>
      <c r="AB59" s="113">
        <v>1</v>
      </c>
      <c r="AC59" s="114" t="s">
        <v>74</v>
      </c>
      <c r="AD59" s="114" t="s">
        <v>74</v>
      </c>
    </row>
    <row r="60" spans="1:30" x14ac:dyDescent="0.3">
      <c r="A60" s="132"/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4"/>
      <c r="AD60" s="134"/>
    </row>
    <row r="61" spans="1:30" x14ac:dyDescent="0.55000000000000004">
      <c r="A61" s="135" t="s">
        <v>143</v>
      </c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</row>
    <row r="62" spans="1:30" x14ac:dyDescent="0.55000000000000004">
      <c r="A62" s="135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</row>
    <row r="63" spans="1:30" x14ac:dyDescent="0.55000000000000004">
      <c r="A63" s="135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</row>
    <row r="64" spans="1:30" x14ac:dyDescent="0.55000000000000004">
      <c r="A64" s="135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</row>
    <row r="65" spans="1:30" x14ac:dyDescent="0.55000000000000004">
      <c r="A65" s="135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</row>
    <row r="66" spans="1:30" x14ac:dyDescent="0.55000000000000004">
      <c r="A66" s="135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</row>
    <row r="67" spans="1:30" x14ac:dyDescent="0.55000000000000004">
      <c r="A67" s="135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</row>
  </sheetData>
  <mergeCells count="12">
    <mergeCell ref="A49:A50"/>
    <mergeCell ref="A51:A52"/>
    <mergeCell ref="A53:A54"/>
    <mergeCell ref="A55:A56"/>
    <mergeCell ref="A57:A58"/>
    <mergeCell ref="A61:AD67"/>
    <mergeCell ref="A2:AC3"/>
    <mergeCell ref="A6:A8"/>
    <mergeCell ref="A9:A17"/>
    <mergeCell ref="A18:A26"/>
    <mergeCell ref="A27:A35"/>
    <mergeCell ref="A36:A44"/>
  </mergeCells>
  <phoneticPr fontId="3"/>
  <dataValidations count="2">
    <dataValidation type="list" allowBlank="1" showInputMessage="1" showErrorMessage="1" sqref="C44">
      <formula1>$C$31:$C$35</formula1>
    </dataValidation>
    <dataValidation type="list" allowBlank="1" showInputMessage="1" showErrorMessage="1" sqref="C26">
      <formula1>$C$18:$C$21</formula1>
    </dataValidation>
  </dataValidations>
  <pageMargins left="0.7" right="0.7" top="0.75" bottom="0.75" header="0.3" footer="0.3"/>
  <pageSetup paperSize="9" scale="39" orientation="landscape" r:id="rId1"/>
  <headerFooter>
    <oddHeader>&amp;R&amp;"Calibri"&amp;B&amp;18【別紙4-2】実績 (BAU)</oddHeader>
  </headerFooter>
  <rowBreaks count="1" manualBreakCount="1">
    <brk id="64" max="29" man="1"/>
  </rowBreaks>
  <colBreaks count="1" manualBreakCount="1">
    <brk id="29" max="6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view="pageBreakPreview" zoomScale="60" zoomScaleNormal="100" workbookViewId="0">
      <selection sqref="A1:AJ56"/>
    </sheetView>
  </sheetViews>
  <sheetFormatPr defaultRowHeight="18" x14ac:dyDescent="0.55000000000000004"/>
  <cols>
    <col min="1" max="1" width="1.33203125" customWidth="1"/>
    <col min="2" max="2" width="1.75" customWidth="1"/>
    <col min="3" max="3" width="35.6640625" customWidth="1"/>
    <col min="4" max="4" width="13.6640625" customWidth="1"/>
    <col min="5" max="36" width="10.6640625" customWidth="1"/>
  </cols>
  <sheetData>
    <row r="1" spans="1:36" ht="21" x14ac:dyDescent="0.55000000000000004">
      <c r="A1" s="144"/>
      <c r="B1" s="144"/>
      <c r="C1" s="144"/>
      <c r="D1" s="144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4"/>
      <c r="Z1" s="144"/>
      <c r="AA1" s="144"/>
      <c r="AB1" s="144"/>
      <c r="AC1" s="146"/>
      <c r="AD1" s="144"/>
      <c r="AE1" s="144"/>
      <c r="AF1" s="144"/>
      <c r="AG1" s="144"/>
      <c r="AH1" s="144"/>
      <c r="AI1" s="144"/>
      <c r="AJ1" s="147"/>
    </row>
    <row r="2" spans="1:36" ht="18.5" x14ac:dyDescent="0.55000000000000004">
      <c r="A2" s="148"/>
      <c r="B2" s="149" t="s">
        <v>145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1"/>
    </row>
    <row r="3" spans="1:36" x14ac:dyDescent="0.55000000000000004">
      <c r="A3" s="148"/>
      <c r="B3" s="148"/>
      <c r="C3" s="148"/>
      <c r="D3" s="148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48"/>
      <c r="AA3" s="148"/>
      <c r="AB3" s="153"/>
      <c r="AC3" s="153"/>
      <c r="AD3" s="153"/>
      <c r="AE3" s="153"/>
      <c r="AF3" s="153"/>
      <c r="AG3" s="153"/>
      <c r="AH3" s="153"/>
      <c r="AI3" s="153"/>
      <c r="AJ3" s="153"/>
    </row>
    <row r="4" spans="1:36" x14ac:dyDescent="0.55000000000000004">
      <c r="A4" s="148"/>
      <c r="B4" s="154"/>
      <c r="C4" s="154"/>
      <c r="D4" s="155" t="s">
        <v>146</v>
      </c>
      <c r="E4" s="156" t="s">
        <v>147</v>
      </c>
      <c r="F4" s="156" t="s">
        <v>148</v>
      </c>
      <c r="G4" s="156" t="s">
        <v>149</v>
      </c>
      <c r="H4" s="156" t="s">
        <v>150</v>
      </c>
      <c r="I4" s="156" t="s">
        <v>151</v>
      </c>
      <c r="J4" s="156" t="s">
        <v>152</v>
      </c>
      <c r="K4" s="156" t="s">
        <v>153</v>
      </c>
      <c r="L4" s="156" t="s">
        <v>154</v>
      </c>
      <c r="M4" s="156" t="s">
        <v>155</v>
      </c>
      <c r="N4" s="156" t="s">
        <v>156</v>
      </c>
      <c r="O4" s="156" t="s">
        <v>157</v>
      </c>
      <c r="P4" s="156" t="s">
        <v>158</v>
      </c>
      <c r="Q4" s="156" t="s">
        <v>159</v>
      </c>
      <c r="R4" s="157" t="s">
        <v>160</v>
      </c>
      <c r="S4" s="157" t="s">
        <v>161</v>
      </c>
      <c r="T4" s="157" t="s">
        <v>162</v>
      </c>
      <c r="U4" s="157" t="s">
        <v>163</v>
      </c>
      <c r="V4" s="157" t="s">
        <v>164</v>
      </c>
      <c r="W4" s="158" t="s">
        <v>165</v>
      </c>
      <c r="X4" s="158" t="s">
        <v>166</v>
      </c>
      <c r="Y4" s="158" t="s">
        <v>167</v>
      </c>
      <c r="Z4" s="158" t="s">
        <v>168</v>
      </c>
      <c r="AA4" s="158" t="s">
        <v>169</v>
      </c>
      <c r="AB4" s="153"/>
      <c r="AC4" s="156" t="s">
        <v>170</v>
      </c>
      <c r="AD4" s="156" t="s">
        <v>171</v>
      </c>
      <c r="AE4" s="156" t="s">
        <v>172</v>
      </c>
      <c r="AF4" s="159" t="s">
        <v>173</v>
      </c>
      <c r="AG4" s="159" t="s">
        <v>174</v>
      </c>
      <c r="AH4" s="159" t="s">
        <v>175</v>
      </c>
      <c r="AI4" s="159" t="s">
        <v>176</v>
      </c>
      <c r="AJ4" s="159" t="s">
        <v>177</v>
      </c>
    </row>
    <row r="5" spans="1:36" x14ac:dyDescent="0.55000000000000004">
      <c r="A5" s="148"/>
      <c r="B5" s="160" t="s">
        <v>178</v>
      </c>
      <c r="C5" s="160"/>
      <c r="D5" s="161" t="s">
        <v>76</v>
      </c>
      <c r="E5" s="162">
        <v>0</v>
      </c>
      <c r="F5" s="162">
        <v>0</v>
      </c>
      <c r="G5" s="162">
        <v>0</v>
      </c>
      <c r="H5" s="162">
        <v>0</v>
      </c>
      <c r="I5" s="162">
        <v>0</v>
      </c>
      <c r="J5" s="162">
        <v>0</v>
      </c>
      <c r="K5" s="162">
        <v>0</v>
      </c>
      <c r="L5" s="162">
        <v>0</v>
      </c>
      <c r="M5" s="162">
        <v>0.65804999999999991</v>
      </c>
      <c r="N5" s="162">
        <v>5.0442000000000098E-2</v>
      </c>
      <c r="O5" s="162">
        <v>7.2504000000000124E-2</v>
      </c>
      <c r="P5" s="162">
        <v>-0.1720600000000001</v>
      </c>
      <c r="Q5" s="162">
        <v>3.9061000000000012E-2</v>
      </c>
      <c r="R5" s="162">
        <v>-5.2317000000000169E-2</v>
      </c>
      <c r="S5" s="162">
        <v>0.21514</v>
      </c>
      <c r="T5" s="162">
        <v>-5.8989999999999987E-2</v>
      </c>
      <c r="U5" s="162">
        <v>-1.0125999999999968E-2</v>
      </c>
      <c r="V5" s="162">
        <v>-1.5463999999999922E-2</v>
      </c>
      <c r="W5" s="163">
        <v>-0.72624</v>
      </c>
      <c r="X5" s="163">
        <v>0</v>
      </c>
      <c r="Y5" s="163">
        <v>0</v>
      </c>
      <c r="Z5" s="163">
        <v>0</v>
      </c>
      <c r="AA5" s="163">
        <v>0</v>
      </c>
      <c r="AB5" s="153"/>
      <c r="AC5" s="162">
        <v>0.75182999999999989</v>
      </c>
      <c r="AD5" s="162">
        <v>0.74170399999999992</v>
      </c>
      <c r="AE5" s="162">
        <v>0.72624</v>
      </c>
      <c r="AF5" s="163">
        <v>0</v>
      </c>
      <c r="AG5" s="163">
        <v>0</v>
      </c>
      <c r="AH5" s="163">
        <v>0</v>
      </c>
      <c r="AI5" s="163">
        <v>0</v>
      </c>
      <c r="AJ5" s="163">
        <v>0</v>
      </c>
    </row>
    <row r="6" spans="1:36" x14ac:dyDescent="0.55000000000000004">
      <c r="A6" s="148"/>
      <c r="B6" s="164"/>
      <c r="C6" s="165"/>
      <c r="D6" s="166"/>
      <c r="E6" s="167"/>
      <c r="F6" s="167"/>
      <c r="G6" s="167"/>
      <c r="H6" s="167"/>
      <c r="I6" s="167"/>
      <c r="J6" s="167"/>
      <c r="K6" s="167"/>
      <c r="L6" s="167"/>
      <c r="M6" s="167"/>
      <c r="N6" s="167">
        <v>7.6427272727272871E-2</v>
      </c>
      <c r="O6" s="167">
        <v>0.10211830985915511</v>
      </c>
      <c r="P6" s="167">
        <v>-0.2205897435897437</v>
      </c>
      <c r="Q6" s="167">
        <v>6.4034426229508223E-2</v>
      </c>
      <c r="R6" s="167">
        <v>-8.0487692307692565E-2</v>
      </c>
      <c r="S6" s="167">
        <v>0.3585666666666667</v>
      </c>
      <c r="T6" s="167">
        <v>-7.2827160493827134E-2</v>
      </c>
      <c r="U6" s="167">
        <v>-1.3501333333333291E-2</v>
      </c>
      <c r="V6" s="167">
        <v>-2.0897297297297193E-2</v>
      </c>
      <c r="W6" s="168">
        <v>-0.99484931506849317</v>
      </c>
      <c r="X6" s="168"/>
      <c r="Y6" s="168"/>
      <c r="Z6" s="168"/>
      <c r="AA6" s="168"/>
      <c r="AB6" s="153"/>
      <c r="AC6" s="169"/>
      <c r="AD6" s="169"/>
      <c r="AE6" s="169"/>
      <c r="AF6" s="170"/>
      <c r="AG6" s="170"/>
      <c r="AH6" s="170"/>
      <c r="AI6" s="170"/>
      <c r="AJ6" s="170"/>
    </row>
    <row r="7" spans="1:36" x14ac:dyDescent="0.55000000000000004">
      <c r="A7" s="148"/>
      <c r="B7" s="171"/>
      <c r="C7" s="172" t="s">
        <v>179</v>
      </c>
      <c r="D7" s="172"/>
      <c r="E7" s="162">
        <v>0</v>
      </c>
      <c r="F7" s="162">
        <v>0</v>
      </c>
      <c r="G7" s="162">
        <v>0</v>
      </c>
      <c r="H7" s="162">
        <v>0</v>
      </c>
      <c r="I7" s="162">
        <v>0</v>
      </c>
      <c r="J7" s="162">
        <v>0</v>
      </c>
      <c r="K7" s="162">
        <v>0</v>
      </c>
      <c r="L7" s="162">
        <v>0</v>
      </c>
      <c r="M7" s="162">
        <v>0.21934999999999999</v>
      </c>
      <c r="N7" s="162">
        <v>0.22744557253381961</v>
      </c>
      <c r="O7" s="162">
        <v>-9.7797216421452102E-3</v>
      </c>
      <c r="P7" s="162">
        <v>-9.1468178897090718E-2</v>
      </c>
      <c r="Q7" s="162">
        <v>-2.3581982855499856E-2</v>
      </c>
      <c r="R7" s="162">
        <v>1.5883263232837692E-2</v>
      </c>
      <c r="S7" s="162">
        <v>5.2525250100361284E-2</v>
      </c>
      <c r="T7" s="162">
        <v>0.18267152326626954</v>
      </c>
      <c r="U7" s="162">
        <v>3.8138139698139624E-2</v>
      </c>
      <c r="V7" s="162">
        <v>-0.19041896973896968</v>
      </c>
      <c r="W7" s="163">
        <v>-0.24208000000000002</v>
      </c>
      <c r="X7" s="163">
        <v>0</v>
      </c>
      <c r="Y7" s="163">
        <v>0</v>
      </c>
      <c r="Z7" s="163">
        <v>0</v>
      </c>
      <c r="AA7" s="163">
        <v>0</v>
      </c>
      <c r="AB7" s="153"/>
      <c r="AC7" s="162">
        <v>0.25060999999999994</v>
      </c>
      <c r="AD7" s="162">
        <v>0.24723466666666663</v>
      </c>
      <c r="AE7" s="162">
        <v>0.24208000000000002</v>
      </c>
      <c r="AF7" s="163">
        <v>0</v>
      </c>
      <c r="AG7" s="163">
        <v>0</v>
      </c>
      <c r="AH7" s="163">
        <v>0</v>
      </c>
      <c r="AI7" s="163">
        <v>0</v>
      </c>
      <c r="AJ7" s="163">
        <v>0</v>
      </c>
    </row>
    <row r="8" spans="1:36" x14ac:dyDescent="0.55000000000000004">
      <c r="A8" s="148"/>
      <c r="B8" s="173"/>
      <c r="C8" s="172"/>
      <c r="D8" s="172"/>
      <c r="E8" s="174"/>
      <c r="F8" s="174"/>
      <c r="G8" s="174"/>
      <c r="H8" s="174"/>
      <c r="I8" s="174"/>
      <c r="J8" s="174"/>
      <c r="K8" s="174"/>
      <c r="L8" s="174"/>
      <c r="M8" s="174"/>
      <c r="N8" s="174">
        <v>0.34461450383912062</v>
      </c>
      <c r="O8" s="174">
        <v>-1.377425583400734E-2</v>
      </c>
      <c r="P8" s="174">
        <v>-0.11726689602191118</v>
      </c>
      <c r="Q8" s="174">
        <v>-3.8658988287704685E-2</v>
      </c>
      <c r="R8" s="174">
        <v>2.4435789588981065E-2</v>
      </c>
      <c r="S8" s="174">
        <v>8.754208350060215E-2</v>
      </c>
      <c r="T8" s="174">
        <v>0.22552039909415991</v>
      </c>
      <c r="U8" s="174">
        <v>5.0850852930852834E-2</v>
      </c>
      <c r="V8" s="174">
        <v>-0.25732293207968876</v>
      </c>
      <c r="W8" s="170">
        <v>-0.33161643835616439</v>
      </c>
      <c r="X8" s="170"/>
      <c r="Y8" s="170"/>
      <c r="Z8" s="170"/>
      <c r="AA8" s="170"/>
      <c r="AB8" s="153"/>
      <c r="AC8" s="169"/>
      <c r="AD8" s="169"/>
      <c r="AE8" s="169"/>
      <c r="AF8" s="170"/>
      <c r="AG8" s="170"/>
      <c r="AH8" s="170"/>
      <c r="AI8" s="170"/>
      <c r="AJ8" s="170"/>
    </row>
    <row r="9" spans="1:36" x14ac:dyDescent="0.55000000000000004">
      <c r="A9" s="148"/>
      <c r="B9" s="173"/>
      <c r="C9" s="172" t="s">
        <v>180</v>
      </c>
      <c r="D9" s="172"/>
      <c r="E9" s="162">
        <v>0</v>
      </c>
      <c r="F9" s="162">
        <v>0</v>
      </c>
      <c r="G9" s="162">
        <v>0</v>
      </c>
      <c r="H9" s="162">
        <v>0</v>
      </c>
      <c r="I9" s="162">
        <v>0</v>
      </c>
      <c r="J9" s="162">
        <v>0</v>
      </c>
      <c r="K9" s="162">
        <v>0</v>
      </c>
      <c r="L9" s="162">
        <v>0</v>
      </c>
      <c r="M9" s="162">
        <v>0</v>
      </c>
      <c r="N9" s="162">
        <v>0</v>
      </c>
      <c r="O9" s="162">
        <v>0</v>
      </c>
      <c r="P9" s="162">
        <v>0</v>
      </c>
      <c r="Q9" s="162">
        <v>0</v>
      </c>
      <c r="R9" s="162">
        <v>0</v>
      </c>
      <c r="S9" s="162">
        <v>0</v>
      </c>
      <c r="T9" s="162">
        <v>0</v>
      </c>
      <c r="U9" s="162">
        <v>0</v>
      </c>
      <c r="V9" s="162">
        <v>0</v>
      </c>
      <c r="W9" s="163">
        <v>0</v>
      </c>
      <c r="X9" s="163">
        <v>0</v>
      </c>
      <c r="Y9" s="163">
        <v>0</v>
      </c>
      <c r="Z9" s="163">
        <v>0</v>
      </c>
      <c r="AA9" s="163">
        <v>0</v>
      </c>
      <c r="AB9" s="153"/>
      <c r="AC9" s="162">
        <v>0</v>
      </c>
      <c r="AD9" s="162">
        <v>0</v>
      </c>
      <c r="AE9" s="162">
        <v>0</v>
      </c>
      <c r="AF9" s="163">
        <v>0</v>
      </c>
      <c r="AG9" s="163">
        <v>0</v>
      </c>
      <c r="AH9" s="163">
        <v>0</v>
      </c>
      <c r="AI9" s="163">
        <v>0</v>
      </c>
      <c r="AJ9" s="163">
        <v>0</v>
      </c>
    </row>
    <row r="10" spans="1:36" x14ac:dyDescent="0.55000000000000004">
      <c r="A10" s="148"/>
      <c r="B10" s="173"/>
      <c r="C10" s="172"/>
      <c r="D10" s="172"/>
      <c r="E10" s="174"/>
      <c r="F10" s="174"/>
      <c r="G10" s="174"/>
      <c r="H10" s="174"/>
      <c r="I10" s="174"/>
      <c r="J10" s="174"/>
      <c r="K10" s="174"/>
      <c r="L10" s="174"/>
      <c r="M10" s="174"/>
      <c r="N10" s="174">
        <v>0</v>
      </c>
      <c r="O10" s="174">
        <v>0</v>
      </c>
      <c r="P10" s="174">
        <v>0</v>
      </c>
      <c r="Q10" s="174">
        <v>0</v>
      </c>
      <c r="R10" s="174">
        <v>0</v>
      </c>
      <c r="S10" s="174">
        <v>0</v>
      </c>
      <c r="T10" s="174">
        <v>0</v>
      </c>
      <c r="U10" s="174">
        <v>0</v>
      </c>
      <c r="V10" s="174">
        <v>0</v>
      </c>
      <c r="W10" s="170">
        <v>0</v>
      </c>
      <c r="X10" s="170"/>
      <c r="Y10" s="170"/>
      <c r="Z10" s="170"/>
      <c r="AA10" s="170"/>
      <c r="AB10" s="153"/>
      <c r="AC10" s="169"/>
      <c r="AD10" s="169"/>
      <c r="AE10" s="169"/>
      <c r="AF10" s="170"/>
      <c r="AG10" s="170"/>
      <c r="AH10" s="170"/>
      <c r="AI10" s="170"/>
      <c r="AJ10" s="170"/>
    </row>
    <row r="11" spans="1:36" x14ac:dyDescent="0.55000000000000004">
      <c r="A11" s="148"/>
      <c r="B11" s="173"/>
      <c r="C11" s="172" t="s">
        <v>181</v>
      </c>
      <c r="D11" s="172"/>
      <c r="E11" s="162">
        <v>0</v>
      </c>
      <c r="F11" s="162">
        <v>0</v>
      </c>
      <c r="G11" s="162">
        <v>0</v>
      </c>
      <c r="H11" s="162">
        <v>0</v>
      </c>
      <c r="I11" s="162">
        <v>0</v>
      </c>
      <c r="J11" s="162">
        <v>0</v>
      </c>
      <c r="K11" s="162">
        <v>0</v>
      </c>
      <c r="L11" s="162">
        <v>0</v>
      </c>
      <c r="M11" s="162">
        <v>0.21934999999999999</v>
      </c>
      <c r="N11" s="162">
        <v>6.9456955228758346E-2</v>
      </c>
      <c r="O11" s="162">
        <v>-1.4957767204556169E-2</v>
      </c>
      <c r="P11" s="162">
        <v>-5.1744521059487771E-2</v>
      </c>
      <c r="Q11" s="162">
        <v>1.5244257865768432E-3</v>
      </c>
      <c r="R11" s="162">
        <v>0.13292224302417896</v>
      </c>
      <c r="S11" s="162">
        <v>7.8815575270975546E-2</v>
      </c>
      <c r="T11" s="162">
        <v>1.0700365964190425E-2</v>
      </c>
      <c r="U11" s="162">
        <v>-1.8577280098280094E-2</v>
      </c>
      <c r="V11" s="162">
        <v>-2.9985414298914184E-2</v>
      </c>
      <c r="W11" s="163">
        <v>-0.24207999999999999</v>
      </c>
      <c r="X11" s="163">
        <v>0</v>
      </c>
      <c r="Y11" s="163">
        <v>0</v>
      </c>
      <c r="Z11" s="163">
        <v>0</v>
      </c>
      <c r="AA11" s="163">
        <v>0</v>
      </c>
      <c r="AB11" s="153"/>
      <c r="AC11" s="162">
        <v>0.25061</v>
      </c>
      <c r="AD11" s="162">
        <v>0.24723466666666663</v>
      </c>
      <c r="AE11" s="162">
        <v>0.24207999999999999</v>
      </c>
      <c r="AF11" s="163">
        <v>0</v>
      </c>
      <c r="AG11" s="163">
        <v>0</v>
      </c>
      <c r="AH11" s="163">
        <v>0</v>
      </c>
      <c r="AI11" s="163">
        <v>0</v>
      </c>
      <c r="AJ11" s="163">
        <v>0</v>
      </c>
    </row>
    <row r="12" spans="1:36" x14ac:dyDescent="0.55000000000000004">
      <c r="A12" s="148"/>
      <c r="B12" s="173"/>
      <c r="C12" s="172"/>
      <c r="D12" s="172"/>
      <c r="E12" s="174"/>
      <c r="F12" s="174"/>
      <c r="G12" s="174"/>
      <c r="H12" s="174"/>
      <c r="I12" s="174"/>
      <c r="J12" s="174"/>
      <c r="K12" s="174"/>
      <c r="L12" s="174"/>
      <c r="M12" s="174"/>
      <c r="N12" s="174">
        <v>0.10523781095266416</v>
      </c>
      <c r="O12" s="174">
        <v>-2.1067277752896015E-2</v>
      </c>
      <c r="P12" s="174">
        <v>-6.6339129563445856E-2</v>
      </c>
      <c r="Q12" s="174">
        <v>2.4990586665194149E-3</v>
      </c>
      <c r="R12" s="174">
        <v>0.20449575849873686</v>
      </c>
      <c r="S12" s="174">
        <v>0.13135929211829259</v>
      </c>
      <c r="T12" s="174">
        <v>1.3210328350852375E-2</v>
      </c>
      <c r="U12" s="174">
        <v>-2.4769706797706792E-2</v>
      </c>
      <c r="V12" s="174">
        <v>-4.0520830133667814E-2</v>
      </c>
      <c r="W12" s="170">
        <v>-0.33161643835616439</v>
      </c>
      <c r="X12" s="170"/>
      <c r="Y12" s="170"/>
      <c r="Z12" s="170"/>
      <c r="AA12" s="170"/>
      <c r="AB12" s="153"/>
      <c r="AC12" s="169"/>
      <c r="AD12" s="169"/>
      <c r="AE12" s="169"/>
      <c r="AF12" s="170"/>
      <c r="AG12" s="170"/>
      <c r="AH12" s="170"/>
      <c r="AI12" s="170"/>
      <c r="AJ12" s="170"/>
    </row>
    <row r="13" spans="1:36" x14ac:dyDescent="0.55000000000000004">
      <c r="A13" s="148"/>
      <c r="B13" s="173"/>
      <c r="C13" s="172" t="s">
        <v>182</v>
      </c>
      <c r="D13" s="172"/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0.21935000000000002</v>
      </c>
      <c r="N13" s="162">
        <v>-0.24646052776257793</v>
      </c>
      <c r="O13" s="162">
        <v>9.7241488846701474E-2</v>
      </c>
      <c r="P13" s="162">
        <v>-2.8847300043421627E-2</v>
      </c>
      <c r="Q13" s="162">
        <v>6.1118557068923024E-2</v>
      </c>
      <c r="R13" s="162">
        <v>-0.20112250625701689</v>
      </c>
      <c r="S13" s="162">
        <v>8.3799174628663167E-2</v>
      </c>
      <c r="T13" s="162">
        <v>-0.25236188923045988</v>
      </c>
      <c r="U13" s="162">
        <v>-2.9686859599859595E-2</v>
      </c>
      <c r="V13" s="162">
        <v>0.20494038403788403</v>
      </c>
      <c r="W13" s="163">
        <v>-0.24207999999999999</v>
      </c>
      <c r="X13" s="163">
        <v>0</v>
      </c>
      <c r="Y13" s="163">
        <v>0</v>
      </c>
      <c r="Z13" s="163">
        <v>0</v>
      </c>
      <c r="AA13" s="163">
        <v>0</v>
      </c>
      <c r="AB13" s="153"/>
      <c r="AC13" s="162">
        <v>0.25061</v>
      </c>
      <c r="AD13" s="162">
        <v>0.2472346666666666</v>
      </c>
      <c r="AE13" s="162">
        <v>0.24207999999999999</v>
      </c>
      <c r="AF13" s="163">
        <v>0</v>
      </c>
      <c r="AG13" s="163">
        <v>0</v>
      </c>
      <c r="AH13" s="163">
        <v>0</v>
      </c>
      <c r="AI13" s="163">
        <v>0</v>
      </c>
      <c r="AJ13" s="163">
        <v>0</v>
      </c>
    </row>
    <row r="14" spans="1:36" x14ac:dyDescent="0.55000000000000004">
      <c r="A14" s="148"/>
      <c r="B14" s="175"/>
      <c r="C14" s="172"/>
      <c r="D14" s="176"/>
      <c r="E14" s="174"/>
      <c r="F14" s="174"/>
      <c r="G14" s="174"/>
      <c r="H14" s="174"/>
      <c r="I14" s="174"/>
      <c r="J14" s="174"/>
      <c r="K14" s="174"/>
      <c r="L14" s="174"/>
      <c r="M14" s="174"/>
      <c r="N14" s="174">
        <v>-0.37342504206451199</v>
      </c>
      <c r="O14" s="174">
        <v>0.13695984344605841</v>
      </c>
      <c r="P14" s="174">
        <v>-3.6983718004386698E-2</v>
      </c>
      <c r="Q14" s="174">
        <v>0.10019435585069349</v>
      </c>
      <c r="R14" s="174">
        <v>-0.30941924039541058</v>
      </c>
      <c r="S14" s="174">
        <v>0.13966529104777195</v>
      </c>
      <c r="T14" s="174">
        <v>-0.31155788793883932</v>
      </c>
      <c r="U14" s="174">
        <v>-3.9582479466479463E-2</v>
      </c>
      <c r="V14" s="174">
        <v>0.27694646491605951</v>
      </c>
      <c r="W14" s="170">
        <v>-0.33161643835616439</v>
      </c>
      <c r="X14" s="170"/>
      <c r="Y14" s="170"/>
      <c r="Z14" s="170"/>
      <c r="AA14" s="170"/>
      <c r="AB14" s="153"/>
      <c r="AC14" s="169"/>
      <c r="AD14" s="169"/>
      <c r="AE14" s="169"/>
      <c r="AF14" s="170"/>
      <c r="AG14" s="170"/>
      <c r="AH14" s="170"/>
      <c r="AI14" s="170"/>
      <c r="AJ14" s="170"/>
    </row>
    <row r="15" spans="1:36" x14ac:dyDescent="0.55000000000000004">
      <c r="A15" s="148"/>
      <c r="B15" s="177"/>
      <c r="C15" s="178"/>
      <c r="D15" s="178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80"/>
      <c r="X15" s="180"/>
      <c r="Y15" s="180"/>
      <c r="Z15" s="180"/>
      <c r="AA15" s="180"/>
      <c r="AB15" s="148"/>
      <c r="AC15" s="180"/>
      <c r="AD15" s="180"/>
      <c r="AE15" s="180"/>
      <c r="AF15" s="180"/>
      <c r="AG15" s="180"/>
      <c r="AH15" s="180"/>
      <c r="AI15" s="180"/>
      <c r="AJ15" s="180"/>
    </row>
    <row r="16" spans="1:36" x14ac:dyDescent="0.55000000000000004">
      <c r="A16" s="148"/>
      <c r="B16" s="181"/>
      <c r="C16" s="182" t="s">
        <v>183</v>
      </c>
      <c r="D16" s="183"/>
      <c r="E16" s="184">
        <v>0</v>
      </c>
      <c r="F16" s="184">
        <v>0</v>
      </c>
      <c r="G16" s="184">
        <v>0</v>
      </c>
      <c r="H16" s="184">
        <v>0</v>
      </c>
      <c r="I16" s="184">
        <v>0</v>
      </c>
      <c r="J16" s="184">
        <v>0</v>
      </c>
      <c r="K16" s="184">
        <v>0</v>
      </c>
      <c r="L16" s="184">
        <v>0</v>
      </c>
      <c r="M16" s="184">
        <v>0.65805000000000002</v>
      </c>
      <c r="N16" s="184">
        <v>5.0442000000000042E-2</v>
      </c>
      <c r="O16" s="184">
        <v>7.2504000000000096E-2</v>
      </c>
      <c r="P16" s="184">
        <v>-0.1720600000000001</v>
      </c>
      <c r="Q16" s="184">
        <v>3.9061000000000012E-2</v>
      </c>
      <c r="R16" s="184">
        <v>-5.2317000000000224E-2</v>
      </c>
      <c r="S16" s="184">
        <v>0.21514</v>
      </c>
      <c r="T16" s="184">
        <v>-5.8989999999999931E-2</v>
      </c>
      <c r="U16" s="184">
        <v>-1.0126000000000066E-2</v>
      </c>
      <c r="V16" s="184">
        <v>-1.5463999999999839E-2</v>
      </c>
      <c r="W16" s="184">
        <v>-0.72624</v>
      </c>
      <c r="X16" s="184">
        <v>0</v>
      </c>
      <c r="Y16" s="184">
        <v>0</v>
      </c>
      <c r="Z16" s="184">
        <v>0</v>
      </c>
      <c r="AA16" s="184">
        <v>0</v>
      </c>
      <c r="AB16" s="184">
        <v>0</v>
      </c>
      <c r="AC16" s="184">
        <v>0.75183</v>
      </c>
      <c r="AD16" s="184">
        <v>0.74170399999999992</v>
      </c>
      <c r="AE16" s="184">
        <v>0.72624</v>
      </c>
      <c r="AF16" s="184">
        <v>0</v>
      </c>
      <c r="AG16" s="184">
        <v>0</v>
      </c>
      <c r="AH16" s="184">
        <v>0</v>
      </c>
      <c r="AI16" s="184">
        <v>0</v>
      </c>
      <c r="AJ16" s="184">
        <v>0</v>
      </c>
    </row>
    <row r="17" spans="1:36" x14ac:dyDescent="0.55000000000000004">
      <c r="A17" s="148"/>
      <c r="B17" s="148"/>
      <c r="C17" s="182" t="s">
        <v>184</v>
      </c>
      <c r="D17" s="185"/>
      <c r="E17" s="184">
        <v>0</v>
      </c>
      <c r="F17" s="184">
        <v>0</v>
      </c>
      <c r="G17" s="184">
        <v>0</v>
      </c>
      <c r="H17" s="184">
        <v>0</v>
      </c>
      <c r="I17" s="184">
        <v>0</v>
      </c>
      <c r="J17" s="184">
        <v>0</v>
      </c>
      <c r="K17" s="184">
        <v>0</v>
      </c>
      <c r="L17" s="184">
        <v>0</v>
      </c>
      <c r="M17" s="184">
        <v>0</v>
      </c>
      <c r="N17" s="184">
        <v>0.66</v>
      </c>
      <c r="O17" s="184">
        <v>0.71</v>
      </c>
      <c r="P17" s="184">
        <v>0.78</v>
      </c>
      <c r="Q17" s="184">
        <v>0.61</v>
      </c>
      <c r="R17" s="184">
        <v>0.65</v>
      </c>
      <c r="S17" s="184">
        <v>0.6</v>
      </c>
      <c r="T17" s="184">
        <v>0.81</v>
      </c>
      <c r="U17" s="184">
        <v>0.75</v>
      </c>
      <c r="V17" s="184">
        <v>0.74</v>
      </c>
      <c r="W17" s="184">
        <v>0.73</v>
      </c>
      <c r="X17" s="184">
        <v>0</v>
      </c>
      <c r="Y17" s="184">
        <v>0</v>
      </c>
      <c r="Z17" s="184">
        <v>0</v>
      </c>
      <c r="AA17" s="184">
        <v>0</v>
      </c>
      <c r="AB17" s="186"/>
      <c r="AC17" s="184">
        <v>0</v>
      </c>
      <c r="AD17" s="184">
        <v>0</v>
      </c>
      <c r="AE17" s="184">
        <v>0</v>
      </c>
      <c r="AF17" s="184">
        <v>0</v>
      </c>
      <c r="AG17" s="184">
        <v>0</v>
      </c>
      <c r="AH17" s="184">
        <v>0</v>
      </c>
      <c r="AI17" s="184">
        <v>0</v>
      </c>
      <c r="AJ17" s="184">
        <v>0</v>
      </c>
    </row>
    <row r="18" spans="1:36" x14ac:dyDescent="0.55000000000000004">
      <c r="A18" s="148"/>
      <c r="B18" s="148"/>
      <c r="C18" s="187" t="s">
        <v>185</v>
      </c>
      <c r="D18" s="185"/>
      <c r="E18" s="188">
        <v>0</v>
      </c>
      <c r="F18" s="188">
        <v>0</v>
      </c>
      <c r="G18" s="188">
        <v>0</v>
      </c>
      <c r="H18" s="188">
        <v>0</v>
      </c>
      <c r="I18" s="188">
        <v>0</v>
      </c>
      <c r="J18" s="188">
        <v>0</v>
      </c>
      <c r="K18" s="188">
        <v>0</v>
      </c>
      <c r="L18" s="188">
        <v>0</v>
      </c>
      <c r="M18" s="188">
        <v>0</v>
      </c>
      <c r="N18" s="188">
        <v>7.6427272727272788E-2</v>
      </c>
      <c r="O18" s="188">
        <v>0.10211830985915506</v>
      </c>
      <c r="P18" s="188">
        <v>-0.22058974358974376</v>
      </c>
      <c r="Q18" s="188">
        <v>6.4034426229508223E-2</v>
      </c>
      <c r="R18" s="188">
        <v>-8.0487692307692649E-2</v>
      </c>
      <c r="S18" s="188">
        <v>0.3585666666666667</v>
      </c>
      <c r="T18" s="188">
        <v>-7.2827160493827037E-2</v>
      </c>
      <c r="U18" s="188">
        <v>-1.3501333333333421E-2</v>
      </c>
      <c r="V18" s="188">
        <v>-2.0897297297297057E-2</v>
      </c>
      <c r="W18" s="188">
        <v>-0.99484931506849317</v>
      </c>
      <c r="X18" s="188">
        <v>0</v>
      </c>
      <c r="Y18" s="188">
        <v>0</v>
      </c>
      <c r="Z18" s="188">
        <v>0</v>
      </c>
      <c r="AA18" s="188">
        <v>0</v>
      </c>
      <c r="AB18" s="186"/>
      <c r="AC18" s="188">
        <v>0</v>
      </c>
      <c r="AD18" s="188">
        <v>0</v>
      </c>
      <c r="AE18" s="188">
        <v>0</v>
      </c>
      <c r="AF18" s="188">
        <v>0</v>
      </c>
      <c r="AG18" s="188">
        <v>0</v>
      </c>
      <c r="AH18" s="188">
        <v>0</v>
      </c>
      <c r="AI18" s="188">
        <v>0</v>
      </c>
      <c r="AJ18" s="188">
        <v>0</v>
      </c>
    </row>
    <row r="19" spans="1:36" x14ac:dyDescent="0.55000000000000004">
      <c r="A19" s="189"/>
      <c r="B19" s="190"/>
      <c r="C19" s="190"/>
      <c r="D19" s="189"/>
      <c r="E19" s="191"/>
      <c r="F19" s="191"/>
      <c r="G19" s="191"/>
      <c r="H19" s="191"/>
      <c r="I19" s="191"/>
      <c r="J19" s="191"/>
      <c r="K19" s="191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48"/>
      <c r="AC19" s="148"/>
      <c r="AD19" s="148"/>
      <c r="AE19" s="148"/>
      <c r="AF19" s="148"/>
      <c r="AG19" s="148"/>
      <c r="AH19" s="148"/>
      <c r="AI19" s="148"/>
      <c r="AJ19" s="148"/>
    </row>
    <row r="20" spans="1:36" x14ac:dyDescent="0.55000000000000004">
      <c r="A20" s="189"/>
      <c r="B20" s="189"/>
      <c r="C20" s="189"/>
      <c r="D20" s="189"/>
      <c r="E20" s="191"/>
      <c r="F20" s="191"/>
      <c r="G20" s="191"/>
      <c r="H20" s="191"/>
      <c r="I20" s="191"/>
      <c r="J20" s="191"/>
      <c r="K20" s="191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48"/>
      <c r="AC20" s="148"/>
      <c r="AD20" s="148"/>
      <c r="AE20" s="148"/>
      <c r="AF20" s="148"/>
      <c r="AG20" s="148"/>
      <c r="AH20" s="148"/>
      <c r="AI20" s="148"/>
      <c r="AJ20" s="148"/>
    </row>
    <row r="21" spans="1:36" x14ac:dyDescent="0.55000000000000004">
      <c r="A21" s="189"/>
      <c r="B21" s="193"/>
      <c r="C21" s="194"/>
      <c r="D21" s="195"/>
      <c r="E21" s="156" t="s">
        <v>147</v>
      </c>
      <c r="F21" s="156" t="s">
        <v>148</v>
      </c>
      <c r="G21" s="156" t="s">
        <v>149</v>
      </c>
      <c r="H21" s="156" t="s">
        <v>150</v>
      </c>
      <c r="I21" s="156" t="s">
        <v>151</v>
      </c>
      <c r="J21" s="156" t="s">
        <v>152</v>
      </c>
      <c r="K21" s="156" t="s">
        <v>153</v>
      </c>
      <c r="L21" s="156" t="s">
        <v>154</v>
      </c>
      <c r="M21" s="156" t="s">
        <v>155</v>
      </c>
      <c r="N21" s="156" t="s">
        <v>156</v>
      </c>
      <c r="O21" s="156" t="s">
        <v>157</v>
      </c>
      <c r="P21" s="156" t="s">
        <v>158</v>
      </c>
      <c r="Q21" s="156" t="s">
        <v>159</v>
      </c>
      <c r="R21" s="157" t="s">
        <v>160</v>
      </c>
      <c r="S21" s="157" t="s">
        <v>161</v>
      </c>
      <c r="T21" s="157" t="s">
        <v>162</v>
      </c>
      <c r="U21" s="157" t="s">
        <v>163</v>
      </c>
      <c r="V21" s="157" t="s">
        <v>164</v>
      </c>
      <c r="W21" s="158" t="s">
        <v>165</v>
      </c>
      <c r="X21" s="158" t="s">
        <v>166</v>
      </c>
      <c r="Y21" s="158" t="s">
        <v>167</v>
      </c>
      <c r="Z21" s="158" t="s">
        <v>168</v>
      </c>
      <c r="AA21" s="158" t="s">
        <v>169</v>
      </c>
      <c r="AB21" s="148"/>
      <c r="AC21" s="156" t="s">
        <v>170</v>
      </c>
      <c r="AD21" s="156" t="s">
        <v>171</v>
      </c>
      <c r="AE21" s="156" t="s">
        <v>172</v>
      </c>
      <c r="AF21" s="159" t="s">
        <v>173</v>
      </c>
      <c r="AG21" s="159" t="s">
        <v>174</v>
      </c>
      <c r="AH21" s="159" t="s">
        <v>175</v>
      </c>
      <c r="AI21" s="159" t="s">
        <v>176</v>
      </c>
      <c r="AJ21" s="159" t="s">
        <v>177</v>
      </c>
    </row>
    <row r="22" spans="1:36" x14ac:dyDescent="0.55000000000000004">
      <c r="A22" s="189"/>
      <c r="B22" s="196" t="s">
        <v>186</v>
      </c>
      <c r="C22" s="197"/>
      <c r="D22" s="198" t="s">
        <v>187</v>
      </c>
      <c r="E22" s="199">
        <v>0</v>
      </c>
      <c r="F22" s="199">
        <v>0</v>
      </c>
      <c r="G22" s="199">
        <v>0</v>
      </c>
      <c r="H22" s="199">
        <v>0</v>
      </c>
      <c r="I22" s="199">
        <v>0</v>
      </c>
      <c r="J22" s="199">
        <v>0</v>
      </c>
      <c r="K22" s="199">
        <v>0</v>
      </c>
      <c r="L22" s="199">
        <v>0</v>
      </c>
      <c r="M22" s="199">
        <v>21.504901960784309</v>
      </c>
      <c r="N22" s="199">
        <v>11.448214318285459</v>
      </c>
      <c r="O22" s="199">
        <v>-1.0757285239677223</v>
      </c>
      <c r="P22" s="199">
        <v>-5.965217542336088</v>
      </c>
      <c r="Q22" s="199">
        <v>-0.89298102357676967</v>
      </c>
      <c r="R22" s="199">
        <v>6.6659171937895323</v>
      </c>
      <c r="S22" s="199">
        <v>6.561120032115614</v>
      </c>
      <c r="T22" s="199">
        <v>10.573903455035527</v>
      </c>
      <c r="U22" s="199">
        <v>1.2950052650052726</v>
      </c>
      <c r="V22" s="199">
        <v>-12.872058212058214</v>
      </c>
      <c r="W22" s="200">
        <v>-37.24307692307692</v>
      </c>
      <c r="X22" s="200">
        <v>0</v>
      </c>
      <c r="Y22" s="200">
        <v>0</v>
      </c>
      <c r="Z22" s="200">
        <v>0</v>
      </c>
      <c r="AA22" s="200">
        <v>0</v>
      </c>
      <c r="AB22" s="148"/>
      <c r="AC22" s="199">
        <v>48.820129870129861</v>
      </c>
      <c r="AD22" s="199">
        <v>50.115135135135134</v>
      </c>
      <c r="AE22" s="199">
        <v>37.24307692307692</v>
      </c>
      <c r="AF22" s="200">
        <v>0</v>
      </c>
      <c r="AG22" s="200">
        <v>0</v>
      </c>
      <c r="AH22" s="200">
        <v>0</v>
      </c>
      <c r="AI22" s="200">
        <v>0</v>
      </c>
      <c r="AJ22" s="200">
        <v>0</v>
      </c>
    </row>
    <row r="23" spans="1:36" x14ac:dyDescent="0.55000000000000004">
      <c r="A23" s="189"/>
      <c r="B23" s="201"/>
      <c r="C23" s="196"/>
      <c r="D23" s="196"/>
      <c r="E23" s="167"/>
      <c r="F23" s="167"/>
      <c r="G23" s="167"/>
      <c r="H23" s="167"/>
      <c r="I23" s="167"/>
      <c r="J23" s="167"/>
      <c r="K23" s="167"/>
      <c r="L23" s="167"/>
      <c r="M23" s="167"/>
      <c r="N23" s="167">
        <v>0.53078084566596218</v>
      </c>
      <c r="O23" s="167">
        <v>-3.25748778384592E-2</v>
      </c>
      <c r="P23" s="167">
        <v>-0.18736901254773608</v>
      </c>
      <c r="Q23" s="167">
        <v>-3.4401727957465718E-2</v>
      </c>
      <c r="R23" s="167">
        <v>0.26561116202945984</v>
      </c>
      <c r="S23" s="167">
        <v>0.20558176100628925</v>
      </c>
      <c r="T23" s="167">
        <v>0.27674907808241128</v>
      </c>
      <c r="U23" s="167">
        <v>2.6590774774774933E-2</v>
      </c>
      <c r="V23" s="167">
        <v>-0.25744116424116426</v>
      </c>
      <c r="W23" s="168">
        <v>-0.99484931506849306</v>
      </c>
      <c r="X23" s="168"/>
      <c r="Y23" s="168"/>
      <c r="Z23" s="168"/>
      <c r="AA23" s="168"/>
      <c r="AB23" s="148"/>
      <c r="AC23" s="169"/>
      <c r="AD23" s="169"/>
      <c r="AE23" s="169"/>
      <c r="AF23" s="170"/>
      <c r="AG23" s="170"/>
      <c r="AH23" s="170"/>
      <c r="AI23" s="170"/>
      <c r="AJ23" s="170"/>
    </row>
    <row r="24" spans="1:36" x14ac:dyDescent="0.55000000000000004">
      <c r="A24" s="189"/>
      <c r="B24" s="202"/>
      <c r="C24" s="197" t="s">
        <v>179</v>
      </c>
      <c r="D24" s="197"/>
      <c r="E24" s="199">
        <v>0</v>
      </c>
      <c r="F24" s="199">
        <v>0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10.752450980392156</v>
      </c>
      <c r="N24" s="199">
        <v>8.756518239854076</v>
      </c>
      <c r="O24" s="199">
        <v>-0.42529805410536226</v>
      </c>
      <c r="P24" s="199">
        <v>-3.8101849761181064</v>
      </c>
      <c r="Q24" s="199">
        <v>-0.95471740737698108</v>
      </c>
      <c r="R24" s="199">
        <v>0.71463690133902869</v>
      </c>
      <c r="S24" s="199">
        <v>2.623301886792452</v>
      </c>
      <c r="T24" s="199">
        <v>9.9856172275745738</v>
      </c>
      <c r="U24" s="199">
        <v>2.5254966654966609</v>
      </c>
      <c r="V24" s="199">
        <v>-11.113392238392235</v>
      </c>
      <c r="W24" s="200">
        <v>-18.621538461538464</v>
      </c>
      <c r="X24" s="200">
        <v>0</v>
      </c>
      <c r="Y24" s="200">
        <v>0</v>
      </c>
      <c r="Z24" s="200">
        <v>0</v>
      </c>
      <c r="AA24" s="200">
        <v>0</v>
      </c>
      <c r="AB24" s="148"/>
      <c r="AC24" s="199">
        <v>24.410064935064934</v>
      </c>
      <c r="AD24" s="199">
        <v>25.057567567567563</v>
      </c>
      <c r="AE24" s="199">
        <v>18.621538461538464</v>
      </c>
      <c r="AF24" s="200">
        <v>0</v>
      </c>
      <c r="AG24" s="200">
        <v>0</v>
      </c>
      <c r="AH24" s="200">
        <v>0</v>
      </c>
      <c r="AI24" s="200">
        <v>0</v>
      </c>
      <c r="AJ24" s="200">
        <v>0</v>
      </c>
    </row>
    <row r="25" spans="1:36" x14ac:dyDescent="0.55000000000000004">
      <c r="A25" s="189"/>
      <c r="B25" s="203"/>
      <c r="C25" s="197"/>
      <c r="D25" s="197"/>
      <c r="E25" s="174"/>
      <c r="F25" s="174"/>
      <c r="G25" s="174"/>
      <c r="H25" s="174"/>
      <c r="I25" s="174"/>
      <c r="J25" s="174"/>
      <c r="K25" s="174"/>
      <c r="L25" s="174"/>
      <c r="M25" s="174"/>
      <c r="N25" s="174">
        <v>0.40598402748414347</v>
      </c>
      <c r="O25" s="174">
        <v>-1.2878743891922943E-2</v>
      </c>
      <c r="P25" s="174">
        <v>-0.11967888707037641</v>
      </c>
      <c r="Q25" s="174">
        <v>-3.678009684157222E-2</v>
      </c>
      <c r="R25" s="174">
        <v>2.8475531914893607E-2</v>
      </c>
      <c r="S25" s="174">
        <v>8.2196792452830167E-2</v>
      </c>
      <c r="T25" s="174">
        <v>0.26135195706738384</v>
      </c>
      <c r="U25" s="174">
        <v>5.1856864864864773E-2</v>
      </c>
      <c r="V25" s="174">
        <v>-0.2222678447678447</v>
      </c>
      <c r="W25" s="170">
        <v>-0.49742465753424658</v>
      </c>
      <c r="X25" s="170"/>
      <c r="Y25" s="170"/>
      <c r="Z25" s="170"/>
      <c r="AA25" s="170"/>
      <c r="AB25" s="148"/>
      <c r="AC25" s="169"/>
      <c r="AD25" s="169"/>
      <c r="AE25" s="169"/>
      <c r="AF25" s="170"/>
      <c r="AG25" s="170"/>
      <c r="AH25" s="170"/>
      <c r="AI25" s="170"/>
      <c r="AJ25" s="170"/>
    </row>
    <row r="26" spans="1:36" x14ac:dyDescent="0.55000000000000004">
      <c r="A26" s="189"/>
      <c r="B26" s="203"/>
      <c r="C26" s="197" t="s">
        <v>180</v>
      </c>
      <c r="D26" s="197"/>
      <c r="E26" s="199">
        <v>0</v>
      </c>
      <c r="F26" s="199">
        <v>0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200">
        <v>0</v>
      </c>
      <c r="X26" s="200">
        <v>0</v>
      </c>
      <c r="Y26" s="200">
        <v>0</v>
      </c>
      <c r="Z26" s="200">
        <v>0</v>
      </c>
      <c r="AA26" s="200">
        <v>0</v>
      </c>
      <c r="AB26" s="148"/>
      <c r="AC26" s="199">
        <v>0</v>
      </c>
      <c r="AD26" s="199">
        <v>0</v>
      </c>
      <c r="AE26" s="199">
        <v>0</v>
      </c>
      <c r="AF26" s="200">
        <v>0</v>
      </c>
      <c r="AG26" s="200">
        <v>0</v>
      </c>
      <c r="AH26" s="200">
        <v>0</v>
      </c>
      <c r="AI26" s="200">
        <v>0</v>
      </c>
      <c r="AJ26" s="200">
        <v>0</v>
      </c>
    </row>
    <row r="27" spans="1:36" x14ac:dyDescent="0.55000000000000004">
      <c r="A27" s="189"/>
      <c r="B27" s="203"/>
      <c r="C27" s="197"/>
      <c r="D27" s="197"/>
      <c r="E27" s="174"/>
      <c r="F27" s="174"/>
      <c r="G27" s="174"/>
      <c r="H27" s="174"/>
      <c r="I27" s="174"/>
      <c r="J27" s="174"/>
      <c r="K27" s="174"/>
      <c r="L27" s="174"/>
      <c r="M27" s="174"/>
      <c r="N27" s="174">
        <v>0</v>
      </c>
      <c r="O27" s="174">
        <v>0</v>
      </c>
      <c r="P27" s="174">
        <v>0</v>
      </c>
      <c r="Q27" s="174">
        <v>0</v>
      </c>
      <c r="R27" s="174">
        <v>0</v>
      </c>
      <c r="S27" s="174">
        <v>0</v>
      </c>
      <c r="T27" s="174">
        <v>0</v>
      </c>
      <c r="U27" s="174">
        <v>0</v>
      </c>
      <c r="V27" s="174">
        <v>0</v>
      </c>
      <c r="W27" s="170">
        <v>0</v>
      </c>
      <c r="X27" s="170"/>
      <c r="Y27" s="170"/>
      <c r="Z27" s="170"/>
      <c r="AA27" s="170"/>
      <c r="AB27" s="148"/>
      <c r="AC27" s="169"/>
      <c r="AD27" s="169"/>
      <c r="AE27" s="169"/>
      <c r="AF27" s="170"/>
      <c r="AG27" s="170"/>
      <c r="AH27" s="170"/>
      <c r="AI27" s="170"/>
      <c r="AJ27" s="170"/>
    </row>
    <row r="28" spans="1:36" x14ac:dyDescent="0.55000000000000004">
      <c r="A28" s="189"/>
      <c r="B28" s="203"/>
      <c r="C28" s="197" t="s">
        <v>181</v>
      </c>
      <c r="D28" s="197"/>
      <c r="E28" s="199">
        <v>0</v>
      </c>
      <c r="F28" s="199">
        <v>0</v>
      </c>
      <c r="G28" s="199">
        <v>0</v>
      </c>
      <c r="H28" s="199">
        <v>0</v>
      </c>
      <c r="I28" s="199">
        <v>0</v>
      </c>
      <c r="J28" s="199">
        <v>0</v>
      </c>
      <c r="K28" s="199">
        <v>0</v>
      </c>
      <c r="L28" s="199">
        <v>0</v>
      </c>
      <c r="M28" s="199">
        <v>10.752450980392156</v>
      </c>
      <c r="N28" s="199">
        <v>2.6916960784313799</v>
      </c>
      <c r="O28" s="199">
        <v>-0.65043046986236019</v>
      </c>
      <c r="P28" s="199">
        <v>-2.1550325662179826</v>
      </c>
      <c r="Q28" s="199">
        <v>6.1736383800213283E-2</v>
      </c>
      <c r="R28" s="199">
        <v>5.9512802924504964</v>
      </c>
      <c r="S28" s="199">
        <v>3.9378181453231651</v>
      </c>
      <c r="T28" s="199">
        <v>0.58828622746096015</v>
      </c>
      <c r="U28" s="199">
        <v>-1.2304914004914</v>
      </c>
      <c r="V28" s="199">
        <v>-1.7586659736659667</v>
      </c>
      <c r="W28" s="200">
        <v>-18.621538461538464</v>
      </c>
      <c r="X28" s="200">
        <v>0</v>
      </c>
      <c r="Y28" s="200">
        <v>0</v>
      </c>
      <c r="Z28" s="200">
        <v>0</v>
      </c>
      <c r="AA28" s="200">
        <v>0</v>
      </c>
      <c r="AB28" s="148"/>
      <c r="AC28" s="199">
        <v>24.410064935064934</v>
      </c>
      <c r="AD28" s="199">
        <v>25.057567567567563</v>
      </c>
      <c r="AE28" s="199">
        <v>18.621538461538464</v>
      </c>
      <c r="AF28" s="200">
        <v>0</v>
      </c>
      <c r="AG28" s="200">
        <v>0</v>
      </c>
      <c r="AH28" s="200">
        <v>0</v>
      </c>
      <c r="AI28" s="200">
        <v>0</v>
      </c>
      <c r="AJ28" s="200">
        <v>0</v>
      </c>
    </row>
    <row r="29" spans="1:36" x14ac:dyDescent="0.55000000000000004">
      <c r="A29" s="189"/>
      <c r="B29" s="204"/>
      <c r="C29" s="197"/>
      <c r="D29" s="197"/>
      <c r="E29" s="174"/>
      <c r="F29" s="174"/>
      <c r="G29" s="174"/>
      <c r="H29" s="174"/>
      <c r="I29" s="174"/>
      <c r="J29" s="174"/>
      <c r="K29" s="174"/>
      <c r="L29" s="174"/>
      <c r="M29" s="174"/>
      <c r="N29" s="174">
        <v>0.12479681818181851</v>
      </c>
      <c r="O29" s="174">
        <v>-1.9696133946536264E-2</v>
      </c>
      <c r="P29" s="174">
        <v>-6.7690125477359711E-2</v>
      </c>
      <c r="Q29" s="174">
        <v>2.3783688841065771E-3</v>
      </c>
      <c r="R29" s="174">
        <v>0.23713563011456595</v>
      </c>
      <c r="S29" s="174">
        <v>0.12338496855345918</v>
      </c>
      <c r="T29" s="174">
        <v>1.5397121015027597E-2</v>
      </c>
      <c r="U29" s="174">
        <v>-2.5266090090090083E-2</v>
      </c>
      <c r="V29" s="174">
        <v>-3.5173319473319337E-2</v>
      </c>
      <c r="W29" s="170">
        <v>-0.49742465753424658</v>
      </c>
      <c r="X29" s="170"/>
      <c r="Y29" s="170"/>
      <c r="Z29" s="170"/>
      <c r="AA29" s="170"/>
      <c r="AB29" s="148"/>
      <c r="AC29" s="169"/>
      <c r="AD29" s="169"/>
      <c r="AE29" s="169"/>
      <c r="AF29" s="170"/>
      <c r="AG29" s="170"/>
      <c r="AH29" s="170"/>
      <c r="AI29" s="170"/>
      <c r="AJ29" s="170"/>
    </row>
    <row r="30" spans="1:36" x14ac:dyDescent="0.55000000000000004">
      <c r="A30" s="189"/>
      <c r="B30" s="205"/>
      <c r="C30" s="206"/>
      <c r="D30" s="206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8"/>
      <c r="X30" s="208"/>
      <c r="Y30" s="208"/>
      <c r="Z30" s="208"/>
      <c r="AA30" s="208"/>
      <c r="AB30" s="148"/>
      <c r="AC30" s="208"/>
      <c r="AD30" s="208"/>
      <c r="AE30" s="208"/>
      <c r="AF30" s="208"/>
      <c r="AG30" s="208"/>
      <c r="AH30" s="208"/>
      <c r="AI30" s="208"/>
      <c r="AJ30" s="208"/>
    </row>
    <row r="31" spans="1:36" x14ac:dyDescent="0.55000000000000004">
      <c r="A31" s="189"/>
      <c r="B31" s="209"/>
      <c r="C31" s="210" t="s">
        <v>188</v>
      </c>
      <c r="D31" s="210"/>
      <c r="E31" s="211">
        <v>0</v>
      </c>
      <c r="F31" s="211">
        <v>0</v>
      </c>
      <c r="G31" s="211">
        <v>0</v>
      </c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1">
        <v>21.504901960784313</v>
      </c>
      <c r="N31" s="211">
        <v>11.448214318285455</v>
      </c>
      <c r="O31" s="211">
        <v>-1.0757285239677223</v>
      </c>
      <c r="P31" s="211">
        <v>-5.9652175423360889</v>
      </c>
      <c r="Q31" s="211">
        <v>-0.89298102357676779</v>
      </c>
      <c r="R31" s="211">
        <v>6.6659171937895252</v>
      </c>
      <c r="S31" s="211">
        <v>6.5611200321156176</v>
      </c>
      <c r="T31" s="211">
        <v>10.573903455035534</v>
      </c>
      <c r="U31" s="211">
        <v>1.2950052650052608</v>
      </c>
      <c r="V31" s="211">
        <v>-12.872058212058201</v>
      </c>
      <c r="W31" s="211">
        <v>-37.740501580611173</v>
      </c>
      <c r="X31" s="211">
        <v>0</v>
      </c>
      <c r="Y31" s="211">
        <v>0</v>
      </c>
      <c r="Z31" s="211">
        <v>0</v>
      </c>
      <c r="AA31" s="211">
        <v>0</v>
      </c>
      <c r="AB31" s="186"/>
      <c r="AC31" s="211">
        <v>48.820129870129868</v>
      </c>
      <c r="AD31" s="211">
        <v>50.115135135135127</v>
      </c>
      <c r="AE31" s="211">
        <v>37.243076923076927</v>
      </c>
      <c r="AF31" s="211">
        <v>0</v>
      </c>
      <c r="AG31" s="211">
        <v>0</v>
      </c>
      <c r="AH31" s="211">
        <v>0</v>
      </c>
      <c r="AI31" s="211">
        <v>0</v>
      </c>
      <c r="AJ31" s="211">
        <v>0</v>
      </c>
    </row>
    <row r="32" spans="1:36" x14ac:dyDescent="0.55000000000000004">
      <c r="A32" s="148"/>
      <c r="B32" s="148"/>
      <c r="C32" s="182" t="s">
        <v>189</v>
      </c>
      <c r="D32" s="185"/>
      <c r="E32" s="184"/>
      <c r="F32" s="184"/>
      <c r="G32" s="184"/>
      <c r="H32" s="184"/>
      <c r="I32" s="184"/>
      <c r="J32" s="184"/>
      <c r="K32" s="184"/>
      <c r="L32" s="184"/>
      <c r="M32" s="184"/>
      <c r="N32" s="184">
        <v>21.568627450980394</v>
      </c>
      <c r="O32" s="184">
        <v>33.023255813953483</v>
      </c>
      <c r="P32" s="184">
        <v>31.836734693877553</v>
      </c>
      <c r="Q32" s="184">
        <v>25.957446808510639</v>
      </c>
      <c r="R32" s="184">
        <v>25.096525096525095</v>
      </c>
      <c r="S32" s="184">
        <v>31.914893617021274</v>
      </c>
      <c r="T32" s="184">
        <v>38.207547169811328</v>
      </c>
      <c r="U32" s="184">
        <v>48.701298701298697</v>
      </c>
      <c r="V32" s="184">
        <v>50</v>
      </c>
      <c r="W32" s="184">
        <v>37.435897435897438</v>
      </c>
      <c r="X32" s="184"/>
      <c r="Y32" s="184"/>
      <c r="Z32" s="184"/>
      <c r="AA32" s="184"/>
      <c r="AB32" s="186"/>
      <c r="AC32" s="184">
        <v>0</v>
      </c>
      <c r="AD32" s="184">
        <v>0</v>
      </c>
      <c r="AE32" s="184">
        <v>0</v>
      </c>
      <c r="AF32" s="184">
        <v>0</v>
      </c>
      <c r="AG32" s="184">
        <v>0</v>
      </c>
      <c r="AH32" s="184">
        <v>0</v>
      </c>
      <c r="AI32" s="184">
        <v>0</v>
      </c>
      <c r="AJ32" s="184">
        <v>0</v>
      </c>
    </row>
    <row r="33" spans="1:36" x14ac:dyDescent="0.55000000000000004">
      <c r="A33" s="148"/>
      <c r="B33" s="148"/>
      <c r="C33" s="187" t="s">
        <v>185</v>
      </c>
      <c r="D33" s="185"/>
      <c r="E33" s="188">
        <v>0</v>
      </c>
      <c r="F33" s="188">
        <v>0</v>
      </c>
      <c r="G33" s="188">
        <v>0</v>
      </c>
      <c r="H33" s="188">
        <v>0</v>
      </c>
      <c r="I33" s="188">
        <v>0</v>
      </c>
      <c r="J33" s="188">
        <v>0</v>
      </c>
      <c r="K33" s="188">
        <v>0</v>
      </c>
      <c r="L33" s="188">
        <v>0</v>
      </c>
      <c r="M33" s="188">
        <v>0</v>
      </c>
      <c r="N33" s="188">
        <v>0.53078084566596195</v>
      </c>
      <c r="O33" s="188">
        <v>-3.2574877838459207E-2</v>
      </c>
      <c r="P33" s="188">
        <v>-0.18736901254773614</v>
      </c>
      <c r="Q33" s="188">
        <v>-3.4401727957465641E-2</v>
      </c>
      <c r="R33" s="188">
        <v>0.26561116202945956</v>
      </c>
      <c r="S33" s="188">
        <v>0.20558176100628933</v>
      </c>
      <c r="T33" s="188">
        <v>0.27674907808241145</v>
      </c>
      <c r="U33" s="188">
        <v>2.659077477477469E-2</v>
      </c>
      <c r="V33" s="188">
        <v>-0.25744116424116403</v>
      </c>
      <c r="W33" s="188">
        <v>-0.99484931506849317</v>
      </c>
      <c r="X33" s="188">
        <v>0</v>
      </c>
      <c r="Y33" s="188">
        <v>0</v>
      </c>
      <c r="Z33" s="188">
        <v>0</v>
      </c>
      <c r="AA33" s="188">
        <v>0</v>
      </c>
      <c r="AB33" s="186"/>
      <c r="AC33" s="188">
        <v>0</v>
      </c>
      <c r="AD33" s="188">
        <v>0</v>
      </c>
      <c r="AE33" s="188">
        <v>0</v>
      </c>
      <c r="AF33" s="188">
        <v>0</v>
      </c>
      <c r="AG33" s="188">
        <v>0</v>
      </c>
      <c r="AH33" s="188">
        <v>0</v>
      </c>
      <c r="AI33" s="188">
        <v>0</v>
      </c>
      <c r="AJ33" s="188">
        <v>0</v>
      </c>
    </row>
    <row r="44" spans="1:36" ht="18" customHeight="1" x14ac:dyDescent="0.55000000000000004"/>
    <row r="48" spans="1:36" ht="20" customHeight="1" x14ac:dyDescent="0.55000000000000004"/>
    <row r="49" ht="20" customHeight="1" x14ac:dyDescent="0.55000000000000004"/>
    <row r="50" ht="18" customHeight="1" x14ac:dyDescent="0.55000000000000004"/>
    <row r="54" ht="18" customHeight="1" x14ac:dyDescent="0.55000000000000004"/>
    <row r="55" ht="18" customHeight="1" x14ac:dyDescent="0.55000000000000004"/>
  </sheetData>
  <mergeCells count="7">
    <mergeCell ref="B24:B29"/>
    <mergeCell ref="B2:AJ2"/>
    <mergeCell ref="B4:C4"/>
    <mergeCell ref="B5:C5"/>
    <mergeCell ref="B7:B14"/>
    <mergeCell ref="B19:C19"/>
    <mergeCell ref="B21:C21"/>
  </mergeCells>
  <phoneticPr fontId="3"/>
  <pageMargins left="0.7" right="0.7" top="0.75" bottom="0.75" header="0.3" footer="0.3"/>
  <pageSetup paperSize="9" scale="30" orientation="landscape" r:id="rId1"/>
  <headerFooter>
    <oddHeader>&amp;R&amp;"Calibri"&amp;B&amp;18【別紙5-1】要因分析（実排出）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view="pageBreakPreview" zoomScale="60" zoomScaleNormal="100" workbookViewId="0">
      <selection sqref="A1:AJ56"/>
    </sheetView>
  </sheetViews>
  <sheetFormatPr defaultRowHeight="18" x14ac:dyDescent="0.55000000000000004"/>
  <cols>
    <col min="1" max="1" width="1.33203125" customWidth="1"/>
    <col min="2" max="2" width="1.75" customWidth="1"/>
    <col min="3" max="3" width="35.6640625" customWidth="1"/>
    <col min="4" max="4" width="13.5" customWidth="1"/>
    <col min="5" max="36" width="10.6640625" customWidth="1"/>
  </cols>
  <sheetData>
    <row r="1" spans="1:36" ht="21" x14ac:dyDescent="0.55000000000000004">
      <c r="A1" s="144"/>
      <c r="B1" s="144"/>
      <c r="C1" s="144"/>
      <c r="D1" s="144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4"/>
      <c r="Z1" s="144"/>
      <c r="AA1" s="144"/>
      <c r="AB1" s="144"/>
      <c r="AC1" s="146"/>
      <c r="AD1" s="144"/>
      <c r="AE1" s="144"/>
      <c r="AF1" s="144"/>
      <c r="AG1" s="144"/>
      <c r="AH1" s="144"/>
      <c r="AI1" s="144"/>
      <c r="AJ1" s="147"/>
    </row>
    <row r="2" spans="1:36" ht="18.5" x14ac:dyDescent="0.55000000000000004">
      <c r="A2" s="148"/>
      <c r="B2" s="149" t="s">
        <v>190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1"/>
    </row>
    <row r="3" spans="1:36" x14ac:dyDescent="0.55000000000000004">
      <c r="A3" s="148"/>
      <c r="B3" s="148"/>
      <c r="C3" s="148"/>
      <c r="D3" s="148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48"/>
      <c r="AA3" s="148"/>
      <c r="AB3" s="153"/>
      <c r="AC3" s="153"/>
      <c r="AD3" s="153"/>
      <c r="AE3" s="153"/>
      <c r="AF3" s="153"/>
      <c r="AG3" s="153"/>
      <c r="AH3" s="153"/>
      <c r="AI3" s="153"/>
      <c r="AJ3" s="153"/>
    </row>
    <row r="4" spans="1:36" x14ac:dyDescent="0.55000000000000004">
      <c r="A4" s="148"/>
      <c r="B4" s="154"/>
      <c r="C4" s="154"/>
      <c r="D4" s="155" t="s">
        <v>146</v>
      </c>
      <c r="E4" s="156" t="s">
        <v>147</v>
      </c>
      <c r="F4" s="156" t="s">
        <v>148</v>
      </c>
      <c r="G4" s="156" t="s">
        <v>149</v>
      </c>
      <c r="H4" s="156" t="s">
        <v>150</v>
      </c>
      <c r="I4" s="156" t="s">
        <v>151</v>
      </c>
      <c r="J4" s="156" t="s">
        <v>152</v>
      </c>
      <c r="K4" s="156" t="s">
        <v>153</v>
      </c>
      <c r="L4" s="156" t="s">
        <v>154</v>
      </c>
      <c r="M4" s="156" t="s">
        <v>155</v>
      </c>
      <c r="N4" s="156" t="s">
        <v>156</v>
      </c>
      <c r="O4" s="156" t="s">
        <v>157</v>
      </c>
      <c r="P4" s="156" t="s">
        <v>158</v>
      </c>
      <c r="Q4" s="156" t="s">
        <v>159</v>
      </c>
      <c r="R4" s="157" t="s">
        <v>160</v>
      </c>
      <c r="S4" s="157" t="s">
        <v>161</v>
      </c>
      <c r="T4" s="157" t="s">
        <v>162</v>
      </c>
      <c r="U4" s="157" t="s">
        <v>163</v>
      </c>
      <c r="V4" s="157" t="s">
        <v>164</v>
      </c>
      <c r="W4" s="158" t="s">
        <v>165</v>
      </c>
      <c r="X4" s="158" t="s">
        <v>166</v>
      </c>
      <c r="Y4" s="158" t="s">
        <v>167</v>
      </c>
      <c r="Z4" s="158" t="s">
        <v>168</v>
      </c>
      <c r="AA4" s="158" t="s">
        <v>169</v>
      </c>
      <c r="AB4" s="153"/>
      <c r="AC4" s="156" t="s">
        <v>170</v>
      </c>
      <c r="AD4" s="156" t="s">
        <v>171</v>
      </c>
      <c r="AE4" s="156" t="s">
        <v>172</v>
      </c>
      <c r="AF4" s="159" t="s">
        <v>173</v>
      </c>
      <c r="AG4" s="159" t="s">
        <v>174</v>
      </c>
      <c r="AH4" s="159" t="s">
        <v>175</v>
      </c>
      <c r="AI4" s="159" t="s">
        <v>176</v>
      </c>
      <c r="AJ4" s="159" t="s">
        <v>177</v>
      </c>
    </row>
    <row r="5" spans="1:36" x14ac:dyDescent="0.55000000000000004">
      <c r="A5" s="148"/>
      <c r="B5" s="212" t="s">
        <v>178</v>
      </c>
      <c r="C5" s="213"/>
      <c r="D5" s="161" t="s">
        <v>76</v>
      </c>
      <c r="E5" s="162">
        <v>0</v>
      </c>
      <c r="F5" s="162">
        <v>0</v>
      </c>
      <c r="G5" s="162">
        <v>0</v>
      </c>
      <c r="H5" s="162">
        <v>0</v>
      </c>
      <c r="I5" s="162">
        <v>0</v>
      </c>
      <c r="J5" s="162">
        <v>0</v>
      </c>
      <c r="K5" s="162">
        <v>0</v>
      </c>
      <c r="L5" s="162">
        <v>0</v>
      </c>
      <c r="M5" s="162">
        <v>0.65804999999999991</v>
      </c>
      <c r="N5" s="162">
        <v>5.0442000000000098E-2</v>
      </c>
      <c r="O5" s="162">
        <v>-5.2385000000000015E-2</v>
      </c>
      <c r="P5" s="162">
        <v>-0.13732900000000003</v>
      </c>
      <c r="Q5" s="162">
        <v>3.0372000000000066E-2</v>
      </c>
      <c r="R5" s="162">
        <v>6.8179999999998797E-3</v>
      </c>
      <c r="S5" s="162">
        <v>0.13557200000000014</v>
      </c>
      <c r="T5" s="162">
        <v>6.0289999999999844E-2</v>
      </c>
      <c r="U5" s="162">
        <v>-1.2793999999999972E-2</v>
      </c>
      <c r="V5" s="162">
        <v>-1.8235999999999919E-2</v>
      </c>
      <c r="W5" s="163">
        <v>-0.7208</v>
      </c>
      <c r="X5" s="163">
        <v>0</v>
      </c>
      <c r="Y5" s="163">
        <v>0</v>
      </c>
      <c r="Z5" s="163">
        <v>0</v>
      </c>
      <c r="AA5" s="163">
        <v>0</v>
      </c>
      <c r="AB5" s="153"/>
      <c r="AC5" s="162">
        <v>0.75182999999999989</v>
      </c>
      <c r="AD5" s="162">
        <v>0.73903599999999992</v>
      </c>
      <c r="AE5" s="162">
        <v>0.7208</v>
      </c>
      <c r="AF5" s="163">
        <v>0</v>
      </c>
      <c r="AG5" s="163">
        <v>0</v>
      </c>
      <c r="AH5" s="163">
        <v>0</v>
      </c>
      <c r="AI5" s="163">
        <v>0</v>
      </c>
      <c r="AJ5" s="163">
        <v>0</v>
      </c>
    </row>
    <row r="6" spans="1:36" x14ac:dyDescent="0.55000000000000004">
      <c r="A6" s="148"/>
      <c r="B6" s="164"/>
      <c r="C6" s="166"/>
      <c r="D6" s="166"/>
      <c r="E6" s="167"/>
      <c r="F6" s="167"/>
      <c r="G6" s="167"/>
      <c r="H6" s="167"/>
      <c r="I6" s="167"/>
      <c r="J6" s="167"/>
      <c r="K6" s="167"/>
      <c r="L6" s="167"/>
      <c r="M6" s="167"/>
      <c r="N6" s="167">
        <v>7.6427272727272871E-2</v>
      </c>
      <c r="O6" s="167">
        <v>-7.3781690140845096E-2</v>
      </c>
      <c r="P6" s="167">
        <v>-0.20807424242424247</v>
      </c>
      <c r="Q6" s="167">
        <v>5.8407692307692431E-2</v>
      </c>
      <c r="R6" s="167">
        <v>1.2396363636363417E-2</v>
      </c>
      <c r="S6" s="167">
        <v>0.24209285714285736</v>
      </c>
      <c r="T6" s="167">
        <v>8.7376811594202686E-2</v>
      </c>
      <c r="U6" s="167">
        <v>-1.7058666666666628E-2</v>
      </c>
      <c r="V6" s="167">
        <v>-2.4643243243243133E-2</v>
      </c>
      <c r="W6" s="168">
        <v>-1.0011111111111111</v>
      </c>
      <c r="X6" s="168"/>
      <c r="Y6" s="168"/>
      <c r="Z6" s="168"/>
      <c r="AA6" s="168"/>
      <c r="AB6" s="153"/>
      <c r="AC6" s="169"/>
      <c r="AD6" s="169"/>
      <c r="AE6" s="169"/>
      <c r="AF6" s="170"/>
      <c r="AG6" s="170"/>
      <c r="AH6" s="170"/>
      <c r="AI6" s="170"/>
      <c r="AJ6" s="170"/>
    </row>
    <row r="7" spans="1:36" x14ac:dyDescent="0.55000000000000004">
      <c r="A7" s="148"/>
      <c r="B7" s="171"/>
      <c r="C7" s="172" t="s">
        <v>179</v>
      </c>
      <c r="D7" s="172"/>
      <c r="E7" s="162">
        <v>0</v>
      </c>
      <c r="F7" s="162">
        <v>0</v>
      </c>
      <c r="G7" s="162">
        <v>0</v>
      </c>
      <c r="H7" s="162">
        <v>0</v>
      </c>
      <c r="I7" s="162">
        <v>0</v>
      </c>
      <c r="J7" s="162">
        <v>0</v>
      </c>
      <c r="K7" s="162">
        <v>0</v>
      </c>
      <c r="L7" s="162">
        <v>0</v>
      </c>
      <c r="M7" s="162">
        <v>0.21934999999999999</v>
      </c>
      <c r="N7" s="162">
        <v>0.22744557253381961</v>
      </c>
      <c r="O7" s="162">
        <v>-8.9886293308020712E-3</v>
      </c>
      <c r="P7" s="162">
        <v>-7.7359514980460245E-2</v>
      </c>
      <c r="Q7" s="162">
        <v>-2.003668315945123E-2</v>
      </c>
      <c r="R7" s="162">
        <v>1.4178148361127079E-2</v>
      </c>
      <c r="S7" s="162">
        <v>4.6749617824166985E-2</v>
      </c>
      <c r="T7" s="162">
        <v>0.16861596801992493</v>
      </c>
      <c r="U7" s="162">
        <v>3.8070852930852862E-2</v>
      </c>
      <c r="V7" s="162">
        <v>-0.1893538513513513</v>
      </c>
      <c r="W7" s="163">
        <v>-0.24026666666666663</v>
      </c>
      <c r="X7" s="163">
        <v>0</v>
      </c>
      <c r="Y7" s="163">
        <v>0</v>
      </c>
      <c r="Z7" s="163">
        <v>0</v>
      </c>
      <c r="AA7" s="163">
        <v>0</v>
      </c>
      <c r="AB7" s="153"/>
      <c r="AC7" s="162">
        <v>0.25060999999999994</v>
      </c>
      <c r="AD7" s="162">
        <v>0.24634533333333328</v>
      </c>
      <c r="AE7" s="162">
        <v>0.24026666666666663</v>
      </c>
      <c r="AF7" s="163">
        <v>0</v>
      </c>
      <c r="AG7" s="163">
        <v>0</v>
      </c>
      <c r="AH7" s="163">
        <v>0</v>
      </c>
      <c r="AI7" s="163">
        <v>0</v>
      </c>
      <c r="AJ7" s="163">
        <v>0</v>
      </c>
    </row>
    <row r="8" spans="1:36" x14ac:dyDescent="0.55000000000000004">
      <c r="A8" s="148"/>
      <c r="B8" s="173"/>
      <c r="C8" s="172"/>
      <c r="D8" s="172"/>
      <c r="E8" s="174"/>
      <c r="F8" s="174"/>
      <c r="G8" s="174"/>
      <c r="H8" s="174"/>
      <c r="I8" s="174"/>
      <c r="J8" s="174"/>
      <c r="K8" s="174"/>
      <c r="L8" s="174"/>
      <c r="M8" s="174"/>
      <c r="N8" s="174">
        <v>0.34461450383912062</v>
      </c>
      <c r="O8" s="174">
        <v>-1.2660041310988834E-2</v>
      </c>
      <c r="P8" s="174">
        <v>-0.11721138633403066</v>
      </c>
      <c r="Q8" s="174">
        <v>-3.8532082998944672E-2</v>
      </c>
      <c r="R8" s="174">
        <v>2.5778451565685596E-2</v>
      </c>
      <c r="S8" s="174">
        <v>8.3481460400298177E-2</v>
      </c>
      <c r="T8" s="174">
        <v>0.24437096814481876</v>
      </c>
      <c r="U8" s="174">
        <v>5.076113724113715E-2</v>
      </c>
      <c r="V8" s="174">
        <v>-0.25588358290723151</v>
      </c>
      <c r="W8" s="170">
        <v>-0.33370370370370367</v>
      </c>
      <c r="X8" s="170"/>
      <c r="Y8" s="170"/>
      <c r="Z8" s="170"/>
      <c r="AA8" s="170"/>
      <c r="AB8" s="153"/>
      <c r="AC8" s="169"/>
      <c r="AD8" s="169"/>
      <c r="AE8" s="169"/>
      <c r="AF8" s="170"/>
      <c r="AG8" s="170"/>
      <c r="AH8" s="170"/>
      <c r="AI8" s="170"/>
      <c r="AJ8" s="170"/>
    </row>
    <row r="9" spans="1:36" x14ac:dyDescent="0.55000000000000004">
      <c r="A9" s="148"/>
      <c r="B9" s="173"/>
      <c r="C9" s="172" t="s">
        <v>180</v>
      </c>
      <c r="D9" s="172"/>
      <c r="E9" s="162">
        <v>0</v>
      </c>
      <c r="F9" s="162">
        <v>0</v>
      </c>
      <c r="G9" s="162">
        <v>0</v>
      </c>
      <c r="H9" s="162">
        <v>0</v>
      </c>
      <c r="I9" s="162">
        <v>0</v>
      </c>
      <c r="J9" s="162">
        <v>0</v>
      </c>
      <c r="K9" s="162">
        <v>0</v>
      </c>
      <c r="L9" s="162">
        <v>0</v>
      </c>
      <c r="M9" s="162">
        <v>0</v>
      </c>
      <c r="N9" s="162">
        <v>0</v>
      </c>
      <c r="O9" s="162">
        <v>0</v>
      </c>
      <c r="P9" s="162">
        <v>0</v>
      </c>
      <c r="Q9" s="162">
        <v>0</v>
      </c>
      <c r="R9" s="162">
        <v>0</v>
      </c>
      <c r="S9" s="162">
        <v>0</v>
      </c>
      <c r="T9" s="162">
        <v>0</v>
      </c>
      <c r="U9" s="162">
        <v>0</v>
      </c>
      <c r="V9" s="162">
        <v>0</v>
      </c>
      <c r="W9" s="163">
        <v>0</v>
      </c>
      <c r="X9" s="163">
        <v>0</v>
      </c>
      <c r="Y9" s="163">
        <v>0</v>
      </c>
      <c r="Z9" s="163">
        <v>0</v>
      </c>
      <c r="AA9" s="163">
        <v>0</v>
      </c>
      <c r="AB9" s="153"/>
      <c r="AC9" s="162">
        <v>0</v>
      </c>
      <c r="AD9" s="162">
        <v>0</v>
      </c>
      <c r="AE9" s="162">
        <v>0</v>
      </c>
      <c r="AF9" s="163">
        <v>0</v>
      </c>
      <c r="AG9" s="163">
        <v>0</v>
      </c>
      <c r="AH9" s="163">
        <v>0</v>
      </c>
      <c r="AI9" s="163">
        <v>0</v>
      </c>
      <c r="AJ9" s="163">
        <v>0</v>
      </c>
    </row>
    <row r="10" spans="1:36" x14ac:dyDescent="0.55000000000000004">
      <c r="A10" s="148"/>
      <c r="B10" s="173"/>
      <c r="C10" s="172"/>
      <c r="D10" s="172"/>
      <c r="E10" s="174"/>
      <c r="F10" s="174"/>
      <c r="G10" s="174"/>
      <c r="H10" s="174"/>
      <c r="I10" s="174"/>
      <c r="J10" s="174"/>
      <c r="K10" s="174"/>
      <c r="L10" s="174"/>
      <c r="M10" s="174"/>
      <c r="N10" s="174">
        <v>0</v>
      </c>
      <c r="O10" s="174">
        <v>0</v>
      </c>
      <c r="P10" s="174">
        <v>0</v>
      </c>
      <c r="Q10" s="174">
        <v>0</v>
      </c>
      <c r="R10" s="174">
        <v>0</v>
      </c>
      <c r="S10" s="174">
        <v>0</v>
      </c>
      <c r="T10" s="174">
        <v>0</v>
      </c>
      <c r="U10" s="174">
        <v>0</v>
      </c>
      <c r="V10" s="174">
        <v>0</v>
      </c>
      <c r="W10" s="170">
        <v>0</v>
      </c>
      <c r="X10" s="170"/>
      <c r="Y10" s="170"/>
      <c r="Z10" s="170"/>
      <c r="AA10" s="170"/>
      <c r="AB10" s="153"/>
      <c r="AC10" s="169"/>
      <c r="AD10" s="169"/>
      <c r="AE10" s="169"/>
      <c r="AF10" s="170"/>
      <c r="AG10" s="170"/>
      <c r="AH10" s="170"/>
      <c r="AI10" s="170"/>
      <c r="AJ10" s="170"/>
    </row>
    <row r="11" spans="1:36" x14ac:dyDescent="0.55000000000000004">
      <c r="A11" s="148"/>
      <c r="B11" s="173"/>
      <c r="C11" s="172" t="s">
        <v>181</v>
      </c>
      <c r="D11" s="172"/>
      <c r="E11" s="162">
        <v>0</v>
      </c>
      <c r="F11" s="162">
        <v>0</v>
      </c>
      <c r="G11" s="162">
        <v>0</v>
      </c>
      <c r="H11" s="162">
        <v>0</v>
      </c>
      <c r="I11" s="162">
        <v>0</v>
      </c>
      <c r="J11" s="162">
        <v>0</v>
      </c>
      <c r="K11" s="162">
        <v>0</v>
      </c>
      <c r="L11" s="162">
        <v>0</v>
      </c>
      <c r="M11" s="162">
        <v>0.21934999999999999</v>
      </c>
      <c r="N11" s="162">
        <v>6.9456955228758346E-2</v>
      </c>
      <c r="O11" s="162">
        <v>-0.13295793070716663</v>
      </c>
      <c r="P11" s="162">
        <v>-3.5574358228397898E-2</v>
      </c>
      <c r="Q11" s="162">
        <v>-1.5244257865767187E-3</v>
      </c>
      <c r="R11" s="162">
        <v>0.1726618826912017</v>
      </c>
      <c r="S11" s="162">
        <v>1.4212644720995619E-2</v>
      </c>
      <c r="T11" s="162">
        <v>0.12630889839838946</v>
      </c>
      <c r="U11" s="162">
        <v>-2.1231177255177251E-2</v>
      </c>
      <c r="V11" s="162">
        <v>-3.2711361053360935E-2</v>
      </c>
      <c r="W11" s="163">
        <v>-0.24026666666666666</v>
      </c>
      <c r="X11" s="163">
        <v>0</v>
      </c>
      <c r="Y11" s="163">
        <v>0</v>
      </c>
      <c r="Z11" s="163">
        <v>0</v>
      </c>
      <c r="AA11" s="163">
        <v>0</v>
      </c>
      <c r="AB11" s="153"/>
      <c r="AC11" s="162">
        <v>0.25061</v>
      </c>
      <c r="AD11" s="162">
        <v>0.24634533333333331</v>
      </c>
      <c r="AE11" s="162">
        <v>0.24026666666666666</v>
      </c>
      <c r="AF11" s="163">
        <v>0</v>
      </c>
      <c r="AG11" s="163">
        <v>0</v>
      </c>
      <c r="AH11" s="163">
        <v>0</v>
      </c>
      <c r="AI11" s="163">
        <v>0</v>
      </c>
      <c r="AJ11" s="163">
        <v>0</v>
      </c>
    </row>
    <row r="12" spans="1:36" x14ac:dyDescent="0.55000000000000004">
      <c r="A12" s="148"/>
      <c r="B12" s="173"/>
      <c r="C12" s="172"/>
      <c r="D12" s="172"/>
      <c r="E12" s="174"/>
      <c r="F12" s="174"/>
      <c r="G12" s="174"/>
      <c r="H12" s="174"/>
      <c r="I12" s="174"/>
      <c r="J12" s="174"/>
      <c r="K12" s="174"/>
      <c r="L12" s="174"/>
      <c r="M12" s="174"/>
      <c r="N12" s="174">
        <v>0.10523781095266416</v>
      </c>
      <c r="O12" s="174">
        <v>-0.18726469113685443</v>
      </c>
      <c r="P12" s="174">
        <v>-5.390054277029984E-2</v>
      </c>
      <c r="Q12" s="174">
        <v>-2.9315880511090742E-3</v>
      </c>
      <c r="R12" s="174">
        <v>0.31393069580218486</v>
      </c>
      <c r="S12" s="174">
        <v>2.5379722716063605E-2</v>
      </c>
      <c r="T12" s="174">
        <v>0.18305637449041953</v>
      </c>
      <c r="U12" s="174">
        <v>-2.8308236340236336E-2</v>
      </c>
      <c r="V12" s="174">
        <v>-4.4204541964001261E-2</v>
      </c>
      <c r="W12" s="170">
        <v>-0.33370370370370372</v>
      </c>
      <c r="X12" s="170"/>
      <c r="Y12" s="170"/>
      <c r="Z12" s="170"/>
      <c r="AA12" s="170"/>
      <c r="AB12" s="153"/>
      <c r="AC12" s="169"/>
      <c r="AD12" s="169"/>
      <c r="AE12" s="169"/>
      <c r="AF12" s="170"/>
      <c r="AG12" s="170"/>
      <c r="AH12" s="170"/>
      <c r="AI12" s="170"/>
      <c r="AJ12" s="170"/>
    </row>
    <row r="13" spans="1:36" x14ac:dyDescent="0.55000000000000004">
      <c r="A13" s="148"/>
      <c r="B13" s="173"/>
      <c r="C13" s="172" t="s">
        <v>182</v>
      </c>
      <c r="D13" s="214"/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0.21935000000000002</v>
      </c>
      <c r="N13" s="162">
        <v>-0.24646052776257793</v>
      </c>
      <c r="O13" s="162">
        <v>8.9561560037968682E-2</v>
      </c>
      <c r="P13" s="162">
        <v>-2.4395126791141985E-2</v>
      </c>
      <c r="Q13" s="162">
        <v>5.1933108946028109E-2</v>
      </c>
      <c r="R13" s="162">
        <v>-0.18002203105232892</v>
      </c>
      <c r="S13" s="162">
        <v>7.4609737454837413E-2</v>
      </c>
      <c r="T13" s="162">
        <v>-0.23463486641831444</v>
      </c>
      <c r="U13" s="162">
        <v>-2.9633675675675673E-2</v>
      </c>
      <c r="V13" s="162">
        <v>0.20382921240471241</v>
      </c>
      <c r="W13" s="163">
        <v>-0.24026666666666668</v>
      </c>
      <c r="X13" s="163">
        <v>0</v>
      </c>
      <c r="Y13" s="163">
        <v>0</v>
      </c>
      <c r="Z13" s="163">
        <v>0</v>
      </c>
      <c r="AA13" s="163">
        <v>0</v>
      </c>
      <c r="AB13" s="153"/>
      <c r="AC13" s="162">
        <v>0.25061</v>
      </c>
      <c r="AD13" s="162">
        <v>0.24634533333333331</v>
      </c>
      <c r="AE13" s="162">
        <v>0.24026666666666668</v>
      </c>
      <c r="AF13" s="163">
        <v>0</v>
      </c>
      <c r="AG13" s="163">
        <v>0</v>
      </c>
      <c r="AH13" s="163">
        <v>0</v>
      </c>
      <c r="AI13" s="163">
        <v>0</v>
      </c>
      <c r="AJ13" s="163">
        <v>0</v>
      </c>
    </row>
    <row r="14" spans="1:36" x14ac:dyDescent="0.55000000000000004">
      <c r="A14" s="148"/>
      <c r="B14" s="175"/>
      <c r="C14" s="172"/>
      <c r="D14" s="172"/>
      <c r="E14" s="174"/>
      <c r="F14" s="174"/>
      <c r="G14" s="174"/>
      <c r="H14" s="174"/>
      <c r="I14" s="174"/>
      <c r="J14" s="174"/>
      <c r="K14" s="174"/>
      <c r="L14" s="174"/>
      <c r="M14" s="174"/>
      <c r="N14" s="174">
        <v>-0.37342504206451199</v>
      </c>
      <c r="O14" s="174">
        <v>0.12614304230699816</v>
      </c>
      <c r="P14" s="174">
        <v>-3.6962313319912093E-2</v>
      </c>
      <c r="Q14" s="174">
        <v>9.9871363357746365E-2</v>
      </c>
      <c r="R14" s="174">
        <v>-0.32731278373150707</v>
      </c>
      <c r="S14" s="174">
        <v>0.13323167402649536</v>
      </c>
      <c r="T14" s="174">
        <v>-0.34005053104103544</v>
      </c>
      <c r="U14" s="174">
        <v>-3.9511567567567567E-2</v>
      </c>
      <c r="V14" s="174">
        <v>0.27544488162798975</v>
      </c>
      <c r="W14" s="170">
        <v>-0.33370370370370372</v>
      </c>
      <c r="X14" s="170"/>
      <c r="Y14" s="170"/>
      <c r="Z14" s="170"/>
      <c r="AA14" s="170"/>
      <c r="AB14" s="153"/>
      <c r="AC14" s="169"/>
      <c r="AD14" s="169"/>
      <c r="AE14" s="169"/>
      <c r="AF14" s="170"/>
      <c r="AG14" s="170"/>
      <c r="AH14" s="170"/>
      <c r="AI14" s="170"/>
      <c r="AJ14" s="170"/>
    </row>
    <row r="15" spans="1:36" x14ac:dyDescent="0.55000000000000004">
      <c r="A15" s="148"/>
      <c r="B15" s="177"/>
      <c r="C15" s="178"/>
      <c r="D15" s="178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80"/>
      <c r="X15" s="180"/>
      <c r="Y15" s="180"/>
      <c r="Z15" s="180"/>
      <c r="AA15" s="180"/>
      <c r="AB15" s="148"/>
      <c r="AC15" s="180"/>
      <c r="AD15" s="180"/>
      <c r="AE15" s="180"/>
      <c r="AF15" s="180"/>
      <c r="AG15" s="180"/>
      <c r="AH15" s="180"/>
      <c r="AI15" s="180"/>
      <c r="AJ15" s="180"/>
    </row>
    <row r="16" spans="1:36" x14ac:dyDescent="0.55000000000000004">
      <c r="A16" s="148"/>
      <c r="B16" s="181"/>
      <c r="C16" s="183" t="s">
        <v>188</v>
      </c>
      <c r="D16" s="183"/>
      <c r="E16" s="184">
        <v>0</v>
      </c>
      <c r="F16" s="184">
        <v>0</v>
      </c>
      <c r="G16" s="184">
        <v>0</v>
      </c>
      <c r="H16" s="184">
        <v>0</v>
      </c>
      <c r="I16" s="184">
        <v>0</v>
      </c>
      <c r="J16" s="184">
        <v>0</v>
      </c>
      <c r="K16" s="184">
        <v>0</v>
      </c>
      <c r="L16" s="184">
        <v>0</v>
      </c>
      <c r="M16" s="184">
        <v>0.65805000000000002</v>
      </c>
      <c r="N16" s="184">
        <v>5.0442000000000042E-2</v>
      </c>
      <c r="O16" s="184">
        <v>-5.2385000000000029E-2</v>
      </c>
      <c r="P16" s="184">
        <v>-0.13732900000000012</v>
      </c>
      <c r="Q16" s="184">
        <v>3.0372000000000159E-2</v>
      </c>
      <c r="R16" s="184">
        <v>6.817999999999852E-3</v>
      </c>
      <c r="S16" s="184">
        <v>0.13557200000000003</v>
      </c>
      <c r="T16" s="184">
        <v>6.0289999999999955E-2</v>
      </c>
      <c r="U16" s="184">
        <v>-1.2794000000000062E-2</v>
      </c>
      <c r="V16" s="184">
        <v>-1.8235999999999808E-2</v>
      </c>
      <c r="W16" s="184">
        <v>-1.3882074074074071</v>
      </c>
      <c r="X16" s="184">
        <v>0</v>
      </c>
      <c r="Y16" s="184">
        <v>0</v>
      </c>
      <c r="Z16" s="184">
        <v>0</v>
      </c>
      <c r="AA16" s="184">
        <v>0</v>
      </c>
      <c r="AB16" s="148"/>
      <c r="AC16" s="184">
        <v>0.75183</v>
      </c>
      <c r="AD16" s="184">
        <v>0.73903599999999992</v>
      </c>
      <c r="AE16" s="184">
        <v>0.72079999999999989</v>
      </c>
      <c r="AF16" s="184">
        <v>0</v>
      </c>
      <c r="AG16" s="184">
        <v>0</v>
      </c>
      <c r="AH16" s="184">
        <v>0</v>
      </c>
      <c r="AI16" s="184">
        <v>0</v>
      </c>
      <c r="AJ16" s="184">
        <v>0</v>
      </c>
    </row>
    <row r="17" spans="1:36" x14ac:dyDescent="0.55000000000000004">
      <c r="A17" s="148"/>
      <c r="B17" s="148"/>
      <c r="C17" s="182" t="s">
        <v>184</v>
      </c>
      <c r="D17" s="185"/>
      <c r="E17" s="184">
        <v>0</v>
      </c>
      <c r="F17" s="184">
        <v>0</v>
      </c>
      <c r="G17" s="184">
        <v>0</v>
      </c>
      <c r="H17" s="184">
        <v>0</v>
      </c>
      <c r="I17" s="184">
        <v>0</v>
      </c>
      <c r="J17" s="184">
        <v>0</v>
      </c>
      <c r="K17" s="184">
        <v>0</v>
      </c>
      <c r="L17" s="184">
        <v>0</v>
      </c>
      <c r="M17" s="184">
        <v>0</v>
      </c>
      <c r="N17" s="184">
        <v>0.66</v>
      </c>
      <c r="O17" s="184">
        <v>0.71</v>
      </c>
      <c r="P17" s="184">
        <v>0.66</v>
      </c>
      <c r="Q17" s="184">
        <v>0.52</v>
      </c>
      <c r="R17" s="184">
        <v>0.55000000000000004</v>
      </c>
      <c r="S17" s="184">
        <v>0.56000000000000005</v>
      </c>
      <c r="T17" s="184">
        <v>0.69</v>
      </c>
      <c r="U17" s="184">
        <v>0.75</v>
      </c>
      <c r="V17" s="184">
        <v>0.74</v>
      </c>
      <c r="W17" s="184">
        <v>0.72</v>
      </c>
      <c r="X17" s="184">
        <v>0</v>
      </c>
      <c r="Y17" s="184">
        <v>0</v>
      </c>
      <c r="Z17" s="184">
        <v>0</v>
      </c>
      <c r="AA17" s="184">
        <v>0</v>
      </c>
      <c r="AB17" s="148"/>
      <c r="AC17" s="184">
        <v>0</v>
      </c>
      <c r="AD17" s="184">
        <v>0</v>
      </c>
      <c r="AE17" s="184">
        <v>0</v>
      </c>
      <c r="AF17" s="184">
        <v>0</v>
      </c>
      <c r="AG17" s="184">
        <v>0</v>
      </c>
      <c r="AH17" s="184">
        <v>0</v>
      </c>
      <c r="AI17" s="184">
        <v>0</v>
      </c>
      <c r="AJ17" s="184">
        <v>0</v>
      </c>
    </row>
    <row r="18" spans="1:36" x14ac:dyDescent="0.55000000000000004">
      <c r="A18" s="148"/>
      <c r="B18" s="148"/>
      <c r="C18" s="187" t="s">
        <v>185</v>
      </c>
      <c r="D18" s="185"/>
      <c r="E18" s="188">
        <v>0</v>
      </c>
      <c r="F18" s="188">
        <v>0</v>
      </c>
      <c r="G18" s="188">
        <v>0</v>
      </c>
      <c r="H18" s="188">
        <v>0</v>
      </c>
      <c r="I18" s="188">
        <v>0</v>
      </c>
      <c r="J18" s="188">
        <v>0</v>
      </c>
      <c r="K18" s="188">
        <v>0</v>
      </c>
      <c r="L18" s="188">
        <v>0</v>
      </c>
      <c r="M18" s="188">
        <v>0</v>
      </c>
      <c r="N18" s="188">
        <v>7.6427272727272788E-2</v>
      </c>
      <c r="O18" s="188">
        <v>-7.3781690140845096E-2</v>
      </c>
      <c r="P18" s="188">
        <v>-0.20807424242424261</v>
      </c>
      <c r="Q18" s="188">
        <v>5.8407692307692619E-2</v>
      </c>
      <c r="R18" s="188">
        <v>1.2396363636363372E-2</v>
      </c>
      <c r="S18" s="188">
        <v>0.24209285714285714</v>
      </c>
      <c r="T18" s="188">
        <v>8.7376811594202852E-2</v>
      </c>
      <c r="U18" s="188">
        <v>-1.7058666666666753E-2</v>
      </c>
      <c r="V18" s="188">
        <v>-2.4643243243243018E-2</v>
      </c>
      <c r="W18" s="188">
        <v>-1.0011111111111113</v>
      </c>
      <c r="X18" s="188">
        <v>0</v>
      </c>
      <c r="Y18" s="188">
        <v>0</v>
      </c>
      <c r="Z18" s="188">
        <v>0</v>
      </c>
      <c r="AA18" s="188">
        <v>0</v>
      </c>
      <c r="AB18" s="148"/>
      <c r="AC18" s="188">
        <v>0</v>
      </c>
      <c r="AD18" s="188">
        <v>0</v>
      </c>
      <c r="AE18" s="188">
        <v>0</v>
      </c>
      <c r="AF18" s="188">
        <v>0</v>
      </c>
      <c r="AG18" s="188">
        <v>0</v>
      </c>
      <c r="AH18" s="188">
        <v>0</v>
      </c>
      <c r="AI18" s="188">
        <v>0</v>
      </c>
      <c r="AJ18" s="188">
        <v>0</v>
      </c>
    </row>
    <row r="19" spans="1:36" x14ac:dyDescent="0.55000000000000004">
      <c r="A19" s="189"/>
      <c r="B19" s="190"/>
      <c r="C19" s="190"/>
      <c r="D19" s="189"/>
      <c r="E19" s="191"/>
      <c r="F19" s="191"/>
      <c r="G19" s="191"/>
      <c r="H19" s="191"/>
      <c r="I19" s="191"/>
      <c r="J19" s="191"/>
      <c r="K19" s="191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48"/>
      <c r="AC19" s="153"/>
      <c r="AD19" s="148"/>
      <c r="AE19" s="148"/>
      <c r="AF19" s="148"/>
      <c r="AG19" s="148"/>
      <c r="AH19" s="148"/>
      <c r="AI19" s="148"/>
      <c r="AJ19" s="148"/>
    </row>
    <row r="20" spans="1:36" x14ac:dyDescent="0.55000000000000004">
      <c r="A20" s="189"/>
      <c r="B20" s="189"/>
      <c r="C20" s="189"/>
      <c r="D20" s="189"/>
      <c r="E20" s="191"/>
      <c r="F20" s="191"/>
      <c r="G20" s="191"/>
      <c r="H20" s="191"/>
      <c r="I20" s="191"/>
      <c r="J20" s="191"/>
      <c r="K20" s="191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48"/>
      <c r="AC20" s="153"/>
      <c r="AD20" s="148"/>
      <c r="AE20" s="148"/>
      <c r="AF20" s="148"/>
      <c r="AG20" s="148"/>
      <c r="AH20" s="148"/>
      <c r="AI20" s="148"/>
      <c r="AJ20" s="148"/>
    </row>
    <row r="21" spans="1:36" x14ac:dyDescent="0.55000000000000004">
      <c r="A21" s="189"/>
      <c r="B21" s="193"/>
      <c r="C21" s="194"/>
      <c r="D21" s="195"/>
      <c r="E21" s="156" t="s">
        <v>147</v>
      </c>
      <c r="F21" s="156" t="s">
        <v>148</v>
      </c>
      <c r="G21" s="156" t="s">
        <v>149</v>
      </c>
      <c r="H21" s="156" t="s">
        <v>150</v>
      </c>
      <c r="I21" s="156" t="s">
        <v>151</v>
      </c>
      <c r="J21" s="156" t="s">
        <v>152</v>
      </c>
      <c r="K21" s="156" t="s">
        <v>153</v>
      </c>
      <c r="L21" s="156" t="s">
        <v>154</v>
      </c>
      <c r="M21" s="156" t="s">
        <v>155</v>
      </c>
      <c r="N21" s="156" t="s">
        <v>156</v>
      </c>
      <c r="O21" s="156" t="s">
        <v>157</v>
      </c>
      <c r="P21" s="156" t="s">
        <v>158</v>
      </c>
      <c r="Q21" s="156" t="s">
        <v>159</v>
      </c>
      <c r="R21" s="157" t="s">
        <v>160</v>
      </c>
      <c r="S21" s="157" t="s">
        <v>161</v>
      </c>
      <c r="T21" s="157" t="s">
        <v>162</v>
      </c>
      <c r="U21" s="157" t="s">
        <v>163</v>
      </c>
      <c r="V21" s="157" t="s">
        <v>164</v>
      </c>
      <c r="W21" s="158" t="s">
        <v>165</v>
      </c>
      <c r="X21" s="158" t="s">
        <v>166</v>
      </c>
      <c r="Y21" s="158" t="s">
        <v>167</v>
      </c>
      <c r="Z21" s="158" t="s">
        <v>168</v>
      </c>
      <c r="AA21" s="158" t="s">
        <v>169</v>
      </c>
      <c r="AB21" s="148"/>
      <c r="AC21" s="156" t="s">
        <v>170</v>
      </c>
      <c r="AD21" s="156" t="s">
        <v>171</v>
      </c>
      <c r="AE21" s="156" t="s">
        <v>172</v>
      </c>
      <c r="AF21" s="159" t="s">
        <v>173</v>
      </c>
      <c r="AG21" s="159" t="s">
        <v>174</v>
      </c>
      <c r="AH21" s="159" t="s">
        <v>175</v>
      </c>
      <c r="AI21" s="159" t="s">
        <v>176</v>
      </c>
      <c r="AJ21" s="159" t="s">
        <v>177</v>
      </c>
    </row>
    <row r="22" spans="1:36" x14ac:dyDescent="0.55000000000000004">
      <c r="A22" s="189"/>
      <c r="B22" s="196" t="s">
        <v>191</v>
      </c>
      <c r="C22" s="197"/>
      <c r="D22" s="198" t="s">
        <v>187</v>
      </c>
      <c r="E22" s="199">
        <v>0</v>
      </c>
      <c r="F22" s="199">
        <v>0</v>
      </c>
      <c r="G22" s="199">
        <v>0</v>
      </c>
      <c r="H22" s="199">
        <v>0</v>
      </c>
      <c r="I22" s="199">
        <v>0</v>
      </c>
      <c r="J22" s="199">
        <v>0</v>
      </c>
      <c r="K22" s="199">
        <v>0</v>
      </c>
      <c r="L22" s="199">
        <v>0</v>
      </c>
      <c r="M22" s="199">
        <v>21.504901960784309</v>
      </c>
      <c r="N22" s="199">
        <v>11.448214318285459</v>
      </c>
      <c r="O22" s="199">
        <v>-6.173238728049359</v>
      </c>
      <c r="P22" s="199">
        <v>-4.7042179765523251</v>
      </c>
      <c r="Q22" s="199">
        <v>-0.87295687176538195</v>
      </c>
      <c r="R22" s="199">
        <v>8.3700632547440996</v>
      </c>
      <c r="S22" s="199">
        <v>3.0470453633079195</v>
      </c>
      <c r="T22" s="199">
        <v>16.20031854937514</v>
      </c>
      <c r="U22" s="199">
        <v>1.1147349947349952</v>
      </c>
      <c r="V22" s="199">
        <v>-12.970762300762289</v>
      </c>
      <c r="W22" s="200">
        <v>-36.964102564102568</v>
      </c>
      <c r="X22" s="200">
        <v>0</v>
      </c>
      <c r="Y22" s="200">
        <v>0</v>
      </c>
      <c r="Z22" s="200">
        <v>0</v>
      </c>
      <c r="AA22" s="200">
        <v>0</v>
      </c>
      <c r="AB22" s="148"/>
      <c r="AC22" s="199">
        <v>48.820129870129861</v>
      </c>
      <c r="AD22" s="199">
        <v>49.934864864864856</v>
      </c>
      <c r="AE22" s="199">
        <v>36.964102564102568</v>
      </c>
      <c r="AF22" s="200">
        <v>0</v>
      </c>
      <c r="AG22" s="200">
        <v>0</v>
      </c>
      <c r="AH22" s="200">
        <v>0</v>
      </c>
      <c r="AI22" s="200">
        <v>0</v>
      </c>
      <c r="AJ22" s="200">
        <v>0</v>
      </c>
    </row>
    <row r="23" spans="1:36" x14ac:dyDescent="0.55000000000000004">
      <c r="A23" s="189"/>
      <c r="B23" s="201"/>
      <c r="C23" s="197"/>
      <c r="D23" s="197"/>
      <c r="E23" s="174"/>
      <c r="F23" s="174"/>
      <c r="G23" s="174"/>
      <c r="H23" s="174"/>
      <c r="I23" s="174"/>
      <c r="J23" s="174"/>
      <c r="K23" s="174"/>
      <c r="L23" s="174"/>
      <c r="M23" s="174"/>
      <c r="N23" s="174">
        <v>0.53078084566596218</v>
      </c>
      <c r="O23" s="174">
        <v>-0.18693610232825528</v>
      </c>
      <c r="P23" s="174">
        <v>-0.14776069285324611</v>
      </c>
      <c r="Q23" s="174">
        <v>-3.3630305715551596E-2</v>
      </c>
      <c r="R23" s="174">
        <v>0.3335148281505726</v>
      </c>
      <c r="S23" s="174">
        <v>9.547408805031482E-2</v>
      </c>
      <c r="T23" s="174">
        <v>0.42400833734167026</v>
      </c>
      <c r="U23" s="174">
        <v>2.2889225225225237E-2</v>
      </c>
      <c r="V23" s="174">
        <v>-0.25941524601524579</v>
      </c>
      <c r="W23" s="170">
        <v>-0.98739726027397268</v>
      </c>
      <c r="X23" s="170"/>
      <c r="Y23" s="170"/>
      <c r="Z23" s="170"/>
      <c r="AA23" s="170"/>
      <c r="AB23" s="148"/>
      <c r="AC23" s="169"/>
      <c r="AD23" s="169"/>
      <c r="AE23" s="169"/>
      <c r="AF23" s="170"/>
      <c r="AG23" s="170"/>
      <c r="AH23" s="170"/>
      <c r="AI23" s="170"/>
      <c r="AJ23" s="170"/>
    </row>
    <row r="24" spans="1:36" x14ac:dyDescent="0.55000000000000004">
      <c r="A24" s="189"/>
      <c r="B24" s="215"/>
      <c r="C24" s="197" t="s">
        <v>179</v>
      </c>
      <c r="D24" s="197"/>
      <c r="E24" s="199">
        <v>0</v>
      </c>
      <c r="F24" s="199">
        <v>0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10.752450980392156</v>
      </c>
      <c r="N24" s="199">
        <v>8.756518239854076</v>
      </c>
      <c r="O24" s="199">
        <v>-0.3916345514950158</v>
      </c>
      <c r="P24" s="199">
        <v>-3.2226330872774631</v>
      </c>
      <c r="Q24" s="199">
        <v>-0.8112204879651681</v>
      </c>
      <c r="R24" s="199">
        <v>0.63953421506612984</v>
      </c>
      <c r="S24" s="199">
        <v>2.3369470092332389</v>
      </c>
      <c r="T24" s="199">
        <v>9.2560901386639536</v>
      </c>
      <c r="U24" s="199">
        <v>2.5210108810108762</v>
      </c>
      <c r="V24" s="199">
        <v>-11.052217602217601</v>
      </c>
      <c r="W24" s="200">
        <v>-18.482051282051284</v>
      </c>
      <c r="X24" s="200">
        <v>0</v>
      </c>
      <c r="Y24" s="200">
        <v>0</v>
      </c>
      <c r="Z24" s="200">
        <v>0</v>
      </c>
      <c r="AA24" s="200">
        <v>0</v>
      </c>
      <c r="AB24" s="148"/>
      <c r="AC24" s="199">
        <v>24.410064935064934</v>
      </c>
      <c r="AD24" s="199">
        <v>24.967432432432428</v>
      </c>
      <c r="AE24" s="199">
        <v>18.482051282051284</v>
      </c>
      <c r="AF24" s="200">
        <v>0</v>
      </c>
      <c r="AG24" s="200">
        <v>0</v>
      </c>
      <c r="AH24" s="200">
        <v>0</v>
      </c>
      <c r="AI24" s="200">
        <v>0</v>
      </c>
      <c r="AJ24" s="200">
        <v>0</v>
      </c>
    </row>
    <row r="25" spans="1:36" x14ac:dyDescent="0.55000000000000004">
      <c r="A25" s="189"/>
      <c r="B25" s="216"/>
      <c r="C25" s="197"/>
      <c r="D25" s="197"/>
      <c r="E25" s="174"/>
      <c r="F25" s="174"/>
      <c r="G25" s="174"/>
      <c r="H25" s="174"/>
      <c r="I25" s="174"/>
      <c r="J25" s="174"/>
      <c r="K25" s="174"/>
      <c r="L25" s="174"/>
      <c r="M25" s="174"/>
      <c r="N25" s="174">
        <v>0.40598402748414347</v>
      </c>
      <c r="O25" s="174">
        <v>-1.1859356136820903E-2</v>
      </c>
      <c r="P25" s="174">
        <v>-0.10122373158756133</v>
      </c>
      <c r="Q25" s="174">
        <v>-3.1251936831444997E-2</v>
      </c>
      <c r="R25" s="174">
        <v>2.5482978723404253E-2</v>
      </c>
      <c r="S25" s="174">
        <v>7.3224339622641493E-2</v>
      </c>
      <c r="T25" s="174">
        <v>0.24225816165392072</v>
      </c>
      <c r="U25" s="174">
        <v>5.1764756756756666E-2</v>
      </c>
      <c r="V25" s="174">
        <v>-0.22104435204435202</v>
      </c>
      <c r="W25" s="170">
        <v>-0.49369863013698634</v>
      </c>
      <c r="X25" s="170"/>
      <c r="Y25" s="170"/>
      <c r="Z25" s="170"/>
      <c r="AA25" s="170"/>
      <c r="AB25" s="148"/>
      <c r="AC25" s="169"/>
      <c r="AD25" s="169"/>
      <c r="AE25" s="169"/>
      <c r="AF25" s="170"/>
      <c r="AG25" s="170"/>
      <c r="AH25" s="170"/>
      <c r="AI25" s="170"/>
      <c r="AJ25" s="170"/>
    </row>
    <row r="26" spans="1:36" x14ac:dyDescent="0.55000000000000004">
      <c r="A26" s="189"/>
      <c r="B26" s="216"/>
      <c r="C26" s="197" t="s">
        <v>180</v>
      </c>
      <c r="D26" s="197"/>
      <c r="E26" s="199">
        <v>0</v>
      </c>
      <c r="F26" s="199">
        <v>0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200">
        <v>0</v>
      </c>
      <c r="X26" s="200">
        <v>0</v>
      </c>
      <c r="Y26" s="200">
        <v>0</v>
      </c>
      <c r="Z26" s="200">
        <v>0</v>
      </c>
      <c r="AA26" s="200">
        <v>0</v>
      </c>
      <c r="AB26" s="148"/>
      <c r="AC26" s="199">
        <v>0</v>
      </c>
      <c r="AD26" s="199">
        <v>0</v>
      </c>
      <c r="AE26" s="199">
        <v>0</v>
      </c>
      <c r="AF26" s="200">
        <v>0</v>
      </c>
      <c r="AG26" s="200">
        <v>0</v>
      </c>
      <c r="AH26" s="200">
        <v>0</v>
      </c>
      <c r="AI26" s="200">
        <v>0</v>
      </c>
      <c r="AJ26" s="200">
        <v>0</v>
      </c>
    </row>
    <row r="27" spans="1:36" x14ac:dyDescent="0.55000000000000004">
      <c r="A27" s="189"/>
      <c r="B27" s="216"/>
      <c r="C27" s="197"/>
      <c r="D27" s="197"/>
      <c r="E27" s="174"/>
      <c r="F27" s="174"/>
      <c r="G27" s="174"/>
      <c r="H27" s="174"/>
      <c r="I27" s="174"/>
      <c r="J27" s="174"/>
      <c r="K27" s="174"/>
      <c r="L27" s="174"/>
      <c r="M27" s="174"/>
      <c r="N27" s="174">
        <v>0</v>
      </c>
      <c r="O27" s="174">
        <v>0</v>
      </c>
      <c r="P27" s="174">
        <v>0</v>
      </c>
      <c r="Q27" s="174">
        <v>0</v>
      </c>
      <c r="R27" s="174">
        <v>0</v>
      </c>
      <c r="S27" s="174">
        <v>0</v>
      </c>
      <c r="T27" s="174">
        <v>0</v>
      </c>
      <c r="U27" s="174">
        <v>0</v>
      </c>
      <c r="V27" s="174">
        <v>0</v>
      </c>
      <c r="W27" s="170">
        <v>0</v>
      </c>
      <c r="X27" s="170"/>
      <c r="Y27" s="170"/>
      <c r="Z27" s="170"/>
      <c r="AA27" s="170"/>
      <c r="AB27" s="148"/>
      <c r="AC27" s="169"/>
      <c r="AD27" s="169"/>
      <c r="AE27" s="169"/>
      <c r="AF27" s="170"/>
      <c r="AG27" s="170"/>
      <c r="AH27" s="170"/>
      <c r="AI27" s="170"/>
      <c r="AJ27" s="170"/>
    </row>
    <row r="28" spans="1:36" x14ac:dyDescent="0.55000000000000004">
      <c r="A28" s="189"/>
      <c r="B28" s="216"/>
      <c r="C28" s="196" t="s">
        <v>181</v>
      </c>
      <c r="D28" s="196"/>
      <c r="E28" s="199">
        <v>0</v>
      </c>
      <c r="F28" s="199">
        <v>0</v>
      </c>
      <c r="G28" s="199">
        <v>0</v>
      </c>
      <c r="H28" s="199">
        <v>0</v>
      </c>
      <c r="I28" s="199">
        <v>0</v>
      </c>
      <c r="J28" s="199">
        <v>0</v>
      </c>
      <c r="K28" s="199">
        <v>0</v>
      </c>
      <c r="L28" s="199">
        <v>0</v>
      </c>
      <c r="M28" s="199">
        <v>10.752450980392156</v>
      </c>
      <c r="N28" s="199">
        <v>2.6916960784313799</v>
      </c>
      <c r="O28" s="199">
        <v>-5.7816041765543433</v>
      </c>
      <c r="P28" s="199">
        <v>-1.4815848892748651</v>
      </c>
      <c r="Q28" s="199">
        <v>-6.1736383800208246E-2</v>
      </c>
      <c r="R28" s="199">
        <v>7.7305290396779709</v>
      </c>
      <c r="S28" s="199">
        <v>0.71009835407467059</v>
      </c>
      <c r="T28" s="199">
        <v>6.9442284107111956</v>
      </c>
      <c r="U28" s="199">
        <v>-1.406275886275886</v>
      </c>
      <c r="V28" s="199">
        <v>-1.9185446985446915</v>
      </c>
      <c r="W28" s="200">
        <v>-18.482051282051284</v>
      </c>
      <c r="X28" s="200">
        <v>0</v>
      </c>
      <c r="Y28" s="200">
        <v>0</v>
      </c>
      <c r="Z28" s="200">
        <v>0</v>
      </c>
      <c r="AA28" s="200">
        <v>0</v>
      </c>
      <c r="AB28" s="148"/>
      <c r="AC28" s="199">
        <v>24.410064935064934</v>
      </c>
      <c r="AD28" s="199">
        <v>24.967432432432428</v>
      </c>
      <c r="AE28" s="199">
        <v>18.482051282051284</v>
      </c>
      <c r="AF28" s="200">
        <v>0</v>
      </c>
      <c r="AG28" s="200">
        <v>0</v>
      </c>
      <c r="AH28" s="200">
        <v>0</v>
      </c>
      <c r="AI28" s="200">
        <v>0</v>
      </c>
      <c r="AJ28" s="200">
        <v>0</v>
      </c>
    </row>
    <row r="29" spans="1:36" x14ac:dyDescent="0.55000000000000004">
      <c r="A29" s="189"/>
      <c r="B29" s="217"/>
      <c r="C29" s="197"/>
      <c r="D29" s="197"/>
      <c r="E29" s="174"/>
      <c r="F29" s="174"/>
      <c r="G29" s="174"/>
      <c r="H29" s="174"/>
      <c r="I29" s="174"/>
      <c r="J29" s="174"/>
      <c r="K29" s="174"/>
      <c r="L29" s="174"/>
      <c r="M29" s="174"/>
      <c r="N29" s="174">
        <v>0.12479681818181851</v>
      </c>
      <c r="O29" s="174">
        <v>-0.17507674619143437</v>
      </c>
      <c r="P29" s="174">
        <v>-4.6536961265684865E-2</v>
      </c>
      <c r="Q29" s="174">
        <v>-2.3783688841063832E-3</v>
      </c>
      <c r="R29" s="174">
        <v>0.30803184942716838</v>
      </c>
      <c r="S29" s="174">
        <v>2.2249748427673015E-2</v>
      </c>
      <c r="T29" s="174">
        <v>0.18175017568774979</v>
      </c>
      <c r="U29" s="174">
        <v>-2.8875531531531527E-2</v>
      </c>
      <c r="V29" s="174">
        <v>-3.8370893970893827E-2</v>
      </c>
      <c r="W29" s="170">
        <v>-0.49369863013698634</v>
      </c>
      <c r="X29" s="170"/>
      <c r="Y29" s="170"/>
      <c r="Z29" s="170"/>
      <c r="AA29" s="170"/>
      <c r="AB29" s="148"/>
      <c r="AC29" s="169"/>
      <c r="AD29" s="169"/>
      <c r="AE29" s="169"/>
      <c r="AF29" s="170"/>
      <c r="AG29" s="170"/>
      <c r="AH29" s="170"/>
      <c r="AI29" s="170"/>
      <c r="AJ29" s="170"/>
    </row>
    <row r="30" spans="1:36" x14ac:dyDescent="0.55000000000000004">
      <c r="A30" s="189"/>
      <c r="B30" s="205"/>
      <c r="C30" s="206"/>
      <c r="D30" s="206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8"/>
      <c r="X30" s="208"/>
      <c r="Y30" s="208"/>
      <c r="Z30" s="208"/>
      <c r="AA30" s="208"/>
      <c r="AB30" s="148"/>
      <c r="AC30" s="208"/>
      <c r="AD30" s="208"/>
      <c r="AE30" s="208"/>
      <c r="AF30" s="208"/>
      <c r="AG30" s="208"/>
      <c r="AH30" s="208"/>
      <c r="AI30" s="208"/>
      <c r="AJ30" s="208"/>
    </row>
    <row r="31" spans="1:36" x14ac:dyDescent="0.55000000000000004">
      <c r="A31" s="189"/>
      <c r="B31" s="209"/>
      <c r="C31" s="210" t="s">
        <v>188</v>
      </c>
      <c r="D31" s="210"/>
      <c r="E31" s="211">
        <v>0</v>
      </c>
      <c r="F31" s="211">
        <v>0</v>
      </c>
      <c r="G31" s="211">
        <v>0</v>
      </c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1">
        <v>21.504901960784313</v>
      </c>
      <c r="N31" s="211">
        <v>11.448214318285455</v>
      </c>
      <c r="O31" s="211">
        <v>-6.173238728049359</v>
      </c>
      <c r="P31" s="211">
        <v>-4.7042179765523287</v>
      </c>
      <c r="Q31" s="211">
        <v>-0.8729568717653764</v>
      </c>
      <c r="R31" s="211">
        <v>8.3700632547441014</v>
      </c>
      <c r="S31" s="211">
        <v>3.0470453633079098</v>
      </c>
      <c r="T31" s="211">
        <v>16.200318549375147</v>
      </c>
      <c r="U31" s="211">
        <v>1.1147349947349903</v>
      </c>
      <c r="V31" s="211">
        <v>-12.970762300762292</v>
      </c>
      <c r="W31" s="211">
        <v>-37.457801194239551</v>
      </c>
      <c r="X31" s="211">
        <v>0</v>
      </c>
      <c r="Y31" s="211">
        <v>0</v>
      </c>
      <c r="Z31" s="211">
        <v>0</v>
      </c>
      <c r="AA31" s="211">
        <v>0</v>
      </c>
      <c r="AB31" s="148"/>
      <c r="AC31" s="211">
        <v>48.820129870129868</v>
      </c>
      <c r="AD31" s="211">
        <v>49.934864864864856</v>
      </c>
      <c r="AE31" s="211">
        <v>36.964102564102568</v>
      </c>
      <c r="AF31" s="211">
        <v>0</v>
      </c>
      <c r="AG31" s="211">
        <v>0</v>
      </c>
      <c r="AH31" s="211">
        <v>0</v>
      </c>
      <c r="AI31" s="211">
        <v>0</v>
      </c>
      <c r="AJ31" s="211">
        <v>0</v>
      </c>
    </row>
    <row r="32" spans="1:36" x14ac:dyDescent="0.55000000000000004">
      <c r="A32" s="148"/>
      <c r="B32" s="148"/>
      <c r="C32" s="182" t="s">
        <v>192</v>
      </c>
      <c r="D32" s="185"/>
      <c r="E32" s="184"/>
      <c r="F32" s="184"/>
      <c r="G32" s="184"/>
      <c r="H32" s="184"/>
      <c r="I32" s="184"/>
      <c r="J32" s="184"/>
      <c r="K32" s="184"/>
      <c r="L32" s="184"/>
      <c r="M32" s="184"/>
      <c r="N32" s="184">
        <v>21.568627450980394</v>
      </c>
      <c r="O32" s="184">
        <v>33.023255813953483</v>
      </c>
      <c r="P32" s="184">
        <v>31.836734693877553</v>
      </c>
      <c r="Q32" s="184">
        <v>25.957446808510639</v>
      </c>
      <c r="R32" s="184">
        <v>25.096525096525095</v>
      </c>
      <c r="S32" s="184">
        <v>31.914893617021274</v>
      </c>
      <c r="T32" s="184">
        <v>38.207547169811328</v>
      </c>
      <c r="U32" s="184">
        <v>48.701298701298697</v>
      </c>
      <c r="V32" s="184">
        <v>50</v>
      </c>
      <c r="W32" s="184">
        <v>37.435897435897438</v>
      </c>
      <c r="X32" s="184"/>
      <c r="Y32" s="184"/>
      <c r="Z32" s="184"/>
      <c r="AA32" s="184"/>
      <c r="AB32" s="148"/>
      <c r="AC32" s="184">
        <v>0</v>
      </c>
      <c r="AD32" s="184">
        <v>0</v>
      </c>
      <c r="AE32" s="184">
        <v>0</v>
      </c>
      <c r="AF32" s="184">
        <v>0</v>
      </c>
      <c r="AG32" s="184">
        <v>0</v>
      </c>
      <c r="AH32" s="184">
        <v>0</v>
      </c>
      <c r="AI32" s="184">
        <v>0</v>
      </c>
      <c r="AJ32" s="184">
        <v>0</v>
      </c>
    </row>
    <row r="33" spans="1:36" x14ac:dyDescent="0.55000000000000004">
      <c r="A33" s="148"/>
      <c r="B33" s="148"/>
      <c r="C33" s="187" t="s">
        <v>185</v>
      </c>
      <c r="D33" s="185"/>
      <c r="E33" s="188">
        <v>0</v>
      </c>
      <c r="F33" s="188">
        <v>0</v>
      </c>
      <c r="G33" s="188">
        <v>0</v>
      </c>
      <c r="H33" s="188">
        <v>0</v>
      </c>
      <c r="I33" s="188">
        <v>0</v>
      </c>
      <c r="J33" s="188">
        <v>0</v>
      </c>
      <c r="K33" s="188">
        <v>0</v>
      </c>
      <c r="L33" s="188">
        <v>0</v>
      </c>
      <c r="M33" s="188">
        <v>0</v>
      </c>
      <c r="N33" s="188">
        <v>0.53078084566596195</v>
      </c>
      <c r="O33" s="188">
        <v>-0.18693610232825528</v>
      </c>
      <c r="P33" s="188">
        <v>-0.14776069285324619</v>
      </c>
      <c r="Q33" s="188">
        <v>-3.3630305715551381E-2</v>
      </c>
      <c r="R33" s="188">
        <v>0.33351482815057265</v>
      </c>
      <c r="S33" s="188">
        <v>9.5474088050314515E-2</v>
      </c>
      <c r="T33" s="188">
        <v>0.42400833734167054</v>
      </c>
      <c r="U33" s="188">
        <v>2.288922522522514E-2</v>
      </c>
      <c r="V33" s="188">
        <v>-0.25941524601524585</v>
      </c>
      <c r="W33" s="188">
        <v>-0.98739726027397268</v>
      </c>
      <c r="X33" s="188">
        <v>0</v>
      </c>
      <c r="Y33" s="188">
        <v>0</v>
      </c>
      <c r="Z33" s="188">
        <v>0</v>
      </c>
      <c r="AA33" s="188">
        <v>0</v>
      </c>
      <c r="AB33" s="148"/>
      <c r="AC33" s="188">
        <v>0</v>
      </c>
      <c r="AD33" s="188">
        <v>0</v>
      </c>
      <c r="AE33" s="188">
        <v>0</v>
      </c>
      <c r="AF33" s="188">
        <v>0</v>
      </c>
      <c r="AG33" s="188">
        <v>0</v>
      </c>
      <c r="AH33" s="188">
        <v>0</v>
      </c>
      <c r="AI33" s="188">
        <v>0</v>
      </c>
      <c r="AJ33" s="188">
        <v>0</v>
      </c>
    </row>
    <row r="44" spans="1:36" ht="18" customHeight="1" x14ac:dyDescent="0.55000000000000004"/>
    <row r="48" spans="1:36" ht="20" customHeight="1" x14ac:dyDescent="0.55000000000000004"/>
    <row r="49" ht="20" customHeight="1" x14ac:dyDescent="0.55000000000000004"/>
    <row r="50" ht="18" customHeight="1" x14ac:dyDescent="0.55000000000000004"/>
    <row r="54" ht="18" customHeight="1" x14ac:dyDescent="0.55000000000000004"/>
    <row r="55" ht="18" customHeight="1" x14ac:dyDescent="0.55000000000000004"/>
  </sheetData>
  <mergeCells count="7">
    <mergeCell ref="B24:B29"/>
    <mergeCell ref="B2:AJ2"/>
    <mergeCell ref="B4:C4"/>
    <mergeCell ref="B5:C5"/>
    <mergeCell ref="B7:B14"/>
    <mergeCell ref="B19:C19"/>
    <mergeCell ref="B21:C21"/>
  </mergeCells>
  <phoneticPr fontId="3"/>
  <pageMargins left="0.7" right="0.7" top="0.75" bottom="0.75" header="0.3" footer="0.3"/>
  <pageSetup paperSize="9" scale="30" orientation="landscape" r:id="rId1"/>
  <headerFooter>
    <oddHeader>&amp;R&amp;"Calibri"&amp;B&amp;18【別紙5-2】要因分析（調整後）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view="pageBreakPreview" zoomScale="60" zoomScaleNormal="100" workbookViewId="0">
      <selection sqref="A1:AJ56"/>
    </sheetView>
  </sheetViews>
  <sheetFormatPr defaultRowHeight="18" x14ac:dyDescent="0.55000000000000004"/>
  <cols>
    <col min="1" max="1" width="1.33203125" customWidth="1"/>
    <col min="2" max="2" width="1.75" customWidth="1"/>
    <col min="3" max="3" width="35.6640625" customWidth="1"/>
    <col min="4" max="4" width="13.5" customWidth="1"/>
    <col min="5" max="36" width="10.6640625" customWidth="1"/>
  </cols>
  <sheetData>
    <row r="1" spans="1:36" ht="21" x14ac:dyDescent="0.55000000000000004">
      <c r="A1" s="144"/>
      <c r="B1" s="144"/>
      <c r="C1" s="144"/>
      <c r="D1" s="144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4"/>
      <c r="Z1" s="144"/>
      <c r="AA1" s="144"/>
      <c r="AB1" s="144"/>
      <c r="AC1" s="146"/>
      <c r="AD1" s="144"/>
      <c r="AE1" s="144"/>
      <c r="AF1" s="144"/>
      <c r="AG1" s="144"/>
      <c r="AH1" s="144"/>
      <c r="AI1" s="144"/>
      <c r="AJ1" s="147"/>
    </row>
    <row r="2" spans="1:36" ht="18.5" x14ac:dyDescent="0.55000000000000004">
      <c r="A2" s="148"/>
      <c r="B2" s="149" t="s">
        <v>193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1"/>
    </row>
    <row r="3" spans="1:36" x14ac:dyDescent="0.55000000000000004">
      <c r="A3" s="148"/>
      <c r="B3" s="148"/>
      <c r="C3" s="148"/>
      <c r="D3" s="148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48"/>
      <c r="AA3" s="148"/>
      <c r="AB3" s="153"/>
      <c r="AC3" s="153"/>
      <c r="AD3" s="153"/>
      <c r="AE3" s="153"/>
      <c r="AF3" s="153"/>
      <c r="AG3" s="153"/>
      <c r="AH3" s="153"/>
      <c r="AI3" s="153"/>
      <c r="AJ3" s="153"/>
    </row>
    <row r="4" spans="1:36" x14ac:dyDescent="0.55000000000000004">
      <c r="A4" s="148"/>
      <c r="B4" s="154"/>
      <c r="C4" s="154"/>
      <c r="D4" s="155" t="s">
        <v>146</v>
      </c>
      <c r="E4" s="156" t="s">
        <v>147</v>
      </c>
      <c r="F4" s="156" t="s">
        <v>148</v>
      </c>
      <c r="G4" s="156" t="s">
        <v>149</v>
      </c>
      <c r="H4" s="156" t="s">
        <v>150</v>
      </c>
      <c r="I4" s="156" t="s">
        <v>151</v>
      </c>
      <c r="J4" s="156" t="s">
        <v>152</v>
      </c>
      <c r="K4" s="156" t="s">
        <v>153</v>
      </c>
      <c r="L4" s="156" t="s">
        <v>154</v>
      </c>
      <c r="M4" s="156" t="s">
        <v>155</v>
      </c>
      <c r="N4" s="156" t="s">
        <v>156</v>
      </c>
      <c r="O4" s="156" t="s">
        <v>157</v>
      </c>
      <c r="P4" s="156" t="s">
        <v>158</v>
      </c>
      <c r="Q4" s="156" t="s">
        <v>159</v>
      </c>
      <c r="R4" s="157" t="s">
        <v>160</v>
      </c>
      <c r="S4" s="157" t="s">
        <v>161</v>
      </c>
      <c r="T4" s="157" t="s">
        <v>162</v>
      </c>
      <c r="U4" s="157" t="s">
        <v>163</v>
      </c>
      <c r="V4" s="157" t="s">
        <v>164</v>
      </c>
      <c r="W4" s="158" t="s">
        <v>165</v>
      </c>
      <c r="X4" s="158" t="s">
        <v>166</v>
      </c>
      <c r="Y4" s="158" t="s">
        <v>167</v>
      </c>
      <c r="Z4" s="158" t="s">
        <v>168</v>
      </c>
      <c r="AA4" s="158" t="s">
        <v>169</v>
      </c>
      <c r="AB4" s="153"/>
      <c r="AC4" s="156" t="s">
        <v>170</v>
      </c>
      <c r="AD4" s="156" t="s">
        <v>171</v>
      </c>
      <c r="AE4" s="156" t="s">
        <v>172</v>
      </c>
      <c r="AF4" s="159" t="s">
        <v>173</v>
      </c>
      <c r="AG4" s="159" t="s">
        <v>174</v>
      </c>
      <c r="AH4" s="159" t="s">
        <v>175</v>
      </c>
      <c r="AI4" s="159" t="s">
        <v>176</v>
      </c>
      <c r="AJ4" s="159" t="s">
        <v>177</v>
      </c>
    </row>
    <row r="5" spans="1:36" x14ac:dyDescent="0.55000000000000004">
      <c r="A5" s="148"/>
      <c r="B5" s="212" t="s">
        <v>178</v>
      </c>
      <c r="C5" s="213"/>
      <c r="D5" s="161" t="s">
        <v>76</v>
      </c>
      <c r="E5" s="162">
        <v>0</v>
      </c>
      <c r="F5" s="162">
        <v>0</v>
      </c>
      <c r="G5" s="162">
        <v>0</v>
      </c>
      <c r="H5" s="162">
        <v>0</v>
      </c>
      <c r="I5" s="162">
        <v>0</v>
      </c>
      <c r="J5" s="162">
        <v>0</v>
      </c>
      <c r="K5" s="162">
        <v>0</v>
      </c>
      <c r="L5" s="162">
        <v>0</v>
      </c>
      <c r="M5" s="162">
        <v>0.65804999999999991</v>
      </c>
      <c r="N5" s="162">
        <v>-1.6809999999999992E-2</v>
      </c>
      <c r="O5" s="162">
        <v>7.9950000000000077E-2</v>
      </c>
      <c r="P5" s="162">
        <v>-0.11521000000000003</v>
      </c>
      <c r="Q5" s="162">
        <v>3.7309999999999954E-2</v>
      </c>
      <c r="R5" s="162">
        <v>-0.16441</v>
      </c>
      <c r="S5" s="162">
        <v>0.10332000000000002</v>
      </c>
      <c r="T5" s="162">
        <v>-4.1409999999999947E-2</v>
      </c>
      <c r="U5" s="162">
        <v>6.1499999999999888E-3</v>
      </c>
      <c r="V5" s="162">
        <v>1.0659999999999892E-2</v>
      </c>
      <c r="W5" s="163">
        <v>-0.55759999999999987</v>
      </c>
      <c r="X5" s="163">
        <v>0</v>
      </c>
      <c r="Y5" s="163">
        <v>0</v>
      </c>
      <c r="Z5" s="163">
        <v>0</v>
      </c>
      <c r="AA5" s="163">
        <v>0</v>
      </c>
      <c r="AB5" s="153"/>
      <c r="AC5" s="162">
        <v>-4.1409999999999947E-2</v>
      </c>
      <c r="AD5" s="162">
        <v>-3.5259999999999958E-2</v>
      </c>
      <c r="AE5" s="162">
        <v>-2.4600000000000066E-2</v>
      </c>
      <c r="AF5" s="163">
        <v>-0.58219999999999994</v>
      </c>
      <c r="AG5" s="163">
        <v>-0.58219999999999994</v>
      </c>
      <c r="AH5" s="163">
        <v>-0.58219999999999994</v>
      </c>
      <c r="AI5" s="163">
        <v>-0.58219999999999994</v>
      </c>
      <c r="AJ5" s="163">
        <v>-0.58219999999999994</v>
      </c>
    </row>
    <row r="6" spans="1:36" x14ac:dyDescent="0.55000000000000004">
      <c r="A6" s="148"/>
      <c r="B6" s="164"/>
      <c r="C6" s="166"/>
      <c r="D6" s="166"/>
      <c r="E6" s="167"/>
      <c r="F6" s="167"/>
      <c r="G6" s="167"/>
      <c r="H6" s="167"/>
      <c r="I6" s="167"/>
      <c r="J6" s="167"/>
      <c r="K6" s="167"/>
      <c r="L6" s="167"/>
      <c r="M6" s="167"/>
      <c r="N6" s="167">
        <v>-2.5469696969696955E-2</v>
      </c>
      <c r="O6" s="167">
        <v>0.12492187500000011</v>
      </c>
      <c r="P6" s="167">
        <v>-0.16001388888888896</v>
      </c>
      <c r="Q6" s="167">
        <v>6.1163934426229437E-2</v>
      </c>
      <c r="R6" s="167">
        <v>-0.25689062499999998</v>
      </c>
      <c r="S6" s="167">
        <v>0.21525000000000005</v>
      </c>
      <c r="T6" s="167">
        <v>-7.1396551724137849E-2</v>
      </c>
      <c r="U6" s="167">
        <v>1.1388888888888867E-2</v>
      </c>
      <c r="V6" s="167">
        <v>1.9381818181817983E-2</v>
      </c>
      <c r="W6" s="168">
        <v>-0.99571428571428544</v>
      </c>
      <c r="X6" s="168"/>
      <c r="Y6" s="168"/>
      <c r="Z6" s="168"/>
      <c r="AA6" s="168"/>
      <c r="AB6" s="153"/>
      <c r="AC6" s="169">
        <v>-7.1126760563380201E-2</v>
      </c>
      <c r="AD6" s="169">
        <v>-6.0563380281690074E-2</v>
      </c>
      <c r="AE6" s="169">
        <v>-4.2253521126760681E-2</v>
      </c>
      <c r="AF6" s="170">
        <v>-1</v>
      </c>
      <c r="AG6" s="170">
        <v>-1</v>
      </c>
      <c r="AH6" s="170">
        <v>-1</v>
      </c>
      <c r="AI6" s="170">
        <v>-1</v>
      </c>
      <c r="AJ6" s="170">
        <v>-1</v>
      </c>
    </row>
    <row r="7" spans="1:36" x14ac:dyDescent="0.55000000000000004">
      <c r="A7" s="148"/>
      <c r="B7" s="171"/>
      <c r="C7" s="172" t="s">
        <v>179</v>
      </c>
      <c r="D7" s="172"/>
      <c r="E7" s="162">
        <v>0</v>
      </c>
      <c r="F7" s="162">
        <v>0</v>
      </c>
      <c r="G7" s="162">
        <v>0</v>
      </c>
      <c r="H7" s="162">
        <v>0</v>
      </c>
      <c r="I7" s="162">
        <v>0</v>
      </c>
      <c r="J7" s="162">
        <v>0</v>
      </c>
      <c r="K7" s="162">
        <v>0</v>
      </c>
      <c r="L7" s="162">
        <v>0</v>
      </c>
      <c r="M7" s="162">
        <v>0.21934999999999999</v>
      </c>
      <c r="N7" s="162">
        <v>0.21674158299133592</v>
      </c>
      <c r="O7" s="162">
        <v>-8.942164214522999E-3</v>
      </c>
      <c r="P7" s="162">
        <v>-8.7598645245332146E-2</v>
      </c>
      <c r="Q7" s="162">
        <v>-2.3438601659410148E-2</v>
      </c>
      <c r="R7" s="162">
        <v>1.4189762178591959E-2</v>
      </c>
      <c r="S7" s="162">
        <v>3.9798474508229618E-2</v>
      </c>
      <c r="T7" s="162">
        <v>0.13127494744443027</v>
      </c>
      <c r="U7" s="162">
        <v>2.7771491751491698E-2</v>
      </c>
      <c r="V7" s="162">
        <v>-0.14338315142065139</v>
      </c>
      <c r="W7" s="163">
        <v>-0.18586666666666665</v>
      </c>
      <c r="X7" s="163">
        <v>0</v>
      </c>
      <c r="Y7" s="163">
        <v>0</v>
      </c>
      <c r="Z7" s="163">
        <v>0</v>
      </c>
      <c r="AA7" s="163">
        <v>0</v>
      </c>
      <c r="AB7" s="153"/>
      <c r="AC7" s="162">
        <v>0.13127494744443027</v>
      </c>
      <c r="AD7" s="162">
        <v>0.16195581471771245</v>
      </c>
      <c r="AE7" s="162">
        <v>1.43342979733191E-2</v>
      </c>
      <c r="AF7" s="163">
        <v>-0.19406666666666664</v>
      </c>
      <c r="AG7" s="163">
        <v>-0.19406666666666664</v>
      </c>
      <c r="AH7" s="163">
        <v>-0.19406666666666664</v>
      </c>
      <c r="AI7" s="163">
        <v>-0.19406666666666664</v>
      </c>
      <c r="AJ7" s="163">
        <v>-0.19406666666666664</v>
      </c>
    </row>
    <row r="8" spans="1:36" x14ac:dyDescent="0.55000000000000004">
      <c r="A8" s="148"/>
      <c r="B8" s="173"/>
      <c r="C8" s="172"/>
      <c r="D8" s="172"/>
      <c r="E8" s="174"/>
      <c r="F8" s="174"/>
      <c r="G8" s="174"/>
      <c r="H8" s="174"/>
      <c r="I8" s="174"/>
      <c r="J8" s="174"/>
      <c r="K8" s="174"/>
      <c r="L8" s="174"/>
      <c r="M8" s="174"/>
      <c r="N8" s="174">
        <v>0.32839633786566047</v>
      </c>
      <c r="O8" s="174">
        <v>-1.3972131585192185E-2</v>
      </c>
      <c r="P8" s="174">
        <v>-0.12166478506296131</v>
      </c>
      <c r="Q8" s="174">
        <v>-3.8423937146574015E-2</v>
      </c>
      <c r="R8" s="174">
        <v>2.2171503404049935E-2</v>
      </c>
      <c r="S8" s="174">
        <v>8.2913488558811713E-2</v>
      </c>
      <c r="T8" s="174">
        <v>0.22633611628350048</v>
      </c>
      <c r="U8" s="174">
        <v>5.1428688428688328E-2</v>
      </c>
      <c r="V8" s="174">
        <v>-0.26069663894663886</v>
      </c>
      <c r="W8" s="170">
        <v>-0.33190476190476187</v>
      </c>
      <c r="X8" s="170"/>
      <c r="Y8" s="170"/>
      <c r="Z8" s="170"/>
      <c r="AA8" s="170"/>
      <c r="AB8" s="153"/>
      <c r="AC8" s="169">
        <v>0.22548084411616331</v>
      </c>
      <c r="AD8" s="169">
        <v>0.27817900157628389</v>
      </c>
      <c r="AE8" s="169">
        <v>2.4620917164752835E-2</v>
      </c>
      <c r="AF8" s="170">
        <v>-0.33333333333333331</v>
      </c>
      <c r="AG8" s="170">
        <v>-0.33333333333333331</v>
      </c>
      <c r="AH8" s="170">
        <v>-0.33333333333333331</v>
      </c>
      <c r="AI8" s="170">
        <v>-0.33333333333333331</v>
      </c>
      <c r="AJ8" s="170">
        <v>-0.33333333333333331</v>
      </c>
    </row>
    <row r="9" spans="1:36" x14ac:dyDescent="0.55000000000000004">
      <c r="A9" s="148"/>
      <c r="B9" s="173"/>
      <c r="C9" s="172" t="s">
        <v>180</v>
      </c>
      <c r="D9" s="172"/>
      <c r="E9" s="162">
        <v>0</v>
      </c>
      <c r="F9" s="162">
        <v>0</v>
      </c>
      <c r="G9" s="162">
        <v>0</v>
      </c>
      <c r="H9" s="162">
        <v>0</v>
      </c>
      <c r="I9" s="162">
        <v>0</v>
      </c>
      <c r="J9" s="162">
        <v>0</v>
      </c>
      <c r="K9" s="162">
        <v>0</v>
      </c>
      <c r="L9" s="162">
        <v>0</v>
      </c>
      <c r="M9" s="162">
        <v>0</v>
      </c>
      <c r="N9" s="162">
        <v>0</v>
      </c>
      <c r="O9" s="162">
        <v>0</v>
      </c>
      <c r="P9" s="162">
        <v>0</v>
      </c>
      <c r="Q9" s="162">
        <v>0</v>
      </c>
      <c r="R9" s="162">
        <v>0</v>
      </c>
      <c r="S9" s="162">
        <v>0</v>
      </c>
      <c r="T9" s="162">
        <v>0</v>
      </c>
      <c r="U9" s="162">
        <v>0</v>
      </c>
      <c r="V9" s="162">
        <v>0</v>
      </c>
      <c r="W9" s="163">
        <v>0</v>
      </c>
      <c r="X9" s="163">
        <v>0</v>
      </c>
      <c r="Y9" s="163">
        <v>0</v>
      </c>
      <c r="Z9" s="163">
        <v>0</v>
      </c>
      <c r="AA9" s="163">
        <v>0</v>
      </c>
      <c r="AB9" s="153"/>
      <c r="AC9" s="162">
        <v>0</v>
      </c>
      <c r="AD9" s="162">
        <v>0</v>
      </c>
      <c r="AE9" s="162">
        <v>0</v>
      </c>
      <c r="AF9" s="163">
        <v>0</v>
      </c>
      <c r="AG9" s="163">
        <v>0</v>
      </c>
      <c r="AH9" s="163">
        <v>0</v>
      </c>
      <c r="AI9" s="163">
        <v>0</v>
      </c>
      <c r="AJ9" s="163">
        <v>0</v>
      </c>
    </row>
    <row r="10" spans="1:36" x14ac:dyDescent="0.55000000000000004">
      <c r="A10" s="148"/>
      <c r="B10" s="173"/>
      <c r="C10" s="172"/>
      <c r="D10" s="172"/>
      <c r="E10" s="174"/>
      <c r="F10" s="174"/>
      <c r="G10" s="174"/>
      <c r="H10" s="174"/>
      <c r="I10" s="174"/>
      <c r="J10" s="174"/>
      <c r="K10" s="174"/>
      <c r="L10" s="174"/>
      <c r="M10" s="174"/>
      <c r="N10" s="174">
        <v>0</v>
      </c>
      <c r="O10" s="174">
        <v>0</v>
      </c>
      <c r="P10" s="174">
        <v>0</v>
      </c>
      <c r="Q10" s="174">
        <v>0</v>
      </c>
      <c r="R10" s="174">
        <v>0</v>
      </c>
      <c r="S10" s="174">
        <v>0</v>
      </c>
      <c r="T10" s="174">
        <v>0</v>
      </c>
      <c r="U10" s="174">
        <v>0</v>
      </c>
      <c r="V10" s="174">
        <v>0</v>
      </c>
      <c r="W10" s="170">
        <v>0</v>
      </c>
      <c r="X10" s="170"/>
      <c r="Y10" s="170"/>
      <c r="Z10" s="170"/>
      <c r="AA10" s="170"/>
      <c r="AB10" s="153"/>
      <c r="AC10" s="169">
        <v>0</v>
      </c>
      <c r="AD10" s="169">
        <v>0</v>
      </c>
      <c r="AE10" s="169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</row>
    <row r="11" spans="1:36" x14ac:dyDescent="0.55000000000000004">
      <c r="A11" s="148"/>
      <c r="B11" s="173"/>
      <c r="C11" s="172" t="s">
        <v>181</v>
      </c>
      <c r="D11" s="172"/>
      <c r="E11" s="162">
        <v>0</v>
      </c>
      <c r="F11" s="162">
        <v>0</v>
      </c>
      <c r="G11" s="162">
        <v>0</v>
      </c>
      <c r="H11" s="162">
        <v>0</v>
      </c>
      <c r="I11" s="162">
        <v>0</v>
      </c>
      <c r="J11" s="162">
        <v>0</v>
      </c>
      <c r="K11" s="162">
        <v>0</v>
      </c>
      <c r="L11" s="162">
        <v>0</v>
      </c>
      <c r="M11" s="162">
        <v>0.21934999999999999</v>
      </c>
      <c r="N11" s="162">
        <v>0</v>
      </c>
      <c r="O11" s="162">
        <v>1.3556602154392319E-16</v>
      </c>
      <c r="P11" s="162">
        <v>-1.3189884235225204E-16</v>
      </c>
      <c r="Q11" s="162">
        <v>0</v>
      </c>
      <c r="R11" s="162">
        <v>0</v>
      </c>
      <c r="S11" s="162">
        <v>0</v>
      </c>
      <c r="T11" s="162">
        <v>8.6867189244933113E-3</v>
      </c>
      <c r="U11" s="162">
        <v>0</v>
      </c>
      <c r="V11" s="162">
        <v>0</v>
      </c>
      <c r="W11" s="163">
        <v>-0.18586666666666665</v>
      </c>
      <c r="X11" s="163">
        <v>0</v>
      </c>
      <c r="Y11" s="163">
        <v>0</v>
      </c>
      <c r="Z11" s="163">
        <v>0</v>
      </c>
      <c r="AA11" s="163">
        <v>0</v>
      </c>
      <c r="AB11" s="153"/>
      <c r="AC11" s="162">
        <v>8.6867189244933113E-3</v>
      </c>
      <c r="AD11" s="162">
        <v>8.7740445669507484E-3</v>
      </c>
      <c r="AE11" s="162">
        <v>8.7112183719628943E-3</v>
      </c>
      <c r="AF11" s="163">
        <v>-0.19406666666666667</v>
      </c>
      <c r="AG11" s="163">
        <v>-0.19406666666666667</v>
      </c>
      <c r="AH11" s="163">
        <v>-0.19406666666666667</v>
      </c>
      <c r="AI11" s="163">
        <v>-0.19406666666666667</v>
      </c>
      <c r="AJ11" s="163">
        <v>-0.19406666666666667</v>
      </c>
    </row>
    <row r="12" spans="1:36" x14ac:dyDescent="0.55000000000000004">
      <c r="A12" s="148"/>
      <c r="B12" s="173"/>
      <c r="C12" s="172"/>
      <c r="D12" s="172"/>
      <c r="E12" s="174"/>
      <c r="F12" s="174"/>
      <c r="G12" s="174"/>
      <c r="H12" s="174"/>
      <c r="I12" s="174"/>
      <c r="J12" s="174"/>
      <c r="K12" s="174"/>
      <c r="L12" s="174"/>
      <c r="M12" s="174"/>
      <c r="N12" s="174">
        <v>0</v>
      </c>
      <c r="O12" s="174">
        <v>2.1182190866237997E-16</v>
      </c>
      <c r="P12" s="174">
        <v>-1.8319283660035007E-16</v>
      </c>
      <c r="Q12" s="174">
        <v>0</v>
      </c>
      <c r="R12" s="174">
        <v>0</v>
      </c>
      <c r="S12" s="174">
        <v>0</v>
      </c>
      <c r="T12" s="174">
        <v>1.4977101593953986E-2</v>
      </c>
      <c r="U12" s="174">
        <v>0</v>
      </c>
      <c r="V12" s="174">
        <v>0</v>
      </c>
      <c r="W12" s="170">
        <v>-0.33190476190476187</v>
      </c>
      <c r="X12" s="170"/>
      <c r="Y12" s="170"/>
      <c r="Z12" s="170"/>
      <c r="AA12" s="170"/>
      <c r="AB12" s="153"/>
      <c r="AC12" s="169">
        <v>1.492050656903695E-2</v>
      </c>
      <c r="AD12" s="169">
        <v>1.5070499084422448E-2</v>
      </c>
      <c r="AE12" s="169">
        <v>1.496258737884386E-2</v>
      </c>
      <c r="AF12" s="170">
        <v>-0.33333333333333337</v>
      </c>
      <c r="AG12" s="170">
        <v>-0.33333333333333337</v>
      </c>
      <c r="AH12" s="170">
        <v>-0.33333333333333337</v>
      </c>
      <c r="AI12" s="170">
        <v>-0.33333333333333337</v>
      </c>
      <c r="AJ12" s="170">
        <v>-0.33333333333333337</v>
      </c>
    </row>
    <row r="13" spans="1:36" x14ac:dyDescent="0.55000000000000004">
      <c r="A13" s="148"/>
      <c r="B13" s="173"/>
      <c r="C13" s="172" t="s">
        <v>182</v>
      </c>
      <c r="D13" s="172"/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0.21935000000000002</v>
      </c>
      <c r="N13" s="162">
        <v>-0.23355158299133605</v>
      </c>
      <c r="O13" s="162">
        <v>8.889216421452302E-2</v>
      </c>
      <c r="P13" s="162">
        <v>-2.7611354754667822E-2</v>
      </c>
      <c r="Q13" s="162">
        <v>6.0748601659410165E-2</v>
      </c>
      <c r="R13" s="162">
        <v>-0.17859976217859194</v>
      </c>
      <c r="S13" s="162">
        <v>6.352152549177037E-2</v>
      </c>
      <c r="T13" s="162">
        <v>-0.18137166636892355</v>
      </c>
      <c r="U13" s="162">
        <v>-2.1621491751491747E-2</v>
      </c>
      <c r="V13" s="162">
        <v>0.15404315142065142</v>
      </c>
      <c r="W13" s="163">
        <v>-0.18586666666666668</v>
      </c>
      <c r="X13" s="163">
        <v>0</v>
      </c>
      <c r="Y13" s="163">
        <v>0</v>
      </c>
      <c r="Z13" s="163">
        <v>0</v>
      </c>
      <c r="AA13" s="163">
        <v>0</v>
      </c>
      <c r="AB13" s="153"/>
      <c r="AC13" s="162">
        <v>-0.18137166636892355</v>
      </c>
      <c r="AD13" s="162">
        <v>-0.20598985928466318</v>
      </c>
      <c r="AE13" s="162">
        <v>-4.7645516345281969E-2</v>
      </c>
      <c r="AF13" s="163">
        <v>-0.19406666666666664</v>
      </c>
      <c r="AG13" s="163">
        <v>-0.19406666666666664</v>
      </c>
      <c r="AH13" s="163">
        <v>-0.19406666666666664</v>
      </c>
      <c r="AI13" s="163">
        <v>-0.19406666666666664</v>
      </c>
      <c r="AJ13" s="163">
        <v>-0.19406666666666664</v>
      </c>
    </row>
    <row r="14" spans="1:36" x14ac:dyDescent="0.55000000000000004">
      <c r="A14" s="148"/>
      <c r="B14" s="175"/>
      <c r="C14" s="172"/>
      <c r="D14" s="218"/>
      <c r="E14" s="174"/>
      <c r="F14" s="174"/>
      <c r="G14" s="174"/>
      <c r="H14" s="174"/>
      <c r="I14" s="174"/>
      <c r="J14" s="174"/>
      <c r="K14" s="174"/>
      <c r="L14" s="174"/>
      <c r="M14" s="174"/>
      <c r="N14" s="174">
        <v>-0.35386603483535761</v>
      </c>
      <c r="O14" s="174">
        <v>0.13889400658519221</v>
      </c>
      <c r="P14" s="174">
        <v>-3.834910382592753E-2</v>
      </c>
      <c r="Q14" s="174">
        <v>9.9587871572803549E-2</v>
      </c>
      <c r="R14" s="174">
        <v>-0.27906212840404993</v>
      </c>
      <c r="S14" s="174">
        <v>0.13233651144118827</v>
      </c>
      <c r="T14" s="174">
        <v>-0.31270976960159236</v>
      </c>
      <c r="U14" s="174">
        <v>-4.0039799539799525E-2</v>
      </c>
      <c r="V14" s="174">
        <v>0.28007845712845708</v>
      </c>
      <c r="W14" s="170">
        <v>-0.33190476190476192</v>
      </c>
      <c r="X14" s="170"/>
      <c r="Y14" s="170"/>
      <c r="Z14" s="170"/>
      <c r="AA14" s="170"/>
      <c r="AB14" s="153"/>
      <c r="AC14" s="169">
        <v>-0.31152811124858049</v>
      </c>
      <c r="AD14" s="169">
        <v>-0.35381288094239643</v>
      </c>
      <c r="AE14" s="169">
        <v>-8.1837025670357222E-2</v>
      </c>
      <c r="AF14" s="170">
        <v>-0.33333333333333331</v>
      </c>
      <c r="AG14" s="170">
        <v>-0.33333333333333331</v>
      </c>
      <c r="AH14" s="170">
        <v>-0.33333333333333331</v>
      </c>
      <c r="AI14" s="170">
        <v>-0.33333333333333331</v>
      </c>
      <c r="AJ14" s="170">
        <v>-0.33333333333333331</v>
      </c>
    </row>
    <row r="15" spans="1:36" x14ac:dyDescent="0.55000000000000004">
      <c r="A15" s="148"/>
      <c r="B15" s="177"/>
      <c r="C15" s="178"/>
      <c r="D15" s="178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80"/>
      <c r="X15" s="180"/>
      <c r="Y15" s="180"/>
      <c r="Z15" s="180"/>
      <c r="AA15" s="180"/>
      <c r="AB15" s="148"/>
      <c r="AC15" s="180"/>
      <c r="AD15" s="180"/>
      <c r="AE15" s="180"/>
      <c r="AF15" s="180"/>
      <c r="AG15" s="180"/>
      <c r="AH15" s="180"/>
      <c r="AI15" s="180"/>
      <c r="AJ15" s="180"/>
    </row>
    <row r="16" spans="1:36" x14ac:dyDescent="0.55000000000000004">
      <c r="A16" s="148"/>
      <c r="B16" s="181"/>
      <c r="C16" s="183" t="s">
        <v>188</v>
      </c>
      <c r="D16" s="183"/>
      <c r="E16" s="184">
        <v>0</v>
      </c>
      <c r="F16" s="184">
        <v>0</v>
      </c>
      <c r="G16" s="184">
        <v>0</v>
      </c>
      <c r="H16" s="184">
        <v>0</v>
      </c>
      <c r="I16" s="184">
        <v>0</v>
      </c>
      <c r="J16" s="184">
        <v>0</v>
      </c>
      <c r="K16" s="184">
        <v>0</v>
      </c>
      <c r="L16" s="184">
        <v>0</v>
      </c>
      <c r="M16" s="184">
        <v>0.65805000000000002</v>
      </c>
      <c r="N16" s="184">
        <v>-1.681000000000013E-2</v>
      </c>
      <c r="O16" s="184">
        <v>7.995000000000016E-2</v>
      </c>
      <c r="P16" s="184">
        <v>-0.1152100000000001</v>
      </c>
      <c r="Q16" s="184">
        <v>3.7310000000000017E-2</v>
      </c>
      <c r="R16" s="184">
        <v>-0.16440999999999997</v>
      </c>
      <c r="S16" s="184">
        <v>0.10332</v>
      </c>
      <c r="T16" s="184">
        <v>-4.1409999999999947E-2</v>
      </c>
      <c r="U16" s="184">
        <v>6.1499999999999506E-3</v>
      </c>
      <c r="V16" s="184">
        <v>1.0660000000000031E-2</v>
      </c>
      <c r="W16" s="184">
        <v>-1.2214095238095237</v>
      </c>
      <c r="X16" s="184">
        <v>0</v>
      </c>
      <c r="Y16" s="184">
        <v>0</v>
      </c>
      <c r="Z16" s="184">
        <v>0</v>
      </c>
      <c r="AA16" s="184">
        <v>0</v>
      </c>
      <c r="AB16" s="148"/>
      <c r="AC16" s="184">
        <v>-4.1409999999999947E-2</v>
      </c>
      <c r="AD16" s="184">
        <v>-3.5259999999999986E-2</v>
      </c>
      <c r="AE16" s="184">
        <v>1.4983504543596718E-2</v>
      </c>
      <c r="AF16" s="184">
        <v>-1.2488666666666668</v>
      </c>
      <c r="AG16" s="184">
        <v>-1.2488666666666668</v>
      </c>
      <c r="AH16" s="184">
        <v>-1.2488666666666668</v>
      </c>
      <c r="AI16" s="184">
        <v>-1.2488666666666668</v>
      </c>
      <c r="AJ16" s="184">
        <v>-1.2488666666666668</v>
      </c>
    </row>
    <row r="17" spans="1:36" x14ac:dyDescent="0.55000000000000004">
      <c r="A17" s="148"/>
      <c r="B17" s="148"/>
      <c r="C17" s="182" t="s">
        <v>184</v>
      </c>
      <c r="D17" s="185"/>
      <c r="E17" s="184">
        <v>0</v>
      </c>
      <c r="F17" s="184">
        <v>0</v>
      </c>
      <c r="G17" s="184">
        <v>0</v>
      </c>
      <c r="H17" s="184">
        <v>0</v>
      </c>
      <c r="I17" s="184">
        <v>0</v>
      </c>
      <c r="J17" s="184">
        <v>0</v>
      </c>
      <c r="K17" s="184">
        <v>0</v>
      </c>
      <c r="L17" s="184">
        <v>0</v>
      </c>
      <c r="M17" s="184">
        <v>0</v>
      </c>
      <c r="N17" s="184">
        <v>0.66</v>
      </c>
      <c r="O17" s="184">
        <v>0.64</v>
      </c>
      <c r="P17" s="184">
        <v>0.72</v>
      </c>
      <c r="Q17" s="184">
        <v>0.61</v>
      </c>
      <c r="R17" s="184">
        <v>0.64</v>
      </c>
      <c r="S17" s="184">
        <v>0.48</v>
      </c>
      <c r="T17" s="184">
        <v>0.57999999999999996</v>
      </c>
      <c r="U17" s="184">
        <v>0.54</v>
      </c>
      <c r="V17" s="184">
        <v>0.55000000000000004</v>
      </c>
      <c r="W17" s="184">
        <v>0.56000000000000005</v>
      </c>
      <c r="X17" s="184">
        <v>0</v>
      </c>
      <c r="Y17" s="184">
        <v>0</v>
      </c>
      <c r="Z17" s="184">
        <v>0</v>
      </c>
      <c r="AA17" s="184">
        <v>0</v>
      </c>
      <c r="AB17" s="148"/>
      <c r="AC17" s="184">
        <v>0.58219999999999994</v>
      </c>
      <c r="AD17" s="184">
        <v>0.58219999999999994</v>
      </c>
      <c r="AE17" s="184">
        <v>0.58219999999999994</v>
      </c>
      <c r="AF17" s="184">
        <v>0.58219999999999994</v>
      </c>
      <c r="AG17" s="184">
        <v>0.58219999999999994</v>
      </c>
      <c r="AH17" s="184">
        <v>0.58219999999999994</v>
      </c>
      <c r="AI17" s="184">
        <v>0.58219999999999994</v>
      </c>
      <c r="AJ17" s="184">
        <v>0.58219999999999994</v>
      </c>
    </row>
    <row r="18" spans="1:36" x14ac:dyDescent="0.55000000000000004">
      <c r="A18" s="148"/>
      <c r="B18" s="148"/>
      <c r="C18" s="187" t="s">
        <v>185</v>
      </c>
      <c r="D18" s="185"/>
      <c r="E18" s="219">
        <v>0</v>
      </c>
      <c r="F18" s="219">
        <v>0</v>
      </c>
      <c r="G18" s="219">
        <v>0</v>
      </c>
      <c r="H18" s="219">
        <v>0</v>
      </c>
      <c r="I18" s="219">
        <v>0</v>
      </c>
      <c r="J18" s="219">
        <v>0</v>
      </c>
      <c r="K18" s="219">
        <v>0</v>
      </c>
      <c r="L18" s="219">
        <v>0</v>
      </c>
      <c r="M18" s="219">
        <v>0</v>
      </c>
      <c r="N18" s="219">
        <v>-2.5469696969697142E-2</v>
      </c>
      <c r="O18" s="219">
        <v>0.12492187500000024</v>
      </c>
      <c r="P18" s="219">
        <v>-0.16001388888888901</v>
      </c>
      <c r="Q18" s="219">
        <v>6.1163934426229534E-2</v>
      </c>
      <c r="R18" s="219">
        <v>-0.25689062499999998</v>
      </c>
      <c r="S18" s="219">
        <v>0.21525</v>
      </c>
      <c r="T18" s="219">
        <v>-7.1396551724137891E-2</v>
      </c>
      <c r="U18" s="219">
        <v>1.1388888888888803E-2</v>
      </c>
      <c r="V18" s="219">
        <v>1.9381818181818222E-2</v>
      </c>
      <c r="W18" s="219">
        <v>-0.99571428571428566</v>
      </c>
      <c r="X18" s="219">
        <v>0</v>
      </c>
      <c r="Y18" s="219">
        <v>0</v>
      </c>
      <c r="Z18" s="219">
        <v>0</v>
      </c>
      <c r="AA18" s="219">
        <v>0</v>
      </c>
      <c r="AB18" s="148"/>
      <c r="AC18" s="219">
        <v>-7.1126760563380215E-2</v>
      </c>
      <c r="AD18" s="219">
        <v>-6.0563380281690116E-2</v>
      </c>
      <c r="AE18" s="219">
        <v>-4.2253521126760528E-2</v>
      </c>
      <c r="AF18" s="219">
        <v>-1</v>
      </c>
      <c r="AG18" s="219">
        <v>-1</v>
      </c>
      <c r="AH18" s="219">
        <v>-1</v>
      </c>
      <c r="AI18" s="219">
        <v>-1</v>
      </c>
      <c r="AJ18" s="219">
        <v>-1</v>
      </c>
    </row>
    <row r="19" spans="1:36" x14ac:dyDescent="0.55000000000000004">
      <c r="A19" s="189"/>
      <c r="B19" s="190"/>
      <c r="C19" s="190"/>
      <c r="D19" s="189"/>
      <c r="E19" s="191"/>
      <c r="F19" s="191"/>
      <c r="G19" s="191"/>
      <c r="H19" s="191"/>
      <c r="I19" s="191"/>
      <c r="J19" s="191"/>
      <c r="K19" s="191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48"/>
      <c r="AC19" s="153"/>
      <c r="AD19" s="148"/>
      <c r="AE19" s="148"/>
      <c r="AF19" s="148"/>
      <c r="AG19" s="148"/>
      <c r="AH19" s="148"/>
      <c r="AI19" s="148"/>
      <c r="AJ19" s="148"/>
    </row>
    <row r="20" spans="1:36" x14ac:dyDescent="0.55000000000000004">
      <c r="A20" s="189"/>
      <c r="B20" s="189"/>
      <c r="C20" s="189"/>
      <c r="D20" s="189"/>
      <c r="E20" s="191"/>
      <c r="F20" s="191"/>
      <c r="G20" s="191"/>
      <c r="H20" s="191"/>
      <c r="I20" s="191"/>
      <c r="J20" s="191"/>
      <c r="K20" s="191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48"/>
      <c r="AC20" s="153"/>
      <c r="AD20" s="148"/>
      <c r="AE20" s="148"/>
      <c r="AF20" s="148"/>
      <c r="AG20" s="148"/>
      <c r="AH20" s="148"/>
      <c r="AI20" s="148"/>
      <c r="AJ20" s="148"/>
    </row>
    <row r="21" spans="1:36" x14ac:dyDescent="0.55000000000000004">
      <c r="A21" s="189"/>
      <c r="B21" s="193"/>
      <c r="C21" s="194"/>
      <c r="D21" s="195"/>
      <c r="E21" s="156" t="s">
        <v>147</v>
      </c>
      <c r="F21" s="156" t="s">
        <v>148</v>
      </c>
      <c r="G21" s="156" t="s">
        <v>149</v>
      </c>
      <c r="H21" s="156" t="s">
        <v>150</v>
      </c>
      <c r="I21" s="156" t="s">
        <v>151</v>
      </c>
      <c r="J21" s="156" t="s">
        <v>152</v>
      </c>
      <c r="K21" s="156" t="s">
        <v>153</v>
      </c>
      <c r="L21" s="156" t="s">
        <v>154</v>
      </c>
      <c r="M21" s="156" t="s">
        <v>155</v>
      </c>
      <c r="N21" s="156" t="s">
        <v>156</v>
      </c>
      <c r="O21" s="156" t="s">
        <v>157</v>
      </c>
      <c r="P21" s="156" t="s">
        <v>158</v>
      </c>
      <c r="Q21" s="156" t="s">
        <v>159</v>
      </c>
      <c r="R21" s="157" t="s">
        <v>160</v>
      </c>
      <c r="S21" s="157" t="s">
        <v>161</v>
      </c>
      <c r="T21" s="157" t="s">
        <v>162</v>
      </c>
      <c r="U21" s="157" t="s">
        <v>163</v>
      </c>
      <c r="V21" s="157" t="s">
        <v>164</v>
      </c>
      <c r="W21" s="158" t="s">
        <v>165</v>
      </c>
      <c r="X21" s="158" t="s">
        <v>166</v>
      </c>
      <c r="Y21" s="158" t="s">
        <v>167</v>
      </c>
      <c r="Z21" s="158" t="s">
        <v>168</v>
      </c>
      <c r="AA21" s="158" t="s">
        <v>169</v>
      </c>
      <c r="AB21" s="148"/>
      <c r="AC21" s="156" t="s">
        <v>170</v>
      </c>
      <c r="AD21" s="156" t="s">
        <v>171</v>
      </c>
      <c r="AE21" s="156" t="s">
        <v>172</v>
      </c>
      <c r="AF21" s="159" t="s">
        <v>173</v>
      </c>
      <c r="AG21" s="159" t="s">
        <v>174</v>
      </c>
      <c r="AH21" s="159" t="s">
        <v>175</v>
      </c>
      <c r="AI21" s="159" t="s">
        <v>176</v>
      </c>
      <c r="AJ21" s="159" t="s">
        <v>177</v>
      </c>
    </row>
    <row r="22" spans="1:36" x14ac:dyDescent="0.55000000000000004">
      <c r="A22" s="189"/>
      <c r="B22" s="196" t="s">
        <v>191</v>
      </c>
      <c r="C22" s="197"/>
      <c r="D22" s="198" t="s">
        <v>187</v>
      </c>
      <c r="E22" s="199">
        <v>0</v>
      </c>
      <c r="F22" s="199">
        <v>0</v>
      </c>
      <c r="G22" s="199">
        <v>0</v>
      </c>
      <c r="H22" s="199">
        <v>0</v>
      </c>
      <c r="I22" s="199">
        <v>0</v>
      </c>
      <c r="J22" s="199">
        <v>0</v>
      </c>
      <c r="K22" s="199">
        <v>0</v>
      </c>
      <c r="L22" s="199">
        <v>0</v>
      </c>
      <c r="M22" s="199">
        <v>21.504901960784309</v>
      </c>
      <c r="N22" s="199">
        <v>8.3202143182854513</v>
      </c>
      <c r="O22" s="199">
        <v>-0.38878974845751912</v>
      </c>
      <c r="P22" s="199">
        <v>-3.649943551888839</v>
      </c>
      <c r="Q22" s="199">
        <v>-0.94893124127166573</v>
      </c>
      <c r="R22" s="199">
        <v>0.63488868808017429</v>
      </c>
      <c r="S22" s="199">
        <v>1.9899237254114794</v>
      </c>
      <c r="T22" s="199">
        <v>7.6539696152903787</v>
      </c>
      <c r="U22" s="199">
        <v>1.8391716391716386</v>
      </c>
      <c r="V22" s="199">
        <v>-8.3605336105336185</v>
      </c>
      <c r="W22" s="200">
        <v>-28.594871794871789</v>
      </c>
      <c r="X22" s="200">
        <v>0</v>
      </c>
      <c r="Y22" s="200">
        <v>0</v>
      </c>
      <c r="Z22" s="200">
        <v>0</v>
      </c>
      <c r="AA22" s="200">
        <v>0</v>
      </c>
      <c r="AB22" s="148"/>
      <c r="AC22" s="199">
        <v>7.6539696152903787</v>
      </c>
      <c r="AD22" s="199">
        <v>9.4931412544620173</v>
      </c>
      <c r="AE22" s="199">
        <v>1.1326076439283987</v>
      </c>
      <c r="AF22" s="200">
        <v>-27.46226415094339</v>
      </c>
      <c r="AG22" s="200">
        <v>-27.46226415094339</v>
      </c>
      <c r="AH22" s="200">
        <v>-27.46226415094339</v>
      </c>
      <c r="AI22" s="200">
        <v>-27.46226415094339</v>
      </c>
      <c r="AJ22" s="200">
        <v>-27.46226415094339</v>
      </c>
    </row>
    <row r="23" spans="1:36" x14ac:dyDescent="0.55000000000000004">
      <c r="A23" s="189"/>
      <c r="B23" s="201"/>
      <c r="C23" s="196"/>
      <c r="D23" s="196"/>
      <c r="E23" s="167"/>
      <c r="F23" s="167"/>
      <c r="G23" s="167"/>
      <c r="H23" s="167"/>
      <c r="I23" s="167"/>
      <c r="J23" s="167"/>
      <c r="K23" s="167"/>
      <c r="L23" s="167"/>
      <c r="M23" s="167"/>
      <c r="N23" s="167">
        <v>0.38575539112050727</v>
      </c>
      <c r="O23" s="167">
        <v>-1.1773210692727694E-2</v>
      </c>
      <c r="P23" s="167">
        <v>-0.11464566284779044</v>
      </c>
      <c r="Q23" s="167">
        <v>-3.6557187163744495E-2</v>
      </c>
      <c r="R23" s="167">
        <v>2.5297872340425409E-2</v>
      </c>
      <c r="S23" s="167">
        <v>6.2350943396226363E-2</v>
      </c>
      <c r="T23" s="167">
        <v>0.20032611832611852</v>
      </c>
      <c r="U23" s="167">
        <v>3.7764324324324319E-2</v>
      </c>
      <c r="V23" s="167">
        <v>-0.16721067221067237</v>
      </c>
      <c r="W23" s="168">
        <v>-0.76383561643835596</v>
      </c>
      <c r="X23" s="168"/>
      <c r="Y23" s="168"/>
      <c r="Z23" s="168"/>
      <c r="AA23" s="168"/>
      <c r="AB23" s="148"/>
      <c r="AC23" s="169">
        <v>0.27870861532833402</v>
      </c>
      <c r="AD23" s="169">
        <v>0.34567948229920098</v>
      </c>
      <c r="AE23" s="169">
        <v>4.1242325749368015E-2</v>
      </c>
      <c r="AF23" s="170">
        <v>-1</v>
      </c>
      <c r="AG23" s="170">
        <v>-1</v>
      </c>
      <c r="AH23" s="170">
        <v>-1</v>
      </c>
      <c r="AI23" s="170">
        <v>-1</v>
      </c>
      <c r="AJ23" s="170">
        <v>-1</v>
      </c>
    </row>
    <row r="24" spans="1:36" x14ac:dyDescent="0.55000000000000004">
      <c r="A24" s="189"/>
      <c r="B24" s="202"/>
      <c r="C24" s="197" t="s">
        <v>179</v>
      </c>
      <c r="D24" s="197"/>
      <c r="E24" s="199">
        <v>0</v>
      </c>
      <c r="F24" s="199">
        <v>0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10.752450980392156</v>
      </c>
      <c r="N24" s="199">
        <v>8.3202143182854478</v>
      </c>
      <c r="O24" s="199">
        <v>-0.38878974845752173</v>
      </c>
      <c r="P24" s="199">
        <v>-3.6499435518888395</v>
      </c>
      <c r="Q24" s="199">
        <v>-0.94893124127166584</v>
      </c>
      <c r="R24" s="199">
        <v>0.63488868808017718</v>
      </c>
      <c r="S24" s="199">
        <v>1.9899237254114808</v>
      </c>
      <c r="T24" s="199">
        <v>7.1763899584631359</v>
      </c>
      <c r="U24" s="199">
        <v>1.8391716391716357</v>
      </c>
      <c r="V24" s="199">
        <v>-8.3605336105336079</v>
      </c>
      <c r="W24" s="200">
        <v>-14.297435897435896</v>
      </c>
      <c r="X24" s="200">
        <v>0</v>
      </c>
      <c r="Y24" s="200">
        <v>0</v>
      </c>
      <c r="Z24" s="200">
        <v>0</v>
      </c>
      <c r="AA24" s="200">
        <v>0</v>
      </c>
      <c r="AB24" s="148"/>
      <c r="AC24" s="199">
        <v>7.1763899584631359</v>
      </c>
      <c r="AD24" s="199">
        <v>9.0016197980854944</v>
      </c>
      <c r="AE24" s="199">
        <v>0.70446302592872578</v>
      </c>
      <c r="AF24" s="200">
        <v>-13.731132075471695</v>
      </c>
      <c r="AG24" s="200">
        <v>-13.731132075471695</v>
      </c>
      <c r="AH24" s="200">
        <v>-13.731132075471695</v>
      </c>
      <c r="AI24" s="200">
        <v>-13.731132075471695</v>
      </c>
      <c r="AJ24" s="200">
        <v>-13.731132075471695</v>
      </c>
    </row>
    <row r="25" spans="1:36" x14ac:dyDescent="0.55000000000000004">
      <c r="A25" s="189"/>
      <c r="B25" s="203"/>
      <c r="C25" s="197"/>
      <c r="D25" s="197"/>
      <c r="E25" s="174"/>
      <c r="F25" s="174"/>
      <c r="G25" s="174"/>
      <c r="H25" s="174"/>
      <c r="I25" s="174"/>
      <c r="J25" s="174"/>
      <c r="K25" s="174"/>
      <c r="L25" s="174"/>
      <c r="M25" s="174"/>
      <c r="N25" s="174">
        <v>0.38575539112050711</v>
      </c>
      <c r="O25" s="174">
        <v>-1.1773210692727772E-2</v>
      </c>
      <c r="P25" s="174">
        <v>-0.11464566284779046</v>
      </c>
      <c r="Q25" s="174">
        <v>-3.6557187163744502E-2</v>
      </c>
      <c r="R25" s="174">
        <v>2.5297872340425524E-2</v>
      </c>
      <c r="S25" s="174">
        <v>6.2350943396226405E-2</v>
      </c>
      <c r="T25" s="174">
        <v>0.187826502616566</v>
      </c>
      <c r="U25" s="174">
        <v>3.7764324324324257E-2</v>
      </c>
      <c r="V25" s="174">
        <v>-0.16721067221067215</v>
      </c>
      <c r="W25" s="170">
        <v>-0.38191780821917803</v>
      </c>
      <c r="X25" s="170"/>
      <c r="Y25" s="170"/>
      <c r="Z25" s="170"/>
      <c r="AA25" s="170"/>
      <c r="AB25" s="148"/>
      <c r="AC25" s="169">
        <v>0.26131821903026198</v>
      </c>
      <c r="AD25" s="169">
        <v>0.32778141483925199</v>
      </c>
      <c r="AE25" s="169">
        <v>2.565203735776192E-2</v>
      </c>
      <c r="AF25" s="170">
        <v>-0.5</v>
      </c>
      <c r="AG25" s="170">
        <v>-0.5</v>
      </c>
      <c r="AH25" s="170">
        <v>-0.5</v>
      </c>
      <c r="AI25" s="170">
        <v>-0.5</v>
      </c>
      <c r="AJ25" s="170">
        <v>-0.5</v>
      </c>
    </row>
    <row r="26" spans="1:36" x14ac:dyDescent="0.55000000000000004">
      <c r="A26" s="189"/>
      <c r="B26" s="203"/>
      <c r="C26" s="197" t="s">
        <v>180</v>
      </c>
      <c r="D26" s="197"/>
      <c r="E26" s="199">
        <v>0</v>
      </c>
      <c r="F26" s="199">
        <v>0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200">
        <v>0</v>
      </c>
      <c r="X26" s="200">
        <v>0</v>
      </c>
      <c r="Y26" s="200">
        <v>0</v>
      </c>
      <c r="Z26" s="200">
        <v>0</v>
      </c>
      <c r="AA26" s="200">
        <v>0</v>
      </c>
      <c r="AB26" s="148"/>
      <c r="AC26" s="199">
        <v>0</v>
      </c>
      <c r="AD26" s="199">
        <v>0</v>
      </c>
      <c r="AE26" s="199">
        <v>0</v>
      </c>
      <c r="AF26" s="200">
        <v>0</v>
      </c>
      <c r="AG26" s="200">
        <v>0</v>
      </c>
      <c r="AH26" s="200">
        <v>0</v>
      </c>
      <c r="AI26" s="200">
        <v>0</v>
      </c>
      <c r="AJ26" s="200">
        <v>0</v>
      </c>
    </row>
    <row r="27" spans="1:36" x14ac:dyDescent="0.55000000000000004">
      <c r="A27" s="189"/>
      <c r="B27" s="203"/>
      <c r="C27" s="197"/>
      <c r="D27" s="197"/>
      <c r="E27" s="174"/>
      <c r="F27" s="174"/>
      <c r="G27" s="174"/>
      <c r="H27" s="174"/>
      <c r="I27" s="174"/>
      <c r="J27" s="174"/>
      <c r="K27" s="174"/>
      <c r="L27" s="174"/>
      <c r="M27" s="174"/>
      <c r="N27" s="174">
        <v>0</v>
      </c>
      <c r="O27" s="174">
        <v>0</v>
      </c>
      <c r="P27" s="174">
        <v>0</v>
      </c>
      <c r="Q27" s="174">
        <v>0</v>
      </c>
      <c r="R27" s="174">
        <v>0</v>
      </c>
      <c r="S27" s="174">
        <v>0</v>
      </c>
      <c r="T27" s="174">
        <v>0</v>
      </c>
      <c r="U27" s="174">
        <v>0</v>
      </c>
      <c r="V27" s="174">
        <v>0</v>
      </c>
      <c r="W27" s="170">
        <v>0</v>
      </c>
      <c r="X27" s="170"/>
      <c r="Y27" s="170"/>
      <c r="Z27" s="170"/>
      <c r="AA27" s="170"/>
      <c r="AB27" s="148"/>
      <c r="AC27" s="169">
        <v>0</v>
      </c>
      <c r="AD27" s="169">
        <v>0</v>
      </c>
      <c r="AE27" s="169">
        <v>0</v>
      </c>
      <c r="AF27" s="170">
        <v>0</v>
      </c>
      <c r="AG27" s="170">
        <v>0</v>
      </c>
      <c r="AH27" s="170">
        <v>0</v>
      </c>
      <c r="AI27" s="170">
        <v>0</v>
      </c>
      <c r="AJ27" s="170">
        <v>0</v>
      </c>
    </row>
    <row r="28" spans="1:36" x14ac:dyDescent="0.55000000000000004">
      <c r="A28" s="189"/>
      <c r="B28" s="203"/>
      <c r="C28" s="196" t="s">
        <v>181</v>
      </c>
      <c r="D28" s="196"/>
      <c r="E28" s="199">
        <v>0</v>
      </c>
      <c r="F28" s="199">
        <v>0</v>
      </c>
      <c r="G28" s="199">
        <v>0</v>
      </c>
      <c r="H28" s="199">
        <v>0</v>
      </c>
      <c r="I28" s="199">
        <v>0</v>
      </c>
      <c r="J28" s="199">
        <v>0</v>
      </c>
      <c r="K28" s="199">
        <v>0</v>
      </c>
      <c r="L28" s="199">
        <v>0</v>
      </c>
      <c r="M28" s="199">
        <v>10.752450980392156</v>
      </c>
      <c r="N28" s="199">
        <v>0</v>
      </c>
      <c r="O28" s="199">
        <v>5.8950156052252325E-15</v>
      </c>
      <c r="P28" s="199">
        <v>-5.4932637290965126E-15</v>
      </c>
      <c r="Q28" s="199">
        <v>0</v>
      </c>
      <c r="R28" s="199">
        <v>0</v>
      </c>
      <c r="S28" s="199">
        <v>0</v>
      </c>
      <c r="T28" s="199">
        <v>0.47757965682723591</v>
      </c>
      <c r="U28" s="199">
        <v>0</v>
      </c>
      <c r="V28" s="199">
        <v>0</v>
      </c>
      <c r="W28" s="200">
        <v>-14.297435897435896</v>
      </c>
      <c r="X28" s="200">
        <v>0</v>
      </c>
      <c r="Y28" s="200">
        <v>0</v>
      </c>
      <c r="Z28" s="200">
        <v>0</v>
      </c>
      <c r="AA28" s="200">
        <v>0</v>
      </c>
      <c r="AB28" s="148"/>
      <c r="AC28" s="199">
        <v>0.47757965682723591</v>
      </c>
      <c r="AD28" s="199">
        <v>0.49152145637651201</v>
      </c>
      <c r="AE28" s="199">
        <v>0.42814461799967385</v>
      </c>
      <c r="AF28" s="200">
        <v>-13.731132075471695</v>
      </c>
      <c r="AG28" s="200">
        <v>-13.731132075471695</v>
      </c>
      <c r="AH28" s="200">
        <v>-13.731132075471695</v>
      </c>
      <c r="AI28" s="200">
        <v>-13.731132075471695</v>
      </c>
      <c r="AJ28" s="200">
        <v>-13.731132075471695</v>
      </c>
    </row>
    <row r="29" spans="1:36" x14ac:dyDescent="0.55000000000000004">
      <c r="A29" s="189"/>
      <c r="B29" s="204"/>
      <c r="C29" s="197"/>
      <c r="D29" s="197"/>
      <c r="E29" s="174"/>
      <c r="F29" s="174"/>
      <c r="G29" s="174"/>
      <c r="H29" s="174"/>
      <c r="I29" s="174"/>
      <c r="J29" s="174"/>
      <c r="K29" s="174"/>
      <c r="L29" s="174"/>
      <c r="M29" s="174"/>
      <c r="N29" s="174">
        <v>0</v>
      </c>
      <c r="O29" s="174">
        <v>1.7851103593287678E-16</v>
      </c>
      <c r="P29" s="174">
        <v>-1.7254482226008276E-16</v>
      </c>
      <c r="Q29" s="174">
        <v>0</v>
      </c>
      <c r="R29" s="174">
        <v>0</v>
      </c>
      <c r="S29" s="174">
        <v>0</v>
      </c>
      <c r="T29" s="174">
        <v>1.2499615709552344E-2</v>
      </c>
      <c r="U29" s="174">
        <v>0</v>
      </c>
      <c r="V29" s="174">
        <v>0</v>
      </c>
      <c r="W29" s="170">
        <v>-0.38191780821917803</v>
      </c>
      <c r="X29" s="170"/>
      <c r="Y29" s="170"/>
      <c r="Z29" s="170"/>
      <c r="AA29" s="170"/>
      <c r="AB29" s="148"/>
      <c r="AC29" s="169">
        <v>1.7390396298071802E-2</v>
      </c>
      <c r="AD29" s="169">
        <v>1.7898067459948569E-2</v>
      </c>
      <c r="AE29" s="169">
        <v>1.5590288391606127E-2</v>
      </c>
      <c r="AF29" s="170">
        <v>-0.5</v>
      </c>
      <c r="AG29" s="170">
        <v>-0.5</v>
      </c>
      <c r="AH29" s="170">
        <v>-0.5</v>
      </c>
      <c r="AI29" s="170">
        <v>-0.5</v>
      </c>
      <c r="AJ29" s="170">
        <v>-0.5</v>
      </c>
    </row>
    <row r="30" spans="1:36" x14ac:dyDescent="0.55000000000000004">
      <c r="A30" s="189"/>
      <c r="B30" s="205"/>
      <c r="C30" s="206"/>
      <c r="D30" s="206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8"/>
      <c r="X30" s="208"/>
      <c r="Y30" s="208"/>
      <c r="Z30" s="208"/>
      <c r="AA30" s="208"/>
      <c r="AB30" s="148"/>
      <c r="AC30" s="208"/>
      <c r="AD30" s="208"/>
      <c r="AE30" s="208"/>
      <c r="AF30" s="208"/>
      <c r="AG30" s="208"/>
      <c r="AH30" s="208"/>
      <c r="AI30" s="208"/>
      <c r="AJ30" s="208"/>
    </row>
    <row r="31" spans="1:36" x14ac:dyDescent="0.55000000000000004">
      <c r="A31" s="189"/>
      <c r="B31" s="209"/>
      <c r="C31" s="210" t="s">
        <v>188</v>
      </c>
      <c r="D31" s="210"/>
      <c r="E31" s="211">
        <v>0</v>
      </c>
      <c r="F31" s="211">
        <v>0</v>
      </c>
      <c r="G31" s="211">
        <v>0</v>
      </c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1">
        <v>21.504901960784313</v>
      </c>
      <c r="N31" s="211">
        <v>8.3202143182854478</v>
      </c>
      <c r="O31" s="211">
        <v>-0.38878974845751585</v>
      </c>
      <c r="P31" s="211">
        <v>-3.6499435518888448</v>
      </c>
      <c r="Q31" s="211">
        <v>-0.94893124127166584</v>
      </c>
      <c r="R31" s="211">
        <v>0.63488868808017718</v>
      </c>
      <c r="S31" s="211">
        <v>1.9899237254114808</v>
      </c>
      <c r="T31" s="211">
        <v>7.6539696152903716</v>
      </c>
      <c r="U31" s="211">
        <v>1.8391716391716357</v>
      </c>
      <c r="V31" s="211">
        <v>-8.3605336105336079</v>
      </c>
      <c r="W31" s="211">
        <v>-28.976789603090971</v>
      </c>
      <c r="X31" s="211">
        <v>0</v>
      </c>
      <c r="Y31" s="211">
        <v>0</v>
      </c>
      <c r="Z31" s="211">
        <v>0</v>
      </c>
      <c r="AA31" s="211">
        <v>0</v>
      </c>
      <c r="AB31" s="148"/>
      <c r="AC31" s="211">
        <v>7.6539696152903716</v>
      </c>
      <c r="AD31" s="211">
        <v>9.4931412544620066</v>
      </c>
      <c r="AE31" s="211">
        <v>1.1582596812861614</v>
      </c>
      <c r="AF31" s="211">
        <v>-27.96226415094339</v>
      </c>
      <c r="AG31" s="211">
        <v>-27.96226415094339</v>
      </c>
      <c r="AH31" s="211">
        <v>-27.96226415094339</v>
      </c>
      <c r="AI31" s="211">
        <v>-27.96226415094339</v>
      </c>
      <c r="AJ31" s="211">
        <v>-27.96226415094339</v>
      </c>
    </row>
    <row r="32" spans="1:36" x14ac:dyDescent="0.55000000000000004">
      <c r="A32" s="148"/>
      <c r="B32" s="148"/>
      <c r="C32" s="182" t="s">
        <v>189</v>
      </c>
      <c r="D32" s="185"/>
      <c r="E32" s="184"/>
      <c r="F32" s="184"/>
      <c r="G32" s="184"/>
      <c r="H32" s="184"/>
      <c r="I32" s="184"/>
      <c r="J32" s="184"/>
      <c r="K32" s="184"/>
      <c r="L32" s="184"/>
      <c r="M32" s="184"/>
      <c r="N32" s="184">
        <v>21.568627450980394</v>
      </c>
      <c r="O32" s="184">
        <v>33.023255813953483</v>
      </c>
      <c r="P32" s="184">
        <v>31.836734693877553</v>
      </c>
      <c r="Q32" s="184">
        <v>25.957446808510639</v>
      </c>
      <c r="R32" s="184">
        <v>25.096525096525095</v>
      </c>
      <c r="S32" s="184">
        <v>31.914893617021274</v>
      </c>
      <c r="T32" s="184">
        <v>38.207547169811328</v>
      </c>
      <c r="U32" s="184">
        <v>48.701298701298697</v>
      </c>
      <c r="V32" s="184">
        <v>50</v>
      </c>
      <c r="W32" s="184">
        <v>37.435897435897438</v>
      </c>
      <c r="X32" s="184"/>
      <c r="Y32" s="184"/>
      <c r="Z32" s="184"/>
      <c r="AA32" s="184"/>
      <c r="AB32" s="148"/>
      <c r="AC32" s="184">
        <v>27.46226415094339</v>
      </c>
      <c r="AD32" s="184">
        <v>27.46226415094339</v>
      </c>
      <c r="AE32" s="184">
        <v>27.46226415094339</v>
      </c>
      <c r="AF32" s="184">
        <v>27.46226415094339</v>
      </c>
      <c r="AG32" s="184">
        <v>27.46226415094339</v>
      </c>
      <c r="AH32" s="184">
        <v>27.46226415094339</v>
      </c>
      <c r="AI32" s="184">
        <v>27.46226415094339</v>
      </c>
      <c r="AJ32" s="184">
        <v>27.46226415094339</v>
      </c>
    </row>
    <row r="33" spans="1:36" x14ac:dyDescent="0.55000000000000004">
      <c r="A33" s="148"/>
      <c r="B33" s="148"/>
      <c r="C33" s="187" t="s">
        <v>185</v>
      </c>
      <c r="D33" s="185"/>
      <c r="E33" s="188">
        <v>0</v>
      </c>
      <c r="F33" s="188">
        <v>0</v>
      </c>
      <c r="G33" s="188">
        <v>0</v>
      </c>
      <c r="H33" s="188">
        <v>0</v>
      </c>
      <c r="I33" s="188">
        <v>0</v>
      </c>
      <c r="J33" s="188">
        <v>0</v>
      </c>
      <c r="K33" s="188">
        <v>0</v>
      </c>
      <c r="L33" s="188">
        <v>0</v>
      </c>
      <c r="M33" s="188">
        <v>0</v>
      </c>
      <c r="N33" s="188">
        <v>0.38575539112050711</v>
      </c>
      <c r="O33" s="188">
        <v>-1.1773210692727593E-2</v>
      </c>
      <c r="P33" s="188">
        <v>-0.11464566284779062</v>
      </c>
      <c r="Q33" s="188">
        <v>-3.6557187163744502E-2</v>
      </c>
      <c r="R33" s="188">
        <v>2.5297872340425524E-2</v>
      </c>
      <c r="S33" s="188">
        <v>6.2350943396226405E-2</v>
      </c>
      <c r="T33" s="188">
        <v>0.20032611832611835</v>
      </c>
      <c r="U33" s="188">
        <v>3.7764324324324257E-2</v>
      </c>
      <c r="V33" s="188">
        <v>-0.16721067221067215</v>
      </c>
      <c r="W33" s="188">
        <v>-0.76383561643835607</v>
      </c>
      <c r="X33" s="188">
        <v>0</v>
      </c>
      <c r="Y33" s="188">
        <v>0</v>
      </c>
      <c r="Z33" s="188">
        <v>0</v>
      </c>
      <c r="AA33" s="188">
        <v>0</v>
      </c>
      <c r="AB33" s="148"/>
      <c r="AC33" s="188">
        <v>0.2787086153283338</v>
      </c>
      <c r="AD33" s="188">
        <v>0.34567948229920054</v>
      </c>
      <c r="AE33" s="188">
        <v>4.124232574936805E-2</v>
      </c>
      <c r="AF33" s="188">
        <v>-1</v>
      </c>
      <c r="AG33" s="188">
        <v>-1</v>
      </c>
      <c r="AH33" s="188">
        <v>-1</v>
      </c>
      <c r="AI33" s="188">
        <v>-1</v>
      </c>
      <c r="AJ33" s="188">
        <v>-1</v>
      </c>
    </row>
    <row r="44" spans="1:36" ht="18" customHeight="1" x14ac:dyDescent="0.55000000000000004"/>
    <row r="48" spans="1:36" ht="20" customHeight="1" x14ac:dyDescent="0.55000000000000004"/>
    <row r="49" ht="20" customHeight="1" x14ac:dyDescent="0.55000000000000004"/>
    <row r="50" ht="18" customHeight="1" x14ac:dyDescent="0.55000000000000004"/>
    <row r="54" ht="18" customHeight="1" x14ac:dyDescent="0.55000000000000004"/>
    <row r="55" ht="18" customHeight="1" x14ac:dyDescent="0.55000000000000004"/>
  </sheetData>
  <mergeCells count="7">
    <mergeCell ref="B24:B29"/>
    <mergeCell ref="B2:AJ2"/>
    <mergeCell ref="B4:C4"/>
    <mergeCell ref="B5:C5"/>
    <mergeCell ref="B7:B14"/>
    <mergeCell ref="B19:C19"/>
    <mergeCell ref="B21:C21"/>
  </mergeCells>
  <phoneticPr fontId="3"/>
  <pageMargins left="0.7" right="0.7" top="0.75" bottom="0.75" header="0.3" footer="0.3"/>
  <pageSetup paperSize="9" scale="30" orientation="landscape" r:id="rId1"/>
  <headerFooter>
    <oddHeader>&amp;R&amp;"Calibri"&amp;B&amp;18【別紙5-3】要因分析（業界指定）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view="pageBreakPreview" zoomScale="60" zoomScaleNormal="100" workbookViewId="0">
      <selection sqref="A1:AJ56"/>
    </sheetView>
  </sheetViews>
  <sheetFormatPr defaultRowHeight="18" x14ac:dyDescent="0.55000000000000004"/>
  <cols>
    <col min="1" max="1" width="1.33203125" customWidth="1"/>
    <col min="2" max="2" width="1.75" customWidth="1"/>
    <col min="3" max="3" width="35.6640625" customWidth="1"/>
    <col min="4" max="4" width="13.5" customWidth="1"/>
    <col min="5" max="36" width="10.6640625" customWidth="1"/>
  </cols>
  <sheetData>
    <row r="1" spans="1:36" ht="21" x14ac:dyDescent="0.55000000000000004">
      <c r="A1" s="144"/>
      <c r="B1" s="144"/>
      <c r="C1" s="144"/>
      <c r="D1" s="144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4"/>
      <c r="Z1" s="144"/>
      <c r="AA1" s="144"/>
      <c r="AB1" s="144"/>
      <c r="AC1" s="146"/>
      <c r="AD1" s="144"/>
      <c r="AE1" s="144"/>
      <c r="AF1" s="144"/>
      <c r="AG1" s="144"/>
      <c r="AH1" s="144"/>
      <c r="AI1" s="144"/>
      <c r="AJ1" s="147"/>
    </row>
    <row r="2" spans="1:36" ht="18.5" x14ac:dyDescent="0.55000000000000004">
      <c r="A2" s="148"/>
      <c r="B2" s="220" t="s">
        <v>194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1"/>
    </row>
    <row r="3" spans="1:36" x14ac:dyDescent="0.55000000000000004">
      <c r="A3" s="148"/>
      <c r="B3" s="148"/>
      <c r="C3" s="148"/>
      <c r="D3" s="148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48"/>
      <c r="AA3" s="148"/>
      <c r="AB3" s="153"/>
      <c r="AC3" s="153"/>
      <c r="AD3" s="153"/>
      <c r="AE3" s="153"/>
      <c r="AF3" s="153"/>
      <c r="AG3" s="153"/>
      <c r="AH3" s="153"/>
      <c r="AI3" s="153"/>
      <c r="AJ3" s="153"/>
    </row>
    <row r="4" spans="1:36" x14ac:dyDescent="0.55000000000000004">
      <c r="A4" s="148"/>
      <c r="B4" s="154"/>
      <c r="C4" s="154"/>
      <c r="D4" s="155" t="s">
        <v>146</v>
      </c>
      <c r="E4" s="156" t="s">
        <v>147</v>
      </c>
      <c r="F4" s="156" t="s">
        <v>148</v>
      </c>
      <c r="G4" s="156" t="s">
        <v>149</v>
      </c>
      <c r="H4" s="156" t="s">
        <v>150</v>
      </c>
      <c r="I4" s="156" t="s">
        <v>151</v>
      </c>
      <c r="J4" s="156" t="s">
        <v>152</v>
      </c>
      <c r="K4" s="156" t="s">
        <v>153</v>
      </c>
      <c r="L4" s="156" t="s">
        <v>154</v>
      </c>
      <c r="M4" s="156" t="s">
        <v>155</v>
      </c>
      <c r="N4" s="156" t="s">
        <v>156</v>
      </c>
      <c r="O4" s="156" t="s">
        <v>157</v>
      </c>
      <c r="P4" s="156" t="s">
        <v>158</v>
      </c>
      <c r="Q4" s="156" t="s">
        <v>159</v>
      </c>
      <c r="R4" s="157" t="s">
        <v>160</v>
      </c>
      <c r="S4" s="157" t="s">
        <v>161</v>
      </c>
      <c r="T4" s="157" t="s">
        <v>162</v>
      </c>
      <c r="U4" s="157" t="s">
        <v>163</v>
      </c>
      <c r="V4" s="157" t="s">
        <v>164</v>
      </c>
      <c r="W4" s="158" t="s">
        <v>165</v>
      </c>
      <c r="X4" s="158" t="s">
        <v>166</v>
      </c>
      <c r="Y4" s="158" t="s">
        <v>167</v>
      </c>
      <c r="Z4" s="158" t="s">
        <v>168</v>
      </c>
      <c r="AA4" s="158" t="s">
        <v>169</v>
      </c>
      <c r="AB4" s="153"/>
      <c r="AC4" s="156" t="s">
        <v>170</v>
      </c>
      <c r="AD4" s="156" t="s">
        <v>171</v>
      </c>
      <c r="AE4" s="156" t="s">
        <v>172</v>
      </c>
      <c r="AF4" s="159" t="s">
        <v>173</v>
      </c>
      <c r="AG4" s="159" t="s">
        <v>174</v>
      </c>
      <c r="AH4" s="159" t="s">
        <v>175</v>
      </c>
      <c r="AI4" s="159" t="s">
        <v>176</v>
      </c>
      <c r="AJ4" s="159" t="s">
        <v>177</v>
      </c>
    </row>
    <row r="5" spans="1:36" x14ac:dyDescent="0.55000000000000004">
      <c r="A5" s="148"/>
      <c r="B5" s="221" t="s">
        <v>195</v>
      </c>
      <c r="C5" s="213"/>
      <c r="D5" s="161" t="s">
        <v>196</v>
      </c>
      <c r="E5" s="162">
        <v>0</v>
      </c>
      <c r="F5" s="162">
        <v>0</v>
      </c>
      <c r="G5" s="162">
        <v>0</v>
      </c>
      <c r="H5" s="162">
        <v>0</v>
      </c>
      <c r="I5" s="162">
        <v>0</v>
      </c>
      <c r="J5" s="162">
        <v>0</v>
      </c>
      <c r="K5" s="162">
        <v>0</v>
      </c>
      <c r="L5" s="162">
        <v>0</v>
      </c>
      <c r="M5" s="162">
        <v>0.39876866999999999</v>
      </c>
      <c r="N5" s="162">
        <v>-1.0186614000000045E-2</v>
      </c>
      <c r="O5" s="162">
        <v>4.8448530000000004E-2</v>
      </c>
      <c r="P5" s="162">
        <v>-6.9815573999999964E-2</v>
      </c>
      <c r="Q5" s="162">
        <v>2.2609313999999971E-2</v>
      </c>
      <c r="R5" s="162">
        <v>-9.9630053999999968E-2</v>
      </c>
      <c r="S5" s="162">
        <v>6.261040800000002E-2</v>
      </c>
      <c r="T5" s="162">
        <v>-3.0062263199999988E-2</v>
      </c>
      <c r="U5" s="162">
        <v>3.6703079999999776E-3</v>
      </c>
      <c r="V5" s="162">
        <v>6.3618671999999916E-3</v>
      </c>
      <c r="W5" s="163">
        <v>-0.33277459199999998</v>
      </c>
      <c r="X5" s="163">
        <v>0</v>
      </c>
      <c r="Y5" s="163">
        <v>0</v>
      </c>
      <c r="Z5" s="163">
        <v>0</v>
      </c>
      <c r="AA5" s="163">
        <v>0</v>
      </c>
      <c r="AB5" s="153"/>
      <c r="AC5" s="162">
        <v>-3.0062263199999988E-2</v>
      </c>
      <c r="AD5" s="162">
        <v>-2.6391955200000008E-2</v>
      </c>
      <c r="AE5" s="162">
        <v>-2.0030088000000015E-2</v>
      </c>
      <c r="AF5" s="163">
        <v>-0.35280467999999998</v>
      </c>
      <c r="AG5" s="163">
        <v>-0.35280467999999998</v>
      </c>
      <c r="AH5" s="163">
        <v>-0.35280467999999998</v>
      </c>
      <c r="AI5" s="163">
        <v>-0.35280467999999998</v>
      </c>
      <c r="AJ5" s="163">
        <v>-0.35280467999999998</v>
      </c>
    </row>
    <row r="6" spans="1:36" x14ac:dyDescent="0.55000000000000004">
      <c r="A6" s="148"/>
      <c r="B6" s="164"/>
      <c r="C6" s="166"/>
      <c r="D6" s="166"/>
      <c r="E6" s="167"/>
      <c r="F6" s="167"/>
      <c r="G6" s="167"/>
      <c r="H6" s="167"/>
      <c r="I6" s="167"/>
      <c r="J6" s="167"/>
      <c r="K6" s="167"/>
      <c r="L6" s="167"/>
      <c r="M6" s="167"/>
      <c r="N6" s="167">
        <v>-2.5545171339563976E-2</v>
      </c>
      <c r="O6" s="167">
        <v>0.12468030690537088</v>
      </c>
      <c r="P6" s="167">
        <v>-0.15974985787379187</v>
      </c>
      <c r="Q6" s="167">
        <v>6.1569688768606155E-2</v>
      </c>
      <c r="R6" s="167">
        <v>-0.25557680050987885</v>
      </c>
      <c r="S6" s="167">
        <v>0.21575342465753433</v>
      </c>
      <c r="T6" s="167">
        <v>-8.5209366270311351E-2</v>
      </c>
      <c r="U6" s="167">
        <v>1.1372251705837687E-2</v>
      </c>
      <c r="V6" s="167">
        <v>1.9490254872563693E-2</v>
      </c>
      <c r="W6" s="168">
        <v>-1</v>
      </c>
      <c r="X6" s="168"/>
      <c r="Y6" s="168"/>
      <c r="Z6" s="168"/>
      <c r="AA6" s="168"/>
      <c r="AB6" s="153"/>
      <c r="AC6" s="169">
        <v>-8.5209366270311351E-2</v>
      </c>
      <c r="AD6" s="169">
        <v>-7.4806136925394548E-2</v>
      </c>
      <c r="AE6" s="169">
        <v>-5.6773872727538692E-2</v>
      </c>
      <c r="AF6" s="170">
        <v>-1</v>
      </c>
      <c r="AG6" s="170">
        <v>-1</v>
      </c>
      <c r="AH6" s="170">
        <v>-1</v>
      </c>
      <c r="AI6" s="170">
        <v>-1</v>
      </c>
      <c r="AJ6" s="170">
        <v>-1</v>
      </c>
    </row>
    <row r="7" spans="1:36" x14ac:dyDescent="0.55000000000000004">
      <c r="A7" s="148"/>
      <c r="B7" s="171"/>
      <c r="C7" s="172" t="s">
        <v>179</v>
      </c>
      <c r="D7" s="172"/>
      <c r="E7" s="162">
        <v>0</v>
      </c>
      <c r="F7" s="162">
        <v>0</v>
      </c>
      <c r="G7" s="162">
        <v>0</v>
      </c>
      <c r="H7" s="162">
        <v>0</v>
      </c>
      <c r="I7" s="162">
        <v>0</v>
      </c>
      <c r="J7" s="162">
        <v>0</v>
      </c>
      <c r="K7" s="162">
        <v>0</v>
      </c>
      <c r="L7" s="162">
        <v>0</v>
      </c>
      <c r="M7" s="162">
        <v>0.39876867000000005</v>
      </c>
      <c r="N7" s="162">
        <v>0.10840145452941169</v>
      </c>
      <c r="O7" s="162">
        <v>-5.7722219999999866E-3</v>
      </c>
      <c r="P7" s="162">
        <v>-5.1977590897959169E-2</v>
      </c>
      <c r="Q7" s="162">
        <v>-1.4893495736170197E-2</v>
      </c>
      <c r="R7" s="162">
        <v>7.2329851737451701E-3</v>
      </c>
      <c r="S7" s="162">
        <v>2.5564330723404249E-2</v>
      </c>
      <c r="T7" s="162">
        <v>6.6459771894339659E-2</v>
      </c>
      <c r="U7" s="162">
        <v>1.6244687875324647E-2</v>
      </c>
      <c r="V7" s="162">
        <v>-9.7296227837837812E-2</v>
      </c>
      <c r="W7" s="163">
        <v>0</v>
      </c>
      <c r="X7" s="163">
        <v>0</v>
      </c>
      <c r="Y7" s="163">
        <v>0</v>
      </c>
      <c r="Z7" s="163">
        <v>0</v>
      </c>
      <c r="AA7" s="163">
        <v>0</v>
      </c>
      <c r="AB7" s="153"/>
      <c r="AC7" s="162">
        <v>6.6459771894339659E-2</v>
      </c>
      <c r="AD7" s="162">
        <v>8.011511800754717E-2</v>
      </c>
      <c r="AE7" s="162">
        <v>8.2608533207547425E-3</v>
      </c>
      <c r="AF7" s="163">
        <v>0</v>
      </c>
      <c r="AG7" s="163">
        <v>0</v>
      </c>
      <c r="AH7" s="163">
        <v>0</v>
      </c>
      <c r="AI7" s="163">
        <v>0</v>
      </c>
      <c r="AJ7" s="163">
        <v>0</v>
      </c>
    </row>
    <row r="8" spans="1:36" x14ac:dyDescent="0.55000000000000004">
      <c r="A8" s="148"/>
      <c r="B8" s="173"/>
      <c r="C8" s="172"/>
      <c r="D8" s="172"/>
      <c r="E8" s="174"/>
      <c r="F8" s="174"/>
      <c r="G8" s="174"/>
      <c r="H8" s="174"/>
      <c r="I8" s="174"/>
      <c r="J8" s="174"/>
      <c r="K8" s="174"/>
      <c r="L8" s="174"/>
      <c r="M8" s="174"/>
      <c r="N8" s="174">
        <v>0.27184044957546866</v>
      </c>
      <c r="O8" s="174">
        <v>-1.4854576815559357E-2</v>
      </c>
      <c r="P8" s="174">
        <v>-0.11893353134317966</v>
      </c>
      <c r="Q8" s="174">
        <v>-4.055797080586182E-2</v>
      </c>
      <c r="R8" s="174">
        <v>1.8554473621395222E-2</v>
      </c>
      <c r="S8" s="174">
        <v>8.8093850189449124E-2</v>
      </c>
      <c r="T8" s="174">
        <v>0.1883755393900661</v>
      </c>
      <c r="U8" s="174">
        <v>5.0333290666876633E-2</v>
      </c>
      <c r="V8" s="174">
        <v>-0.29807731269500376</v>
      </c>
      <c r="W8" s="170">
        <v>0</v>
      </c>
      <c r="X8" s="170"/>
      <c r="Y8" s="170"/>
      <c r="Z8" s="170"/>
      <c r="AA8" s="170"/>
      <c r="AB8" s="153"/>
      <c r="AC8" s="169">
        <v>0.1883755393900661</v>
      </c>
      <c r="AD8" s="169">
        <v>0.22708065552743567</v>
      </c>
      <c r="AE8" s="169">
        <v>2.3414806517744444E-2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</row>
    <row r="9" spans="1:36" x14ac:dyDescent="0.55000000000000004">
      <c r="A9" s="148"/>
      <c r="B9" s="173"/>
      <c r="C9" s="172" t="s">
        <v>182</v>
      </c>
      <c r="D9" s="172"/>
      <c r="E9" s="162">
        <v>0</v>
      </c>
      <c r="F9" s="162">
        <v>0</v>
      </c>
      <c r="G9" s="162">
        <v>0</v>
      </c>
      <c r="H9" s="162">
        <v>0</v>
      </c>
      <c r="I9" s="162">
        <v>0</v>
      </c>
      <c r="J9" s="162">
        <v>0</v>
      </c>
      <c r="K9" s="162">
        <v>0</v>
      </c>
      <c r="L9" s="162">
        <v>0</v>
      </c>
      <c r="M9" s="162">
        <v>0</v>
      </c>
      <c r="N9" s="162">
        <v>-0.11858806852941177</v>
      </c>
      <c r="O9" s="162">
        <v>5.422075199999999E-2</v>
      </c>
      <c r="P9" s="162">
        <v>-1.7837983102040812E-2</v>
      </c>
      <c r="Q9" s="162">
        <v>3.7502809736170206E-2</v>
      </c>
      <c r="R9" s="162">
        <v>-0.10686303917374516</v>
      </c>
      <c r="S9" s="162">
        <v>3.7046077276595743E-2</v>
      </c>
      <c r="T9" s="162">
        <v>-9.6522035094339612E-2</v>
      </c>
      <c r="U9" s="162">
        <v>-1.2574379875324676E-2</v>
      </c>
      <c r="V9" s="162">
        <v>0.10365809503783785</v>
      </c>
      <c r="W9" s="163">
        <v>-0.33277459199999998</v>
      </c>
      <c r="X9" s="163">
        <v>0</v>
      </c>
      <c r="Y9" s="163">
        <v>0</v>
      </c>
      <c r="Z9" s="163">
        <v>0</v>
      </c>
      <c r="AA9" s="163">
        <v>0</v>
      </c>
      <c r="AB9" s="153"/>
      <c r="AC9" s="162">
        <v>-9.6522035094339612E-2</v>
      </c>
      <c r="AD9" s="162">
        <v>-0.10650707320754715</v>
      </c>
      <c r="AE9" s="162">
        <v>-2.8290941320754711E-2</v>
      </c>
      <c r="AF9" s="163">
        <v>-0.35280467999999998</v>
      </c>
      <c r="AG9" s="163">
        <v>-0.35280467999999998</v>
      </c>
      <c r="AH9" s="163">
        <v>-0.35280467999999998</v>
      </c>
      <c r="AI9" s="163">
        <v>-0.35280467999999998</v>
      </c>
      <c r="AJ9" s="163">
        <v>-0.35280467999999998</v>
      </c>
    </row>
    <row r="10" spans="1:36" x14ac:dyDescent="0.55000000000000004">
      <c r="A10" s="148"/>
      <c r="B10" s="175"/>
      <c r="C10" s="172"/>
      <c r="D10" s="218"/>
      <c r="E10" s="174"/>
      <c r="F10" s="174"/>
      <c r="G10" s="174"/>
      <c r="H10" s="174"/>
      <c r="I10" s="174"/>
      <c r="J10" s="174"/>
      <c r="K10" s="174"/>
      <c r="L10" s="174"/>
      <c r="M10" s="174"/>
      <c r="N10" s="174">
        <v>-0.29738562091503268</v>
      </c>
      <c r="O10" s="174">
        <v>0.13953488372093023</v>
      </c>
      <c r="P10" s="174">
        <v>-4.0816326530612242E-2</v>
      </c>
      <c r="Q10" s="174">
        <v>0.10212765957446808</v>
      </c>
      <c r="R10" s="174">
        <v>-0.27413127413127414</v>
      </c>
      <c r="S10" s="174">
        <v>0.12765957446808512</v>
      </c>
      <c r="T10" s="174">
        <v>-0.27358490566037735</v>
      </c>
      <c r="U10" s="174">
        <v>-3.8961038961038967E-2</v>
      </c>
      <c r="V10" s="174">
        <v>0.3175675675675676</v>
      </c>
      <c r="W10" s="170">
        <v>-1</v>
      </c>
      <c r="X10" s="170"/>
      <c r="Y10" s="170"/>
      <c r="Z10" s="170"/>
      <c r="AA10" s="170"/>
      <c r="AB10" s="153"/>
      <c r="AC10" s="169">
        <v>-0.27358490566037735</v>
      </c>
      <c r="AD10" s="169">
        <v>-0.30188679245283018</v>
      </c>
      <c r="AE10" s="169">
        <v>-8.0188679245283001E-2</v>
      </c>
      <c r="AF10" s="170">
        <v>-1</v>
      </c>
      <c r="AG10" s="170">
        <v>-1</v>
      </c>
      <c r="AH10" s="170">
        <v>-1</v>
      </c>
      <c r="AI10" s="170">
        <v>-1</v>
      </c>
      <c r="AJ10" s="170">
        <v>-1</v>
      </c>
    </row>
    <row r="11" spans="1:36" x14ac:dyDescent="0.55000000000000004">
      <c r="A11" s="148"/>
      <c r="B11" s="177"/>
      <c r="C11" s="178"/>
      <c r="D11" s="178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80"/>
      <c r="X11" s="180"/>
      <c r="Y11" s="180"/>
      <c r="Z11" s="180"/>
      <c r="AA11" s="180"/>
      <c r="AB11" s="148"/>
      <c r="AC11" s="180"/>
      <c r="AD11" s="180"/>
      <c r="AE11" s="180"/>
      <c r="AF11" s="180"/>
      <c r="AG11" s="180"/>
      <c r="AH11" s="180"/>
      <c r="AI11" s="180"/>
      <c r="AJ11" s="180"/>
    </row>
    <row r="12" spans="1:36" x14ac:dyDescent="0.55000000000000004">
      <c r="A12" s="148"/>
      <c r="B12" s="181"/>
      <c r="C12" s="183" t="s">
        <v>188</v>
      </c>
      <c r="D12" s="183"/>
      <c r="E12" s="184">
        <v>0</v>
      </c>
      <c r="F12" s="184">
        <v>0</v>
      </c>
      <c r="G12" s="184">
        <v>0</v>
      </c>
      <c r="H12" s="184">
        <v>0</v>
      </c>
      <c r="I12" s="184">
        <v>0</v>
      </c>
      <c r="J12" s="184">
        <v>0</v>
      </c>
      <c r="K12" s="184">
        <v>0</v>
      </c>
      <c r="L12" s="184">
        <v>0</v>
      </c>
      <c r="M12" s="184">
        <v>0.39876867000000005</v>
      </c>
      <c r="N12" s="184">
        <v>-1.018661400000008E-2</v>
      </c>
      <c r="O12" s="184">
        <v>4.8448530000000004E-2</v>
      </c>
      <c r="P12" s="184">
        <v>-6.9815573999999977E-2</v>
      </c>
      <c r="Q12" s="184">
        <v>2.2609314000000009E-2</v>
      </c>
      <c r="R12" s="184">
        <v>-9.9630053999999996E-2</v>
      </c>
      <c r="S12" s="184">
        <v>6.2610407999999992E-2</v>
      </c>
      <c r="T12" s="184">
        <v>-3.0062263199999953E-2</v>
      </c>
      <c r="U12" s="184">
        <v>3.6703079999999711E-3</v>
      </c>
      <c r="V12" s="184">
        <v>6.3618672000000376E-3</v>
      </c>
      <c r="W12" s="184">
        <v>-0.33277459199999998</v>
      </c>
      <c r="X12" s="184">
        <v>0</v>
      </c>
      <c r="Y12" s="184">
        <v>0</v>
      </c>
      <c r="Z12" s="184">
        <v>0</v>
      </c>
      <c r="AA12" s="184">
        <v>0</v>
      </c>
      <c r="AB12" s="148"/>
      <c r="AC12" s="184">
        <v>-3.0062263199999953E-2</v>
      </c>
      <c r="AD12" s="184">
        <v>-2.6391955199999984E-2</v>
      </c>
      <c r="AE12" s="184">
        <v>-2.0030087999999967E-2</v>
      </c>
      <c r="AF12" s="184">
        <v>-0.35280467999999998</v>
      </c>
      <c r="AG12" s="184">
        <v>-0.35280467999999998</v>
      </c>
      <c r="AH12" s="184">
        <v>-0.35280467999999998</v>
      </c>
      <c r="AI12" s="184">
        <v>-0.35280467999999998</v>
      </c>
      <c r="AJ12" s="184">
        <v>-0.35280467999999998</v>
      </c>
    </row>
    <row r="13" spans="1:36" x14ac:dyDescent="0.55000000000000004">
      <c r="A13" s="148"/>
      <c r="B13" s="148"/>
      <c r="C13" s="182" t="s">
        <v>197</v>
      </c>
      <c r="D13" s="185"/>
      <c r="E13" s="184">
        <v>0</v>
      </c>
      <c r="F13" s="184">
        <v>0</v>
      </c>
      <c r="G13" s="184">
        <v>0</v>
      </c>
      <c r="H13" s="184">
        <v>0</v>
      </c>
      <c r="I13" s="184">
        <v>0</v>
      </c>
      <c r="J13" s="184">
        <v>0</v>
      </c>
      <c r="K13" s="184">
        <v>0</v>
      </c>
      <c r="L13" s="184">
        <v>0</v>
      </c>
      <c r="M13" s="184">
        <v>0</v>
      </c>
      <c r="N13" s="184">
        <v>0.39876866999999999</v>
      </c>
      <c r="O13" s="184">
        <v>0.3885820559999999</v>
      </c>
      <c r="P13" s="184">
        <v>0.43703058599999994</v>
      </c>
      <c r="Q13" s="184">
        <v>0.36721501199999995</v>
      </c>
      <c r="R13" s="184">
        <v>0.38982432599999994</v>
      </c>
      <c r="S13" s="184">
        <v>0.29019427199999998</v>
      </c>
      <c r="T13" s="184">
        <v>0.35280467999999998</v>
      </c>
      <c r="U13" s="184">
        <v>0.32274241679999999</v>
      </c>
      <c r="V13" s="184">
        <v>0.3264127248</v>
      </c>
      <c r="W13" s="184">
        <v>0.33277459199999998</v>
      </c>
      <c r="X13" s="184">
        <v>0</v>
      </c>
      <c r="Y13" s="184">
        <v>0</v>
      </c>
      <c r="Z13" s="184">
        <v>0</v>
      </c>
      <c r="AA13" s="184">
        <v>0</v>
      </c>
      <c r="AB13" s="148"/>
      <c r="AC13" s="184">
        <v>0.35280467999999998</v>
      </c>
      <c r="AD13" s="184">
        <v>0.35280467999999998</v>
      </c>
      <c r="AE13" s="184">
        <v>0.35280467999999998</v>
      </c>
      <c r="AF13" s="184">
        <v>0.35280467999999998</v>
      </c>
      <c r="AG13" s="184">
        <v>0.35280467999999998</v>
      </c>
      <c r="AH13" s="184">
        <v>0.35280467999999998</v>
      </c>
      <c r="AI13" s="184">
        <v>0.35280467999999998</v>
      </c>
      <c r="AJ13" s="184">
        <v>0.35280467999999998</v>
      </c>
    </row>
    <row r="14" spans="1:36" x14ac:dyDescent="0.55000000000000004">
      <c r="A14" s="148"/>
      <c r="B14" s="148"/>
      <c r="C14" s="187" t="s">
        <v>185</v>
      </c>
      <c r="D14" s="185"/>
      <c r="E14" s="219">
        <v>0</v>
      </c>
      <c r="F14" s="219">
        <v>0</v>
      </c>
      <c r="G14" s="219">
        <v>0</v>
      </c>
      <c r="H14" s="219">
        <v>0</v>
      </c>
      <c r="I14" s="219">
        <v>0</v>
      </c>
      <c r="J14" s="219">
        <v>0</v>
      </c>
      <c r="K14" s="219">
        <v>0</v>
      </c>
      <c r="L14" s="219">
        <v>0</v>
      </c>
      <c r="M14" s="219">
        <v>0</v>
      </c>
      <c r="N14" s="219">
        <v>-2.5545171339564021E-2</v>
      </c>
      <c r="O14" s="219">
        <v>0.12468030690537088</v>
      </c>
      <c r="P14" s="219">
        <v>-0.1597498578737919</v>
      </c>
      <c r="Q14" s="219">
        <v>6.1569688768606259E-2</v>
      </c>
      <c r="R14" s="219">
        <v>-0.25557680050987891</v>
      </c>
      <c r="S14" s="219">
        <v>0.21575342465753425</v>
      </c>
      <c r="T14" s="219">
        <v>-8.5209366270311254E-2</v>
      </c>
      <c r="U14" s="219">
        <v>1.1372251705837666E-2</v>
      </c>
      <c r="V14" s="219">
        <v>1.9490254872563839E-2</v>
      </c>
      <c r="W14" s="219">
        <v>-1</v>
      </c>
      <c r="X14" s="219">
        <v>0</v>
      </c>
      <c r="Y14" s="219">
        <v>0</v>
      </c>
      <c r="Z14" s="219">
        <v>0</v>
      </c>
      <c r="AA14" s="219">
        <v>0</v>
      </c>
      <c r="AB14" s="148"/>
      <c r="AC14" s="219">
        <v>-8.5209366270311254E-2</v>
      </c>
      <c r="AD14" s="219">
        <v>-7.4806136925394506E-2</v>
      </c>
      <c r="AE14" s="219">
        <v>-5.677387272753856E-2</v>
      </c>
      <c r="AF14" s="219">
        <v>-1</v>
      </c>
      <c r="AG14" s="219">
        <v>-1</v>
      </c>
      <c r="AH14" s="219">
        <v>-1</v>
      </c>
      <c r="AI14" s="219">
        <v>-1</v>
      </c>
      <c r="AJ14" s="219">
        <v>-1</v>
      </c>
    </row>
    <row r="15" spans="1:36" x14ac:dyDescent="0.55000000000000004">
      <c r="A15" s="189"/>
      <c r="B15" s="190"/>
      <c r="C15" s="190"/>
      <c r="D15" s="189"/>
      <c r="E15" s="191"/>
      <c r="F15" s="191"/>
      <c r="G15" s="191"/>
      <c r="H15" s="191"/>
      <c r="I15" s="191"/>
      <c r="J15" s="191"/>
      <c r="K15" s="191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48"/>
      <c r="AC15" s="153"/>
      <c r="AD15" s="148"/>
      <c r="AE15" s="148"/>
      <c r="AF15" s="148"/>
      <c r="AG15" s="148"/>
      <c r="AH15" s="148"/>
      <c r="AI15" s="148"/>
      <c r="AJ15" s="148"/>
    </row>
    <row r="16" spans="1:36" x14ac:dyDescent="0.55000000000000004">
      <c r="A16" s="189"/>
      <c r="B16" s="189"/>
      <c r="C16" s="189"/>
      <c r="D16" s="189"/>
      <c r="E16" s="191"/>
      <c r="F16" s="191"/>
      <c r="G16" s="191"/>
      <c r="H16" s="191"/>
      <c r="I16" s="191"/>
      <c r="J16" s="191"/>
      <c r="K16" s="191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48"/>
      <c r="AC16" s="153"/>
      <c r="AD16" s="148"/>
      <c r="AE16" s="148"/>
      <c r="AF16" s="148"/>
      <c r="AG16" s="148"/>
      <c r="AH16" s="148"/>
      <c r="AI16" s="148"/>
      <c r="AJ16" s="148"/>
    </row>
    <row r="17" spans="1:36" x14ac:dyDescent="0.55000000000000004">
      <c r="A17" s="189"/>
      <c r="B17" s="193"/>
      <c r="C17" s="194"/>
      <c r="D17" s="195"/>
      <c r="E17" s="156" t="s">
        <v>147</v>
      </c>
      <c r="F17" s="156" t="s">
        <v>148</v>
      </c>
      <c r="G17" s="156" t="s">
        <v>149</v>
      </c>
      <c r="H17" s="156" t="s">
        <v>150</v>
      </c>
      <c r="I17" s="156" t="s">
        <v>151</v>
      </c>
      <c r="J17" s="156" t="s">
        <v>152</v>
      </c>
      <c r="K17" s="156" t="s">
        <v>153</v>
      </c>
      <c r="L17" s="156" t="s">
        <v>154</v>
      </c>
      <c r="M17" s="156" t="s">
        <v>155</v>
      </c>
      <c r="N17" s="156" t="s">
        <v>156</v>
      </c>
      <c r="O17" s="156" t="s">
        <v>157</v>
      </c>
      <c r="P17" s="156" t="s">
        <v>158</v>
      </c>
      <c r="Q17" s="156" t="s">
        <v>159</v>
      </c>
      <c r="R17" s="157" t="s">
        <v>160</v>
      </c>
      <c r="S17" s="157" t="s">
        <v>161</v>
      </c>
      <c r="T17" s="157" t="s">
        <v>162</v>
      </c>
      <c r="U17" s="157" t="s">
        <v>163</v>
      </c>
      <c r="V17" s="157" t="s">
        <v>164</v>
      </c>
      <c r="W17" s="158" t="s">
        <v>165</v>
      </c>
      <c r="X17" s="158" t="s">
        <v>166</v>
      </c>
      <c r="Y17" s="158" t="s">
        <v>167</v>
      </c>
      <c r="Z17" s="158" t="s">
        <v>168</v>
      </c>
      <c r="AA17" s="158" t="s">
        <v>169</v>
      </c>
      <c r="AB17" s="148"/>
      <c r="AC17" s="156" t="s">
        <v>170</v>
      </c>
      <c r="AD17" s="156" t="s">
        <v>171</v>
      </c>
      <c r="AE17" s="156" t="s">
        <v>172</v>
      </c>
      <c r="AF17" s="159" t="s">
        <v>173</v>
      </c>
      <c r="AG17" s="159" t="s">
        <v>174</v>
      </c>
      <c r="AH17" s="159" t="s">
        <v>175</v>
      </c>
      <c r="AI17" s="159" t="s">
        <v>176</v>
      </c>
      <c r="AJ17" s="159" t="s">
        <v>177</v>
      </c>
    </row>
    <row r="18" spans="1:36" x14ac:dyDescent="0.55000000000000004">
      <c r="A18" s="189"/>
      <c r="B18" s="222" t="s">
        <v>198</v>
      </c>
      <c r="C18" s="197"/>
      <c r="D18" s="198" t="s">
        <v>199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>
        <v>5.0419281176470552</v>
      </c>
      <c r="O18" s="199">
        <v>-0.23560089795918415</v>
      </c>
      <c r="P18" s="199">
        <v>-2.2118123786365587</v>
      </c>
      <c r="Q18" s="199">
        <v>-0.5750384454119768</v>
      </c>
      <c r="R18" s="199">
        <v>0.38473325392261692</v>
      </c>
      <c r="S18" s="199">
        <v>1.2058646567643532</v>
      </c>
      <c r="T18" s="199">
        <v>4.3155696035285445</v>
      </c>
      <c r="U18" s="199">
        <v>1.0976140456300456</v>
      </c>
      <c r="V18" s="199">
        <v>-4.9895501455301456</v>
      </c>
      <c r="W18" s="200"/>
      <c r="X18" s="200"/>
      <c r="Y18" s="200"/>
      <c r="Z18" s="200"/>
      <c r="AA18" s="200"/>
      <c r="AB18" s="148"/>
      <c r="AC18" s="199">
        <v>4.3155696035285445</v>
      </c>
      <c r="AD18" s="199">
        <v>5.4131836491585901</v>
      </c>
      <c r="AE18" s="199">
        <v>0.42363350362844443</v>
      </c>
      <c r="AF18" s="200"/>
      <c r="AG18" s="200"/>
      <c r="AH18" s="200"/>
      <c r="AI18" s="200"/>
      <c r="AJ18" s="200"/>
    </row>
    <row r="19" spans="1:36" x14ac:dyDescent="0.55000000000000004">
      <c r="A19" s="189"/>
      <c r="B19" s="201"/>
      <c r="C19" s="196"/>
      <c r="D19" s="196"/>
      <c r="E19" s="167"/>
      <c r="F19" s="167"/>
      <c r="G19" s="167"/>
      <c r="H19" s="167"/>
      <c r="I19" s="167"/>
      <c r="J19" s="167"/>
      <c r="K19" s="167"/>
      <c r="L19" s="167"/>
      <c r="M19" s="167"/>
      <c r="N19" s="167">
        <v>0.38689850032601586</v>
      </c>
      <c r="O19" s="167">
        <v>-1.3035649042225615E-2</v>
      </c>
      <c r="P19" s="167">
        <v>-0.1239945326769319</v>
      </c>
      <c r="Q19" s="167">
        <v>-3.6799703240839886E-2</v>
      </c>
      <c r="R19" s="167">
        <v>2.5561748233730749E-2</v>
      </c>
      <c r="S19" s="167">
        <v>7.8120961488756899E-2</v>
      </c>
      <c r="T19" s="167">
        <v>0.25932217110840239</v>
      </c>
      <c r="U19" s="167">
        <v>5.2373829477696046E-2</v>
      </c>
      <c r="V19" s="167">
        <v>-0.22623303732749012</v>
      </c>
      <c r="W19" s="168"/>
      <c r="X19" s="168"/>
      <c r="Y19" s="168"/>
      <c r="Z19" s="168"/>
      <c r="AA19" s="168"/>
      <c r="AB19" s="148"/>
      <c r="AC19" s="169">
        <v>0.25932217110840233</v>
      </c>
      <c r="AD19" s="169">
        <v>0.32527769575551574</v>
      </c>
      <c r="AE19" s="169">
        <v>2.5456097342368079E-2</v>
      </c>
      <c r="AF19" s="170"/>
      <c r="AG19" s="170"/>
      <c r="AH19" s="170"/>
      <c r="AI19" s="170"/>
      <c r="AJ19" s="170"/>
    </row>
    <row r="20" spans="1:36" x14ac:dyDescent="0.55000000000000004">
      <c r="A20" s="189"/>
      <c r="B20" s="202"/>
      <c r="C20" s="223" t="s">
        <v>200</v>
      </c>
      <c r="D20" s="197"/>
      <c r="E20" s="199"/>
      <c r="F20" s="199"/>
      <c r="G20" s="199"/>
      <c r="H20" s="199"/>
      <c r="I20" s="199"/>
      <c r="J20" s="199"/>
      <c r="K20" s="199"/>
      <c r="L20" s="199"/>
      <c r="M20" s="199"/>
      <c r="N20" s="199">
        <v>5.3748239999999985</v>
      </c>
      <c r="O20" s="199">
        <v>-2.4890208979591817</v>
      </c>
      <c r="P20" s="199">
        <v>0.63780288666956031</v>
      </c>
      <c r="Q20" s="199">
        <v>-1.5371369134970836</v>
      </c>
      <c r="R20" s="199">
        <v>4.231453485582847</v>
      </c>
      <c r="S20" s="199">
        <v>-2.1244761942994783</v>
      </c>
      <c r="T20" s="199">
        <v>5.7336008865474168</v>
      </c>
      <c r="U20" s="199">
        <v>0.85928235731835712</v>
      </c>
      <c r="V20" s="199">
        <v>-5.4194060374220383</v>
      </c>
      <c r="W20" s="200"/>
      <c r="X20" s="200"/>
      <c r="Y20" s="200"/>
      <c r="Z20" s="200"/>
      <c r="AA20" s="200"/>
      <c r="AB20" s="148"/>
      <c r="AC20" s="199">
        <v>5.7336008865474168</v>
      </c>
      <c r="AD20" s="199">
        <v>6.6580871963284052</v>
      </c>
      <c r="AE20" s="199">
        <v>1.3684489753265607</v>
      </c>
      <c r="AF20" s="200"/>
      <c r="AG20" s="200"/>
      <c r="AH20" s="200"/>
      <c r="AI20" s="200"/>
      <c r="AJ20" s="200"/>
    </row>
    <row r="21" spans="1:36" x14ac:dyDescent="0.55000000000000004">
      <c r="A21" s="189"/>
      <c r="B21" s="203"/>
      <c r="C21" s="197"/>
      <c r="D21" s="197"/>
      <c r="E21" s="174"/>
      <c r="F21" s="174"/>
      <c r="G21" s="174"/>
      <c r="H21" s="174"/>
      <c r="I21" s="174"/>
      <c r="J21" s="174"/>
      <c r="K21" s="174"/>
      <c r="L21" s="174"/>
      <c r="M21" s="174"/>
      <c r="N21" s="174">
        <v>0.41244367166557988</v>
      </c>
      <c r="O21" s="174">
        <v>-0.13771595594759634</v>
      </c>
      <c r="P21" s="174">
        <v>3.5755325196859859E-2</v>
      </c>
      <c r="Q21" s="174">
        <v>-9.8369392009446152E-2</v>
      </c>
      <c r="R21" s="174">
        <v>0.28113854874360961</v>
      </c>
      <c r="S21" s="174">
        <v>-0.1376324631687775</v>
      </c>
      <c r="T21" s="174">
        <v>0.34453153737871406</v>
      </c>
      <c r="U21" s="174">
        <v>4.1001577771858276E-2</v>
      </c>
      <c r="V21" s="174">
        <v>-0.24572329220005387</v>
      </c>
      <c r="W21" s="170"/>
      <c r="X21" s="170"/>
      <c r="Y21" s="170"/>
      <c r="Z21" s="170"/>
      <c r="AA21" s="170"/>
      <c r="AB21" s="148"/>
      <c r="AC21" s="169">
        <v>0.34453153737871395</v>
      </c>
      <c r="AD21" s="169">
        <v>0.40008383268091052</v>
      </c>
      <c r="AE21" s="169">
        <v>8.2229970069906913E-2</v>
      </c>
      <c r="AF21" s="170"/>
      <c r="AG21" s="170"/>
      <c r="AH21" s="170"/>
      <c r="AI21" s="170"/>
      <c r="AJ21" s="170"/>
    </row>
    <row r="22" spans="1:36" x14ac:dyDescent="0.55000000000000004">
      <c r="A22" s="189"/>
      <c r="B22" s="203"/>
      <c r="C22" s="223" t="s">
        <v>201</v>
      </c>
      <c r="D22" s="197"/>
      <c r="E22" s="199"/>
      <c r="F22" s="199"/>
      <c r="G22" s="199"/>
      <c r="H22" s="199"/>
      <c r="I22" s="199"/>
      <c r="J22" s="199"/>
      <c r="K22" s="199"/>
      <c r="L22" s="199"/>
      <c r="M22" s="199"/>
      <c r="N22" s="199">
        <v>-0.33289588235294265</v>
      </c>
      <c r="O22" s="199">
        <v>2.2534199999999998</v>
      </c>
      <c r="P22" s="199">
        <v>-2.8496152653061215</v>
      </c>
      <c r="Q22" s="199">
        <v>0.96209846808510513</v>
      </c>
      <c r="R22" s="199">
        <v>-3.8467202316602309</v>
      </c>
      <c r="S22" s="199">
        <v>3.3303408510638306</v>
      </c>
      <c r="T22" s="199">
        <v>-1.4180312830188671</v>
      </c>
      <c r="U22" s="199">
        <v>0.23833168831168686</v>
      </c>
      <c r="V22" s="199">
        <v>0.42985589189189133</v>
      </c>
      <c r="W22" s="200">
        <v>-17.065363692307692</v>
      </c>
      <c r="X22" s="200"/>
      <c r="Y22" s="200"/>
      <c r="Z22" s="200"/>
      <c r="AA22" s="200"/>
      <c r="AB22" s="148"/>
      <c r="AC22" s="199">
        <v>-1.4180312830188671</v>
      </c>
      <c r="AD22" s="199">
        <v>-1.2449035471698116</v>
      </c>
      <c r="AE22" s="199">
        <v>-0.94481547169811386</v>
      </c>
      <c r="AF22" s="200">
        <v>-16.641730188679244</v>
      </c>
      <c r="AG22" s="200">
        <v>-16.641730188679244</v>
      </c>
      <c r="AH22" s="200">
        <v>-16.641730188679244</v>
      </c>
      <c r="AI22" s="200">
        <v>-16.641730188679244</v>
      </c>
      <c r="AJ22" s="200">
        <v>-16.641730188679244</v>
      </c>
    </row>
    <row r="23" spans="1:36" x14ac:dyDescent="0.55000000000000004">
      <c r="A23" s="189"/>
      <c r="B23" s="203"/>
      <c r="C23" s="223"/>
      <c r="D23" s="197"/>
      <c r="E23" s="174"/>
      <c r="F23" s="174"/>
      <c r="G23" s="174"/>
      <c r="H23" s="174"/>
      <c r="I23" s="174"/>
      <c r="J23" s="174"/>
      <c r="K23" s="174"/>
      <c r="L23" s="174"/>
      <c r="M23" s="174"/>
      <c r="N23" s="174">
        <v>-2.554517133956398E-2</v>
      </c>
      <c r="O23" s="174">
        <v>0.12468030690537085</v>
      </c>
      <c r="P23" s="174">
        <v>-0.1597498578737919</v>
      </c>
      <c r="Q23" s="174">
        <v>6.1569688768606155E-2</v>
      </c>
      <c r="R23" s="174">
        <v>-0.25557680050987891</v>
      </c>
      <c r="S23" s="174">
        <v>0.21575342465753433</v>
      </c>
      <c r="T23" s="174">
        <v>-8.5209366270311337E-2</v>
      </c>
      <c r="U23" s="174">
        <v>1.1372251705837687E-2</v>
      </c>
      <c r="V23" s="174">
        <v>1.9490254872563693E-2</v>
      </c>
      <c r="W23" s="170">
        <v>-1</v>
      </c>
      <c r="X23" s="170"/>
      <c r="Y23" s="170"/>
      <c r="Z23" s="170"/>
      <c r="AA23" s="170"/>
      <c r="AB23" s="148"/>
      <c r="AC23" s="169">
        <v>-8.5209366270311324E-2</v>
      </c>
      <c r="AD23" s="169">
        <v>-7.4806136925394534E-2</v>
      </c>
      <c r="AE23" s="169">
        <v>-5.6773872727538678E-2</v>
      </c>
      <c r="AF23" s="170">
        <v>-0.99999999999999978</v>
      </c>
      <c r="AG23" s="170">
        <v>-0.99999999999999978</v>
      </c>
      <c r="AH23" s="170">
        <v>-0.99999999999999978</v>
      </c>
      <c r="AI23" s="170">
        <v>-0.99999999999999978</v>
      </c>
      <c r="AJ23" s="170">
        <v>-0.99999999999999978</v>
      </c>
    </row>
    <row r="24" spans="1:36" x14ac:dyDescent="0.55000000000000004">
      <c r="A24" s="189"/>
      <c r="B24" s="205"/>
      <c r="C24" s="206"/>
      <c r="D24" s="206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8"/>
      <c r="X24" s="208"/>
      <c r="Y24" s="208"/>
      <c r="Z24" s="208"/>
      <c r="AA24" s="208"/>
      <c r="AB24" s="148"/>
      <c r="AC24" s="208"/>
      <c r="AD24" s="208"/>
      <c r="AE24" s="208"/>
      <c r="AF24" s="208"/>
      <c r="AG24" s="208"/>
      <c r="AH24" s="208"/>
      <c r="AI24" s="208"/>
      <c r="AJ24" s="208"/>
    </row>
    <row r="25" spans="1:36" x14ac:dyDescent="0.55000000000000004">
      <c r="A25" s="189"/>
      <c r="B25" s="209"/>
      <c r="C25" s="210" t="s">
        <v>188</v>
      </c>
      <c r="D25" s="210"/>
      <c r="E25" s="211">
        <v>0</v>
      </c>
      <c r="F25" s="211">
        <v>0</v>
      </c>
      <c r="G25" s="211">
        <v>0</v>
      </c>
      <c r="H25" s="211">
        <v>0</v>
      </c>
      <c r="I25" s="211">
        <v>0</v>
      </c>
      <c r="J25" s="211">
        <v>0</v>
      </c>
      <c r="K25" s="211">
        <v>0</v>
      </c>
      <c r="L25" s="211">
        <v>0</v>
      </c>
      <c r="M25" s="211">
        <v>0</v>
      </c>
      <c r="N25" s="211">
        <v>5.0419281176470561</v>
      </c>
      <c r="O25" s="211">
        <v>-0.23560089795918193</v>
      </c>
      <c r="P25" s="211">
        <v>-2.2118123786365613</v>
      </c>
      <c r="Q25" s="211">
        <v>-0.57503844541197846</v>
      </c>
      <c r="R25" s="211">
        <v>0.38473325392261604</v>
      </c>
      <c r="S25" s="211">
        <v>1.2058646567643523</v>
      </c>
      <c r="T25" s="211">
        <v>4.3155696035285498</v>
      </c>
      <c r="U25" s="211">
        <v>1.0976140456300441</v>
      </c>
      <c r="V25" s="211">
        <v>-4.9895501455301474</v>
      </c>
      <c r="W25" s="211">
        <v>-17.065363692307692</v>
      </c>
      <c r="X25" s="211">
        <v>0</v>
      </c>
      <c r="Y25" s="211">
        <v>0</v>
      </c>
      <c r="Z25" s="211">
        <v>0</v>
      </c>
      <c r="AA25" s="211">
        <v>0</v>
      </c>
      <c r="AB25" s="148"/>
      <c r="AC25" s="211">
        <v>4.3155696035285498</v>
      </c>
      <c r="AD25" s="211">
        <v>5.4131836491585936</v>
      </c>
      <c r="AE25" s="211">
        <v>0.42363350362844687</v>
      </c>
      <c r="AF25" s="211">
        <v>-17.641730188679244</v>
      </c>
      <c r="AG25" s="211">
        <v>-17.641730188679244</v>
      </c>
      <c r="AH25" s="211">
        <v>-17.641730188679244</v>
      </c>
      <c r="AI25" s="211">
        <v>-17.641730188679244</v>
      </c>
      <c r="AJ25" s="211">
        <v>-17.641730188679244</v>
      </c>
    </row>
    <row r="26" spans="1:36" x14ac:dyDescent="0.55000000000000004">
      <c r="A26" s="148"/>
      <c r="B26" s="148"/>
      <c r="C26" s="182" t="s">
        <v>202</v>
      </c>
      <c r="D26" s="185"/>
      <c r="E26" s="184"/>
      <c r="F26" s="184"/>
      <c r="G26" s="184"/>
      <c r="H26" s="184"/>
      <c r="I26" s="184"/>
      <c r="J26" s="184"/>
      <c r="K26" s="184"/>
      <c r="L26" s="184"/>
      <c r="M26" s="184"/>
      <c r="N26" s="184">
        <v>13.03165588235294</v>
      </c>
      <c r="O26" s="184">
        <v>18.073583999999997</v>
      </c>
      <c r="P26" s="184">
        <v>17.837983102040813</v>
      </c>
      <c r="Q26" s="184">
        <v>15.626170723404252</v>
      </c>
      <c r="R26" s="184">
        <v>15.051132277992275</v>
      </c>
      <c r="S26" s="184">
        <v>15.435865531914891</v>
      </c>
      <c r="T26" s="184">
        <v>16.641730188679244</v>
      </c>
      <c r="U26" s="184">
        <v>20.957299792207792</v>
      </c>
      <c r="V26" s="184">
        <v>22.054913837837837</v>
      </c>
      <c r="W26" s="184">
        <v>17.065363692307692</v>
      </c>
      <c r="X26" s="184"/>
      <c r="Y26" s="184"/>
      <c r="Z26" s="184"/>
      <c r="AA26" s="184"/>
      <c r="AB26" s="148"/>
      <c r="AC26" s="184">
        <v>16.641730188679247</v>
      </c>
      <c r="AD26" s="184">
        <v>16.641730188679247</v>
      </c>
      <c r="AE26" s="184">
        <v>16.641730188679247</v>
      </c>
      <c r="AF26" s="184">
        <v>16.641730188679247</v>
      </c>
      <c r="AG26" s="184">
        <v>16.641730188679247</v>
      </c>
      <c r="AH26" s="184">
        <v>16.641730188679247</v>
      </c>
      <c r="AI26" s="184">
        <v>16.641730188679247</v>
      </c>
      <c r="AJ26" s="184">
        <v>16.641730188679247</v>
      </c>
    </row>
    <row r="27" spans="1:36" x14ac:dyDescent="0.55000000000000004">
      <c r="A27" s="148"/>
      <c r="B27" s="148"/>
      <c r="C27" s="187" t="s">
        <v>185</v>
      </c>
      <c r="D27" s="185"/>
      <c r="E27" s="188">
        <v>0</v>
      </c>
      <c r="F27" s="188">
        <v>0</v>
      </c>
      <c r="G27" s="188">
        <v>0</v>
      </c>
      <c r="H27" s="188">
        <v>0</v>
      </c>
      <c r="I27" s="188">
        <v>0</v>
      </c>
      <c r="J27" s="188">
        <v>0</v>
      </c>
      <c r="K27" s="188">
        <v>0</v>
      </c>
      <c r="L27" s="188">
        <v>0</v>
      </c>
      <c r="M27" s="188">
        <v>0</v>
      </c>
      <c r="N27" s="188">
        <v>0.38689850032601592</v>
      </c>
      <c r="O27" s="188">
        <v>-1.3035649042225483E-2</v>
      </c>
      <c r="P27" s="188">
        <v>-0.12399453267693203</v>
      </c>
      <c r="Q27" s="188">
        <v>-3.6799703240839997E-2</v>
      </c>
      <c r="R27" s="188">
        <v>2.5561748233730697E-2</v>
      </c>
      <c r="S27" s="188">
        <v>7.8120961488756829E-2</v>
      </c>
      <c r="T27" s="188">
        <v>0.25932217110840272</v>
      </c>
      <c r="U27" s="188">
        <v>5.2373829477695963E-2</v>
      </c>
      <c r="V27" s="188">
        <v>-0.22623303732749017</v>
      </c>
      <c r="W27" s="188">
        <v>-1</v>
      </c>
      <c r="X27" s="188">
        <v>0</v>
      </c>
      <c r="Y27" s="188">
        <v>0</v>
      </c>
      <c r="Z27" s="188">
        <v>0</v>
      </c>
      <c r="AA27" s="188">
        <v>0</v>
      </c>
      <c r="AB27" s="148"/>
      <c r="AC27" s="188">
        <v>0.25932217110840261</v>
      </c>
      <c r="AD27" s="188">
        <v>0.32527769575551602</v>
      </c>
      <c r="AE27" s="188">
        <v>2.5456097342368235E-2</v>
      </c>
      <c r="AF27" s="188">
        <v>-0.99999999999999978</v>
      </c>
      <c r="AG27" s="188">
        <v>-0.99999999999999978</v>
      </c>
      <c r="AH27" s="188">
        <v>-0.99999999999999978</v>
      </c>
      <c r="AI27" s="188">
        <v>-0.99999999999999978</v>
      </c>
      <c r="AJ27" s="188">
        <v>-0.99999999999999978</v>
      </c>
    </row>
    <row r="28" spans="1:36" x14ac:dyDescent="0.55000000000000004">
      <c r="A28" s="144"/>
      <c r="B28" s="144"/>
      <c r="C28" s="144"/>
      <c r="D28" s="144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</row>
    <row r="38" ht="18" customHeight="1" x14ac:dyDescent="0.55000000000000004"/>
    <row r="42" ht="20" customHeight="1" x14ac:dyDescent="0.55000000000000004"/>
    <row r="43" ht="20" customHeight="1" x14ac:dyDescent="0.55000000000000004"/>
    <row r="44" ht="18" customHeight="1" x14ac:dyDescent="0.55000000000000004"/>
    <row r="48" ht="18" customHeight="1" x14ac:dyDescent="0.55000000000000004"/>
    <row r="49" ht="18" customHeight="1" x14ac:dyDescent="0.55000000000000004"/>
  </sheetData>
  <mergeCells count="7">
    <mergeCell ref="B20:B23"/>
    <mergeCell ref="B2:AJ2"/>
    <mergeCell ref="B4:C4"/>
    <mergeCell ref="B5:C5"/>
    <mergeCell ref="B7:B10"/>
    <mergeCell ref="B15:C15"/>
    <mergeCell ref="B17:C17"/>
  </mergeCells>
  <phoneticPr fontId="3"/>
  <pageMargins left="0.7" right="0.7" top="0.75" bottom="0.75" header="0.3" footer="0.3"/>
  <pageSetup paperSize="9" scale="30" orientation="landscape" r:id="rId1"/>
  <headerFooter>
    <oddHeader>&amp;R&amp;"Calibri"&amp;B&amp;18【別紙5-4】要因分析（エネルギー）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【別紙1】参加者リスト</vt:lpstr>
      <vt:lpstr>【別紙2】各企業の目標水準値</vt:lpstr>
      <vt:lpstr>【別紙3】変更点</vt:lpstr>
      <vt:lpstr>【別紙4-1】実績（基準年度）</vt:lpstr>
      <vt:lpstr>【別紙4-2】実績 (BAU)</vt:lpstr>
      <vt:lpstr>【別紙5-1】要因分析（実排出）</vt:lpstr>
      <vt:lpstr>【別紙5-2】要因分析（調整後）</vt:lpstr>
      <vt:lpstr>【別紙5-3】要因分析（業界指定）</vt:lpstr>
      <vt:lpstr>【別紙5-4】要因分析（エネルギー）</vt:lpstr>
      <vt:lpstr>【別紙6】対策リスト</vt:lpstr>
      <vt:lpstr>【別紙7】クレジット活用実績</vt:lpstr>
      <vt:lpstr>【別紙8】業務部門の対策と削減効果</vt:lpstr>
      <vt:lpstr>Sheet1</vt:lpstr>
      <vt:lpstr>【別紙1】参加者リスト!Print_Area</vt:lpstr>
      <vt:lpstr>【別紙2】各企業の目標水準値!Print_Area</vt:lpstr>
      <vt:lpstr>【別紙3】変更点!Print_Area</vt:lpstr>
      <vt:lpstr>'【別紙4-1】実績（基準年度）'!Print_Area</vt:lpstr>
      <vt:lpstr>'【別紙4-2】実績 (BAU)'!Print_Area</vt:lpstr>
      <vt:lpstr>'【別紙5-1】要因分析（実排出）'!Print_Area</vt:lpstr>
      <vt:lpstr>'【別紙5-2】要因分析（調整後）'!Print_Area</vt:lpstr>
      <vt:lpstr>'【別紙5-4】要因分析（エネルギー）'!Print_Area</vt:lpstr>
      <vt:lpstr>【別紙8】業務部門の対策と削減効果!Print_Area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薫</dc:creator>
  <cp:lastModifiedBy>山田 薫</cp:lastModifiedBy>
  <dcterms:created xsi:type="dcterms:W3CDTF">2017-03-17T05:02:40Z</dcterms:created>
  <dcterms:modified xsi:type="dcterms:W3CDTF">2017-03-17T05:04:56Z</dcterms:modified>
</cp:coreProperties>
</file>