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4 環境保健部\"/>
    </mc:Choice>
  </mc:AlternateContent>
  <bookViews>
    <workbookView xWindow="1116" yWindow="0" windowWidth="28800" windowHeight="11832"/>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417"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<sst xmlns="http://schemas.openxmlformats.org/spreadsheetml/2006/main" count="3136" uniqueCount="838">
  <si>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</si>
  <si>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</si>
  <si>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</si>
  <si>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</si>
  <si>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</si>
  <si>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</si>
  <si>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</si>
  <si>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</si>
  <si>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</si>
  <si>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</si>
  <si>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</si>
  <si>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</si>
  <si>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</si>
  <si>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</si>
  <si>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</si>
  <si>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</si>
  <si>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</si>
  <si>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</si>
  <si>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</si>
  <si>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</si>
  <si>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</si>
  <si>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</si>
  <si>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</si>
  <si>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</si>
  <si>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</si>
  <si>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</si>
  <si>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</si>
  <si>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</si>
  <si>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</si>
  <si>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</si>
  <si>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</si>
  <si>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</si>
  <si>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</si>
  <si>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</si>
  <si>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</si>
  <si>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</si>
  <si>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</si>
  <si>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</si>
  <si>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</si>
  <si>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</si>
  <si>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</si>
  <si>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</si>
  <si>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</si>
  <si>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</si>
  <si>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</si>
  <si>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</si>
  <si>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</si>
  <si>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</si>
  <si>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</si>
  <si>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</si>
  <si>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</si>
  <si>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</si>
  <si>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</si>
  <si>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</si>
  <si>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</si>
  <si>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</si>
  <si>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</si>
  <si>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</si>
  <si>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</si>
  <si>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</si>
  <si>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</si>
  <si>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</si>
  <si>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</si>
  <si>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</si>
  <si>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</si>
  <si>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</si>
  <si>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</si>
  <si>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</si>
  <si>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</si>
  <si>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</si>
  <si>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</si>
  <si>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</si>
  <si>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</si>
  <si>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</si>
  <si>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</si>
  <si>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</si>
  <si>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</si>
  <si>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</si>
  <si>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</si>
  <si>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</si>
  <si>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</si>
  <si>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</si>
  <si>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</si>
  <si>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</si>
  <si>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</si>
  <si>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</si>
  <si>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</si>
  <si>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</si>
  <si>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</si>
  <si>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</si>
  <si>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</si>
  <si>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</si>
  <si>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</si>
  <si>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</si>
  <si>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</si>
  <si>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</si>
  <si>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</si>
  <si>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</si>
  <si>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</si>
  <si>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</si>
  <si>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</si>
  <si>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</si>
  <si>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</si>
  <si>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</si>
  <si>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</si>
  <si>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</si>
  <si>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</si>
  <si>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</si>
  <si>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</si>
  <si>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</si>
  <si>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</si>
  <si>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</si>
  <si>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</si>
  <si>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</si>
  <si>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</si>
  <si>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</si>
  <si>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</si>
  <si>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</si>
  <si>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</si>
  <si>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</si>
  <si>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</si>
  <si>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</si>
  <si>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</si>
  <si>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</si>
  <si>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</si>
  <si>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</si>
  <si>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</si>
  <si>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</si>
  <si>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</si>
  <si>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</si>
  <si>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</si>
  <si>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</si>
  <si>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</si>
  <si>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</si>
  <si>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</si>
  <si>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</si>
  <si>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</si>
  <si>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</si>
  <si>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</si>
  <si>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</si>
  <si>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</si>
  <si>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</si>
  <si>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</si>
  <si>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</si>
  <si>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</si>
  <si>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</si>
  <si>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</si>
  <si>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</si>
  <si>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</si>
  <si>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</si>
  <si>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</si>
  <si>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</si>
  <si>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</si>
  <si>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</si>
  <si>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</si>
  <si>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</si>
  <si>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</si>
  <si>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</si>
  <si>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</si>
  <si>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</si>
  <si>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</si>
  <si>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</si>
  <si>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</si>
  <si>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</si>
  <si>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</si>
  <si>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</si>
  <si>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</si>
  <si>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</si>
  <si>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</si>
  <si>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</si>
  <si>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</si>
  <si>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</si>
  <si>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</si>
  <si>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</si>
  <si>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</si>
  <si>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</si>
  <si>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</si>
  <si>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</si>
  <si>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</si>
  <si>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</si>
  <si>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</si>
  <si>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</si>
  <si>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</si>
  <si>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</si>
  <si>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</si>
  <si>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</si>
  <si>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</si>
  <si>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</si>
  <si>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</si>
  <si>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</si>
  <si>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</si>
  <si>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</si>
  <si>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</si>
  <si>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</si>
  <si>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</si>
  <si>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</si>
  <si>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</si>
  <si>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</si>
  <si>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</si>
  <si>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</si>
  <si>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</si>
  <si>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</si>
  <si>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</si>
  <si>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</si>
  <si>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</si>
  <si>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</si>
  <si>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</si>
  <si>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</si>
  <si>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</si>
  <si>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</si>
  <si>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</si>
  <si>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</si>
  <si>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</si>
  <si>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</si>
  <si>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</si>
  <si>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</si>
  <si>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</si>
  <si>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</si>
  <si>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</si>
  <si>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</si>
  <si>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</si>
  <si>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</si>
  <si>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</si>
  <si>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</si>
  <si>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</si>
  <si>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</si>
  <si>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</si>
  <si>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</si>
  <si>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</si>
  <si>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</si>
  <si>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</si>
  <si>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</si>
  <si>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</si>
  <si>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</si>
  <si>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</si>
  <si>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</si>
  <si>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</si>
  <si>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</si>
  <si>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</si>
  <si>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</si>
  <si>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</si>
  <si>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</si>
  <si>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</si>
  <si>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</si>
  <si>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</si>
  <si>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</si>
  <si>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</si>
  <si>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</si>
  <si>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</si>
  <si>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</si>
  <si>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</si>
  <si>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</si>
  <si>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</si>
  <si>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</si>
  <si>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</si>
  <si>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</si>
  <si>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</si>
  <si>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</si>
  <si>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</si>
  <si>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</si>
  <si>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</si>
  <si>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</si>
  <si>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</si>
  <si>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</si>
  <si>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</si>
  <si>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</si>
  <si>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</si>
  <si>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</si>
  <si>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</si>
  <si>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</si>
  <si>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</si>
  <si>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</si>
  <si>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</si>
  <si>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</si>
  <si>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</si>
  <si>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</si>
  <si>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</si>
  <si>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</si>
  <si>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</si>
  <si>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</si>
  <si>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</si>
  <si>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</si>
  <si>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</si>
  <si>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</si>
  <si>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</si>
  <si>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</si>
  <si>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</si>
  <si>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</si>
  <si>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</si>
  <si>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</si>
  <si>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</si>
  <si>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</si>
  <si>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</si>
  <si>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</si>
  <si>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</si>
  <si>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</si>
  <si>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</si>
  <si>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</si>
  <si>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</si>
  <si>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</si>
  <si>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</si>
  <si>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</si>
  <si>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</si>
  <si>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</si>
  <si>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</si>
  <si>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</si>
  <si>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</si>
  <si>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</si>
  <si>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</si>
  <si>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</si>
  <si>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</si>
  <si>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</si>
  <si>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</si>
  <si>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</si>
  <si>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</si>
  <si>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</si>
  <si>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</si>
  <si>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</si>
  <si>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</si>
  <si>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</si>
  <si>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</si>
  <si>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</si>
  <si>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</si>
  <si>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</si>
  <si>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</si>
  <si>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</si>
  <si>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</si>
  <si>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</si>
  <si>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</si>
  <si>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</si>
  <si>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</si>
  <si>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</si>
  <si>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</si>
  <si>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</si>
  <si>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</si>
  <si>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</si>
  <si>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</si>
  <si>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</si>
  <si>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</si>
  <si>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</si>
  <si>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</si>
  <si>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</si>
  <si>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</si>
  <si>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</si>
  <si>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</si>
  <si>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</si>
  <si>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</si>
  <si>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</si>
  <si>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</si>
  <si>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</si>
  <si>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</si>
  <si>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</si>
  <si>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</si>
  <si>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</si>
  <si>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</si>
  <si>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</si>
  <si>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</si>
  <si>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</si>
  <si>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</si>
  <si>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</si>
  <si>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</si>
  <si>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</si>
  <si>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</si>
  <si>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</si>
  <si>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</si>
  <si>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</si>
  <si>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</si>
  <si>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</si>
  <si>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</si>
  <si>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</si>
  <si>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</si>
  <si>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</si>
  <si>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</si>
  <si>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</si>
  <si>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</si>
  <si>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</si>
  <si>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</si>
  <si>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</si>
  <si>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</si>
  <si>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</si>
  <si>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</si>
  <si>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</si>
  <si>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</si>
  <si>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</si>
  <si>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</si>
  <si>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</si>
  <si>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</si>
  <si>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</si>
  <si>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</si>
  <si>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</si>
  <si>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</si>
  <si>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</si>
  <si>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</si>
  <si>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</si>
  <si>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</si>
  <si>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</si>
  <si>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</si>
  <si>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</si>
  <si>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</si>
  <si>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</si>
  <si>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</si>
  <si>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</si>
  <si>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</si>
  <si>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</si>
  <si>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</si>
  <si>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</si>
  <si>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</si>
  <si>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</si>
  <si>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</si>
  <si>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</si>
  <si>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</si>
  <si>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</si>
  <si>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</si>
  <si>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</si>
  <si>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</si>
  <si>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</si>
  <si>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</si>
  <si>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</si>
  <si>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</si>
  <si>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</si>
  <si>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</si>
  <si>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</si>
  <si>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</si>
  <si>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</si>
  <si>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</si>
  <si>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</si>
  <si>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</si>
  <si>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</si>
  <si>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</si>
  <si>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</si>
  <si>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</si>
  <si>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</si>
  <si>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</si>
  <si>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</si>
  <si>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</si>
  <si>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</si>
  <si>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</si>
  <si>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</si>
  <si>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</si>
  <si>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</si>
  <si>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</si>
  <si>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</si>
  <si>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</si>
  <si>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</si>
  <si>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</si>
  <si>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</si>
  <si>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</si>
  <si>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</si>
  <si>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</si>
  <si>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</si>
  <si>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</si>
  <si>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</si>
  <si>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</si>
  <si>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</si>
  <si>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</si>
  <si>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</si>
  <si>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</si>
  <si>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</si>
  <si>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</si>
  <si>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</si>
  <si>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</si>
  <si>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</si>
  <si>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</si>
  <si>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</si>
  <si>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</si>
  <si>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</si>
  <si>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</si>
  <si>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</si>
  <si>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</si>
  <si>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</si>
  <si>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</si>
  <si>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</si>
  <si>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</si>
  <si>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</si>
  <si>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</si>
  <si>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</si>
  <si>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</si>
  <si>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</si>
  <si>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</si>
  <si>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</si>
  <si>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</si>
  <si>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</si>
  <si>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</si>
  <si>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</si>
  <si>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</si>
  <si>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</si>
  <si>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</si>
  <si>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</si>
  <si>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</si>
  <si>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</si>
  <si>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</si>
  <si>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</si>
  <si>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</si>
  <si>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</si>
  <si>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</si>
  <si>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</si>
  <si>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</si>
  <si>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</si>
  <si>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</si>
  <si>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</si>
  <si>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</si>
  <si>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</si>
  <si>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</si>
  <si>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</si>
  <si>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</si>
  <si>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</si>
  <si>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</si>
  <si>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</si>
  <si>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</si>
  <si>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</si>
  <si>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</si>
  <si>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</si>
  <si>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</si>
  <si>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</si>
  <si>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</si>
  <si>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</si>
  <si>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</si>
  <si>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</si>
  <si>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</si>
  <si>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</si>
  <si>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</si>
  <si>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</si>
  <si>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</si>
  <si>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</si>
  <si>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</si>
  <si>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</si>
  <si>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</si>
  <si>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</si>
  <si>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</si>
  <si>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</si>
  <si>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</si>
  <si>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</si>
  <si>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</si>
  <si>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</si>
  <si>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</si>
  <si>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</si>
  <si>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</si>
  <si>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</si>
  <si>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</si>
  <si>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</si>
  <si>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</si>
  <si>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</si>
  <si>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</si>
  <si>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</si>
  <si>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</si>
  <si>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</si>
  <si>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</si>
  <si>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</si>
  <si>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</si>
  <si>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</si>
  <si>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</si>
  <si>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</si>
  <si>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</si>
  <si>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</si>
  <si>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</si>
  <si>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</si>
  <si>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</si>
  <si>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</si>
  <si>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</si>
  <si>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</si>
  <si>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</si>
  <si>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</si>
  <si>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</si>
  <si>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</si>
  <si>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</si>
  <si>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</si>
  <si>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</si>
  <si>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</si>
  <si>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</si>
  <si>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</si>
  <si>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</si>
  <si>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</si>
  <si>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</si>
  <si>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</si>
  <si>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</si>
  <si>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</si>
  <si>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</si>
  <si>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</si>
  <si>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</si>
  <si>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</si>
  <si>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</si>
  <si>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</si>
  <si>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</si>
  <si>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</si>
  <si>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</si>
  <si>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</si>
  <si>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</si>
  <si>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</si>
  <si>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</si>
  <si>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</si>
  <si>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</si>
  <si>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</si>
  <si>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</si>
  <si>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</si>
  <si>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</si>
  <si>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</si>
  <si>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</si>
  <si>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</si>
  <si>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</si>
  <si>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</si>
  <si>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</si>
  <si>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</si>
  <si>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</si>
  <si>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</si>
  <si>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</si>
  <si>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</si>
  <si>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</si>
  <si>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</si>
  <si>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</si>
  <si>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</si>
  <si>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</si>
  <si>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</si>
  <si>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</si>
  <si>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</si>
  <si>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</si>
  <si>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</si>
  <si>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</si>
  <si>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</si>
  <si>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</si>
  <si>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</si>
  <si>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</si>
  <si>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</si>
  <si>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</si>
  <si>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</si>
  <si>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</si>
  <si>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</si>
  <si>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</si>
  <si>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</si>
  <si>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</si>
  <si>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</si>
  <si>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</si>
  <si>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</si>
  <si>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</si>
  <si>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</si>
  <si>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</si>
  <si>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</si>
  <si>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</si>
  <si>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</si>
  <si>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</si>
  <si>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</si>
  <si>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</si>
  <si>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</si>
  <si>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</si>
  <si>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</si>
  <si>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</si>
  <si>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</si>
  <si>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</si>
  <si>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</si>
  <si>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</si>
  <si>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</si>
  <si>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</si>
  <si>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</si>
  <si>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</si>
  <si>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</si>
  <si>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</si>
  <si>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</si>
  <si>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</si>
  <si>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</si>
  <si>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</si>
  <si>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</si>
  <si>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</si>
  <si>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</si>
  <si>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</si>
  <si>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</si>
  <si>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</si>
  <si>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</si>
  <si>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</si>
  <si>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</si>
  <si>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</si>
  <si>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</si>
  <si>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</si>
  <si>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</si>
  <si>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</si>
  <si>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</si>
  <si>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</si>
  <si>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</si>
  <si>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</si>
  <si>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</si>
  <si>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</si>
  <si>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</si>
  <si>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</si>
  <si>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</si>
  <si>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</si>
  <si>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</si>
  <si>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</si>
  <si>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</si>
  <si>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</si>
  <si>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</si>
  <si>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</si>
  <si>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</si>
  <si>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</si>
  <si>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</si>
  <si>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</si>
  <si>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</si>
  <si>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</si>
  <si>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</si>
  <si>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</si>
  <si>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</si>
  <si>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</si>
  <si>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</si>
  <si>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</si>
  <si>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</si>
  <si>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</si>
  <si>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</si>
  <si>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</si>
  <si>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</si>
  <si>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</si>
  <si>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</si>
  <si>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</si>
  <si>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</si>
  <si>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</si>
  <si>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</si>
  <si>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環境保健部</t>
  </si>
  <si>
    <t>室長　黒羽　真吾</t>
  </si>
  <si>
    <t>平成13年度</t>
  </si>
  <si>
    <t>終了予定なし</t>
  </si>
  <si>
    <t>環境保健企画管理課保健業務室</t>
  </si>
  <si>
    <t>-</t>
  </si>
  <si>
    <t>イタイイタイ病に関しては、カドミウムばく露により近位尿細管機能異常が生じることは明らかになっているが、腎障害や骨軟化症の発症機序、カドミウムばく露との因果関係等については未だ十分に解明されていない。本業務は、イタイイタイ病及び慢性カドミウム中毒等に関する総合的な研究を行い、カドミウムによる健康影響とその自然史を解明するための各種知見を得て、今後のイタイイタイ病対策に資することを目的とする。</t>
  </si>
  <si>
    <t>「イタイイタイ病患者やカドミウム汚染地域を対象とした臨床・疫学研究」及び「カドミウムの毒性・耐性、吸収・輸送メカニズムの解明に関する基礎研究」の２つの領域において、研究内容に応じて研究班を設置し、イタイイタイ病認定患者等の臨床データに基づく経過、剖検所見の収集・解析、カドミウム汚染地域の健康影響やその予後に関する疫学的調査、生化学的手法や動物実験的手法を用いたカドミウムの毒性発現機構の解明など、臨床的、基礎的な研究を実施している。</t>
  </si>
  <si>
    <t>公害調査等委託費</t>
  </si>
  <si>
    <t>質の高い研究による知見の充実を進めるため、外部委員による研究評価点数を成果目標とする。</t>
  </si>
  <si>
    <t>外部委員による研究内容の評価点数(５点満点)</t>
  </si>
  <si>
    <t>点</t>
  </si>
  <si>
    <t>●●</t>
    <phoneticPr fontId="5"/>
  </si>
  <si>
    <t>採択課題数</t>
  </si>
  <si>
    <t>件</t>
  </si>
  <si>
    <t>１課題当たりの研究費(再委託費) X／Y 　                                    　　　　　　　　　　　　　　　　　　　　　　　　　　　　　　　　　　　　　　　　　　　　　　　　　　　　　　　　　　  X＝再委託費　　　　　　　　　　　　　　　　　　　　　　　　　　　　　　　　　　　　　　Y＝採択課題数　　　　　　　　　　　　　</t>
    <phoneticPr fontId="5"/>
  </si>
  <si>
    <t>千円</t>
  </si>
  <si>
    <t>　円　/件</t>
    <phoneticPr fontId="5"/>
  </si>
  <si>
    <t>27,000,000/6</t>
  </si>
  <si>
    <t>26,736,655/9</t>
  </si>
  <si>
    <t>7.環境保健対策の推進、9.環境政策の基盤整備</t>
  </si>
  <si>
    <t>公健法に基づく補償等の進捗</t>
  </si>
  <si>
    <t>事業活動等に伴って生ずる著しい大気汚染等の影響により健康被害に係る損害を填補するための補償等を行うことにより、健康被害に係る被害者の迅速かつ公正な保護及び健康の確保に資する。</t>
  </si>
  <si>
    <t>290</t>
  </si>
  <si>
    <t>228</t>
  </si>
  <si>
    <t>237</t>
  </si>
  <si>
    <t>271</t>
  </si>
  <si>
    <t>268</t>
  </si>
  <si>
    <t>306</t>
  </si>
  <si>
    <t>286</t>
  </si>
  <si>
    <t>301</t>
  </si>
  <si>
    <t>0302</t>
  </si>
  <si>
    <t>○</t>
  </si>
  <si>
    <t>A.（株）オーエムシー</t>
    <rPh sb="2" eb="5">
      <t>カブ</t>
    </rPh>
    <phoneticPr fontId="5"/>
  </si>
  <si>
    <t>-</t>
    <phoneticPr fontId="5"/>
  </si>
  <si>
    <t>-</t>
    <phoneticPr fontId="5"/>
  </si>
  <si>
    <t>カドミウムによる健康影響を当該研究により解明し、イタイイタイ病や慢性カドミウム中毒の特徴を把握することにより、被害の未然防止や健康確保に資する。</t>
    <phoneticPr fontId="5"/>
  </si>
  <si>
    <t>公健法による被認定者に対し、公害の影響による健康被害に係る損害を填補するために、療養の給付、障害補償費等の補償給付を着実に支給。</t>
    <phoneticPr fontId="5"/>
  </si>
  <si>
    <t>‐</t>
  </si>
  <si>
    <t>公害健康被害であるイタイイタイ病の解明は不可欠である。</t>
    <phoneticPr fontId="5"/>
  </si>
  <si>
    <t>自治体や民間では研究対象とされないため、国が実施する必要がある。</t>
    <phoneticPr fontId="5"/>
  </si>
  <si>
    <t>公害健康被害の解明は必要不可欠で優先性の高い事業である。</t>
    <phoneticPr fontId="5"/>
  </si>
  <si>
    <t>コストも含めて外部委員による評価を行っている。</t>
    <phoneticPr fontId="5"/>
  </si>
  <si>
    <t>必要最低限の支出となっている。</t>
    <phoneticPr fontId="5"/>
  </si>
  <si>
    <t>一般競争入札により委託先を選定し、また研究課題の決定には外部評価の委員会を組織して、効率的な実施に努めている。</t>
    <phoneticPr fontId="5"/>
  </si>
  <si>
    <t>カドミウムによる健康被害について基礎的研究と臨床的研究をバランスよく実施し、着実に知見を得ている。</t>
    <phoneticPr fontId="5"/>
  </si>
  <si>
    <t>カドミウムとイタイイタイ病について課題を的確に設定した研究を行っており、また、研究内容を外部委員に評価してもらうことにより、より効率的に研究を進めている。</t>
    <phoneticPr fontId="5"/>
  </si>
  <si>
    <t>平成30年度までは6課題、令和元年度からは9課題で研究を進めており、見込みに見合った実績を得ている。</t>
    <phoneticPr fontId="5"/>
  </si>
  <si>
    <t>カドミウムによる健康影響・その自然史解明につながっている。</t>
    <phoneticPr fontId="5"/>
  </si>
  <si>
    <t>-</t>
    <phoneticPr fontId="5"/>
  </si>
  <si>
    <t>-</t>
    <phoneticPr fontId="5"/>
  </si>
  <si>
    <t>-</t>
    <phoneticPr fontId="5"/>
  </si>
  <si>
    <t>本研究事業で実施した各研究班は、外部委員により評価をうけるシステムとなっており、その結果を踏まえて研究継続の可否、研究内容の変更等を行うことによって、国が取り組むべき課題について効率よく研究を進めている。</t>
    <phoneticPr fontId="5"/>
  </si>
  <si>
    <t>引き続き外部委員による評価をうけ、その結果を踏まえ研究を実施する。</t>
    <phoneticPr fontId="5"/>
  </si>
  <si>
    <t>人件費</t>
    <rPh sb="0" eb="3">
      <t>ジンケンヒ</t>
    </rPh>
    <phoneticPr fontId="5"/>
  </si>
  <si>
    <t>消費税</t>
    <rPh sb="0" eb="3">
      <t>ショウヒゼイ</t>
    </rPh>
    <phoneticPr fontId="5"/>
  </si>
  <si>
    <t>研究費</t>
    <rPh sb="0" eb="3">
      <t>ケンキュウヒ</t>
    </rPh>
    <phoneticPr fontId="5"/>
  </si>
  <si>
    <t>その他</t>
    <rPh sb="2" eb="3">
      <t>タ</t>
    </rPh>
    <phoneticPr fontId="5"/>
  </si>
  <si>
    <t>雑役務費、消耗品費、印刷製本費</t>
    <rPh sb="0" eb="1">
      <t>ザツ</t>
    </rPh>
    <rPh sb="1" eb="4">
      <t>エキムヒ</t>
    </rPh>
    <rPh sb="5" eb="8">
      <t>ショウモウヒン</t>
    </rPh>
    <rPh sb="8" eb="9">
      <t>ヒ</t>
    </rPh>
    <rPh sb="10" eb="12">
      <t>インサツ</t>
    </rPh>
    <rPh sb="12" eb="14">
      <t>セイホン</t>
    </rPh>
    <rPh sb="14" eb="15">
      <t>ヒ</t>
    </rPh>
    <phoneticPr fontId="5"/>
  </si>
  <si>
    <t>一般管理費</t>
    <rPh sb="0" eb="2">
      <t>イッパン</t>
    </rPh>
    <rPh sb="2" eb="5">
      <t>カンリヒ</t>
    </rPh>
    <phoneticPr fontId="5"/>
  </si>
  <si>
    <t>（（人件費＋業務費）-研究費×１０％</t>
    <rPh sb="2" eb="5">
      <t>ジンケンヒ</t>
    </rPh>
    <rPh sb="6" eb="9">
      <t>ギョウムヒ</t>
    </rPh>
    <rPh sb="11" eb="14">
      <t>ケンキュウヒ</t>
    </rPh>
    <phoneticPr fontId="5"/>
  </si>
  <si>
    <t>(株)オーエムシー</t>
    <rPh sb="0" eb="3">
      <t>カブ</t>
    </rPh>
    <phoneticPr fontId="5"/>
  </si>
  <si>
    <t>中間成果報告書及び成果発表に基づく評価結果</t>
    <phoneticPr fontId="5"/>
  </si>
  <si>
    <t>無</t>
  </si>
  <si>
    <t>イタイイタイ病及び慢性カドミウム中毒に関する総合的研究</t>
    <phoneticPr fontId="5"/>
  </si>
  <si>
    <t>北里大学</t>
    <rPh sb="0" eb="2">
      <t>キタサト</t>
    </rPh>
    <rPh sb="2" eb="4">
      <t>ダイガク</t>
    </rPh>
    <phoneticPr fontId="5"/>
  </si>
  <si>
    <t>昭和大学</t>
    <rPh sb="0" eb="2">
      <t>ショウワ</t>
    </rPh>
    <rPh sb="2" eb="4">
      <t>ダイガク</t>
    </rPh>
    <phoneticPr fontId="5"/>
  </si>
  <si>
    <t>愛知学院大学</t>
    <phoneticPr fontId="5"/>
  </si>
  <si>
    <t>東邦大学</t>
    <rPh sb="0" eb="2">
      <t>トウホウ</t>
    </rPh>
    <rPh sb="2" eb="4">
      <t>ダイガク</t>
    </rPh>
    <phoneticPr fontId="5"/>
  </si>
  <si>
    <t>金沢大学</t>
    <phoneticPr fontId="5"/>
  </si>
  <si>
    <t>萩野病院</t>
    <phoneticPr fontId="5"/>
  </si>
  <si>
    <t>富山大学</t>
    <phoneticPr fontId="5"/>
  </si>
  <si>
    <t>東京女子医科大学</t>
    <phoneticPr fontId="5"/>
  </si>
  <si>
    <t>秋田県と富山県のカドミウム汚染地域における住民保健対策の連携</t>
    <rPh sb="0" eb="3">
      <t>アキタケン</t>
    </rPh>
    <rPh sb="4" eb="7">
      <t>トヤマケン</t>
    </rPh>
    <rPh sb="13" eb="15">
      <t>オセン</t>
    </rPh>
    <rPh sb="15" eb="17">
      <t>チイキ</t>
    </rPh>
    <rPh sb="21" eb="23">
      <t>ジュウミン</t>
    </rPh>
    <rPh sb="23" eb="25">
      <t>ホケン</t>
    </rPh>
    <rPh sb="25" eb="27">
      <t>タイサク</t>
    </rPh>
    <rPh sb="28" eb="30">
      <t>レンケイ</t>
    </rPh>
    <phoneticPr fontId="5"/>
  </si>
  <si>
    <t>腎臓におけるカドミウム輸送と毒性発見機構の解明</t>
    <rPh sb="0" eb="2">
      <t>ジンゾウ</t>
    </rPh>
    <rPh sb="11" eb="13">
      <t>ユソウ</t>
    </rPh>
    <rPh sb="14" eb="16">
      <t>ドクセイ</t>
    </rPh>
    <rPh sb="16" eb="18">
      <t>ハッケン</t>
    </rPh>
    <rPh sb="18" eb="20">
      <t>キコウ</t>
    </rPh>
    <rPh sb="21" eb="23">
      <t>カイメイ</t>
    </rPh>
    <phoneticPr fontId="5"/>
  </si>
  <si>
    <t>カドミウム腎毒性発見に関わる転写調節機構の解明</t>
    <rPh sb="5" eb="6">
      <t>ジン</t>
    </rPh>
    <rPh sb="6" eb="8">
      <t>ドクセイ</t>
    </rPh>
    <rPh sb="8" eb="10">
      <t>ハッケン</t>
    </rPh>
    <rPh sb="11" eb="12">
      <t>カカ</t>
    </rPh>
    <rPh sb="14" eb="16">
      <t>テンシャ</t>
    </rPh>
    <rPh sb="16" eb="18">
      <t>チョウセツ</t>
    </rPh>
    <rPh sb="18" eb="20">
      <t>キコウ</t>
    </rPh>
    <rPh sb="21" eb="23">
      <t>カイメイ</t>
    </rPh>
    <phoneticPr fontId="5"/>
  </si>
  <si>
    <t>カドミウム汚染地域住民の追跡調査－神通川カドミウム汚染流域の土壌汚染改善後のカドミウム体内蓄積量と健康影響の変化－</t>
    <rPh sb="5" eb="7">
      <t>オセン</t>
    </rPh>
    <rPh sb="7" eb="9">
      <t>チイキ</t>
    </rPh>
    <rPh sb="9" eb="11">
      <t>ジュウミン</t>
    </rPh>
    <rPh sb="12" eb="14">
      <t>ツイセキ</t>
    </rPh>
    <rPh sb="14" eb="16">
      <t>チョウサ</t>
    </rPh>
    <rPh sb="17" eb="20">
      <t>ジンツウガワ</t>
    </rPh>
    <rPh sb="25" eb="27">
      <t>オセン</t>
    </rPh>
    <rPh sb="27" eb="29">
      <t>リュウイキ</t>
    </rPh>
    <rPh sb="30" eb="32">
      <t>ドジョウ</t>
    </rPh>
    <rPh sb="32" eb="34">
      <t>オセン</t>
    </rPh>
    <rPh sb="34" eb="37">
      <t>カイゼンゴ</t>
    </rPh>
    <rPh sb="43" eb="45">
      <t>タイナイ</t>
    </rPh>
    <rPh sb="45" eb="47">
      <t>チクセキ</t>
    </rPh>
    <rPh sb="47" eb="48">
      <t>リョウ</t>
    </rPh>
    <rPh sb="49" eb="51">
      <t>ケンコウ</t>
    </rPh>
    <rPh sb="51" eb="53">
      <t>エイキョウ</t>
    </rPh>
    <rPh sb="54" eb="56">
      <t>ヘンカ</t>
    </rPh>
    <phoneticPr fontId="5"/>
  </si>
  <si>
    <t>カドミウムの腎障害に関与する内皮細胞毒性を担う金属輸送体の発現制御機構</t>
    <rPh sb="6" eb="9">
      <t>ジンショウガイ</t>
    </rPh>
    <rPh sb="10" eb="12">
      <t>カンヨ</t>
    </rPh>
    <rPh sb="14" eb="16">
      <t>ナイヒ</t>
    </rPh>
    <rPh sb="16" eb="18">
      <t>サイボウ</t>
    </rPh>
    <rPh sb="18" eb="20">
      <t>ドクセイ</t>
    </rPh>
    <rPh sb="21" eb="22">
      <t>ニナ</t>
    </rPh>
    <rPh sb="23" eb="25">
      <t>キンゾク</t>
    </rPh>
    <rPh sb="25" eb="27">
      <t>ユソウ</t>
    </rPh>
    <rPh sb="27" eb="28">
      <t>タイ</t>
    </rPh>
    <rPh sb="29" eb="31">
      <t>ハツゲン</t>
    </rPh>
    <rPh sb="31" eb="33">
      <t>セイギョ</t>
    </rPh>
    <rPh sb="33" eb="35">
      <t>キコウ</t>
    </rPh>
    <phoneticPr fontId="5"/>
  </si>
  <si>
    <t>環境カドミウム曝露による健康影響の自然史及びイタイイタイ病臨床関連資料のアーカイブ化とアーカイブ資料を用いた症例研究</t>
    <rPh sb="0" eb="2">
      <t>カンキョウ</t>
    </rPh>
    <rPh sb="7" eb="9">
      <t>バクロ</t>
    </rPh>
    <rPh sb="12" eb="14">
      <t>ケンコウ</t>
    </rPh>
    <rPh sb="14" eb="16">
      <t>エイキョウ</t>
    </rPh>
    <rPh sb="17" eb="20">
      <t>シゼンシ</t>
    </rPh>
    <rPh sb="20" eb="21">
      <t>オヨ</t>
    </rPh>
    <rPh sb="28" eb="29">
      <t>ビョウ</t>
    </rPh>
    <rPh sb="29" eb="31">
      <t>リンショウ</t>
    </rPh>
    <rPh sb="31" eb="33">
      <t>カンレン</t>
    </rPh>
    <rPh sb="33" eb="35">
      <t>シリョウ</t>
    </rPh>
    <rPh sb="41" eb="42">
      <t>カ</t>
    </rPh>
    <rPh sb="48" eb="50">
      <t>シリョウ</t>
    </rPh>
    <rPh sb="51" eb="52">
      <t>モチ</t>
    </rPh>
    <rPh sb="54" eb="56">
      <t>ショウレイ</t>
    </rPh>
    <rPh sb="56" eb="58">
      <t>ケンキュウ</t>
    </rPh>
    <phoneticPr fontId="5"/>
  </si>
  <si>
    <t>イタイイタイ病患者剖検例を用いたカドミウムによる腎障害の病理学的研究</t>
    <rPh sb="6" eb="7">
      <t>ビョウ</t>
    </rPh>
    <rPh sb="7" eb="9">
      <t>カンジャ</t>
    </rPh>
    <rPh sb="9" eb="11">
      <t>ボウケン</t>
    </rPh>
    <rPh sb="11" eb="12">
      <t>レイ</t>
    </rPh>
    <rPh sb="13" eb="14">
      <t>モチ</t>
    </rPh>
    <rPh sb="24" eb="27">
      <t>ジンショウガイ</t>
    </rPh>
    <rPh sb="28" eb="30">
      <t>ビョウリ</t>
    </rPh>
    <rPh sb="30" eb="32">
      <t>ガクテキ</t>
    </rPh>
    <rPh sb="32" eb="34">
      <t>ケンキュウ</t>
    </rPh>
    <phoneticPr fontId="5"/>
  </si>
  <si>
    <t>にょう</t>
    <phoneticPr fontId="5"/>
  </si>
  <si>
    <t>カドミウム曝露により惹起されるヒト近位尿細管細胞死制御メカニズムの解析</t>
    <rPh sb="5" eb="7">
      <t>バクロ</t>
    </rPh>
    <rPh sb="10" eb="11">
      <t>ヒ</t>
    </rPh>
    <rPh sb="11" eb="12">
      <t>オ</t>
    </rPh>
    <rPh sb="17" eb="19">
      <t>キンイ</t>
    </rPh>
    <rPh sb="19" eb="22">
      <t>ニョウサイカン</t>
    </rPh>
    <rPh sb="22" eb="24">
      <t>サイボウ</t>
    </rPh>
    <rPh sb="24" eb="25">
      <t>シ</t>
    </rPh>
    <rPh sb="25" eb="27">
      <t>セイギョ</t>
    </rPh>
    <rPh sb="33" eb="35">
      <t>カイセキ</t>
    </rPh>
    <phoneticPr fontId="5"/>
  </si>
  <si>
    <r>
      <t>カドミウム曝露による近位尿細管障害に起因する骨疾患の発生メカニズムの解明－障害に伴い産生する近位尿細管由来m</t>
    </r>
    <r>
      <rPr>
        <sz val="11"/>
        <rFont val="ＭＳ Ｐゴシック"/>
        <family val="3"/>
        <charset val="128"/>
      </rPr>
      <t>iRNA/エクソソームによる骨への影響</t>
    </r>
    <rPh sb="5" eb="7">
      <t>バクロ</t>
    </rPh>
    <rPh sb="10" eb="12">
      <t>キンイ</t>
    </rPh>
    <rPh sb="12" eb="15">
      <t>ニョウサイカン</t>
    </rPh>
    <rPh sb="15" eb="17">
      <t>ショウガイ</t>
    </rPh>
    <rPh sb="18" eb="20">
      <t>キイン</t>
    </rPh>
    <rPh sb="22" eb="23">
      <t>ホネ</t>
    </rPh>
    <rPh sb="23" eb="25">
      <t>シッカン</t>
    </rPh>
    <rPh sb="26" eb="28">
      <t>ハッセイ</t>
    </rPh>
    <rPh sb="34" eb="36">
      <t>カイメイ</t>
    </rPh>
    <rPh sb="37" eb="39">
      <t>ショウガイ</t>
    </rPh>
    <rPh sb="40" eb="41">
      <t>トモナ</t>
    </rPh>
    <rPh sb="42" eb="44">
      <t>サンセイ</t>
    </rPh>
    <rPh sb="46" eb="48">
      <t>キンイ</t>
    </rPh>
    <rPh sb="48" eb="51">
      <t>ニョウサイカン</t>
    </rPh>
    <rPh sb="51" eb="53">
      <t>ユライ</t>
    </rPh>
    <rPh sb="68" eb="69">
      <t>ホネ</t>
    </rPh>
    <rPh sb="71" eb="73">
      <t>エイキョウ</t>
    </rPh>
    <phoneticPr fontId="5"/>
  </si>
  <si>
    <t>研究全体に係る事務、研究費の配分、執行状況の確認等事務</t>
    <phoneticPr fontId="5"/>
  </si>
  <si>
    <t>－</t>
    <phoneticPr fontId="5"/>
  </si>
  <si>
    <t>25,910,164/9</t>
    <phoneticPr fontId="5"/>
  </si>
  <si>
    <t>B.北里大学</t>
    <rPh sb="2" eb="4">
      <t>キタザト</t>
    </rPh>
    <rPh sb="4" eb="6">
      <t>ダイガク</t>
    </rPh>
    <phoneticPr fontId="5"/>
  </si>
  <si>
    <t>－</t>
    <phoneticPr fontId="5"/>
  </si>
  <si>
    <t>-</t>
    <phoneticPr fontId="5"/>
  </si>
  <si>
    <t>－</t>
    <phoneticPr fontId="5"/>
  </si>
  <si>
    <t>-</t>
    <phoneticPr fontId="5"/>
  </si>
  <si>
    <t>-</t>
    <phoneticPr fontId="5"/>
  </si>
  <si>
    <t>－</t>
    <phoneticPr fontId="5"/>
  </si>
  <si>
    <t>-</t>
    <phoneticPr fontId="5"/>
  </si>
  <si>
    <t>-</t>
    <phoneticPr fontId="5"/>
  </si>
  <si>
    <t>24,454,545/9</t>
    <phoneticPr fontId="5"/>
  </si>
  <si>
    <t>賃金</t>
    <rPh sb="0" eb="2">
      <t>チンギン</t>
    </rPh>
    <phoneticPr fontId="5"/>
  </si>
  <si>
    <t>旅費</t>
    <rPh sb="0" eb="2">
      <t>リョヒ</t>
    </rPh>
    <phoneticPr fontId="5"/>
  </si>
  <si>
    <t>諸謝金</t>
    <rPh sb="0" eb="2">
      <t>ショシャ</t>
    </rPh>
    <rPh sb="2" eb="3">
      <t>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</si>
  <si>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</si>
  <si>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</si>
  <si>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</si>
  <si>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</si>
  <si>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</si>
  <si>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</si>
  <si>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</si>
  <si>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</si>
  <si>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</si>
  <si>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</si>
  <si>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随意契約となった各研究業務については、当初3年間の研究業務として公募し、外部評価の委員会の評価を踏まえ選定、当該期間で研究業務を継続しているため結果として随意契約となったものである。</t>
    <phoneticPr fontId="5"/>
  </si>
  <si>
    <t>-</t>
    <phoneticPr fontId="5"/>
  </si>
  <si>
    <t>-</t>
    <phoneticPr fontId="5"/>
  </si>
  <si>
    <t>消費税</t>
    <rPh sb="0" eb="3">
      <t>ショウヒゼイ</t>
    </rPh>
    <phoneticPr fontId="5"/>
  </si>
  <si>
    <t>協力謝礼金</t>
    <rPh sb="0" eb="2">
      <t>キョウリョク</t>
    </rPh>
    <rPh sb="2" eb="5">
      <t>シャレイキン</t>
    </rPh>
    <phoneticPr fontId="5"/>
  </si>
  <si>
    <t>報酬</t>
    <rPh sb="0" eb="2">
      <t>ホウシュウ</t>
    </rPh>
    <phoneticPr fontId="5"/>
  </si>
  <si>
    <t>研究班研究費</t>
    <rPh sb="0" eb="3">
      <t>ケンキュウハン</t>
    </rPh>
    <rPh sb="3" eb="6">
      <t>ケンキュウヒ</t>
    </rPh>
    <phoneticPr fontId="5"/>
  </si>
  <si>
    <t>研究者旅費</t>
    <rPh sb="0" eb="3">
      <t>ケンキュウシャ</t>
    </rPh>
    <rPh sb="3" eb="5">
      <t>リョヒ</t>
    </rPh>
    <phoneticPr fontId="5"/>
  </si>
  <si>
    <t>文房具等</t>
    <rPh sb="0" eb="3">
      <t>ブンボウグ</t>
    </rPh>
    <rPh sb="3" eb="4">
      <t>トウ</t>
    </rPh>
    <phoneticPr fontId="5"/>
  </si>
  <si>
    <t>管理費</t>
    <rPh sb="0" eb="3">
      <t>カンリヒ</t>
    </rPh>
    <phoneticPr fontId="5"/>
  </si>
  <si>
    <t>消耗品費</t>
    <rPh sb="0" eb="3">
      <t>ショウモウヒン</t>
    </rPh>
    <rPh sb="3" eb="4">
      <t>ヒ</t>
    </rPh>
    <phoneticPr fontId="5"/>
  </si>
  <si>
    <t>雑役務費、印刷製本費、通信運搬費、会議費等</t>
    <rPh sb="0" eb="1">
      <t>ザツ</t>
    </rPh>
    <rPh sb="1" eb="4">
      <t>エキムヒ</t>
    </rPh>
    <rPh sb="5" eb="7">
      <t>インサツ</t>
    </rPh>
    <rPh sb="7" eb="9">
      <t>セイホン</t>
    </rPh>
    <rPh sb="9" eb="10">
      <t>ヒ</t>
    </rPh>
    <rPh sb="11" eb="13">
      <t>ツウシン</t>
    </rPh>
    <rPh sb="13" eb="15">
      <t>ウンパン</t>
    </rPh>
    <rPh sb="15" eb="16">
      <t>ヒ</t>
    </rPh>
    <rPh sb="17" eb="20">
      <t>カイギヒ</t>
    </rPh>
    <rPh sb="20" eb="21">
      <t>トウ</t>
    </rPh>
    <phoneticPr fontId="5"/>
  </si>
  <si>
    <t>一般管理費</t>
    <rPh sb="0" eb="2">
      <t>イッパン</t>
    </rPh>
    <rPh sb="2" eb="5">
      <t>カンリヒ</t>
    </rPh>
    <phoneticPr fontId="5"/>
  </si>
  <si>
    <t>弘前大学</t>
    <rPh sb="0" eb="2">
      <t>ヒロサキ</t>
    </rPh>
    <phoneticPr fontId="5"/>
  </si>
  <si>
    <t>本事業はまさに環境省が実施すべきものであると思われるが、それによる研究成果がいかなるもので、どのような形で取りまとめられ、どのように活かされているのかについての説明がなされることが重要である。行政事業レビューシートにそうした記載が欲しい。</t>
    <phoneticPr fontId="5"/>
  </si>
  <si>
    <t>外部有識者の所見のとおり、研究成果がいかなるもので、どのような形で取りまとめられ、どのように活かされているのかについて記載をすること。</t>
    <phoneticPr fontId="5"/>
  </si>
  <si>
    <t>本研究事業は、カドミウム汚染地域を対象とした臨床・疫学研究とカドミウムの毒性や吸収メカニズムの解明等の基礎研究を実施しており、研究成果は毎年度報告書としてまとめるとともに、国内外の学術雑誌等において公表されている。本研究によりイタイイタイ病や慢性カドミウム中毒の特徴やメカニズムを把握することにより、被害の未然防止や健康確保に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</si>
</sst>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749</xdr:row>
      <xdr:rowOff>1</xdr:rowOff>
    </xdr:from>
    <xdr:to>
      <xdr:col>34</xdr:col>
      <xdr:colOff>23812</xdr:colOff>
      <xdr:row>751</xdr:row>
      <xdr:rowOff>297657</xdr:rowOff>
    </xdr:to>
    <xdr:sp macro="" textlink="">
      <xdr:nvSpPr>
        <xdr:cNvPr id="2" name="テキスト ボックス 1"/>
        <xdr:cNvSpPr txBox="1"/>
      </xdr:nvSpPr>
      <xdr:spPr>
        <a:xfrm>
          <a:off x="4452938" y="43684032"/>
          <a:ext cx="2452687" cy="101203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000"/>
            <a:t>環境省</a:t>
          </a:r>
          <a:endParaRPr kumimoji="1" lang="en-US" altLang="ja-JP" sz="2000"/>
        </a:p>
        <a:p>
          <a:pPr algn="ctr"/>
          <a:r>
            <a:rPr kumimoji="1" lang="ja-JP" altLang="en-US" sz="2000"/>
            <a:t>３１．２百万</a:t>
          </a:r>
        </a:p>
      </xdr:txBody>
    </xdr:sp>
    <xdr:clientData/>
  </xdr:twoCellAnchor>
  <xdr:twoCellAnchor>
    <xdr:from>
      <xdr:col>20</xdr:col>
      <xdr:colOff>190500</xdr:colOff>
      <xdr:row>752</xdr:row>
      <xdr:rowOff>71436</xdr:rowOff>
    </xdr:from>
    <xdr:to>
      <xdr:col>36</xdr:col>
      <xdr:colOff>76200</xdr:colOff>
      <xdr:row>753</xdr:row>
      <xdr:rowOff>101600</xdr:rowOff>
    </xdr:to>
    <xdr:sp macro="" textlink="">
      <xdr:nvSpPr>
        <xdr:cNvPr id="5" name="大かっこ 4"/>
        <xdr:cNvSpPr/>
      </xdr:nvSpPr>
      <xdr:spPr>
        <a:xfrm>
          <a:off x="4254500" y="43721336"/>
          <a:ext cx="3136900" cy="385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19</xdr:col>
      <xdr:colOff>24607</xdr:colOff>
      <xdr:row>752</xdr:row>
      <xdr:rowOff>108744</xdr:rowOff>
    </xdr:from>
    <xdr:ext cx="3619500" cy="297756"/>
    <xdr:sp macro="" textlink="">
      <xdr:nvSpPr>
        <xdr:cNvPr id="7" name="テキスト ボックス 6"/>
        <xdr:cNvSpPr txBox="1"/>
      </xdr:nvSpPr>
      <xdr:spPr>
        <a:xfrm>
          <a:off x="3885407" y="43758644"/>
          <a:ext cx="3619500" cy="297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ja-JP" sz="1100">
              <a:solidFill>
                <a:schemeClr val="tx1"/>
              </a:solidFill>
              <a:latin typeface="+mn-lt"/>
              <a:ea typeface="+mn-ea"/>
              <a:cs typeface="+mn-cs"/>
            </a:rPr>
            <a:t>研究全体の企画・監督、委託業者への指導</a:t>
          </a:r>
          <a:endParaRPr kumimoji="1" lang="en-US" altLang="ja-JP" sz="1100">
            <a:solidFill>
              <a:schemeClr val="tx1"/>
            </a:solidFill>
            <a:latin typeface="+mn-lt"/>
            <a:ea typeface="+mn-ea"/>
            <a:cs typeface="+mn-cs"/>
          </a:endParaRPr>
        </a:p>
        <a:p>
          <a:pPr algn="ctr"/>
          <a:endParaRPr kumimoji="1" lang="ja-JP" altLang="en-US" sz="1100"/>
        </a:p>
      </xdr:txBody>
    </xdr:sp>
    <xdr:clientData/>
  </xdr:oneCellAnchor>
  <xdr:twoCellAnchor>
    <xdr:from>
      <xdr:col>28</xdr:col>
      <xdr:colOff>0</xdr:colOff>
      <xdr:row>753</xdr:row>
      <xdr:rowOff>100</xdr:rowOff>
    </xdr:from>
    <xdr:to>
      <xdr:col>28</xdr:col>
      <xdr:colOff>11906</xdr:colOff>
      <xdr:row>754</xdr:row>
      <xdr:rowOff>238124</xdr:rowOff>
    </xdr:to>
    <xdr:cxnSp macro="">
      <xdr:nvCxnSpPr>
        <xdr:cNvPr id="9" name="直線矢印コネクタ 8"/>
        <xdr:cNvCxnSpPr/>
      </xdr:nvCxnSpPr>
      <xdr:spPr>
        <a:xfrm>
          <a:off x="5667375" y="45112881"/>
          <a:ext cx="11906" cy="5952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95250</xdr:colOff>
      <xdr:row>754</xdr:row>
      <xdr:rowOff>250030</xdr:rowOff>
    </xdr:from>
    <xdr:to>
      <xdr:col>35</xdr:col>
      <xdr:colOff>181739</xdr:colOff>
      <xdr:row>755</xdr:row>
      <xdr:rowOff>136197</xdr:rowOff>
    </xdr:to>
    <xdr:sp macro="" textlink="">
      <xdr:nvSpPr>
        <xdr:cNvPr id="11" name="テキスト ボックス 10"/>
        <xdr:cNvSpPr txBox="1"/>
      </xdr:nvSpPr>
      <xdr:spPr>
        <a:xfrm>
          <a:off x="3940969" y="45719999"/>
          <a:ext cx="3324989" cy="243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一般競争契約（最低価格）・委託</a:t>
          </a:r>
          <a:r>
            <a:rPr kumimoji="1" lang="en-US" altLang="ja-JP" sz="1100">
              <a:solidFill>
                <a:schemeClr val="dk1"/>
              </a:solidFill>
              <a:latin typeface="+mn-lt"/>
              <a:ea typeface="+mn-ea"/>
              <a:cs typeface="+mn-cs"/>
            </a:rPr>
            <a:t>】</a:t>
          </a:r>
          <a:endParaRPr lang="ja-JP" altLang="ja-JP"/>
        </a:p>
        <a:p>
          <a:pPr algn="ctr"/>
          <a:endParaRPr kumimoji="1" lang="ja-JP" altLang="en-US" sz="1100"/>
        </a:p>
      </xdr:txBody>
    </xdr:sp>
    <xdr:clientData/>
  </xdr:twoCellAnchor>
  <xdr:twoCellAnchor>
    <xdr:from>
      <xdr:col>19</xdr:col>
      <xdr:colOff>23812</xdr:colOff>
      <xdr:row>755</xdr:row>
      <xdr:rowOff>178594</xdr:rowOff>
    </xdr:from>
    <xdr:to>
      <xdr:col>36</xdr:col>
      <xdr:colOff>59531</xdr:colOff>
      <xdr:row>757</xdr:row>
      <xdr:rowOff>345281</xdr:rowOff>
    </xdr:to>
    <xdr:sp macro="" textlink="">
      <xdr:nvSpPr>
        <xdr:cNvPr id="12" name="テキスト ボックス 11"/>
        <xdr:cNvSpPr txBox="1"/>
      </xdr:nvSpPr>
      <xdr:spPr>
        <a:xfrm>
          <a:off x="3869531" y="46005750"/>
          <a:ext cx="3476625" cy="88106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800"/>
            <a:t>A</a:t>
          </a:r>
          <a:r>
            <a:rPr kumimoji="1" lang="ja-JP" altLang="en-US" sz="1800"/>
            <a:t>．株式会社オーエムシー</a:t>
          </a:r>
          <a:endParaRPr kumimoji="1" lang="en-US" altLang="ja-JP" sz="1800"/>
        </a:p>
        <a:p>
          <a:pPr algn="ctr"/>
          <a:r>
            <a:rPr kumimoji="1" lang="ja-JP" altLang="en-US" sz="1800"/>
            <a:t>３１．２百万</a:t>
          </a:r>
        </a:p>
      </xdr:txBody>
    </xdr:sp>
    <xdr:clientData/>
  </xdr:twoCellAnchor>
  <xdr:twoCellAnchor>
    <xdr:from>
      <xdr:col>18</xdr:col>
      <xdr:colOff>83343</xdr:colOff>
      <xdr:row>758</xdr:row>
      <xdr:rowOff>261938</xdr:rowOff>
    </xdr:from>
    <xdr:to>
      <xdr:col>37</xdr:col>
      <xdr:colOff>88900</xdr:colOff>
      <xdr:row>762</xdr:row>
      <xdr:rowOff>304800</xdr:rowOff>
    </xdr:to>
    <xdr:sp macro="" textlink="">
      <xdr:nvSpPr>
        <xdr:cNvPr id="13" name="テキスト ボックス 12"/>
        <xdr:cNvSpPr txBox="1"/>
      </xdr:nvSpPr>
      <xdr:spPr bwMode="auto">
        <a:xfrm>
          <a:off x="3740943" y="46045438"/>
          <a:ext cx="3866357" cy="754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000"/>
            </a:lnSpc>
            <a:spcBef>
              <a:spcPts val="0"/>
            </a:spcBef>
            <a:spcAft>
              <a:spcPts val="0"/>
            </a:spcAft>
            <a:buClrTx/>
            <a:buSzTx/>
            <a:buFontTx/>
            <a:buNone/>
            <a:tabLst/>
            <a:defRPr/>
          </a:pPr>
          <a:r>
            <a:rPr kumimoji="1" lang="ja-JP" altLang="ja-JP" sz="1100">
              <a:solidFill>
                <a:schemeClr val="dk1"/>
              </a:solidFill>
              <a:latin typeface="+mn-lt"/>
              <a:ea typeface="+mn-ea"/>
              <a:cs typeface="+mn-cs"/>
            </a:rPr>
            <a:t>研究全体に係る事務、研究費の配分、</a:t>
          </a:r>
          <a:r>
            <a:rPr kumimoji="1" lang="ja-JP" altLang="en-US" sz="1100">
              <a:solidFill>
                <a:schemeClr val="dk1"/>
              </a:solidFill>
              <a:latin typeface="+mn-lt"/>
              <a:ea typeface="+mn-ea"/>
              <a:cs typeface="+mn-cs"/>
            </a:rPr>
            <a:t>執行</a:t>
          </a:r>
          <a:r>
            <a:rPr kumimoji="1" lang="ja-JP" altLang="ja-JP" sz="1100">
              <a:solidFill>
                <a:schemeClr val="dk1"/>
              </a:solidFill>
              <a:latin typeface="+mn-lt"/>
              <a:ea typeface="+mn-ea"/>
              <a:cs typeface="+mn-cs"/>
            </a:rPr>
            <a:t>状況の確認</a:t>
          </a:r>
          <a:endParaRPr kumimoji="1" lang="ja-JP" altLang="en-US" sz="1100"/>
        </a:p>
      </xdr:txBody>
    </xdr:sp>
    <xdr:clientData/>
  </xdr:twoCellAnchor>
  <xdr:twoCellAnchor>
    <xdr:from>
      <xdr:col>18</xdr:col>
      <xdr:colOff>190498</xdr:colOff>
      <xdr:row>758</xdr:row>
      <xdr:rowOff>119062</xdr:rowOff>
    </xdr:from>
    <xdr:to>
      <xdr:col>37</xdr:col>
      <xdr:colOff>88900</xdr:colOff>
      <xdr:row>759</xdr:row>
      <xdr:rowOff>234579</xdr:rowOff>
    </xdr:to>
    <xdr:sp macro="" textlink="">
      <xdr:nvSpPr>
        <xdr:cNvPr id="14" name="大かっこ 13"/>
        <xdr:cNvSpPr/>
      </xdr:nvSpPr>
      <xdr:spPr bwMode="auto">
        <a:xfrm>
          <a:off x="3848098" y="45902562"/>
          <a:ext cx="3759202" cy="4711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11906</xdr:colOff>
      <xdr:row>759</xdr:row>
      <xdr:rowOff>238124</xdr:rowOff>
    </xdr:from>
    <xdr:to>
      <xdr:col>28</xdr:col>
      <xdr:colOff>11908</xdr:colOff>
      <xdr:row>762</xdr:row>
      <xdr:rowOff>547687</xdr:rowOff>
    </xdr:to>
    <xdr:cxnSp macro="">
      <xdr:nvCxnSpPr>
        <xdr:cNvPr id="4" name="直線矢印コネクタ 3"/>
        <xdr:cNvCxnSpPr/>
      </xdr:nvCxnSpPr>
      <xdr:spPr>
        <a:xfrm flipH="1">
          <a:off x="5679281" y="45791437"/>
          <a:ext cx="2" cy="6667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161584</xdr:colOff>
      <xdr:row>763</xdr:row>
      <xdr:rowOff>200704</xdr:rowOff>
    </xdr:from>
    <xdr:to>
      <xdr:col>34</xdr:col>
      <xdr:colOff>13607</xdr:colOff>
      <xdr:row>763</xdr:row>
      <xdr:rowOff>1190624</xdr:rowOff>
    </xdr:to>
    <xdr:sp macro="" textlink="">
      <xdr:nvSpPr>
        <xdr:cNvPr id="8" name="テキスト ボックス 7"/>
        <xdr:cNvSpPr txBox="1"/>
      </xdr:nvSpPr>
      <xdr:spPr>
        <a:xfrm>
          <a:off x="4304959" y="46777954"/>
          <a:ext cx="2416969" cy="98992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600">
              <a:solidFill>
                <a:schemeClr val="dk1"/>
              </a:solidFill>
              <a:effectLst/>
              <a:latin typeface="+mn-lt"/>
              <a:ea typeface="+mn-ea"/>
              <a:cs typeface="+mn-cs"/>
            </a:rPr>
            <a:t>Ｂ</a:t>
          </a:r>
          <a:r>
            <a:rPr kumimoji="1" lang="ja-JP" altLang="en-US"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大学・病院等（</a:t>
          </a:r>
          <a:r>
            <a:rPr kumimoji="1" lang="ja-JP" altLang="en-US" sz="1600">
              <a:solidFill>
                <a:schemeClr val="dk1"/>
              </a:solidFill>
              <a:effectLst/>
              <a:latin typeface="+mn-lt"/>
              <a:ea typeface="+mn-ea"/>
              <a:cs typeface="+mn-cs"/>
            </a:rPr>
            <a:t>９</a:t>
          </a:r>
          <a:r>
            <a:rPr kumimoji="1" lang="ja-JP" altLang="ja-JP" sz="1600">
              <a:solidFill>
                <a:schemeClr val="dk1"/>
              </a:solidFill>
              <a:effectLst/>
              <a:latin typeface="+mn-lt"/>
              <a:ea typeface="+mn-ea"/>
              <a:cs typeface="+mn-cs"/>
            </a:rPr>
            <a:t>機関）</a:t>
          </a:r>
          <a:endParaRPr lang="ja-JP" altLang="ja-JP" sz="1600">
            <a:effectLst/>
          </a:endParaRPr>
        </a:p>
        <a:p>
          <a:pPr algn="ctr"/>
          <a:r>
            <a:rPr kumimoji="1" lang="ja-JP" altLang="en-US" sz="1600">
              <a:solidFill>
                <a:schemeClr val="dk1"/>
              </a:solidFill>
              <a:effectLst/>
              <a:latin typeface="+mn-lt"/>
              <a:ea typeface="+mn-ea"/>
              <a:cs typeface="+mn-cs"/>
            </a:rPr>
            <a:t>　２５．９</a:t>
          </a:r>
          <a:r>
            <a:rPr kumimoji="1" lang="ja-JP" altLang="ja-JP" sz="1600">
              <a:solidFill>
                <a:schemeClr val="dk1"/>
              </a:solidFill>
              <a:effectLst/>
              <a:latin typeface="+mn-lt"/>
              <a:ea typeface="+mn-ea"/>
              <a:cs typeface="+mn-cs"/>
            </a:rPr>
            <a:t>百万円</a:t>
          </a:r>
          <a:endParaRPr lang="ja-JP" altLang="ja-JP" sz="1600">
            <a:effectLst/>
          </a:endParaRPr>
        </a:p>
      </xdr:txBody>
    </xdr:sp>
    <xdr:clientData/>
  </xdr:twoCellAnchor>
  <xdr:twoCellAnchor>
    <xdr:from>
      <xdr:col>23</xdr:col>
      <xdr:colOff>178593</xdr:colOff>
      <xdr:row>762</xdr:row>
      <xdr:rowOff>595312</xdr:rowOff>
    </xdr:from>
    <xdr:to>
      <xdr:col>32</xdr:col>
      <xdr:colOff>14277</xdr:colOff>
      <xdr:row>763</xdr:row>
      <xdr:rowOff>166688</xdr:rowOff>
    </xdr:to>
    <xdr:sp macro="" textlink="">
      <xdr:nvSpPr>
        <xdr:cNvPr id="15" name="テキスト ボックス 14"/>
        <xdr:cNvSpPr txBox="1"/>
      </xdr:nvSpPr>
      <xdr:spPr bwMode="auto">
        <a:xfrm>
          <a:off x="4833937" y="46505812"/>
          <a:ext cx="1657340" cy="285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公募）</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20</xdr:col>
      <xdr:colOff>54429</xdr:colOff>
      <xdr:row>763</xdr:row>
      <xdr:rowOff>1347107</xdr:rowOff>
    </xdr:from>
    <xdr:to>
      <xdr:col>36</xdr:col>
      <xdr:colOff>31744</xdr:colOff>
      <xdr:row>763</xdr:row>
      <xdr:rowOff>1583459</xdr:rowOff>
    </xdr:to>
    <xdr:sp macro="" textlink="">
      <xdr:nvSpPr>
        <xdr:cNvPr id="16" name="テキスト ボックス 15"/>
        <xdr:cNvSpPr txBox="1"/>
      </xdr:nvSpPr>
      <xdr:spPr bwMode="auto">
        <a:xfrm>
          <a:off x="4000500" y="47924357"/>
          <a:ext cx="3134173" cy="2363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研究の遂行</a:t>
          </a:r>
          <a:endParaRPr kumimoji="1" lang="en-US" altLang="ja-JP" sz="1100">
            <a:solidFill>
              <a:schemeClr val="dk1"/>
            </a:solidFill>
            <a:latin typeface="+mn-lt"/>
            <a:ea typeface="+mn-ea"/>
            <a:cs typeface="+mn-cs"/>
          </a:endParaRPr>
        </a:p>
        <a:p>
          <a:pPr algn="ctr"/>
          <a:endParaRPr kumimoji="1" lang="ja-JP" altLang="en-US" sz="1100"/>
        </a:p>
      </xdr:txBody>
    </xdr:sp>
    <xdr:clientData/>
  </xdr:twoCellAnchor>
  <xdr:twoCellAnchor>
    <xdr:from>
      <xdr:col>24</xdr:col>
      <xdr:colOff>47626</xdr:colOff>
      <xdr:row>763</xdr:row>
      <xdr:rowOff>1292678</xdr:rowOff>
    </xdr:from>
    <xdr:to>
      <xdr:col>32</xdr:col>
      <xdr:colOff>54429</xdr:colOff>
      <xdr:row>763</xdr:row>
      <xdr:rowOff>1659573</xdr:rowOff>
    </xdr:to>
    <xdr:sp macro="" textlink="">
      <xdr:nvSpPr>
        <xdr:cNvPr id="17" name="大かっこ 16"/>
        <xdr:cNvSpPr/>
      </xdr:nvSpPr>
      <xdr:spPr bwMode="auto">
        <a:xfrm flipV="1">
          <a:off x="4782912" y="47869928"/>
          <a:ext cx="1585231" cy="3668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7" zoomScale="75" zoomScaleNormal="75" zoomScaleSheetLayoutView="75" zoomScalePageLayoutView="85" workbookViewId="0">
      <selection activeCell="A734" sqref="A734:AX734"/>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709</v>
      </c>
      <c r="AK2" s="940"/>
      <c r="AL2" s="940"/>
      <c r="AM2" s="940"/>
      <c r="AN2" s="98" t="s">
        <v>405</v>
      </c>
      <c r="AO2" s="940">
        <v>20</v>
      </c>
      <c r="AP2" s="940"/>
      <c r="AQ2" s="940"/>
      <c r="AR2" s="99" t="s">
        <v>708</v>
      </c>
      <c r="AS2" s="946">
        <v>311</v>
      </c>
      <c r="AT2" s="946"/>
      <c r="AU2" s="946"/>
      <c r="AV2" s="98" t="str">
        <f>IF(AW2="","","-")</f>
        <v/>
      </c>
      <c r="AW2" s="906"/>
      <c r="AX2" s="906"/>
    </row>
    <row r="3" spans="1:50" ht="21" customHeight="1" thickBot="1" x14ac:dyDescent="0.25">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2">
      <c r="A4" s="702" t="s">
        <v>25</v>
      </c>
      <c r="B4" s="703"/>
      <c r="C4" s="703"/>
      <c r="D4" s="703"/>
      <c r="E4" s="703"/>
      <c r="F4" s="703"/>
      <c r="G4" s="680" t="s">
        <v>776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2">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2">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2">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388</v>
      </c>
      <c r="Z7" s="439"/>
      <c r="AA7" s="439"/>
      <c r="AB7" s="439"/>
      <c r="AC7" s="439"/>
      <c r="AD7" s="919"/>
      <c r="AE7" s="907" t="s">
        <v>717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2">
      <c r="A8" s="494" t="s">
        <v>256</v>
      </c>
      <c r="B8" s="495"/>
      <c r="C8" s="495"/>
      <c r="D8" s="495"/>
      <c r="E8" s="495"/>
      <c r="F8" s="496"/>
      <c r="G8" s="941" t="str">
        <f>入力規則等!A27</f>
        <v>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2">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2">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2">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2">
      <c r="A12" s="959" t="s">
        <v>24</v>
      </c>
      <c r="B12" s="960"/>
      <c r="C12" s="960"/>
      <c r="D12" s="960"/>
      <c r="E12" s="960"/>
      <c r="F12" s="961"/>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2">
      <c r="A13" s="612"/>
      <c r="B13" s="613"/>
      <c r="C13" s="613"/>
      <c r="D13" s="613"/>
      <c r="E13" s="613"/>
      <c r="F13" s="614"/>
      <c r="G13" s="721" t="s">
        <v>6</v>
      </c>
      <c r="H13" s="722"/>
      <c r="I13" s="762" t="s">
        <v>7</v>
      </c>
      <c r="J13" s="763"/>
      <c r="K13" s="763"/>
      <c r="L13" s="763"/>
      <c r="M13" s="763"/>
      <c r="N13" s="763"/>
      <c r="O13" s="764"/>
      <c r="P13" s="655">
        <v>34</v>
      </c>
      <c r="Q13" s="656"/>
      <c r="R13" s="656"/>
      <c r="S13" s="656"/>
      <c r="T13" s="656"/>
      <c r="U13" s="656"/>
      <c r="V13" s="657"/>
      <c r="W13" s="655">
        <v>35</v>
      </c>
      <c r="X13" s="656"/>
      <c r="Y13" s="656"/>
      <c r="Z13" s="656"/>
      <c r="AA13" s="656"/>
      <c r="AB13" s="656"/>
      <c r="AC13" s="657"/>
      <c r="AD13" s="655">
        <v>36</v>
      </c>
      <c r="AE13" s="656"/>
      <c r="AF13" s="656"/>
      <c r="AG13" s="656"/>
      <c r="AH13" s="656"/>
      <c r="AI13" s="656"/>
      <c r="AJ13" s="657"/>
      <c r="AK13" s="655">
        <v>36</v>
      </c>
      <c r="AL13" s="656"/>
      <c r="AM13" s="656"/>
      <c r="AN13" s="656"/>
      <c r="AO13" s="656"/>
      <c r="AP13" s="656"/>
      <c r="AQ13" s="657"/>
      <c r="AR13" s="915">
        <v>36</v>
      </c>
      <c r="AS13" s="916"/>
      <c r="AT13" s="916"/>
      <c r="AU13" s="916"/>
      <c r="AV13" s="916"/>
      <c r="AW13" s="916"/>
      <c r="AX13" s="917"/>
    </row>
    <row r="14" spans="1:50" ht="21" customHeight="1" x14ac:dyDescent="0.2">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t="s">
        <v>746</v>
      </c>
      <c r="AL14" s="656"/>
      <c r="AM14" s="656"/>
      <c r="AN14" s="656"/>
      <c r="AO14" s="656"/>
      <c r="AP14" s="656"/>
      <c r="AQ14" s="657"/>
      <c r="AR14" s="786"/>
      <c r="AS14" s="786"/>
      <c r="AT14" s="786"/>
      <c r="AU14" s="786"/>
      <c r="AV14" s="786"/>
      <c r="AW14" s="786"/>
      <c r="AX14" s="787"/>
    </row>
    <row r="15" spans="1:50" ht="21" customHeight="1" x14ac:dyDescent="0.2">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746</v>
      </c>
      <c r="AL15" s="656"/>
      <c r="AM15" s="656"/>
      <c r="AN15" s="656"/>
      <c r="AO15" s="656"/>
      <c r="AP15" s="656"/>
      <c r="AQ15" s="657"/>
      <c r="AR15" s="655"/>
      <c r="AS15" s="656"/>
      <c r="AT15" s="656"/>
      <c r="AU15" s="656"/>
      <c r="AV15" s="656"/>
      <c r="AW15" s="656"/>
      <c r="AX15" s="801"/>
    </row>
    <row r="16" spans="1:50" ht="21" customHeight="1" x14ac:dyDescent="0.2">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747</v>
      </c>
      <c r="AL16" s="656"/>
      <c r="AM16" s="656"/>
      <c r="AN16" s="656"/>
      <c r="AO16" s="656"/>
      <c r="AP16" s="656"/>
      <c r="AQ16" s="657"/>
      <c r="AR16" s="755"/>
      <c r="AS16" s="756"/>
      <c r="AT16" s="756"/>
      <c r="AU16" s="756"/>
      <c r="AV16" s="756"/>
      <c r="AW16" s="756"/>
      <c r="AX16" s="757"/>
    </row>
    <row r="17" spans="1:50" ht="24.75" customHeight="1" x14ac:dyDescent="0.2">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747</v>
      </c>
      <c r="AL17" s="656"/>
      <c r="AM17" s="656"/>
      <c r="AN17" s="656"/>
      <c r="AO17" s="656"/>
      <c r="AP17" s="656"/>
      <c r="AQ17" s="657"/>
      <c r="AR17" s="913"/>
      <c r="AS17" s="913"/>
      <c r="AT17" s="913"/>
      <c r="AU17" s="913"/>
      <c r="AV17" s="913"/>
      <c r="AW17" s="913"/>
      <c r="AX17" s="914"/>
    </row>
    <row r="18" spans="1:50" ht="24.75" customHeight="1" x14ac:dyDescent="0.2">
      <c r="A18" s="612"/>
      <c r="B18" s="613"/>
      <c r="C18" s="613"/>
      <c r="D18" s="613"/>
      <c r="E18" s="613"/>
      <c r="F18" s="614"/>
      <c r="G18" s="725"/>
      <c r="H18" s="726"/>
      <c r="I18" s="714" t="s">
        <v>20</v>
      </c>
      <c r="J18" s="715"/>
      <c r="K18" s="715"/>
      <c r="L18" s="715"/>
      <c r="M18" s="715"/>
      <c r="N18" s="715"/>
      <c r="O18" s="716"/>
      <c r="P18" s="873">
        <f>SUM(P13:V17)</f>
        <v>34</v>
      </c>
      <c r="Q18" s="874"/>
      <c r="R18" s="874"/>
      <c r="S18" s="874"/>
      <c r="T18" s="874"/>
      <c r="U18" s="874"/>
      <c r="V18" s="875"/>
      <c r="W18" s="873">
        <f>SUM(W13:AC17)</f>
        <v>35</v>
      </c>
      <c r="X18" s="874"/>
      <c r="Y18" s="874"/>
      <c r="Z18" s="874"/>
      <c r="AA18" s="874"/>
      <c r="AB18" s="874"/>
      <c r="AC18" s="875"/>
      <c r="AD18" s="873">
        <f>SUM(AD13:AJ17)</f>
        <v>36</v>
      </c>
      <c r="AE18" s="874"/>
      <c r="AF18" s="874"/>
      <c r="AG18" s="874"/>
      <c r="AH18" s="874"/>
      <c r="AI18" s="874"/>
      <c r="AJ18" s="875"/>
      <c r="AK18" s="873">
        <f>SUM(AK13:AQ17)</f>
        <v>36</v>
      </c>
      <c r="AL18" s="874"/>
      <c r="AM18" s="874"/>
      <c r="AN18" s="874"/>
      <c r="AO18" s="874"/>
      <c r="AP18" s="874"/>
      <c r="AQ18" s="875"/>
      <c r="AR18" s="873">
        <f>SUM(AR13:AX17)</f>
        <v>36</v>
      </c>
      <c r="AS18" s="874"/>
      <c r="AT18" s="874"/>
      <c r="AU18" s="874"/>
      <c r="AV18" s="874"/>
      <c r="AW18" s="874"/>
      <c r="AX18" s="876"/>
    </row>
    <row r="19" spans="1:50" ht="24.75" customHeight="1" x14ac:dyDescent="0.2">
      <c r="A19" s="612"/>
      <c r="B19" s="613"/>
      <c r="C19" s="613"/>
      <c r="D19" s="613"/>
      <c r="E19" s="613"/>
      <c r="F19" s="614"/>
      <c r="G19" s="871" t="s">
        <v>9</v>
      </c>
      <c r="H19" s="872"/>
      <c r="I19" s="872"/>
      <c r="J19" s="872"/>
      <c r="K19" s="872"/>
      <c r="L19" s="872"/>
      <c r="M19" s="872"/>
      <c r="N19" s="872"/>
      <c r="O19" s="872"/>
      <c r="P19" s="655">
        <v>34</v>
      </c>
      <c r="Q19" s="656"/>
      <c r="R19" s="656"/>
      <c r="S19" s="656"/>
      <c r="T19" s="656"/>
      <c r="U19" s="656"/>
      <c r="V19" s="657"/>
      <c r="W19" s="655">
        <v>31</v>
      </c>
      <c r="X19" s="656"/>
      <c r="Y19" s="656"/>
      <c r="Z19" s="656"/>
      <c r="AA19" s="656"/>
      <c r="AB19" s="656"/>
      <c r="AC19" s="657"/>
      <c r="AD19" s="655">
        <v>31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2">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0.88571428571428568</v>
      </c>
      <c r="X20" s="316"/>
      <c r="Y20" s="316"/>
      <c r="Z20" s="316"/>
      <c r="AA20" s="316"/>
      <c r="AB20" s="316"/>
      <c r="AC20" s="316"/>
      <c r="AD20" s="316">
        <f t="shared" ref="AD20" si="1">IF(AD18=0, "-", SUM(AD19)/AD18)</f>
        <v>0.86111111111111116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2">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0.88571428571428568</v>
      </c>
      <c r="X21" s="316"/>
      <c r="Y21" s="316"/>
      <c r="Z21" s="316"/>
      <c r="AA21" s="316"/>
      <c r="AB21" s="316"/>
      <c r="AC21" s="316"/>
      <c r="AD21" s="316">
        <f t="shared" ref="AD21" si="3">IF(AD19=0, "-", SUM(AD19)/SUM(AD13,AD14))</f>
        <v>0.86111111111111116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2">
      <c r="A22" s="968" t="s">
        <v>706</v>
      </c>
      <c r="B22" s="969"/>
      <c r="C22" s="969"/>
      <c r="D22" s="969"/>
      <c r="E22" s="969"/>
      <c r="F22" s="970"/>
      <c r="G22" s="964" t="s">
        <v>333</v>
      </c>
      <c r="H22" s="222"/>
      <c r="I22" s="222"/>
      <c r="J22" s="222"/>
      <c r="K22" s="222"/>
      <c r="L22" s="222"/>
      <c r="M22" s="222"/>
      <c r="N22" s="222"/>
      <c r="O22" s="223"/>
      <c r="P22" s="929" t="s">
        <v>704</v>
      </c>
      <c r="Q22" s="222"/>
      <c r="R22" s="222"/>
      <c r="S22" s="222"/>
      <c r="T22" s="222"/>
      <c r="U22" s="222"/>
      <c r="V22" s="223"/>
      <c r="W22" s="929" t="s">
        <v>705</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2">
      <c r="A23" s="971"/>
      <c r="B23" s="972"/>
      <c r="C23" s="972"/>
      <c r="D23" s="972"/>
      <c r="E23" s="972"/>
      <c r="F23" s="973"/>
      <c r="G23" s="965" t="s">
        <v>720</v>
      </c>
      <c r="H23" s="966"/>
      <c r="I23" s="966"/>
      <c r="J23" s="966"/>
      <c r="K23" s="966"/>
      <c r="L23" s="966"/>
      <c r="M23" s="966"/>
      <c r="N23" s="966"/>
      <c r="O23" s="967"/>
      <c r="P23" s="915">
        <v>36</v>
      </c>
      <c r="Q23" s="916"/>
      <c r="R23" s="916"/>
      <c r="S23" s="916"/>
      <c r="T23" s="916"/>
      <c r="U23" s="916"/>
      <c r="V23" s="930"/>
      <c r="W23" s="915">
        <v>36</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2">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2">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2">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2">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2">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5">
      <c r="A29" s="974"/>
      <c r="B29" s="975"/>
      <c r="C29" s="975"/>
      <c r="D29" s="975"/>
      <c r="E29" s="975"/>
      <c r="F29" s="976"/>
      <c r="G29" s="937" t="s">
        <v>334</v>
      </c>
      <c r="H29" s="938"/>
      <c r="I29" s="938"/>
      <c r="J29" s="938"/>
      <c r="K29" s="938"/>
      <c r="L29" s="938"/>
      <c r="M29" s="938"/>
      <c r="N29" s="938"/>
      <c r="O29" s="939"/>
      <c r="P29" s="655">
        <v>36</v>
      </c>
      <c r="Q29" s="656"/>
      <c r="R29" s="656"/>
      <c r="S29" s="656"/>
      <c r="T29" s="656"/>
      <c r="U29" s="656"/>
      <c r="V29" s="657"/>
      <c r="W29" s="947">
        <f>AR13</f>
        <v>36</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2">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389</v>
      </c>
      <c r="AF30" s="854"/>
      <c r="AG30" s="854"/>
      <c r="AH30" s="855"/>
      <c r="AI30" s="910" t="s">
        <v>411</v>
      </c>
      <c r="AJ30" s="910"/>
      <c r="AK30" s="910"/>
      <c r="AL30" s="853"/>
      <c r="AM30" s="910" t="s">
        <v>508</v>
      </c>
      <c r="AN30" s="910"/>
      <c r="AO30" s="910"/>
      <c r="AP30" s="853"/>
      <c r="AQ30" s="765" t="s">
        <v>232</v>
      </c>
      <c r="AR30" s="766"/>
      <c r="AS30" s="766"/>
      <c r="AT30" s="767"/>
      <c r="AU30" s="772" t="s">
        <v>134</v>
      </c>
      <c r="AV30" s="772"/>
      <c r="AW30" s="772"/>
      <c r="AX30" s="912"/>
    </row>
    <row r="31" spans="1:50" ht="18.75"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3</v>
      </c>
      <c r="AR31" s="201"/>
      <c r="AS31" s="136" t="s">
        <v>233</v>
      </c>
      <c r="AT31" s="137"/>
      <c r="AU31" s="200" t="s">
        <v>717</v>
      </c>
      <c r="AV31" s="200"/>
      <c r="AW31" s="392" t="s">
        <v>179</v>
      </c>
      <c r="AX31" s="393"/>
    </row>
    <row r="32" spans="1:50" ht="23.25" customHeight="1" x14ac:dyDescent="0.2">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723</v>
      </c>
      <c r="AC32" s="460"/>
      <c r="AD32" s="460"/>
      <c r="AE32" s="218">
        <v>3.6</v>
      </c>
      <c r="AF32" s="219"/>
      <c r="AG32" s="219"/>
      <c r="AH32" s="219"/>
      <c r="AI32" s="218">
        <v>3.4</v>
      </c>
      <c r="AJ32" s="219"/>
      <c r="AK32" s="219"/>
      <c r="AL32" s="219"/>
      <c r="AM32" s="218">
        <v>3.4</v>
      </c>
      <c r="AN32" s="219"/>
      <c r="AO32" s="219"/>
      <c r="AP32" s="219"/>
      <c r="AQ32" s="336" t="s">
        <v>717</v>
      </c>
      <c r="AR32" s="208"/>
      <c r="AS32" s="208"/>
      <c r="AT32" s="337"/>
      <c r="AU32" s="219" t="s">
        <v>717</v>
      </c>
      <c r="AV32" s="219"/>
      <c r="AW32" s="219"/>
      <c r="AX32" s="221"/>
    </row>
    <row r="33" spans="1:51" ht="23.25" customHeight="1" x14ac:dyDescent="0.2">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v>4</v>
      </c>
      <c r="AF33" s="219"/>
      <c r="AG33" s="219"/>
      <c r="AH33" s="219"/>
      <c r="AI33" s="218">
        <v>4</v>
      </c>
      <c r="AJ33" s="219"/>
      <c r="AK33" s="219"/>
      <c r="AL33" s="219"/>
      <c r="AM33" s="218">
        <v>4</v>
      </c>
      <c r="AN33" s="219"/>
      <c r="AO33" s="219"/>
      <c r="AP33" s="219"/>
      <c r="AQ33" s="336">
        <v>4</v>
      </c>
      <c r="AR33" s="208"/>
      <c r="AS33" s="208"/>
      <c r="AT33" s="337"/>
      <c r="AU33" s="219" t="s">
        <v>717</v>
      </c>
      <c r="AV33" s="219"/>
      <c r="AW33" s="219"/>
      <c r="AX33" s="221"/>
    </row>
    <row r="34" spans="1:51" ht="23.25" customHeight="1" x14ac:dyDescent="0.2">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90</v>
      </c>
      <c r="AF34" s="219"/>
      <c r="AG34" s="219"/>
      <c r="AH34" s="219"/>
      <c r="AI34" s="218">
        <v>85</v>
      </c>
      <c r="AJ34" s="219"/>
      <c r="AK34" s="219"/>
      <c r="AL34" s="219"/>
      <c r="AM34" s="218">
        <v>85</v>
      </c>
      <c r="AN34" s="219"/>
      <c r="AO34" s="219"/>
      <c r="AP34" s="219"/>
      <c r="AQ34" s="336" t="s">
        <v>717</v>
      </c>
      <c r="AR34" s="208"/>
      <c r="AS34" s="208"/>
      <c r="AT34" s="337"/>
      <c r="AU34" s="219" t="s">
        <v>717</v>
      </c>
      <c r="AV34" s="219"/>
      <c r="AW34" s="219"/>
      <c r="AX34" s="221"/>
    </row>
    <row r="35" spans="1:51" ht="23.25" customHeight="1" x14ac:dyDescent="0.2">
      <c r="A35" s="228" t="s">
        <v>380</v>
      </c>
      <c r="B35" s="229"/>
      <c r="C35" s="229"/>
      <c r="D35" s="229"/>
      <c r="E35" s="229"/>
      <c r="F35" s="230"/>
      <c r="G35" s="234" t="s">
        <v>774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2">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5"/>
      <c r="AY37">
        <f>COUNTA($G$39)</f>
        <v>0</v>
      </c>
    </row>
    <row r="38" spans="1:51" ht="18.75" hidden="1"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2">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2">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2">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2">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2">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5"/>
      <c r="AY44">
        <f>COUNTA($G$46)</f>
        <v>0</v>
      </c>
    </row>
    <row r="45" spans="1:51" ht="18.75" hidden="1"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2">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2">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2">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2">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0" t="s">
        <v>134</v>
      </c>
      <c r="AV51" s="920"/>
      <c r="AW51" s="920"/>
      <c r="AX51" s="921"/>
      <c r="AY51">
        <f>COUNTA($G$53)</f>
        <v>0</v>
      </c>
    </row>
    <row r="52" spans="1:51" ht="18.75" hidden="1"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2">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2">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2">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2">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0" t="s">
        <v>134</v>
      </c>
      <c r="AV58" s="920"/>
      <c r="AW58" s="920"/>
      <c r="AX58" s="921"/>
      <c r="AY58">
        <f>COUNTA($G$60)</f>
        <v>0</v>
      </c>
    </row>
    <row r="59" spans="1:51" ht="18.75" hidden="1"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2">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2">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2">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2">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2">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2">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2">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2">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2">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2">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2">
      <c r="A78" s="329" t="s">
        <v>724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2">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2">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2">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2">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2">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2">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2">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2">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2">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2">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2">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2">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2">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2">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2">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2">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2">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5">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hidden="1" customHeight="1" x14ac:dyDescent="0.2">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hidden="1" customHeight="1" x14ac:dyDescent="0.2">
      <c r="A101" s="418"/>
      <c r="B101" s="419"/>
      <c r="C101" s="419"/>
      <c r="D101" s="419"/>
      <c r="E101" s="419"/>
      <c r="F101" s="420"/>
      <c r="G101" s="108"/>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c r="AC101" s="460"/>
      <c r="AD101" s="460"/>
      <c r="AE101" s="282"/>
      <c r="AF101" s="282"/>
      <c r="AG101" s="282"/>
      <c r="AH101" s="282"/>
      <c r="AI101" s="282"/>
      <c r="AJ101" s="282"/>
      <c r="AK101" s="282"/>
      <c r="AL101" s="282"/>
      <c r="AM101" s="282"/>
      <c r="AN101" s="282"/>
      <c r="AO101" s="282"/>
      <c r="AP101" s="282"/>
      <c r="AQ101" s="282"/>
      <c r="AR101" s="282"/>
      <c r="AS101" s="282"/>
      <c r="AT101" s="282"/>
      <c r="AU101" s="218"/>
      <c r="AV101" s="219"/>
      <c r="AW101" s="219"/>
      <c r="AX101" s="221"/>
    </row>
    <row r="102" spans="1:60" ht="23.25" hidden="1" customHeight="1" x14ac:dyDescent="0.2">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c r="AC102" s="460"/>
      <c r="AD102" s="460"/>
      <c r="AE102" s="282"/>
      <c r="AF102" s="282"/>
      <c r="AG102" s="282"/>
      <c r="AH102" s="282"/>
      <c r="AI102" s="282"/>
      <c r="AJ102" s="282"/>
      <c r="AK102" s="282"/>
      <c r="AL102" s="282"/>
      <c r="AM102" s="282"/>
      <c r="AN102" s="282"/>
      <c r="AO102" s="282"/>
      <c r="AP102" s="282"/>
      <c r="AQ102" s="282"/>
      <c r="AR102" s="282"/>
      <c r="AS102" s="282"/>
      <c r="AT102" s="282"/>
      <c r="AU102" s="225"/>
      <c r="AV102" s="226"/>
      <c r="AW102" s="226"/>
      <c r="AX102" s="321"/>
    </row>
    <row r="103" spans="1:60" ht="31.5" hidden="1" customHeight="1" x14ac:dyDescent="0.2">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2">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2">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2">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2">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2">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2">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2">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customHeight="1" x14ac:dyDescent="0.2">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1</v>
      </c>
    </row>
    <row r="113" spans="1:51" ht="23.25" customHeight="1" x14ac:dyDescent="0.2">
      <c r="A113" s="418"/>
      <c r="B113" s="419"/>
      <c r="C113" s="419"/>
      <c r="D113" s="419"/>
      <c r="E113" s="419"/>
      <c r="F113" s="420"/>
      <c r="G113" s="108" t="s">
        <v>725</v>
      </c>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t="s">
        <v>726</v>
      </c>
      <c r="AC113" s="545"/>
      <c r="AD113" s="546"/>
      <c r="AE113" s="282">
        <v>6</v>
      </c>
      <c r="AF113" s="282"/>
      <c r="AG113" s="282"/>
      <c r="AH113" s="282"/>
      <c r="AI113" s="282">
        <v>9</v>
      </c>
      <c r="AJ113" s="282"/>
      <c r="AK113" s="282"/>
      <c r="AL113" s="282"/>
      <c r="AM113" s="282">
        <v>9</v>
      </c>
      <c r="AN113" s="282"/>
      <c r="AO113" s="282"/>
      <c r="AP113" s="282"/>
      <c r="AQ113" s="218" t="s">
        <v>805</v>
      </c>
      <c r="AR113" s="219"/>
      <c r="AS113" s="219"/>
      <c r="AT113" s="220"/>
      <c r="AU113" s="282" t="s">
        <v>806</v>
      </c>
      <c r="AV113" s="282"/>
      <c r="AW113" s="282"/>
      <c r="AX113" s="283"/>
      <c r="AY113">
        <f>$AY$112</f>
        <v>1</v>
      </c>
    </row>
    <row r="114" spans="1:51" ht="23.25" customHeight="1" x14ac:dyDescent="0.2">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t="s">
        <v>726</v>
      </c>
      <c r="AC114" s="468"/>
      <c r="AD114" s="469"/>
      <c r="AE114" s="549">
        <v>6</v>
      </c>
      <c r="AF114" s="549"/>
      <c r="AG114" s="549"/>
      <c r="AH114" s="549"/>
      <c r="AI114" s="549">
        <v>9</v>
      </c>
      <c r="AJ114" s="549"/>
      <c r="AK114" s="549"/>
      <c r="AL114" s="549"/>
      <c r="AM114" s="549">
        <v>9</v>
      </c>
      <c r="AN114" s="549"/>
      <c r="AO114" s="549"/>
      <c r="AP114" s="549"/>
      <c r="AQ114" s="218">
        <v>9</v>
      </c>
      <c r="AR114" s="219"/>
      <c r="AS114" s="219"/>
      <c r="AT114" s="220"/>
      <c r="AU114" s="218">
        <v>9</v>
      </c>
      <c r="AV114" s="219"/>
      <c r="AW114" s="219"/>
      <c r="AX114" s="221"/>
      <c r="AY114">
        <f>$AY$112</f>
        <v>1</v>
      </c>
    </row>
    <row r="115" spans="1:51" ht="23.25" customHeight="1" x14ac:dyDescent="0.2">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2">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v>4500</v>
      </c>
      <c r="AF116" s="282"/>
      <c r="AG116" s="282"/>
      <c r="AH116" s="282"/>
      <c r="AI116" s="282">
        <v>2970</v>
      </c>
      <c r="AJ116" s="282"/>
      <c r="AK116" s="282"/>
      <c r="AL116" s="282"/>
      <c r="AM116" s="282">
        <v>2878</v>
      </c>
      <c r="AN116" s="282"/>
      <c r="AO116" s="282"/>
      <c r="AP116" s="282"/>
      <c r="AQ116" s="218">
        <v>2717</v>
      </c>
      <c r="AR116" s="219"/>
      <c r="AS116" s="219"/>
      <c r="AT116" s="219"/>
      <c r="AU116" s="219"/>
      <c r="AV116" s="219"/>
      <c r="AW116" s="219"/>
      <c r="AX116" s="221"/>
    </row>
    <row r="117" spans="1:51" ht="46.5" customHeight="1" thickBot="1" x14ac:dyDescent="0.2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730</v>
      </c>
      <c r="AF117" s="550"/>
      <c r="AG117" s="550"/>
      <c r="AH117" s="550"/>
      <c r="AI117" s="550" t="s">
        <v>731</v>
      </c>
      <c r="AJ117" s="550"/>
      <c r="AK117" s="550"/>
      <c r="AL117" s="550"/>
      <c r="AM117" s="550" t="s">
        <v>797</v>
      </c>
      <c r="AN117" s="550"/>
      <c r="AO117" s="550"/>
      <c r="AP117" s="550"/>
      <c r="AQ117" s="550" t="s">
        <v>807</v>
      </c>
      <c r="AR117" s="550"/>
      <c r="AS117" s="550"/>
      <c r="AT117" s="550"/>
      <c r="AU117" s="550"/>
      <c r="AV117" s="550"/>
      <c r="AW117" s="550"/>
      <c r="AX117" s="551"/>
    </row>
    <row r="118" spans="1:51" ht="25.5" hidden="1" customHeight="1" x14ac:dyDescent="0.2">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0</v>
      </c>
    </row>
    <row r="119" spans="1:51" ht="23.25" hidden="1" customHeight="1" x14ac:dyDescent="0.2">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2">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2">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2">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2">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2">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2">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2">
      <c r="A130" s="189" t="s">
        <v>404</v>
      </c>
      <c r="B130" s="186"/>
      <c r="C130" s="185" t="s">
        <v>236</v>
      </c>
      <c r="D130" s="186"/>
      <c r="E130" s="170" t="s">
        <v>265</v>
      </c>
      <c r="F130" s="171"/>
      <c r="G130" s="172" t="s">
        <v>405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2">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2">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746</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746</v>
      </c>
      <c r="AN135" s="208"/>
      <c r="AO135" s="208"/>
      <c r="AP135" s="208"/>
      <c r="AQ135" s="207" t="s">
        <v>717</v>
      </c>
      <c r="AR135" s="208"/>
      <c r="AS135" s="208"/>
      <c r="AT135" s="208"/>
      <c r="AU135" s="207" t="s">
        <v>717</v>
      </c>
      <c r="AV135" s="208"/>
      <c r="AW135" s="208"/>
      <c r="AX135" s="209"/>
      <c r="AY135">
        <f t="shared" si="13"/>
        <v>1</v>
      </c>
    </row>
    <row r="136" spans="1:51" ht="18.75" hidden="1"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2">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2">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2">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2">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customHeight="1" x14ac:dyDescent="0.2">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1</v>
      </c>
    </row>
    <row r="181" spans="1:51" ht="22.5"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1</v>
      </c>
    </row>
    <row r="182" spans="1:51" ht="22.5" customHeight="1" x14ac:dyDescent="0.2">
      <c r="A182" s="190"/>
      <c r="B182" s="187"/>
      <c r="C182" s="181"/>
      <c r="D182" s="187"/>
      <c r="E182" s="181"/>
      <c r="F182" s="182"/>
      <c r="G182" s="107" t="s">
        <v>733</v>
      </c>
      <c r="H182" s="108"/>
      <c r="I182" s="108"/>
      <c r="J182" s="108"/>
      <c r="K182" s="108"/>
      <c r="L182" s="108"/>
      <c r="M182" s="108"/>
      <c r="N182" s="108"/>
      <c r="O182" s="108"/>
      <c r="P182" s="109"/>
      <c r="Q182" s="128" t="s">
        <v>717</v>
      </c>
      <c r="R182" s="108"/>
      <c r="S182" s="108"/>
      <c r="T182" s="108"/>
      <c r="U182" s="108"/>
      <c r="V182" s="108"/>
      <c r="W182" s="108"/>
      <c r="X182" s="108"/>
      <c r="Y182" s="108"/>
      <c r="Z182" s="108"/>
      <c r="AA182" s="290"/>
      <c r="AB182" s="144" t="s">
        <v>717</v>
      </c>
      <c r="AC182" s="145"/>
      <c r="AD182" s="145"/>
      <c r="AE182" s="150" t="s">
        <v>734</v>
      </c>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1</v>
      </c>
    </row>
    <row r="183" spans="1:51" ht="22.5"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1</v>
      </c>
    </row>
    <row r="184" spans="1:51" ht="25.5"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1</v>
      </c>
    </row>
    <row r="185" spans="1:51" ht="22.5"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t="s">
        <v>749</v>
      </c>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1</v>
      </c>
    </row>
    <row r="186" spans="1:51" ht="22.5"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1</v>
      </c>
    </row>
    <row r="187" spans="1:51" ht="23.25"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2">
      <c r="A188" s="190"/>
      <c r="B188" s="187"/>
      <c r="C188" s="181"/>
      <c r="D188" s="187"/>
      <c r="E188" s="128" t="s">
        <v>748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2">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2">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2">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2">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2">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2">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2">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2">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2">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2">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2">
      <c r="A430" s="190"/>
      <c r="B430" s="187"/>
      <c r="C430" s="179" t="s">
        <v>670</v>
      </c>
      <c r="D430" s="927"/>
      <c r="E430" s="175" t="s">
        <v>398</v>
      </c>
      <c r="F430" s="893"/>
      <c r="G430" s="894" t="s">
        <v>252</v>
      </c>
      <c r="H430" s="126"/>
      <c r="I430" s="126"/>
      <c r="J430" s="895" t="s">
        <v>717</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2">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2">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2">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746</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2">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746</v>
      </c>
      <c r="AN434" s="208"/>
      <c r="AO434" s="208"/>
      <c r="AP434" s="337"/>
      <c r="AQ434" s="336" t="s">
        <v>717</v>
      </c>
      <c r="AR434" s="208"/>
      <c r="AS434" s="208"/>
      <c r="AT434" s="337"/>
      <c r="AU434" s="208" t="s">
        <v>717</v>
      </c>
      <c r="AV434" s="208"/>
      <c r="AW434" s="208"/>
      <c r="AX434" s="209"/>
      <c r="AY434">
        <f t="shared" si="63"/>
        <v>1</v>
      </c>
    </row>
    <row r="435" spans="1:51" ht="23.25" customHeigh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746</v>
      </c>
      <c r="AN435" s="208"/>
      <c r="AO435" s="208"/>
      <c r="AP435" s="337"/>
      <c r="AQ435" s="336" t="s">
        <v>717</v>
      </c>
      <c r="AR435" s="208"/>
      <c r="AS435" s="208"/>
      <c r="AT435" s="337"/>
      <c r="AU435" s="208" t="s">
        <v>717</v>
      </c>
      <c r="AV435" s="208"/>
      <c r="AW435" s="208"/>
      <c r="AX435" s="209"/>
      <c r="AY435">
        <f t="shared" si="63"/>
        <v>1</v>
      </c>
    </row>
    <row r="436" spans="1:51" ht="18.75" hidden="1" customHeight="1" x14ac:dyDescent="0.2">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2">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2">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2">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2">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2">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2">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2">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2">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2">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2">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2">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2">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2">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2">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2">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2">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746</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2">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746</v>
      </c>
      <c r="AN459" s="208"/>
      <c r="AO459" s="208"/>
      <c r="AP459" s="337"/>
      <c r="AQ459" s="336" t="s">
        <v>717</v>
      </c>
      <c r="AR459" s="208"/>
      <c r="AS459" s="208"/>
      <c r="AT459" s="337"/>
      <c r="AU459" s="208" t="s">
        <v>717</v>
      </c>
      <c r="AV459" s="208"/>
      <c r="AW459" s="208"/>
      <c r="AX459" s="209"/>
      <c r="AY459">
        <f t="shared" si="68"/>
        <v>1</v>
      </c>
    </row>
    <row r="460" spans="1:51" ht="23.25" customHeigh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t="s">
        <v>746</v>
      </c>
      <c r="AN460" s="208"/>
      <c r="AO460" s="208"/>
      <c r="AP460" s="337"/>
      <c r="AQ460" s="336" t="s">
        <v>717</v>
      </c>
      <c r="AR460" s="208"/>
      <c r="AS460" s="208"/>
      <c r="AT460" s="337"/>
      <c r="AU460" s="208" t="s">
        <v>717</v>
      </c>
      <c r="AV460" s="208"/>
      <c r="AW460" s="208"/>
      <c r="AX460" s="209"/>
      <c r="AY460">
        <f t="shared" si="68"/>
        <v>1</v>
      </c>
    </row>
    <row r="461" spans="1:51" ht="18.75" hidden="1" customHeight="1" x14ac:dyDescent="0.2">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2">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2">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2">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2">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2">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2">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2">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2">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2">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2">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2">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2">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2">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2">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2">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2">
      <c r="A484" s="190"/>
      <c r="B484" s="187"/>
      <c r="C484" s="181"/>
      <c r="D484" s="187"/>
      <c r="E484" s="175" t="s">
        <v>401</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2">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2">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2">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2">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2">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2">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2">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2">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2">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2">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2">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2">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2">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2">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2">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2">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2">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2">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2">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2">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2">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2">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2">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2">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2">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2">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2">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2">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2">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2">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2">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402</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2">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2">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2">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2">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2">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2">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2">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2">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2">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2">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2">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2">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2">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2">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2">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2">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2">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2">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2">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2">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2">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2">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2">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2">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2">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2">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2">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2">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2">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2">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2">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401</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2">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2">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2">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2">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2">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2">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2">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2">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2">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2">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2">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2">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2">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2">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2">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2">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2">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2">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2">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2">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2">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2">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2">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2">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2">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2">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2">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2">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2">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2">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2">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402</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2">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2">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2">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2">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2">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2">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2">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2">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2">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2">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2">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2">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2">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2">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2">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2">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2">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2">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2">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2">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2">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2">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2">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2">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2">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2">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2">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2">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2">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2">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0.25" customHeight="1" x14ac:dyDescent="0.2">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18" customHeight="1" x14ac:dyDescent="0.2">
      <c r="A698" s="190"/>
      <c r="B698" s="187"/>
      <c r="C698" s="181"/>
      <c r="D698" s="187"/>
      <c r="E698" s="128" t="s">
        <v>819</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33" customHeight="1" thickBot="1" x14ac:dyDescent="0.25">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2">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2">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2">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744</v>
      </c>
      <c r="AE702" s="342"/>
      <c r="AF702" s="342"/>
      <c r="AG702" s="379" t="s">
        <v>751</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2">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744</v>
      </c>
      <c r="AE703" s="323"/>
      <c r="AF703" s="323"/>
      <c r="AG703" s="104" t="s">
        <v>752</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2">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744</v>
      </c>
      <c r="AE704" s="781"/>
      <c r="AF704" s="781"/>
      <c r="AG704" s="168" t="s">
        <v>753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2">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744</v>
      </c>
      <c r="AE705" s="713"/>
      <c r="AF705" s="713"/>
      <c r="AG705" s="128" t="s">
        <v>821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775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18" customHeight="1" x14ac:dyDescent="0.2">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820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2">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750</v>
      </c>
      <c r="AE708" s="603"/>
      <c r="AF708" s="603"/>
      <c r="AG708" s="740" t="s">
        <v>762</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2">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744</v>
      </c>
      <c r="AE709" s="323"/>
      <c r="AF709" s="323"/>
      <c r="AG709" s="104" t="s">
        <v>754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750</v>
      </c>
      <c r="AE710" s="323"/>
      <c r="AF710" s="323"/>
      <c r="AG710" s="104" t="s">
        <v>762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2">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744</v>
      </c>
      <c r="AE711" s="323"/>
      <c r="AF711" s="323"/>
      <c r="AG711" s="104" t="s">
        <v>755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750</v>
      </c>
      <c r="AE712" s="781"/>
      <c r="AF712" s="781"/>
      <c r="AG712" s="805" t="s">
        <v>762</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2">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750</v>
      </c>
      <c r="AE713" s="323"/>
      <c r="AF713" s="661"/>
      <c r="AG713" s="104" t="s">
        <v>763</v>
      </c>
      <c r="AH713" s="105"/>
      <c r="AI713" s="105"/>
      <c r="AJ713" s="105"/>
      <c r="AK713" s="105"/>
      <c r="AL713" s="105"/>
      <c r="AM713" s="105"/>
      <c r="AN713" s="105"/>
      <c r="AO713" s="105"/>
      <c r="AP713" s="105"/>
      <c r="AQ713" s="105"/>
      <c r="AR713" s="105"/>
      <c r="AS713" s="105"/>
      <c r="AT713" s="105"/>
      <c r="AU713" s="105"/>
      <c r="AV713" s="105"/>
      <c r="AW713" s="105"/>
      <c r="AX713" s="106"/>
    </row>
    <row r="714" spans="1:50" ht="44.25" customHeight="1" x14ac:dyDescent="0.2">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744</v>
      </c>
      <c r="AE714" s="803"/>
      <c r="AF714" s="804"/>
      <c r="AG714" s="734" t="s">
        <v>756</v>
      </c>
      <c r="AH714" s="735"/>
      <c r="AI714" s="735"/>
      <c r="AJ714" s="735"/>
      <c r="AK714" s="735"/>
      <c r="AL714" s="735"/>
      <c r="AM714" s="735"/>
      <c r="AN714" s="735"/>
      <c r="AO714" s="735"/>
      <c r="AP714" s="735"/>
      <c r="AQ714" s="735"/>
      <c r="AR714" s="735"/>
      <c r="AS714" s="735"/>
      <c r="AT714" s="735"/>
      <c r="AU714" s="735"/>
      <c r="AV714" s="735"/>
      <c r="AW714" s="735"/>
      <c r="AX714" s="736"/>
    </row>
    <row r="715" spans="1:50" ht="39.75" customHeight="1" x14ac:dyDescent="0.2">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744</v>
      </c>
      <c r="AE715" s="603"/>
      <c r="AF715" s="654"/>
      <c r="AG715" s="740" t="s">
        <v>757</v>
      </c>
      <c r="AH715" s="741"/>
      <c r="AI715" s="741"/>
      <c r="AJ715" s="741"/>
      <c r="AK715" s="741"/>
      <c r="AL715" s="741"/>
      <c r="AM715" s="741"/>
      <c r="AN715" s="741"/>
      <c r="AO715" s="741"/>
      <c r="AP715" s="741"/>
      <c r="AQ715" s="741"/>
      <c r="AR715" s="741"/>
      <c r="AS715" s="741"/>
      <c r="AT715" s="741"/>
      <c r="AU715" s="741"/>
      <c r="AV715" s="741"/>
      <c r="AW715" s="741"/>
      <c r="AX715" s="742"/>
    </row>
    <row r="716" spans="1:50" ht="54" customHeight="1" x14ac:dyDescent="0.2">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744</v>
      </c>
      <c r="AE716" s="625"/>
      <c r="AF716" s="625"/>
      <c r="AG716" s="104" t="s">
        <v>758</v>
      </c>
      <c r="AH716" s="105"/>
      <c r="AI716" s="105"/>
      <c r="AJ716" s="105"/>
      <c r="AK716" s="105"/>
      <c r="AL716" s="105"/>
      <c r="AM716" s="105"/>
      <c r="AN716" s="105"/>
      <c r="AO716" s="105"/>
      <c r="AP716" s="105"/>
      <c r="AQ716" s="105"/>
      <c r="AR716" s="105"/>
      <c r="AS716" s="105"/>
      <c r="AT716" s="105"/>
      <c r="AU716" s="105"/>
      <c r="AV716" s="105"/>
      <c r="AW716" s="105"/>
      <c r="AX716" s="106"/>
    </row>
    <row r="717" spans="1:50" ht="33" customHeight="1" x14ac:dyDescent="0.2">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744</v>
      </c>
      <c r="AE717" s="323"/>
      <c r="AF717" s="323"/>
      <c r="AG717" s="104" t="s">
        <v>759</v>
      </c>
      <c r="AH717" s="105"/>
      <c r="AI717" s="105"/>
      <c r="AJ717" s="105"/>
      <c r="AK717" s="105"/>
      <c r="AL717" s="105"/>
      <c r="AM717" s="105"/>
      <c r="AN717" s="105"/>
      <c r="AO717" s="105"/>
      <c r="AP717" s="105"/>
      <c r="AQ717" s="105"/>
      <c r="AR717" s="105"/>
      <c r="AS717" s="105"/>
      <c r="AT717" s="105"/>
      <c r="AU717" s="105"/>
      <c r="AV717" s="105"/>
      <c r="AW717" s="105"/>
      <c r="AX717" s="106"/>
    </row>
    <row r="718" spans="1:50" ht="34.5" customHeight="1" x14ac:dyDescent="0.2">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744</v>
      </c>
      <c r="AE718" s="323"/>
      <c r="AF718" s="323"/>
      <c r="AG718" s="130" t="s">
        <v>760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750</v>
      </c>
      <c r="AE719" s="603"/>
      <c r="AF719" s="603"/>
      <c r="AG719" s="128" t="s">
        <v>761</v>
      </c>
      <c r="AH719" s="108"/>
      <c r="AI719" s="108"/>
      <c r="AJ719" s="108"/>
      <c r="AK719" s="108"/>
      <c r="AL719" s="108"/>
      <c r="AM719" s="108"/>
      <c r="AN719" s="108"/>
      <c r="AO719" s="108"/>
      <c r="AP719" s="108"/>
      <c r="AQ719" s="108"/>
      <c r="AR719" s="108"/>
      <c r="AS719" s="108"/>
      <c r="AT719" s="108"/>
      <c r="AU719" s="108"/>
      <c r="AV719" s="108"/>
      <c r="AW719" s="108"/>
      <c r="AX719" s="129"/>
    </row>
    <row r="720" spans="1:50" ht="19.649999999999999" customHeight="1" x14ac:dyDescent="0.2">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2">
      <c r="A721" s="776"/>
      <c r="B721" s="777"/>
      <c r="C721" s="293"/>
      <c r="D721" s="294"/>
      <c r="E721" s="294"/>
      <c r="F721" s="295"/>
      <c r="G721" s="284"/>
      <c r="H721" s="285"/>
      <c r="I721" s="77" t="str">
        <f>IF(OR(G721="　", G721=""), "", "-")</f>
        <v/>
      </c>
      <c r="J721" s="288"/>
      <c r="K721" s="288"/>
      <c r="L721" s="77" t="str">
        <f>IF(M721="","","-")</f>
        <v/>
      </c>
      <c r="M721" s="78"/>
      <c r="N721" s="301" t="s">
        <v>717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2">
      <c r="A722" s="776"/>
      <c r="B722" s="777"/>
      <c r="C722" s="293"/>
      <c r="D722" s="294"/>
      <c r="E722" s="294"/>
      <c r="F722" s="295"/>
      <c r="G722" s="284"/>
      <c r="H722" s="285"/>
      <c r="I722" s="77" t="str">
        <f t="shared" ref="I722:I725" si="113">IF(OR(G722="　", G722=""), "", "-")</f>
        <v/>
      </c>
      <c r="J722" s="288"/>
      <c r="K722" s="288"/>
      <c r="L722" s="77" t="str">
        <f t="shared" ref="L722:L725" si="114">IF(M722="","","-")</f>
        <v/>
      </c>
      <c r="M722" s="78"/>
      <c r="N722" s="301" t="s">
        <v>717</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2">
      <c r="A723" s="776"/>
      <c r="B723" s="777"/>
      <c r="C723" s="293"/>
      <c r="D723" s="294"/>
      <c r="E723" s="294"/>
      <c r="F723" s="295"/>
      <c r="G723" s="284"/>
      <c r="H723" s="285"/>
      <c r="I723" s="77" t="str">
        <f t="shared" si="113"/>
        <v/>
      </c>
      <c r="J723" s="288"/>
      <c r="K723" s="288"/>
      <c r="L723" s="77" t="str">
        <f t="shared" si="114"/>
        <v/>
      </c>
      <c r="M723" s="78"/>
      <c r="N723" s="301" t="s">
        <v>717</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2">
      <c r="A724" s="776"/>
      <c r="B724" s="777"/>
      <c r="C724" s="293"/>
      <c r="D724" s="294"/>
      <c r="E724" s="294"/>
      <c r="F724" s="295"/>
      <c r="G724" s="284"/>
      <c r="H724" s="285"/>
      <c r="I724" s="77" t="str">
        <f t="shared" si="113"/>
        <v/>
      </c>
      <c r="J724" s="288"/>
      <c r="K724" s="288"/>
      <c r="L724" s="77" t="str">
        <f t="shared" si="114"/>
        <v/>
      </c>
      <c r="M724" s="78"/>
      <c r="N724" s="301" t="s">
        <v>717</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2">
      <c r="A725" s="778"/>
      <c r="B725" s="779"/>
      <c r="C725" s="293"/>
      <c r="D725" s="294"/>
      <c r="E725" s="294"/>
      <c r="F725" s="295"/>
      <c r="G725" s="286"/>
      <c r="H725" s="287"/>
      <c r="I725" s="79" t="str">
        <f t="shared" si="113"/>
        <v/>
      </c>
      <c r="J725" s="289"/>
      <c r="K725" s="289"/>
      <c r="L725" s="79" t="str">
        <f t="shared" si="114"/>
        <v/>
      </c>
      <c r="M725" s="80"/>
      <c r="N725" s="270" t="s">
        <v>717</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2">
      <c r="A726" s="638" t="s">
        <v>48</v>
      </c>
      <c r="B726" s="797"/>
      <c r="C726" s="810" t="s">
        <v>53</v>
      </c>
      <c r="D726" s="832"/>
      <c r="E726" s="832"/>
      <c r="F726" s="833"/>
      <c r="G726" s="576" t="s">
        <v>764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5">
      <c r="A727" s="798"/>
      <c r="B727" s="799"/>
      <c r="C727" s="746" t="s">
        <v>57</v>
      </c>
      <c r="D727" s="747"/>
      <c r="E727" s="747"/>
      <c r="F727" s="748"/>
      <c r="G727" s="574" t="s">
        <v>765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2">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50.25" customHeight="1" thickBot="1" x14ac:dyDescent="0.25">
      <c r="A729" s="632" t="s">
        <v>835</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2">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76.5" customHeight="1" thickBot="1" x14ac:dyDescent="0.25">
      <c r="A731" s="671" t="s">
        <v>138</v>
      </c>
      <c r="B731" s="672"/>
      <c r="C731" s="672"/>
      <c r="D731" s="672"/>
      <c r="E731" s="673"/>
      <c r="F731" s="727" t="s">
        <v>836</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2">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2.25" customHeight="1" thickBot="1" x14ac:dyDescent="0.25">
      <c r="A733" s="671" t="s">
        <v>138</v>
      </c>
      <c r="B733" s="672"/>
      <c r="C733" s="672"/>
      <c r="D733" s="672"/>
      <c r="E733" s="673"/>
      <c r="F733" s="635" t="s">
        <v>837</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2">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51.75" customHeight="1" thickBot="1" x14ac:dyDescent="0.25">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2">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2">
      <c r="A737" s="986" t="s">
        <v>671</v>
      </c>
      <c r="B737" s="211"/>
      <c r="C737" s="211"/>
      <c r="D737" s="212"/>
      <c r="E737" s="950" t="s">
        <v>735</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2">
      <c r="A738" s="361" t="s">
        <v>396</v>
      </c>
      <c r="B738" s="361"/>
      <c r="C738" s="361"/>
      <c r="D738" s="361"/>
      <c r="E738" s="950" t="s">
        <v>736</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2">
      <c r="A739" s="361" t="s">
        <v>395</v>
      </c>
      <c r="B739" s="361"/>
      <c r="C739" s="361"/>
      <c r="D739" s="361"/>
      <c r="E739" s="950" t="s">
        <v>737</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2">
      <c r="A740" s="361" t="s">
        <v>394</v>
      </c>
      <c r="B740" s="361"/>
      <c r="C740" s="361"/>
      <c r="D740" s="361"/>
      <c r="E740" s="950" t="s">
        <v>738</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2">
      <c r="A741" s="361" t="s">
        <v>393</v>
      </c>
      <c r="B741" s="361"/>
      <c r="C741" s="361"/>
      <c r="D741" s="361"/>
      <c r="E741" s="950" t="s">
        <v>739</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2">
      <c r="A742" s="361" t="s">
        <v>392</v>
      </c>
      <c r="B742" s="361"/>
      <c r="C742" s="361"/>
      <c r="D742" s="361"/>
      <c r="E742" s="950" t="s">
        <v>740</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2">
      <c r="A743" s="361" t="s">
        <v>391</v>
      </c>
      <c r="B743" s="361"/>
      <c r="C743" s="361"/>
      <c r="D743" s="361"/>
      <c r="E743" s="950" t="s">
        <v>741</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2">
      <c r="A744" s="361" t="s">
        <v>390</v>
      </c>
      <c r="B744" s="361"/>
      <c r="C744" s="361"/>
      <c r="D744" s="361"/>
      <c r="E744" s="950" t="s">
        <v>742</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2">
      <c r="A745" s="361" t="s">
        <v>389</v>
      </c>
      <c r="B745" s="361"/>
      <c r="C745" s="361"/>
      <c r="D745" s="361"/>
      <c r="E745" s="987" t="s">
        <v>743</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2">
      <c r="A746" s="361" t="s">
        <v>544</v>
      </c>
      <c r="B746" s="361"/>
      <c r="C746" s="361"/>
      <c r="D746" s="361"/>
      <c r="E746" s="956" t="s">
        <v>710</v>
      </c>
      <c r="F746" s="954"/>
      <c r="G746" s="954"/>
      <c r="H746" s="100" t="str">
        <f>IF(E746="","","-")</f>
        <v>-</v>
      </c>
      <c r="I746" s="954"/>
      <c r="J746" s="954"/>
      <c r="K746" s="100" t="str">
        <f>IF(I746="","","-")</f>
        <v/>
      </c>
      <c r="L746" s="955">
        <v>295</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2">
      <c r="A747" s="361" t="s">
        <v>508</v>
      </c>
      <c r="B747" s="361"/>
      <c r="C747" s="361"/>
      <c r="D747" s="361"/>
      <c r="E747" s="956" t="s">
        <v>710</v>
      </c>
      <c r="F747" s="954"/>
      <c r="G747" s="954"/>
      <c r="H747" s="100" t="str">
        <f>IF(E747="","","-")</f>
        <v>-</v>
      </c>
      <c r="I747" s="954"/>
      <c r="J747" s="954"/>
      <c r="K747" s="100" t="str">
        <f>IF(I747="","","-")</f>
        <v/>
      </c>
      <c r="L747" s="955">
        <v>296</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2">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56.25" customHeight="1" x14ac:dyDescent="0.2">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170.25" customHeight="1" thickBot="1" x14ac:dyDescent="0.2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26" t="s">
        <v>385</v>
      </c>
      <c r="B787" s="627"/>
      <c r="C787" s="627"/>
      <c r="D787" s="627"/>
      <c r="E787" s="627"/>
      <c r="F787" s="628"/>
      <c r="G787" s="593" t="s">
        <v>745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798</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2">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2">
      <c r="A789" s="629"/>
      <c r="B789" s="630"/>
      <c r="C789" s="630"/>
      <c r="D789" s="630"/>
      <c r="E789" s="630"/>
      <c r="F789" s="631"/>
      <c r="G789" s="668" t="s">
        <v>768</v>
      </c>
      <c r="H789" s="669"/>
      <c r="I789" s="669"/>
      <c r="J789" s="669"/>
      <c r="K789" s="670"/>
      <c r="L789" s="662" t="s">
        <v>827</v>
      </c>
      <c r="M789" s="663"/>
      <c r="N789" s="663"/>
      <c r="O789" s="663"/>
      <c r="P789" s="663"/>
      <c r="Q789" s="663"/>
      <c r="R789" s="663"/>
      <c r="S789" s="663"/>
      <c r="T789" s="663"/>
      <c r="U789" s="663"/>
      <c r="V789" s="663"/>
      <c r="W789" s="663"/>
      <c r="X789" s="664"/>
      <c r="Y789" s="382">
        <v>23.5</v>
      </c>
      <c r="Z789" s="383"/>
      <c r="AA789" s="383"/>
      <c r="AB789" s="800"/>
      <c r="AC789" s="668" t="s">
        <v>808</v>
      </c>
      <c r="AD789" s="669"/>
      <c r="AE789" s="669"/>
      <c r="AF789" s="669"/>
      <c r="AG789" s="670"/>
      <c r="AH789" s="662" t="s">
        <v>826</v>
      </c>
      <c r="AI789" s="663"/>
      <c r="AJ789" s="663"/>
      <c r="AK789" s="663"/>
      <c r="AL789" s="663"/>
      <c r="AM789" s="663"/>
      <c r="AN789" s="663"/>
      <c r="AO789" s="663"/>
      <c r="AP789" s="663"/>
      <c r="AQ789" s="663"/>
      <c r="AR789" s="663"/>
      <c r="AS789" s="663"/>
      <c r="AT789" s="664"/>
      <c r="AU789" s="382">
        <v>1.9</v>
      </c>
      <c r="AV789" s="383"/>
      <c r="AW789" s="383"/>
      <c r="AX789" s="384"/>
    </row>
    <row r="790" spans="1:51" ht="24.75" customHeight="1" x14ac:dyDescent="0.2">
      <c r="A790" s="629"/>
      <c r="B790" s="630"/>
      <c r="C790" s="630"/>
      <c r="D790" s="630"/>
      <c r="E790" s="630"/>
      <c r="F790" s="631"/>
      <c r="G790" s="604" t="s">
        <v>766</v>
      </c>
      <c r="H790" s="605"/>
      <c r="I790" s="605"/>
      <c r="J790" s="605"/>
      <c r="K790" s="606"/>
      <c r="L790" s="596" t="s">
        <v>826</v>
      </c>
      <c r="M790" s="597"/>
      <c r="N790" s="597"/>
      <c r="O790" s="597"/>
      <c r="P790" s="597"/>
      <c r="Q790" s="597"/>
      <c r="R790" s="597"/>
      <c r="S790" s="597"/>
      <c r="T790" s="597"/>
      <c r="U790" s="597"/>
      <c r="V790" s="597"/>
      <c r="W790" s="597"/>
      <c r="X790" s="598"/>
      <c r="Y790" s="599">
        <v>4.0999999999999996</v>
      </c>
      <c r="Z790" s="600"/>
      <c r="AA790" s="600"/>
      <c r="AB790" s="610"/>
      <c r="AC790" s="604" t="s">
        <v>80</v>
      </c>
      <c r="AD790" s="605"/>
      <c r="AE790" s="605"/>
      <c r="AF790" s="605"/>
      <c r="AG790" s="606"/>
      <c r="AH790" s="596" t="s">
        <v>832</v>
      </c>
      <c r="AI790" s="597"/>
      <c r="AJ790" s="597"/>
      <c r="AK790" s="597"/>
      <c r="AL790" s="597"/>
      <c r="AM790" s="597"/>
      <c r="AN790" s="597"/>
      <c r="AO790" s="597"/>
      <c r="AP790" s="597"/>
      <c r="AQ790" s="597"/>
      <c r="AR790" s="597"/>
      <c r="AS790" s="597"/>
      <c r="AT790" s="598"/>
      <c r="AU790" s="599">
        <v>0.7</v>
      </c>
      <c r="AV790" s="600"/>
      <c r="AW790" s="600"/>
      <c r="AX790" s="601"/>
    </row>
    <row r="791" spans="1:51" ht="24.75" customHeight="1" x14ac:dyDescent="0.2">
      <c r="A791" s="629"/>
      <c r="B791" s="630"/>
      <c r="C791" s="630"/>
      <c r="D791" s="630"/>
      <c r="E791" s="630"/>
      <c r="F791" s="631"/>
      <c r="G791" s="604" t="s">
        <v>767</v>
      </c>
      <c r="H791" s="605"/>
      <c r="I791" s="605"/>
      <c r="J791" s="605"/>
      <c r="K791" s="606"/>
      <c r="L791" s="596" t="s">
        <v>824</v>
      </c>
      <c r="M791" s="597"/>
      <c r="N791" s="597"/>
      <c r="O791" s="597"/>
      <c r="P791" s="597"/>
      <c r="Q791" s="597"/>
      <c r="R791" s="597"/>
      <c r="S791" s="597"/>
      <c r="T791" s="597"/>
      <c r="U791" s="597"/>
      <c r="V791" s="597"/>
      <c r="W791" s="597"/>
      <c r="X791" s="598"/>
      <c r="Y791" s="599">
        <v>2.9</v>
      </c>
      <c r="Z791" s="600"/>
      <c r="AA791" s="600"/>
      <c r="AB791" s="610"/>
      <c r="AC791" s="604" t="s">
        <v>809</v>
      </c>
      <c r="AD791" s="605"/>
      <c r="AE791" s="605"/>
      <c r="AF791" s="605"/>
      <c r="AG791" s="606"/>
      <c r="AH791" s="596" t="s">
        <v>828</v>
      </c>
      <c r="AI791" s="597"/>
      <c r="AJ791" s="597"/>
      <c r="AK791" s="597"/>
      <c r="AL791" s="597"/>
      <c r="AM791" s="597"/>
      <c r="AN791" s="597"/>
      <c r="AO791" s="597"/>
      <c r="AP791" s="597"/>
      <c r="AQ791" s="597"/>
      <c r="AR791" s="597"/>
      <c r="AS791" s="597"/>
      <c r="AT791" s="598"/>
      <c r="AU791" s="599">
        <v>0.6</v>
      </c>
      <c r="AV791" s="600"/>
      <c r="AW791" s="600"/>
      <c r="AX791" s="601"/>
    </row>
    <row r="792" spans="1:51" ht="24.75" customHeight="1" x14ac:dyDescent="0.2">
      <c r="A792" s="629"/>
      <c r="B792" s="630"/>
      <c r="C792" s="630"/>
      <c r="D792" s="630"/>
      <c r="E792" s="630"/>
      <c r="F792" s="631"/>
      <c r="G792" s="604" t="s">
        <v>771</v>
      </c>
      <c r="H792" s="605"/>
      <c r="I792" s="605"/>
      <c r="J792" s="605"/>
      <c r="K792" s="606"/>
      <c r="L792" s="596" t="s">
        <v>772</v>
      </c>
      <c r="M792" s="597"/>
      <c r="N792" s="597"/>
      <c r="O792" s="597"/>
      <c r="P792" s="597"/>
      <c r="Q792" s="597"/>
      <c r="R792" s="597"/>
      <c r="S792" s="597"/>
      <c r="T792" s="597"/>
      <c r="U792" s="597"/>
      <c r="V792" s="597"/>
      <c r="W792" s="597"/>
      <c r="X792" s="598"/>
      <c r="Y792" s="599">
        <v>0.4</v>
      </c>
      <c r="Z792" s="600"/>
      <c r="AA792" s="600"/>
      <c r="AB792" s="610"/>
      <c r="AC792" s="604" t="s">
        <v>833</v>
      </c>
      <c r="AD792" s="605"/>
      <c r="AE792" s="605"/>
      <c r="AF792" s="605"/>
      <c r="AG792" s="606"/>
      <c r="AH792" s="596" t="s">
        <v>830</v>
      </c>
      <c r="AI792" s="597"/>
      <c r="AJ792" s="597"/>
      <c r="AK792" s="597"/>
      <c r="AL792" s="597"/>
      <c r="AM792" s="597"/>
      <c r="AN792" s="597"/>
      <c r="AO792" s="597"/>
      <c r="AP792" s="597"/>
      <c r="AQ792" s="597"/>
      <c r="AR792" s="597"/>
      <c r="AS792" s="597"/>
      <c r="AT792" s="598"/>
      <c r="AU792" s="599">
        <v>0.6</v>
      </c>
      <c r="AV792" s="600"/>
      <c r="AW792" s="600"/>
      <c r="AX792" s="601"/>
    </row>
    <row r="793" spans="1:51" ht="24.75" customHeight="1" x14ac:dyDescent="0.2">
      <c r="A793" s="629"/>
      <c r="B793" s="630"/>
      <c r="C793" s="630"/>
      <c r="D793" s="630"/>
      <c r="E793" s="630"/>
      <c r="F793" s="631"/>
      <c r="G793" s="604" t="s">
        <v>769</v>
      </c>
      <c r="H793" s="605"/>
      <c r="I793" s="605"/>
      <c r="J793" s="605"/>
      <c r="K793" s="606"/>
      <c r="L793" s="596" t="s">
        <v>770</v>
      </c>
      <c r="M793" s="597"/>
      <c r="N793" s="597"/>
      <c r="O793" s="597"/>
      <c r="P793" s="597"/>
      <c r="Q793" s="597"/>
      <c r="R793" s="597"/>
      <c r="S793" s="597"/>
      <c r="T793" s="597"/>
      <c r="U793" s="597"/>
      <c r="V793" s="597"/>
      <c r="W793" s="597"/>
      <c r="X793" s="598"/>
      <c r="Y793" s="599">
        <v>0.3</v>
      </c>
      <c r="Z793" s="600"/>
      <c r="AA793" s="600"/>
      <c r="AB793" s="610"/>
      <c r="AC793" s="604" t="s">
        <v>831</v>
      </c>
      <c r="AD793" s="605"/>
      <c r="AE793" s="605"/>
      <c r="AF793" s="605"/>
      <c r="AG793" s="606"/>
      <c r="AH793" s="596" t="s">
        <v>829</v>
      </c>
      <c r="AI793" s="597"/>
      <c r="AJ793" s="597"/>
      <c r="AK793" s="597"/>
      <c r="AL793" s="597"/>
      <c r="AM793" s="597"/>
      <c r="AN793" s="597"/>
      <c r="AO793" s="597"/>
      <c r="AP793" s="597"/>
      <c r="AQ793" s="597"/>
      <c r="AR793" s="597"/>
      <c r="AS793" s="597"/>
      <c r="AT793" s="598"/>
      <c r="AU793" s="599">
        <v>0.5</v>
      </c>
      <c r="AV793" s="600"/>
      <c r="AW793" s="600"/>
      <c r="AX793" s="601"/>
    </row>
    <row r="794" spans="1:51" ht="24.75" customHeight="1" x14ac:dyDescent="0.2">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t="s">
        <v>810</v>
      </c>
      <c r="AD794" s="605"/>
      <c r="AE794" s="605"/>
      <c r="AF794" s="605"/>
      <c r="AG794" s="606"/>
      <c r="AH794" s="596" t="s">
        <v>825</v>
      </c>
      <c r="AI794" s="597"/>
      <c r="AJ794" s="597"/>
      <c r="AK794" s="597"/>
      <c r="AL794" s="597"/>
      <c r="AM794" s="597"/>
      <c r="AN794" s="597"/>
      <c r="AO794" s="597"/>
      <c r="AP794" s="597"/>
      <c r="AQ794" s="597"/>
      <c r="AR794" s="597"/>
      <c r="AS794" s="597"/>
      <c r="AT794" s="598"/>
      <c r="AU794" s="599">
        <v>0.2</v>
      </c>
      <c r="AV794" s="600"/>
      <c r="AW794" s="600"/>
      <c r="AX794" s="601"/>
    </row>
    <row r="795" spans="1:51" ht="24.75" customHeight="1" x14ac:dyDescent="0.2">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2">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2">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2">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31.2</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4.5</v>
      </c>
      <c r="AV799" s="827"/>
      <c r="AW799" s="827"/>
      <c r="AX799" s="829"/>
    </row>
    <row r="800" spans="1:51" ht="24.75" hidden="1" customHeight="1" x14ac:dyDescent="0.2">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2">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2">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2">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2">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2">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2">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2">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2">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2">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2">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2">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2">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2">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2">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2">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2">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2">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2">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2">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2">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2">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2">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2">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5">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2">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2">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2">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2">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2">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2">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2">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2">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2">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2">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2">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2">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2">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5">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42.75" customHeight="1" x14ac:dyDescent="0.2">
      <c r="A845" s="370">
        <v>1</v>
      </c>
      <c r="B845" s="370">
        <v>1</v>
      </c>
      <c r="C845" s="358" t="s">
        <v>773</v>
      </c>
      <c r="D845" s="343"/>
      <c r="E845" s="343"/>
      <c r="F845" s="343"/>
      <c r="G845" s="343"/>
      <c r="H845" s="343"/>
      <c r="I845" s="343"/>
      <c r="J845" s="344">
        <v>9011101039249</v>
      </c>
      <c r="K845" s="345"/>
      <c r="L845" s="345"/>
      <c r="M845" s="345"/>
      <c r="N845" s="345"/>
      <c r="O845" s="345"/>
      <c r="P845" s="359" t="s">
        <v>795</v>
      </c>
      <c r="Q845" s="346"/>
      <c r="R845" s="346"/>
      <c r="S845" s="346"/>
      <c r="T845" s="346"/>
      <c r="U845" s="346"/>
      <c r="V845" s="346"/>
      <c r="W845" s="346"/>
      <c r="X845" s="346"/>
      <c r="Y845" s="347">
        <v>31.2</v>
      </c>
      <c r="Z845" s="348"/>
      <c r="AA845" s="348"/>
      <c r="AB845" s="349"/>
      <c r="AC845" s="350" t="s">
        <v>372</v>
      </c>
      <c r="AD845" s="351"/>
      <c r="AE845" s="351"/>
      <c r="AF845" s="351"/>
      <c r="AG845" s="351"/>
      <c r="AH845" s="366">
        <v>2</v>
      </c>
      <c r="AI845" s="367"/>
      <c r="AJ845" s="367"/>
      <c r="AK845" s="367"/>
      <c r="AL845" s="354">
        <v>93.6</v>
      </c>
      <c r="AM845" s="355"/>
      <c r="AN845" s="355"/>
      <c r="AO845" s="356"/>
      <c r="AP845" s="357" t="s">
        <v>796</v>
      </c>
      <c r="AQ845" s="357"/>
      <c r="AR845" s="357"/>
      <c r="AS845" s="357"/>
      <c r="AT845" s="357"/>
      <c r="AU845" s="357"/>
      <c r="AV845" s="357"/>
      <c r="AW845" s="357"/>
      <c r="AX845" s="357"/>
    </row>
    <row r="846" spans="1:51" ht="30" hidden="1" customHeight="1" x14ac:dyDescent="0.2">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2">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2">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2">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2">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2">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2">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2">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2">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2">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2">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2">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2">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2">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2">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2">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2">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2">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2">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2">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2">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2">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2">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2">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2">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2">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2">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2">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42.75" hidden="1" customHeight="1" x14ac:dyDescent="0.2">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3.2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1.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25.5" customHeight="1" x14ac:dyDescent="0.2">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51" customHeight="1" x14ac:dyDescent="0.2">
      <c r="A878" s="370">
        <v>1</v>
      </c>
      <c r="B878" s="370">
        <v>1</v>
      </c>
      <c r="C878" s="358" t="s">
        <v>777</v>
      </c>
      <c r="D878" s="343"/>
      <c r="E878" s="343"/>
      <c r="F878" s="343"/>
      <c r="G878" s="343"/>
      <c r="H878" s="343"/>
      <c r="I878" s="343"/>
      <c r="J878" s="344" t="s">
        <v>822</v>
      </c>
      <c r="K878" s="345"/>
      <c r="L878" s="345"/>
      <c r="M878" s="345"/>
      <c r="N878" s="345"/>
      <c r="O878" s="345"/>
      <c r="P878" s="359" t="s">
        <v>785</v>
      </c>
      <c r="Q878" s="346"/>
      <c r="R878" s="346"/>
      <c r="S878" s="346"/>
      <c r="T878" s="346"/>
      <c r="U878" s="346"/>
      <c r="V878" s="346"/>
      <c r="W878" s="346"/>
      <c r="X878" s="346"/>
      <c r="Y878" s="347">
        <v>4.5</v>
      </c>
      <c r="Z878" s="348"/>
      <c r="AA878" s="348"/>
      <c r="AB878" s="349"/>
      <c r="AC878" s="350" t="s">
        <v>377</v>
      </c>
      <c r="AD878" s="351"/>
      <c r="AE878" s="351"/>
      <c r="AF878" s="351"/>
      <c r="AG878" s="351"/>
      <c r="AH878" s="366" t="s">
        <v>811</v>
      </c>
      <c r="AI878" s="367"/>
      <c r="AJ878" s="367"/>
      <c r="AK878" s="367"/>
      <c r="AL878" s="354" t="s">
        <v>811</v>
      </c>
      <c r="AM878" s="355"/>
      <c r="AN878" s="355"/>
      <c r="AO878" s="356"/>
      <c r="AP878" s="357" t="s">
        <v>811</v>
      </c>
      <c r="AQ878" s="357"/>
      <c r="AR878" s="357"/>
      <c r="AS878" s="357"/>
      <c r="AT878" s="357"/>
      <c r="AU878" s="357"/>
      <c r="AV878" s="357"/>
      <c r="AW878" s="357"/>
      <c r="AX878" s="357"/>
      <c r="AY878">
        <f t="shared" si="118"/>
        <v>1</v>
      </c>
    </row>
    <row r="879" spans="1:51" ht="39" customHeight="1" x14ac:dyDescent="0.2">
      <c r="A879" s="370">
        <v>2</v>
      </c>
      <c r="B879" s="370">
        <v>1</v>
      </c>
      <c r="C879" s="358" t="s">
        <v>778</v>
      </c>
      <c r="D879" s="343"/>
      <c r="E879" s="343"/>
      <c r="F879" s="343"/>
      <c r="G879" s="343"/>
      <c r="H879" s="343"/>
      <c r="I879" s="343"/>
      <c r="J879" s="344">
        <v>8010705000410</v>
      </c>
      <c r="K879" s="345"/>
      <c r="L879" s="345"/>
      <c r="M879" s="345"/>
      <c r="N879" s="345"/>
      <c r="O879" s="345"/>
      <c r="P879" s="359" t="s">
        <v>786</v>
      </c>
      <c r="Q879" s="346"/>
      <c r="R879" s="346"/>
      <c r="S879" s="346"/>
      <c r="T879" s="346"/>
      <c r="U879" s="346"/>
      <c r="V879" s="346"/>
      <c r="W879" s="346"/>
      <c r="X879" s="346"/>
      <c r="Y879" s="347">
        <v>4.5</v>
      </c>
      <c r="Z879" s="348"/>
      <c r="AA879" s="348"/>
      <c r="AB879" s="349"/>
      <c r="AC879" s="350" t="s">
        <v>377</v>
      </c>
      <c r="AD879" s="351"/>
      <c r="AE879" s="351"/>
      <c r="AF879" s="351"/>
      <c r="AG879" s="351"/>
      <c r="AH879" s="366" t="s">
        <v>811</v>
      </c>
      <c r="AI879" s="367"/>
      <c r="AJ879" s="367"/>
      <c r="AK879" s="367"/>
      <c r="AL879" s="354" t="s">
        <v>814</v>
      </c>
      <c r="AM879" s="355"/>
      <c r="AN879" s="355"/>
      <c r="AO879" s="356"/>
      <c r="AP879" s="357" t="s">
        <v>811</v>
      </c>
      <c r="AQ879" s="357"/>
      <c r="AR879" s="357"/>
      <c r="AS879" s="357"/>
      <c r="AT879" s="357"/>
      <c r="AU879" s="357"/>
      <c r="AV879" s="357"/>
      <c r="AW879" s="357"/>
      <c r="AX879" s="357"/>
      <c r="AY879">
        <f>COUNTA($C$879)</f>
        <v>1</v>
      </c>
    </row>
    <row r="880" spans="1:51" ht="39" customHeight="1" x14ac:dyDescent="0.2">
      <c r="A880" s="370">
        <v>3</v>
      </c>
      <c r="B880" s="370">
        <v>1</v>
      </c>
      <c r="C880" s="358" t="s">
        <v>779</v>
      </c>
      <c r="D880" s="343"/>
      <c r="E880" s="343"/>
      <c r="F880" s="343"/>
      <c r="G880" s="343"/>
      <c r="H880" s="343"/>
      <c r="I880" s="343"/>
      <c r="J880" s="344">
        <v>1180005002122</v>
      </c>
      <c r="K880" s="345"/>
      <c r="L880" s="345"/>
      <c r="M880" s="345"/>
      <c r="N880" s="345"/>
      <c r="O880" s="345"/>
      <c r="P880" s="359" t="s">
        <v>787</v>
      </c>
      <c r="Q880" s="346"/>
      <c r="R880" s="346"/>
      <c r="S880" s="346"/>
      <c r="T880" s="346"/>
      <c r="U880" s="346"/>
      <c r="V880" s="346"/>
      <c r="W880" s="346"/>
      <c r="X880" s="346"/>
      <c r="Y880" s="347">
        <v>4</v>
      </c>
      <c r="Z880" s="348"/>
      <c r="AA880" s="348"/>
      <c r="AB880" s="349"/>
      <c r="AC880" s="350" t="s">
        <v>377</v>
      </c>
      <c r="AD880" s="351"/>
      <c r="AE880" s="351"/>
      <c r="AF880" s="351"/>
      <c r="AG880" s="351"/>
      <c r="AH880" s="352" t="s">
        <v>811</v>
      </c>
      <c r="AI880" s="353"/>
      <c r="AJ880" s="353"/>
      <c r="AK880" s="353"/>
      <c r="AL880" s="354" t="s">
        <v>815</v>
      </c>
      <c r="AM880" s="355"/>
      <c r="AN880" s="355"/>
      <c r="AO880" s="356"/>
      <c r="AP880" s="357" t="s">
        <v>818</v>
      </c>
      <c r="AQ880" s="357"/>
      <c r="AR880" s="357"/>
      <c r="AS880" s="357"/>
      <c r="AT880" s="357"/>
      <c r="AU880" s="357"/>
      <c r="AV880" s="357"/>
      <c r="AW880" s="357"/>
      <c r="AX880" s="357"/>
      <c r="AY880">
        <f>COUNTA($C$880)</f>
        <v>1</v>
      </c>
    </row>
    <row r="881" spans="1:51" ht="70.5" customHeight="1" x14ac:dyDescent="0.2">
      <c r="A881" s="370">
        <v>4</v>
      </c>
      <c r="B881" s="370">
        <v>1</v>
      </c>
      <c r="C881" s="358" t="s">
        <v>781</v>
      </c>
      <c r="D881" s="343"/>
      <c r="E881" s="343"/>
      <c r="F881" s="343"/>
      <c r="G881" s="343"/>
      <c r="H881" s="343"/>
      <c r="I881" s="343"/>
      <c r="J881" s="344">
        <v>4230005003054</v>
      </c>
      <c r="K881" s="345"/>
      <c r="L881" s="345"/>
      <c r="M881" s="345"/>
      <c r="N881" s="345"/>
      <c r="O881" s="345"/>
      <c r="P881" s="359" t="s">
        <v>788</v>
      </c>
      <c r="Q881" s="346"/>
      <c r="R881" s="346"/>
      <c r="S881" s="346"/>
      <c r="T881" s="346"/>
      <c r="U881" s="346"/>
      <c r="V881" s="346"/>
      <c r="W881" s="346"/>
      <c r="X881" s="346"/>
      <c r="Y881" s="347">
        <v>3.3</v>
      </c>
      <c r="Z881" s="348"/>
      <c r="AA881" s="348"/>
      <c r="AB881" s="349"/>
      <c r="AC881" s="350" t="s">
        <v>377</v>
      </c>
      <c r="AD881" s="351"/>
      <c r="AE881" s="351"/>
      <c r="AF881" s="351"/>
      <c r="AG881" s="351"/>
      <c r="AH881" s="352" t="s">
        <v>812</v>
      </c>
      <c r="AI881" s="353"/>
      <c r="AJ881" s="353"/>
      <c r="AK881" s="353"/>
      <c r="AL881" s="354" t="s">
        <v>811</v>
      </c>
      <c r="AM881" s="355"/>
      <c r="AN881" s="355"/>
      <c r="AO881" s="356"/>
      <c r="AP881" s="357" t="s">
        <v>811</v>
      </c>
      <c r="AQ881" s="357"/>
      <c r="AR881" s="357"/>
      <c r="AS881" s="357"/>
      <c r="AT881" s="357"/>
      <c r="AU881" s="357"/>
      <c r="AV881" s="357"/>
      <c r="AW881" s="357"/>
      <c r="AX881" s="357"/>
      <c r="AY881">
        <f>COUNTA($C$881)</f>
        <v>1</v>
      </c>
    </row>
    <row r="882" spans="1:51" ht="48" customHeight="1" x14ac:dyDescent="0.2">
      <c r="A882" s="370">
        <v>5</v>
      </c>
      <c r="B882" s="370">
        <v>1</v>
      </c>
      <c r="C882" s="358" t="s">
        <v>780</v>
      </c>
      <c r="D882" s="343"/>
      <c r="E882" s="343"/>
      <c r="F882" s="343"/>
      <c r="G882" s="343"/>
      <c r="H882" s="343"/>
      <c r="I882" s="343"/>
      <c r="J882" s="344">
        <v>4010805000735</v>
      </c>
      <c r="K882" s="345"/>
      <c r="L882" s="345"/>
      <c r="M882" s="345"/>
      <c r="N882" s="345"/>
      <c r="O882" s="345"/>
      <c r="P882" s="359" t="s">
        <v>789</v>
      </c>
      <c r="Q882" s="346"/>
      <c r="R882" s="346"/>
      <c r="S882" s="346"/>
      <c r="T882" s="346"/>
      <c r="U882" s="346"/>
      <c r="V882" s="346"/>
      <c r="W882" s="346"/>
      <c r="X882" s="346"/>
      <c r="Y882" s="347">
        <v>2.5</v>
      </c>
      <c r="Z882" s="348"/>
      <c r="AA882" s="348"/>
      <c r="AB882" s="349"/>
      <c r="AC882" s="350" t="s">
        <v>377</v>
      </c>
      <c r="AD882" s="351"/>
      <c r="AE882" s="351"/>
      <c r="AF882" s="351"/>
      <c r="AG882" s="351"/>
      <c r="AH882" s="352" t="s">
        <v>811</v>
      </c>
      <c r="AI882" s="353"/>
      <c r="AJ882" s="353"/>
      <c r="AK882" s="353"/>
      <c r="AL882" s="354" t="s">
        <v>816</v>
      </c>
      <c r="AM882" s="355"/>
      <c r="AN882" s="355"/>
      <c r="AO882" s="356"/>
      <c r="AP882" s="357" t="s">
        <v>818</v>
      </c>
      <c r="AQ882" s="357"/>
      <c r="AR882" s="357"/>
      <c r="AS882" s="357"/>
      <c r="AT882" s="357"/>
      <c r="AU882" s="357"/>
      <c r="AV882" s="357"/>
      <c r="AW882" s="357"/>
      <c r="AX882" s="357"/>
      <c r="AY882">
        <f>COUNTA($C$882)</f>
        <v>1</v>
      </c>
    </row>
    <row r="883" spans="1:51" ht="73.5" customHeight="1" x14ac:dyDescent="0.2">
      <c r="A883" s="370">
        <v>6</v>
      </c>
      <c r="B883" s="370">
        <v>1</v>
      </c>
      <c r="C883" s="358" t="s">
        <v>782</v>
      </c>
      <c r="D883" s="343"/>
      <c r="E883" s="343"/>
      <c r="F883" s="343"/>
      <c r="G883" s="343"/>
      <c r="H883" s="343"/>
      <c r="I883" s="343"/>
      <c r="J883" s="344" t="s">
        <v>822</v>
      </c>
      <c r="K883" s="345"/>
      <c r="L883" s="345"/>
      <c r="M883" s="345"/>
      <c r="N883" s="345"/>
      <c r="O883" s="345"/>
      <c r="P883" s="359" t="s">
        <v>790</v>
      </c>
      <c r="Q883" s="346"/>
      <c r="R883" s="346"/>
      <c r="S883" s="346"/>
      <c r="T883" s="346"/>
      <c r="U883" s="346"/>
      <c r="V883" s="346"/>
      <c r="W883" s="346"/>
      <c r="X883" s="346"/>
      <c r="Y883" s="347">
        <v>1.9</v>
      </c>
      <c r="Z883" s="348"/>
      <c r="AA883" s="348"/>
      <c r="AB883" s="349"/>
      <c r="AC883" s="350" t="s">
        <v>377</v>
      </c>
      <c r="AD883" s="351"/>
      <c r="AE883" s="351"/>
      <c r="AF883" s="351"/>
      <c r="AG883" s="351"/>
      <c r="AH883" s="352" t="s">
        <v>813</v>
      </c>
      <c r="AI883" s="353"/>
      <c r="AJ883" s="353"/>
      <c r="AK883" s="353"/>
      <c r="AL883" s="354" t="s">
        <v>811</v>
      </c>
      <c r="AM883" s="355"/>
      <c r="AN883" s="355"/>
      <c r="AO883" s="356"/>
      <c r="AP883" s="357" t="s">
        <v>811</v>
      </c>
      <c r="AQ883" s="357"/>
      <c r="AR883" s="357"/>
      <c r="AS883" s="357"/>
      <c r="AT883" s="357"/>
      <c r="AU883" s="357"/>
      <c r="AV883" s="357"/>
      <c r="AW883" s="357"/>
      <c r="AX883" s="357"/>
      <c r="AY883">
        <f>COUNTA($C$883)</f>
        <v>1</v>
      </c>
    </row>
    <row r="884" spans="1:51" ht="51.75" customHeight="1" x14ac:dyDescent="0.2">
      <c r="A884" s="370">
        <v>7</v>
      </c>
      <c r="B884" s="370">
        <v>1</v>
      </c>
      <c r="C884" s="358" t="s">
        <v>783</v>
      </c>
      <c r="D884" s="343"/>
      <c r="E884" s="343"/>
      <c r="F884" s="343"/>
      <c r="G884" s="343"/>
      <c r="H884" s="343"/>
      <c r="I884" s="343"/>
      <c r="J884" s="344">
        <v>4230005003054</v>
      </c>
      <c r="K884" s="345"/>
      <c r="L884" s="345"/>
      <c r="M884" s="345"/>
      <c r="N884" s="345"/>
      <c r="O884" s="345"/>
      <c r="P884" s="359" t="s">
        <v>791</v>
      </c>
      <c r="Q884" s="346"/>
      <c r="R884" s="346"/>
      <c r="S884" s="346"/>
      <c r="T884" s="346"/>
      <c r="U884" s="346"/>
      <c r="V884" s="346"/>
      <c r="W884" s="346"/>
      <c r="X884" s="346"/>
      <c r="Y884" s="347">
        <v>1.8</v>
      </c>
      <c r="Z884" s="348"/>
      <c r="AA884" s="348"/>
      <c r="AB884" s="349"/>
      <c r="AC884" s="350" t="s">
        <v>377</v>
      </c>
      <c r="AD884" s="351"/>
      <c r="AE884" s="351"/>
      <c r="AF884" s="351"/>
      <c r="AG884" s="351"/>
      <c r="AH884" s="352" t="s">
        <v>811</v>
      </c>
      <c r="AI884" s="353"/>
      <c r="AJ884" s="353"/>
      <c r="AK884" s="353"/>
      <c r="AL884" s="354" t="s">
        <v>817</v>
      </c>
      <c r="AM884" s="355"/>
      <c r="AN884" s="355"/>
      <c r="AO884" s="356"/>
      <c r="AP884" s="357" t="s">
        <v>811</v>
      </c>
      <c r="AQ884" s="357"/>
      <c r="AR884" s="357"/>
      <c r="AS884" s="357"/>
      <c r="AT884" s="357"/>
      <c r="AU884" s="357"/>
      <c r="AV884" s="357"/>
      <c r="AW884" s="357"/>
      <c r="AX884" s="357"/>
      <c r="AY884">
        <f>COUNTA($C$884)</f>
        <v>1</v>
      </c>
    </row>
    <row r="885" spans="1:51" ht="89.25" customHeight="1" x14ac:dyDescent="0.2">
      <c r="A885" s="370">
        <v>8</v>
      </c>
      <c r="B885" s="370">
        <v>1</v>
      </c>
      <c r="C885" s="358" t="s">
        <v>834</v>
      </c>
      <c r="D885" s="343"/>
      <c r="E885" s="343"/>
      <c r="F885" s="343"/>
      <c r="G885" s="343"/>
      <c r="H885" s="343"/>
      <c r="I885" s="343"/>
      <c r="J885" s="344">
        <v>4420005005394</v>
      </c>
      <c r="K885" s="345"/>
      <c r="L885" s="345"/>
      <c r="M885" s="345"/>
      <c r="N885" s="345"/>
      <c r="O885" s="345"/>
      <c r="P885" s="359" t="s">
        <v>794</v>
      </c>
      <c r="Q885" s="346"/>
      <c r="R885" s="346"/>
      <c r="S885" s="346"/>
      <c r="T885" s="346"/>
      <c r="U885" s="346"/>
      <c r="V885" s="346"/>
      <c r="W885" s="346"/>
      <c r="X885" s="346"/>
      <c r="Y885" s="347">
        <v>1.7</v>
      </c>
      <c r="Z885" s="348"/>
      <c r="AA885" s="348"/>
      <c r="AB885" s="349"/>
      <c r="AC885" s="350" t="s">
        <v>377</v>
      </c>
      <c r="AD885" s="351"/>
      <c r="AE885" s="351"/>
      <c r="AF885" s="351"/>
      <c r="AG885" s="351"/>
      <c r="AH885" s="352" t="s">
        <v>811</v>
      </c>
      <c r="AI885" s="353"/>
      <c r="AJ885" s="353"/>
      <c r="AK885" s="353"/>
      <c r="AL885" s="354" t="s">
        <v>811</v>
      </c>
      <c r="AM885" s="355"/>
      <c r="AN885" s="355"/>
      <c r="AO885" s="356"/>
      <c r="AP885" s="357" t="s">
        <v>811</v>
      </c>
      <c r="AQ885" s="357"/>
      <c r="AR885" s="357"/>
      <c r="AS885" s="357"/>
      <c r="AT885" s="357"/>
      <c r="AU885" s="357"/>
      <c r="AV885" s="357"/>
      <c r="AW885" s="357"/>
      <c r="AX885" s="357"/>
      <c r="AY885">
        <f>COUNTA($C$885)</f>
        <v>1</v>
      </c>
    </row>
    <row r="886" spans="1:51" ht="44.25" customHeight="1" x14ac:dyDescent="0.2">
      <c r="A886" s="370">
        <v>9</v>
      </c>
      <c r="B886" s="370">
        <v>1</v>
      </c>
      <c r="C886" s="358" t="s">
        <v>784</v>
      </c>
      <c r="D886" s="343"/>
      <c r="E886" s="343"/>
      <c r="F886" s="343"/>
      <c r="G886" s="343"/>
      <c r="H886" s="343"/>
      <c r="I886" s="343"/>
      <c r="J886" s="344" t="s">
        <v>823</v>
      </c>
      <c r="K886" s="345"/>
      <c r="L886" s="345"/>
      <c r="M886" s="345"/>
      <c r="N886" s="345"/>
      <c r="O886" s="345"/>
      <c r="P886" s="359" t="s">
        <v>793</v>
      </c>
      <c r="Q886" s="346"/>
      <c r="R886" s="346"/>
      <c r="S886" s="346"/>
      <c r="T886" s="346"/>
      <c r="U886" s="346"/>
      <c r="V886" s="346"/>
      <c r="W886" s="346"/>
      <c r="X886" s="346"/>
      <c r="Y886" s="347">
        <v>1.7</v>
      </c>
      <c r="Z886" s="348"/>
      <c r="AA886" s="348"/>
      <c r="AB886" s="349"/>
      <c r="AC886" s="350" t="s">
        <v>377</v>
      </c>
      <c r="AD886" s="351"/>
      <c r="AE886" s="351"/>
      <c r="AF886" s="351"/>
      <c r="AG886" s="351"/>
      <c r="AH886" s="352" t="s">
        <v>814</v>
      </c>
      <c r="AI886" s="353"/>
      <c r="AJ886" s="353"/>
      <c r="AK886" s="353"/>
      <c r="AL886" s="354" t="s">
        <v>813</v>
      </c>
      <c r="AM886" s="355"/>
      <c r="AN886" s="355"/>
      <c r="AO886" s="356"/>
      <c r="AP886" s="357" t="s">
        <v>811</v>
      </c>
      <c r="AQ886" s="357"/>
      <c r="AR886" s="357"/>
      <c r="AS886" s="357"/>
      <c r="AT886" s="357"/>
      <c r="AU886" s="357"/>
      <c r="AV886" s="357"/>
      <c r="AW886" s="357"/>
      <c r="AX886" s="357"/>
      <c r="AY886">
        <f>COUNTA($C$886)</f>
        <v>1</v>
      </c>
    </row>
    <row r="887" spans="1:51" ht="25.5" hidden="1" customHeight="1" x14ac:dyDescent="0.2">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5.5" hidden="1" customHeight="1" x14ac:dyDescent="0.2">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1.75" hidden="1" customHeight="1" x14ac:dyDescent="0.2">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2.5" hidden="1" customHeight="1" x14ac:dyDescent="0.2">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7" hidden="1" customHeight="1" x14ac:dyDescent="0.2">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2">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21" hidden="1" customHeight="1" x14ac:dyDescent="0.2">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4.5" hidden="1" customHeight="1" x14ac:dyDescent="0.2">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21.75" hidden="1" customHeight="1" x14ac:dyDescent="0.2">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7.5" hidden="1" customHeight="1" x14ac:dyDescent="0.2">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4.5" hidden="1" customHeight="1" x14ac:dyDescent="0.2">
      <c r="A897" s="370">
        <v>20</v>
      </c>
      <c r="B897" s="370">
        <v>1</v>
      </c>
      <c r="C897" s="343"/>
      <c r="D897" s="343"/>
      <c r="E897" s="343"/>
      <c r="F897" s="343"/>
      <c r="G897" s="343"/>
      <c r="H897" s="343"/>
      <c r="I897" s="343"/>
      <c r="J897" s="344"/>
      <c r="K897" s="345"/>
      <c r="L897" s="345"/>
      <c r="M897" s="345"/>
      <c r="N897" s="345"/>
      <c r="O897" s="345"/>
      <c r="P897" s="346" t="s">
        <v>792</v>
      </c>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15" hidden="1" customHeight="1" x14ac:dyDescent="0.2">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2">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7" hidden="1" customHeight="1" x14ac:dyDescent="0.2">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3.75" hidden="1" customHeight="1" x14ac:dyDescent="0.2">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2">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2.25" hidden="1" customHeight="1" x14ac:dyDescent="0.2">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2.25" hidden="1" customHeight="1" x14ac:dyDescent="0.2">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5.5" hidden="1" customHeight="1" x14ac:dyDescent="0.2">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4.5" hidden="1" customHeight="1" x14ac:dyDescent="0.2">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9.75" hidden="1" customHeight="1" x14ac:dyDescent="0.2">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30.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7"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21.75" hidden="1" customHeight="1" x14ac:dyDescent="0.2">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2.25" hidden="1" customHeight="1" x14ac:dyDescent="0.2">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25.5" hidden="1" customHeight="1" x14ac:dyDescent="0.2">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26.25" hidden="1" customHeight="1" x14ac:dyDescent="0.2">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8.5" hidden="1" customHeight="1" x14ac:dyDescent="0.2">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1" hidden="1" customHeight="1" x14ac:dyDescent="0.2">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5.5" hidden="1" customHeight="1" x14ac:dyDescent="0.2">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6" hidden="1" customHeight="1" x14ac:dyDescent="0.2">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6.75" hidden="1" customHeight="1" x14ac:dyDescent="0.2">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8.5" hidden="1" customHeight="1" x14ac:dyDescent="0.2">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7" hidden="1" customHeight="1" x14ac:dyDescent="0.2">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3" hidden="1" customHeight="1" x14ac:dyDescent="0.2">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3.75" hidden="1" customHeight="1" x14ac:dyDescent="0.2">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9.75" hidden="1" customHeight="1" x14ac:dyDescent="0.2">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75" hidden="1" customHeight="1" x14ac:dyDescent="0.2">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41.25" hidden="1" customHeight="1" x14ac:dyDescent="0.2">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28.5" hidden="1" customHeight="1" x14ac:dyDescent="0.2">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6" hidden="1" customHeight="1" x14ac:dyDescent="0.2">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2.25" hidden="1" customHeight="1" x14ac:dyDescent="0.2">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4.5" hidden="1" customHeight="1" x14ac:dyDescent="0.2">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2.25" hidden="1" customHeight="1" x14ac:dyDescent="0.2">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40.5" hidden="1" customHeight="1" x14ac:dyDescent="0.2">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3" hidden="1" customHeight="1" x14ac:dyDescent="0.2">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9.25" hidden="1" customHeight="1" x14ac:dyDescent="0.2">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3" hidden="1" customHeight="1" x14ac:dyDescent="0.2">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75" hidden="1" customHeight="1" x14ac:dyDescent="0.2">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6" hidden="1" customHeight="1" x14ac:dyDescent="0.2">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3.75" hidden="1" customHeight="1" x14ac:dyDescent="0.2">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2.25" hidden="1" customHeight="1" x14ac:dyDescent="0.2">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43.5" hidden="1" customHeight="1" x14ac:dyDescent="0.2">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8.25" hidden="1" customHeight="1" x14ac:dyDescent="0.2">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36"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34.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28.5" hidden="1" customHeight="1" x14ac:dyDescent="0.2">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6" hidden="1" customHeight="1" x14ac:dyDescent="0.2">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4.5" hidden="1" customHeight="1" x14ac:dyDescent="0.2">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43.5" hidden="1" customHeight="1" x14ac:dyDescent="0.2">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2.25" hidden="1" customHeight="1" x14ac:dyDescent="0.2">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8.5" hidden="1" customHeight="1" x14ac:dyDescent="0.2">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2.5" hidden="1" customHeight="1" x14ac:dyDescent="0.2">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2">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9.25" hidden="1" customHeight="1" x14ac:dyDescent="0.2">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2.5" hidden="1" customHeight="1" x14ac:dyDescent="0.2">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7" hidden="1" customHeight="1" x14ac:dyDescent="0.2">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1" hidden="1" customHeight="1" x14ac:dyDescent="0.2">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2.25" hidden="1" customHeight="1" x14ac:dyDescent="0.2">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4.75" hidden="1" customHeight="1" x14ac:dyDescent="0.2">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75" hidden="1" customHeight="1" x14ac:dyDescent="0.2">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21.75" hidden="1" customHeight="1" x14ac:dyDescent="0.2">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4.5" hidden="1" customHeight="1" x14ac:dyDescent="0.2">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2.25" hidden="1" customHeight="1" x14ac:dyDescent="0.2">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25.5" hidden="1" customHeight="1" x14ac:dyDescent="0.2">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24.75" hidden="1" customHeight="1" x14ac:dyDescent="0.2">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4.5" hidden="1" customHeight="1" x14ac:dyDescent="0.2">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5.5" hidden="1" customHeight="1" x14ac:dyDescent="0.2">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75" hidden="1" customHeight="1" x14ac:dyDescent="0.2">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40.5" hidden="1" customHeight="1" x14ac:dyDescent="0.2">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8.5" hidden="1" customHeight="1" x14ac:dyDescent="0.2">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3" hidden="1" customHeight="1" x14ac:dyDescent="0.2">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2">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41.25" hidden="1" customHeight="1" x14ac:dyDescent="0.2">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3.75" hidden="1" customHeight="1" x14ac:dyDescent="0.2">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41.25" hidden="1" customHeight="1" x14ac:dyDescent="0.2">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5.5" hidden="1" customHeight="1" x14ac:dyDescent="0.2">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18"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33.75" hidden="1" customHeight="1" x14ac:dyDescent="0.2">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29.25" hidden="1" customHeight="1" x14ac:dyDescent="0.2">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44.25" hidden="1" customHeight="1" x14ac:dyDescent="0.2">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12" hidden="1" customHeight="1" x14ac:dyDescent="0.2">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3.25" hidden="1" customHeight="1" x14ac:dyDescent="0.2">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18.75" hidden="1" customHeight="1" x14ac:dyDescent="0.2">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13.5" hidden="1" customHeight="1" x14ac:dyDescent="0.2">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9.25" hidden="1" customHeight="1" x14ac:dyDescent="0.2">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1.75" hidden="1" customHeight="1" x14ac:dyDescent="0.2">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2">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7" hidden="1" customHeight="1" x14ac:dyDescent="0.2">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9.25" hidden="1" customHeight="1" x14ac:dyDescent="0.2">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5.5" hidden="1" customHeight="1" x14ac:dyDescent="0.2">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17.25" hidden="1" customHeight="1" x14ac:dyDescent="0.2">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40.5" hidden="1" customHeight="1" x14ac:dyDescent="0.2">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27" hidden="1" customHeight="1" x14ac:dyDescent="0.2">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27" hidden="1" customHeight="1" x14ac:dyDescent="0.2">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2">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7.5" hidden="1" customHeight="1" x14ac:dyDescent="0.2">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2.25" hidden="1" customHeight="1" x14ac:dyDescent="0.2">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75" hidden="1" customHeight="1" x14ac:dyDescent="0.2">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5.5" hidden="1" customHeight="1" x14ac:dyDescent="0.2">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2.5" hidden="1" customHeight="1" x14ac:dyDescent="0.2">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8.5" hidden="1" customHeight="1" x14ac:dyDescent="0.2">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2">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2">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4.75" hidden="1" customHeight="1" x14ac:dyDescent="0.2">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8.5" hidden="1" customHeight="1" x14ac:dyDescent="0.2">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6" hidden="1" customHeight="1" x14ac:dyDescent="0.2">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9.25" hidden="1" customHeight="1" x14ac:dyDescent="0.2">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3" hidden="1" customHeight="1" x14ac:dyDescent="0.2">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36.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30.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21.75" hidden="1" customHeight="1" x14ac:dyDescent="0.2">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75" hidden="1" customHeight="1" x14ac:dyDescent="0.2">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2">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21" hidden="1" customHeight="1" x14ac:dyDescent="0.2">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4.75" hidden="1" customHeight="1" x14ac:dyDescent="0.2">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3.25" hidden="1" customHeight="1" x14ac:dyDescent="0.2">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2">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75" hidden="1" customHeight="1" x14ac:dyDescent="0.2">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8.5" hidden="1" customHeight="1" x14ac:dyDescent="0.2">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2.5" hidden="1" customHeight="1" x14ac:dyDescent="0.2">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7" hidden="1" customHeight="1" x14ac:dyDescent="0.2">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18" hidden="1" customHeight="1" x14ac:dyDescent="0.2">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18.75" hidden="1" customHeight="1" x14ac:dyDescent="0.2">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2">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1.75" hidden="1" customHeight="1" x14ac:dyDescent="0.2">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24.75" hidden="1" customHeight="1" x14ac:dyDescent="0.2">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24.75" hidden="1" customHeight="1" x14ac:dyDescent="0.2">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24.75" hidden="1" customHeight="1" x14ac:dyDescent="0.2">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27" hidden="1" customHeight="1" x14ac:dyDescent="0.2">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75" hidden="1" customHeight="1" x14ac:dyDescent="0.2">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19.5" hidden="1" customHeight="1" x14ac:dyDescent="0.2">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3.25" hidden="1" customHeight="1" x14ac:dyDescent="0.2">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7" hidden="1" customHeight="1" x14ac:dyDescent="0.2">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6.75" hidden="1" customHeight="1" x14ac:dyDescent="0.2">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2">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5.5" hidden="1" customHeight="1" x14ac:dyDescent="0.2">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2.25" hidden="1" customHeight="1" x14ac:dyDescent="0.2">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19.5" hidden="1" customHeight="1" x14ac:dyDescent="0.2">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2">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2.5" hidden="1" customHeight="1" x14ac:dyDescent="0.2">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5.5" hidden="1" customHeight="1" x14ac:dyDescent="0.2">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5.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18"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21.75" hidden="1" customHeight="1" x14ac:dyDescent="0.2">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28.5" hidden="1" customHeight="1" x14ac:dyDescent="0.2">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3" hidden="1" customHeight="1" x14ac:dyDescent="0.2">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18" hidden="1" customHeight="1" x14ac:dyDescent="0.2">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2">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6" hidden="1" customHeight="1" x14ac:dyDescent="0.2">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1" hidden="1" customHeight="1" x14ac:dyDescent="0.2">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2">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44.25" hidden="1" customHeight="1" x14ac:dyDescent="0.2">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4.75" hidden="1" customHeight="1" x14ac:dyDescent="0.2">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3" hidden="1" customHeight="1" x14ac:dyDescent="0.2">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40.5" hidden="1" customHeight="1" x14ac:dyDescent="0.2">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2">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7" hidden="1" customHeight="1" x14ac:dyDescent="0.2">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42" hidden="1" customHeight="1" x14ac:dyDescent="0.2">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6.75" hidden="1" customHeight="1" x14ac:dyDescent="0.2">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8.25" hidden="1" customHeight="1" x14ac:dyDescent="0.2">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2.25" hidden="1" customHeight="1" x14ac:dyDescent="0.2">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3" hidden="1" customHeight="1" x14ac:dyDescent="0.2">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45.75" hidden="1" customHeight="1" x14ac:dyDescent="0.2">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8.25" hidden="1" customHeight="1" x14ac:dyDescent="0.2">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8.25" hidden="1" customHeight="1" x14ac:dyDescent="0.2">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9.25" hidden="1" customHeight="1" x14ac:dyDescent="0.2">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47.25" hidden="1" customHeight="1" x14ac:dyDescent="0.2">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6" hidden="1" customHeight="1" x14ac:dyDescent="0.2">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44.25" hidden="1" customHeight="1" x14ac:dyDescent="0.2">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60.75" hidden="1" customHeight="1" x14ac:dyDescent="0.2">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3.75" hidden="1" customHeight="1" x14ac:dyDescent="0.2">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48" hidden="1" customHeight="1" x14ac:dyDescent="0.2">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53.25" hidden="1" customHeight="1" x14ac:dyDescent="0.2">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45.75" hidden="1" customHeight="1" x14ac:dyDescent="0.2">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3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44.2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30.75" hidden="1" customHeight="1" x14ac:dyDescent="0.2">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26.25" hidden="1" customHeight="1" x14ac:dyDescent="0.2">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25.5" hidden="1" customHeight="1" x14ac:dyDescent="0.2">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19.5" hidden="1" customHeight="1" x14ac:dyDescent="0.2">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15.75" hidden="1" customHeight="1" x14ac:dyDescent="0.2">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17.25" hidden="1" customHeight="1" x14ac:dyDescent="0.2">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18" hidden="1" customHeight="1" x14ac:dyDescent="0.2">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11.25" hidden="1" customHeight="1" x14ac:dyDescent="0.2">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19.5" hidden="1" customHeight="1" x14ac:dyDescent="0.2">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5.5" hidden="1" customHeight="1" x14ac:dyDescent="0.2">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17.25" hidden="1" customHeight="1" x14ac:dyDescent="0.2">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1" hidden="1" customHeight="1" x14ac:dyDescent="0.2">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17.25" hidden="1" customHeight="1" x14ac:dyDescent="0.2">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11.25" hidden="1" customHeight="1" x14ac:dyDescent="0.2">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13.5" hidden="1" customHeight="1" x14ac:dyDescent="0.2">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15" hidden="1" customHeight="1" x14ac:dyDescent="0.2">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21" hidden="1" customHeight="1" x14ac:dyDescent="0.2">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13.5" hidden="1" customHeight="1" x14ac:dyDescent="0.2">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19.5" hidden="1" customHeight="1" x14ac:dyDescent="0.2">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15.75" hidden="1" customHeight="1" x14ac:dyDescent="0.2">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3.25" hidden="1" customHeight="1" x14ac:dyDescent="0.2">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11.25" hidden="1" customHeight="1" x14ac:dyDescent="0.2">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17.25" hidden="1" customHeight="1" x14ac:dyDescent="0.2">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19.5" hidden="1" customHeight="1" x14ac:dyDescent="0.2">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18" hidden="1" customHeight="1" x14ac:dyDescent="0.2">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3.25" hidden="1" customHeight="1" x14ac:dyDescent="0.2">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15" hidden="1" customHeight="1" x14ac:dyDescent="0.2">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18" hidden="1" customHeight="1" x14ac:dyDescent="0.2">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18" hidden="1" customHeight="1" x14ac:dyDescent="0.2">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15.75" hidden="1" customHeight="1" x14ac:dyDescent="0.2">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18" hidden="1" customHeight="1" x14ac:dyDescent="0.2">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2">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2">
      <c r="A1110" s="370">
        <v>1</v>
      </c>
      <c r="B1110" s="370">
        <v>1</v>
      </c>
      <c r="C1110" s="368"/>
      <c r="D1110" s="368"/>
      <c r="E1110" s="150" t="s">
        <v>799</v>
      </c>
      <c r="F1110" s="369"/>
      <c r="G1110" s="369"/>
      <c r="H1110" s="369"/>
      <c r="I1110" s="369"/>
      <c r="J1110" s="344" t="s">
        <v>800</v>
      </c>
      <c r="K1110" s="345"/>
      <c r="L1110" s="345"/>
      <c r="M1110" s="345"/>
      <c r="N1110" s="345"/>
      <c r="O1110" s="345"/>
      <c r="P1110" s="359" t="s">
        <v>801</v>
      </c>
      <c r="Q1110" s="346"/>
      <c r="R1110" s="346"/>
      <c r="S1110" s="346"/>
      <c r="T1110" s="346"/>
      <c r="U1110" s="346"/>
      <c r="V1110" s="346"/>
      <c r="W1110" s="346"/>
      <c r="X1110" s="346"/>
      <c r="Y1110" s="347" t="s">
        <v>800</v>
      </c>
      <c r="Z1110" s="348"/>
      <c r="AA1110" s="348"/>
      <c r="AB1110" s="349"/>
      <c r="AC1110" s="350"/>
      <c r="AD1110" s="351"/>
      <c r="AE1110" s="351"/>
      <c r="AF1110" s="351"/>
      <c r="AG1110" s="351"/>
      <c r="AH1110" s="352" t="s">
        <v>802</v>
      </c>
      <c r="AI1110" s="353"/>
      <c r="AJ1110" s="353"/>
      <c r="AK1110" s="353"/>
      <c r="AL1110" s="354" t="s">
        <v>803</v>
      </c>
      <c r="AM1110" s="355"/>
      <c r="AN1110" s="355"/>
      <c r="AO1110" s="356"/>
      <c r="AP1110" s="357" t="s">
        <v>804</v>
      </c>
      <c r="AQ1110" s="357"/>
      <c r="AR1110" s="357"/>
      <c r="AS1110" s="357"/>
      <c r="AT1110" s="357"/>
      <c r="AU1110" s="357"/>
      <c r="AV1110" s="357"/>
      <c r="AW1110" s="357"/>
      <c r="AX1110" s="357"/>
    </row>
    <row r="1111" spans="1:51" ht="30" hidden="1" customHeight="1" x14ac:dyDescent="0.2">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2">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2">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2">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2">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2">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2">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2">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2">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2">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2">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2">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2">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2">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2">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2">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2">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2">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2">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2">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2">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2">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2">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2">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2">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2">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2">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2">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2">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17" max="16383" man="1"/>
    <brk id="699" max="16383" man="1"/>
    <brk id="733" max="49" man="1"/>
    <brk id="764" max="16383"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372</v>
      </c>
      <c r="AI2" s="51" t="s">
        <v>405</v>
      </c>
      <c r="AK2" s="51" t="s">
        <v>260</v>
      </c>
      <c r="AM2" s="82"/>
      <c r="AN2" s="82"/>
      <c r="AP2" s="53" t="s">
        <v>372</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744</v>
      </c>
      <c r="M3" s="13" t="str">
        <f t="shared" ref="M3:M11" si="2">IF(L3="","",K3)</f>
        <v>文教及び科学振興</v>
      </c>
      <c r="N3" s="13" t="str">
        <f>IF(M3="",N2,IF(N2&lt;&gt;"",CONCATENATE(N2,"、",M3),M3))</f>
        <v>文教及び科学振興</v>
      </c>
      <c r="O3" s="13"/>
      <c r="P3" s="12" t="s">
        <v>75</v>
      </c>
      <c r="Q3" s="17" t="s">
        <v>744</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373</v>
      </c>
      <c r="AI3" s="51" t="s">
        <v>253</v>
      </c>
      <c r="AK3" s="51" t="str">
        <f>CHAR(CODE(AK2)+1)</f>
        <v>B</v>
      </c>
      <c r="AM3" s="82"/>
      <c r="AN3" s="82"/>
      <c r="AP3" s="53" t="s">
        <v>373</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374</v>
      </c>
      <c r="AI4" s="51" t="s">
        <v>255</v>
      </c>
      <c r="AK4" s="51" t="str">
        <f t="shared" ref="AK4:AK49" si="7">CHAR(CODE(AK3)+1)</f>
        <v>C</v>
      </c>
      <c r="AM4" s="82"/>
      <c r="AN4" s="82"/>
      <c r="AP4" s="53" t="s">
        <v>374</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375</v>
      </c>
      <c r="AI5" s="51" t="s">
        <v>414</v>
      </c>
      <c r="AK5" s="51" t="str">
        <f t="shared" si="7"/>
        <v>D</v>
      </c>
      <c r="AP5" s="53" t="s">
        <v>375</v>
      </c>
    </row>
    <row r="6" spans="1:42" ht="13.5" customHeight="1" x14ac:dyDescent="0.2">
      <c r="A6" s="14" t="s">
        <v>89</v>
      </c>
      <c r="B6" s="15" t="s">
        <v>744</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382</v>
      </c>
      <c r="AF6" s="30"/>
      <c r="AG6" s="53" t="s">
        <v>376</v>
      </c>
      <c r="AI6" s="51" t="s">
        <v>415</v>
      </c>
      <c r="AK6" s="51" t="str">
        <f>CHAR(CODE(AK5)+1)</f>
        <v>E</v>
      </c>
      <c r="AP6" s="53" t="s">
        <v>376</v>
      </c>
    </row>
    <row r="7" spans="1:42" ht="13.5" customHeight="1" x14ac:dyDescent="0.2">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377</v>
      </c>
      <c r="AH7" s="85"/>
      <c r="AI7" s="53" t="s">
        <v>399</v>
      </c>
      <c r="AK7" s="51" t="str">
        <f>CHAR(CODE(AK6)+1)</f>
        <v>F</v>
      </c>
      <c r="AP7" s="53" t="s">
        <v>377</v>
      </c>
    </row>
    <row r="8" spans="1:42" ht="13.5" customHeight="1" x14ac:dyDescent="0.2">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378</v>
      </c>
      <c r="AI8" s="51" t="s">
        <v>400</v>
      </c>
      <c r="AK8" s="51" t="str">
        <f t="shared" si="7"/>
        <v>G</v>
      </c>
      <c r="AP8" s="53" t="s">
        <v>378</v>
      </c>
    </row>
    <row r="9" spans="1:42" ht="13.5" customHeight="1" x14ac:dyDescent="0.2">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379</v>
      </c>
      <c r="AI9" s="81"/>
      <c r="AK9" s="51" t="str">
        <f t="shared" si="7"/>
        <v>H</v>
      </c>
      <c r="AP9" s="53" t="s">
        <v>379</v>
      </c>
    </row>
    <row r="10" spans="1:42" ht="13.5" customHeight="1" x14ac:dyDescent="0.2">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423</v>
      </c>
      <c r="Z10" s="32" t="s">
        <v>554</v>
      </c>
      <c r="AA10" s="94" t="s">
        <v>517</v>
      </c>
      <c r="AB10" s="94" t="s">
        <v>648</v>
      </c>
      <c r="AC10" s="31"/>
      <c r="AD10" s="31"/>
      <c r="AE10" s="31"/>
      <c r="AF10" s="30"/>
      <c r="AG10" s="53" t="s">
        <v>362</v>
      </c>
      <c r="AK10" s="51" t="str">
        <f t="shared" si="7"/>
        <v>I</v>
      </c>
      <c r="AP10" s="51" t="s">
        <v>357</v>
      </c>
    </row>
    <row r="11" spans="1:42" ht="13.5" customHeight="1" x14ac:dyDescent="0.2">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365</v>
      </c>
      <c r="AK11" s="51" t="str">
        <f t="shared" si="7"/>
        <v>J</v>
      </c>
    </row>
    <row r="12" spans="1:42" ht="13.5" customHeight="1" x14ac:dyDescent="0.2">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363</v>
      </c>
      <c r="AK12" s="51" t="str">
        <f t="shared" si="7"/>
        <v>K</v>
      </c>
    </row>
    <row r="13" spans="1:42" ht="13.5" customHeight="1" x14ac:dyDescent="0.2">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364</v>
      </c>
      <c r="AK13" s="51" t="str">
        <f t="shared" si="7"/>
        <v>L</v>
      </c>
    </row>
    <row r="14" spans="1:42" ht="13.5" customHeight="1" x14ac:dyDescent="0.2">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2">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2">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2">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2">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2">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2">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2">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2">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2">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2">
      <c r="A24" s="88" t="s">
        <v>403</v>
      </c>
      <c r="B24" s="15"/>
      <c r="C24" s="13" t="str">
        <f t="shared" si="9"/>
        <v/>
      </c>
      <c r="D24" s="13" t="str">
        <f>IF(C24="",D23,IF(D23&lt;&gt;"",CONCATENATE(D23,"、",C24),C24))</f>
        <v>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2">
      <c r="A27" s="13" t="str">
        <f>IF(D24="", "-", D24)</f>
        <v>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2">
      <c r="A38" s="13"/>
      <c r="B38" s="13"/>
      <c r="F38" s="13"/>
      <c r="G38" s="19"/>
      <c r="K38" s="13"/>
      <c r="L38" s="13"/>
      <c r="O38" s="13"/>
      <c r="P38" s="13"/>
      <c r="Q38" s="19"/>
      <c r="T38" s="13"/>
      <c r="U38" s="32" t="s">
        <v>387</v>
      </c>
      <c r="Y38" s="32" t="s">
        <v>451</v>
      </c>
      <c r="Z38" s="32" t="s">
        <v>582</v>
      </c>
      <c r="AF38" s="30"/>
      <c r="AK38" s="51" t="str">
        <f t="shared" si="7"/>
        <v>k</v>
      </c>
    </row>
    <row r="39" spans="1:37" x14ac:dyDescent="0.2">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2">
      <c r="A40" s="13"/>
      <c r="B40" s="13"/>
      <c r="F40" s="13"/>
      <c r="G40" s="19"/>
      <c r="K40" s="13"/>
      <c r="L40" s="13"/>
      <c r="O40" s="13"/>
      <c r="P40" s="13"/>
      <c r="Q40" s="19"/>
      <c r="T40" s="13"/>
      <c r="Y40" s="32" t="s">
        <v>453</v>
      </c>
      <c r="Z40" s="32" t="s">
        <v>584</v>
      </c>
      <c r="AF40" s="30"/>
      <c r="AK40" s="51" t="str">
        <f t="shared" si="7"/>
        <v>m</v>
      </c>
    </row>
    <row r="41" spans="1:37" x14ac:dyDescent="0.2">
      <c r="A41" s="13"/>
      <c r="B41" s="13"/>
      <c r="F41" s="13"/>
      <c r="G41" s="19"/>
      <c r="K41" s="13"/>
      <c r="L41" s="13"/>
      <c r="O41" s="13"/>
      <c r="P41" s="13"/>
      <c r="Q41" s="19"/>
      <c r="T41" s="13"/>
      <c r="Y41" s="32" t="s">
        <v>454</v>
      </c>
      <c r="Z41" s="32" t="s">
        <v>585</v>
      </c>
      <c r="AF41" s="30"/>
      <c r="AK41" s="51" t="str">
        <f t="shared" si="7"/>
        <v>n</v>
      </c>
    </row>
    <row r="42" spans="1:37" x14ac:dyDescent="0.2">
      <c r="A42" s="13"/>
      <c r="B42" s="13"/>
      <c r="F42" s="13"/>
      <c r="G42" s="19"/>
      <c r="K42" s="13"/>
      <c r="L42" s="13"/>
      <c r="O42" s="13"/>
      <c r="P42" s="13"/>
      <c r="Q42" s="19"/>
      <c r="T42" s="13"/>
      <c r="Y42" s="32" t="s">
        <v>455</v>
      </c>
      <c r="Z42" s="32" t="s">
        <v>586</v>
      </c>
      <c r="AF42" s="30"/>
      <c r="AK42" s="51" t="str">
        <f t="shared" si="7"/>
        <v>o</v>
      </c>
    </row>
    <row r="43" spans="1:37" x14ac:dyDescent="0.2">
      <c r="A43" s="13"/>
      <c r="B43" s="13"/>
      <c r="F43" s="13"/>
      <c r="G43" s="19"/>
      <c r="K43" s="13"/>
      <c r="L43" s="13"/>
      <c r="O43" s="13"/>
      <c r="P43" s="13"/>
      <c r="Q43" s="19"/>
      <c r="T43" s="13"/>
      <c r="Y43" s="32" t="s">
        <v>456</v>
      </c>
      <c r="Z43" s="32" t="s">
        <v>587</v>
      </c>
      <c r="AF43" s="30"/>
      <c r="AK43" s="51" t="str">
        <f t="shared" si="7"/>
        <v>p</v>
      </c>
    </row>
    <row r="44" spans="1:37" x14ac:dyDescent="0.2">
      <c r="A44" s="13"/>
      <c r="B44" s="13"/>
      <c r="F44" s="13"/>
      <c r="G44" s="19"/>
      <c r="K44" s="13"/>
      <c r="L44" s="13"/>
      <c r="O44" s="13"/>
      <c r="P44" s="13"/>
      <c r="Q44" s="19"/>
      <c r="T44" s="13"/>
      <c r="Y44" s="32" t="s">
        <v>457</v>
      </c>
      <c r="Z44" s="32" t="s">
        <v>588</v>
      </c>
      <c r="AF44" s="30"/>
      <c r="AK44" s="51" t="str">
        <f t="shared" si="7"/>
        <v>q</v>
      </c>
    </row>
    <row r="45" spans="1:37" x14ac:dyDescent="0.2">
      <c r="A45" s="13"/>
      <c r="B45" s="13"/>
      <c r="F45" s="13"/>
      <c r="G45" s="19"/>
      <c r="K45" s="13"/>
      <c r="L45" s="13"/>
      <c r="O45" s="13"/>
      <c r="P45" s="13"/>
      <c r="Q45" s="19"/>
      <c r="T45" s="13"/>
      <c r="Y45" s="32" t="s">
        <v>458</v>
      </c>
      <c r="Z45" s="32" t="s">
        <v>589</v>
      </c>
      <c r="AF45" s="30"/>
      <c r="AK45" s="51" t="str">
        <f t="shared" si="7"/>
        <v>r</v>
      </c>
    </row>
    <row r="46" spans="1:37" x14ac:dyDescent="0.2">
      <c r="A46" s="13"/>
      <c r="B46" s="13"/>
      <c r="F46" s="13"/>
      <c r="G46" s="19"/>
      <c r="K46" s="13"/>
      <c r="L46" s="13"/>
      <c r="O46" s="13"/>
      <c r="P46" s="13"/>
      <c r="Q46" s="19"/>
      <c r="T46" s="13"/>
      <c r="Y46" s="32" t="s">
        <v>459</v>
      </c>
      <c r="Z46" s="32" t="s">
        <v>590</v>
      </c>
      <c r="AF46" s="30"/>
      <c r="AK46" s="51" t="str">
        <f t="shared" si="7"/>
        <v>s</v>
      </c>
    </row>
    <row r="47" spans="1:37" x14ac:dyDescent="0.2">
      <c r="A47" s="13"/>
      <c r="B47" s="13"/>
      <c r="F47" s="13"/>
      <c r="G47" s="19"/>
      <c r="K47" s="13"/>
      <c r="L47" s="13"/>
      <c r="O47" s="13"/>
      <c r="P47" s="13"/>
      <c r="Q47" s="19"/>
      <c r="T47" s="13"/>
      <c r="Y47" s="32" t="s">
        <v>460</v>
      </c>
      <c r="Z47" s="32" t="s">
        <v>591</v>
      </c>
      <c r="AF47" s="30"/>
      <c r="AK47" s="51" t="str">
        <f t="shared" si="7"/>
        <v>t</v>
      </c>
    </row>
    <row r="48" spans="1:37" x14ac:dyDescent="0.2">
      <c r="A48" s="13"/>
      <c r="B48" s="13"/>
      <c r="F48" s="13"/>
      <c r="G48" s="19"/>
      <c r="K48" s="13"/>
      <c r="L48" s="13"/>
      <c r="O48" s="13"/>
      <c r="P48" s="13"/>
      <c r="Q48" s="19"/>
      <c r="T48" s="13"/>
      <c r="Y48" s="32" t="s">
        <v>461</v>
      </c>
      <c r="Z48" s="32" t="s">
        <v>592</v>
      </c>
      <c r="AF48" s="30"/>
      <c r="AK48" s="51" t="str">
        <f t="shared" si="7"/>
        <v>u</v>
      </c>
    </row>
    <row r="49" spans="1:37" x14ac:dyDescent="0.2">
      <c r="A49" s="13"/>
      <c r="B49" s="13"/>
      <c r="F49" s="13"/>
      <c r="G49" s="19"/>
      <c r="K49" s="13"/>
      <c r="L49" s="13"/>
      <c r="O49" s="13"/>
      <c r="P49" s="13"/>
      <c r="Q49" s="19"/>
      <c r="T49" s="13"/>
      <c r="Y49" s="32" t="s">
        <v>462</v>
      </c>
      <c r="Z49" s="32" t="s">
        <v>593</v>
      </c>
      <c r="AF49" s="30"/>
      <c r="AK49" s="51" t="str">
        <f t="shared" si="7"/>
        <v>v</v>
      </c>
    </row>
    <row r="50" spans="1:37" x14ac:dyDescent="0.2">
      <c r="A50" s="13"/>
      <c r="B50" s="13"/>
      <c r="F50" s="13"/>
      <c r="G50" s="19"/>
      <c r="K50" s="13"/>
      <c r="L50" s="13"/>
      <c r="O50" s="13"/>
      <c r="P50" s="13"/>
      <c r="Q50" s="19"/>
      <c r="T50" s="13"/>
      <c r="Y50" s="32" t="s">
        <v>463</v>
      </c>
      <c r="Z50" s="32" t="s">
        <v>594</v>
      </c>
      <c r="AF50" s="30"/>
    </row>
    <row r="51" spans="1:37" x14ac:dyDescent="0.2">
      <c r="A51" s="13"/>
      <c r="B51" s="13"/>
      <c r="F51" s="13"/>
      <c r="G51" s="19"/>
      <c r="K51" s="13"/>
      <c r="L51" s="13"/>
      <c r="O51" s="13"/>
      <c r="P51" s="13"/>
      <c r="Q51" s="19"/>
      <c r="T51" s="13"/>
      <c r="Y51" s="32" t="s">
        <v>464</v>
      </c>
      <c r="Z51" s="32" t="s">
        <v>595</v>
      </c>
      <c r="AF51" s="30"/>
    </row>
    <row r="52" spans="1:37" x14ac:dyDescent="0.2">
      <c r="A52" s="13"/>
      <c r="B52" s="13"/>
      <c r="F52" s="13"/>
      <c r="G52" s="19"/>
      <c r="K52" s="13"/>
      <c r="L52" s="13"/>
      <c r="O52" s="13"/>
      <c r="P52" s="13"/>
      <c r="Q52" s="19"/>
      <c r="T52" s="13"/>
      <c r="Y52" s="32" t="s">
        <v>465</v>
      </c>
      <c r="Z52" s="32" t="s">
        <v>596</v>
      </c>
      <c r="AF52" s="30"/>
    </row>
    <row r="53" spans="1:37" x14ac:dyDescent="0.2">
      <c r="A53" s="13"/>
      <c r="B53" s="13"/>
      <c r="F53" s="13"/>
      <c r="G53" s="19"/>
      <c r="K53" s="13"/>
      <c r="L53" s="13"/>
      <c r="O53" s="13"/>
      <c r="P53" s="13"/>
      <c r="Q53" s="19"/>
      <c r="T53" s="13"/>
      <c r="Y53" s="32" t="s">
        <v>466</v>
      </c>
      <c r="Z53" s="32" t="s">
        <v>597</v>
      </c>
      <c r="AF53" s="30"/>
    </row>
    <row r="54" spans="1:37" x14ac:dyDescent="0.2">
      <c r="A54" s="13"/>
      <c r="B54" s="13"/>
      <c r="F54" s="13"/>
      <c r="G54" s="19"/>
      <c r="K54" s="13"/>
      <c r="L54" s="13"/>
      <c r="O54" s="13"/>
      <c r="P54" s="20"/>
      <c r="Q54" s="19"/>
      <c r="T54" s="13"/>
      <c r="Y54" s="32" t="s">
        <v>467</v>
      </c>
      <c r="Z54" s="32" t="s">
        <v>598</v>
      </c>
      <c r="AF54" s="30"/>
    </row>
    <row r="55" spans="1:37" x14ac:dyDescent="0.2">
      <c r="A55" s="13"/>
      <c r="B55" s="13"/>
      <c r="F55" s="13"/>
      <c r="G55" s="19"/>
      <c r="K55" s="13"/>
      <c r="L55" s="13"/>
      <c r="O55" s="13"/>
      <c r="P55" s="13"/>
      <c r="Q55" s="19"/>
      <c r="T55" s="13"/>
      <c r="Y55" s="32" t="s">
        <v>468</v>
      </c>
      <c r="Z55" s="32" t="s">
        <v>599</v>
      </c>
      <c r="AF55" s="30"/>
    </row>
    <row r="56" spans="1:37" x14ac:dyDescent="0.2">
      <c r="A56" s="13"/>
      <c r="B56" s="13"/>
      <c r="F56" s="13"/>
      <c r="G56" s="19"/>
      <c r="K56" s="13"/>
      <c r="L56" s="13"/>
      <c r="O56" s="13"/>
      <c r="P56" s="13"/>
      <c r="Q56" s="19"/>
      <c r="T56" s="13"/>
      <c r="Y56" s="32" t="s">
        <v>469</v>
      </c>
      <c r="Z56" s="32" t="s">
        <v>600</v>
      </c>
      <c r="AF56" s="30"/>
    </row>
    <row r="57" spans="1:37" x14ac:dyDescent="0.2">
      <c r="A57" s="13"/>
      <c r="B57" s="13"/>
      <c r="F57" s="13"/>
      <c r="G57" s="19"/>
      <c r="K57" s="13"/>
      <c r="L57" s="13"/>
      <c r="O57" s="13"/>
      <c r="P57" s="13"/>
      <c r="Q57" s="19"/>
      <c r="T57" s="13"/>
      <c r="Y57" s="32" t="s">
        <v>470</v>
      </c>
      <c r="Z57" s="32" t="s">
        <v>601</v>
      </c>
      <c r="AF57" s="30"/>
    </row>
    <row r="58" spans="1:37" x14ac:dyDescent="0.2">
      <c r="A58" s="13"/>
      <c r="B58" s="13"/>
      <c r="F58" s="13"/>
      <c r="G58" s="19"/>
      <c r="K58" s="13"/>
      <c r="L58" s="13"/>
      <c r="O58" s="13"/>
      <c r="P58" s="13"/>
      <c r="Q58" s="19"/>
      <c r="T58" s="13"/>
      <c r="Y58" s="32" t="s">
        <v>471</v>
      </c>
      <c r="Z58" s="32" t="s">
        <v>602</v>
      </c>
      <c r="AF58" s="30"/>
    </row>
    <row r="59" spans="1:37" x14ac:dyDescent="0.2">
      <c r="A59" s="13"/>
      <c r="B59" s="13"/>
      <c r="F59" s="13"/>
      <c r="G59" s="19"/>
      <c r="K59" s="13"/>
      <c r="L59" s="13"/>
      <c r="O59" s="13"/>
      <c r="P59" s="13"/>
      <c r="Q59" s="19"/>
      <c r="T59" s="13"/>
      <c r="Y59" s="32" t="s">
        <v>472</v>
      </c>
      <c r="Z59" s="32" t="s">
        <v>603</v>
      </c>
      <c r="AF59" s="30"/>
    </row>
    <row r="60" spans="1:37" x14ac:dyDescent="0.2">
      <c r="A60" s="13"/>
      <c r="B60" s="13"/>
      <c r="F60" s="13"/>
      <c r="G60" s="19"/>
      <c r="K60" s="13"/>
      <c r="L60" s="13"/>
      <c r="O60" s="13"/>
      <c r="P60" s="13"/>
      <c r="Q60" s="19"/>
      <c r="T60" s="13"/>
      <c r="Y60" s="32" t="s">
        <v>473</v>
      </c>
      <c r="Z60" s="32" t="s">
        <v>604</v>
      </c>
      <c r="AF60" s="30"/>
    </row>
    <row r="61" spans="1:37" x14ac:dyDescent="0.2">
      <c r="A61" s="13"/>
      <c r="B61" s="13"/>
      <c r="F61" s="13"/>
      <c r="G61" s="19"/>
      <c r="K61" s="13"/>
      <c r="L61" s="13"/>
      <c r="O61" s="13"/>
      <c r="P61" s="13"/>
      <c r="Q61" s="19"/>
      <c r="T61" s="13"/>
      <c r="Y61" s="32" t="s">
        <v>474</v>
      </c>
      <c r="Z61" s="32" t="s">
        <v>605</v>
      </c>
      <c r="AF61" s="30"/>
    </row>
    <row r="62" spans="1:37" x14ac:dyDescent="0.2">
      <c r="A62" s="13"/>
      <c r="B62" s="13"/>
      <c r="F62" s="13"/>
      <c r="G62" s="19"/>
      <c r="K62" s="13"/>
      <c r="L62" s="13"/>
      <c r="O62" s="13"/>
      <c r="P62" s="13"/>
      <c r="Q62" s="19"/>
      <c r="T62" s="13"/>
      <c r="Y62" s="32" t="s">
        <v>475</v>
      </c>
      <c r="Z62" s="32" t="s">
        <v>606</v>
      </c>
      <c r="AF62" s="30"/>
    </row>
    <row r="63" spans="1:37" x14ac:dyDescent="0.2">
      <c r="A63" s="13"/>
      <c r="B63" s="13"/>
      <c r="F63" s="13"/>
      <c r="G63" s="19"/>
      <c r="K63" s="13"/>
      <c r="L63" s="13"/>
      <c r="O63" s="13"/>
      <c r="P63" s="13"/>
      <c r="Q63" s="19"/>
      <c r="T63" s="13"/>
      <c r="Y63" s="32" t="s">
        <v>476</v>
      </c>
      <c r="Z63" s="32" t="s">
        <v>607</v>
      </c>
      <c r="AF63" s="30"/>
    </row>
    <row r="64" spans="1:37" x14ac:dyDescent="0.2">
      <c r="A64" s="13"/>
      <c r="B64" s="13"/>
      <c r="F64" s="13"/>
      <c r="G64" s="19"/>
      <c r="K64" s="13"/>
      <c r="L64" s="13"/>
      <c r="O64" s="13"/>
      <c r="P64" s="13"/>
      <c r="Q64" s="19"/>
      <c r="T64" s="13"/>
      <c r="Y64" s="32" t="s">
        <v>477</v>
      </c>
      <c r="Z64" s="32" t="s">
        <v>608</v>
      </c>
      <c r="AF64" s="30"/>
    </row>
    <row r="65" spans="1:32" x14ac:dyDescent="0.2">
      <c r="A65" s="13"/>
      <c r="B65" s="13"/>
      <c r="F65" s="13"/>
      <c r="G65" s="19"/>
      <c r="K65" s="13"/>
      <c r="L65" s="13"/>
      <c r="O65" s="13"/>
      <c r="P65" s="13"/>
      <c r="Q65" s="19"/>
      <c r="T65" s="13"/>
      <c r="Y65" s="32" t="s">
        <v>478</v>
      </c>
      <c r="Z65" s="32" t="s">
        <v>609</v>
      </c>
      <c r="AF65" s="30"/>
    </row>
    <row r="66" spans="1:32" x14ac:dyDescent="0.2">
      <c r="A66" s="13"/>
      <c r="B66" s="13"/>
      <c r="F66" s="13"/>
      <c r="G66" s="19"/>
      <c r="K66" s="13"/>
      <c r="L66" s="13"/>
      <c r="O66" s="13"/>
      <c r="P66" s="13"/>
      <c r="Q66" s="19"/>
      <c r="T66" s="13"/>
      <c r="Y66" s="32" t="s">
        <v>71</v>
      </c>
      <c r="Z66" s="32" t="s">
        <v>610</v>
      </c>
      <c r="AF66" s="30"/>
    </row>
    <row r="67" spans="1:32" x14ac:dyDescent="0.2">
      <c r="A67" s="13"/>
      <c r="B67" s="13"/>
      <c r="F67" s="13"/>
      <c r="G67" s="19"/>
      <c r="K67" s="13"/>
      <c r="L67" s="13"/>
      <c r="O67" s="13"/>
      <c r="P67" s="13"/>
      <c r="Q67" s="19"/>
      <c r="T67" s="13"/>
      <c r="Y67" s="32" t="s">
        <v>479</v>
      </c>
      <c r="Z67" s="32" t="s">
        <v>611</v>
      </c>
      <c r="AF67" s="30"/>
    </row>
    <row r="68" spans="1:32" x14ac:dyDescent="0.2">
      <c r="A68" s="13"/>
      <c r="B68" s="13"/>
      <c r="F68" s="13"/>
      <c r="G68" s="19"/>
      <c r="K68" s="13"/>
      <c r="L68" s="13"/>
      <c r="O68" s="13"/>
      <c r="P68" s="13"/>
      <c r="Q68" s="19"/>
      <c r="T68" s="13"/>
      <c r="Y68" s="32" t="s">
        <v>480</v>
      </c>
      <c r="Z68" s="32" t="s">
        <v>612</v>
      </c>
      <c r="AF68" s="30"/>
    </row>
    <row r="69" spans="1:32" x14ac:dyDescent="0.2">
      <c r="A69" s="13"/>
      <c r="B69" s="13"/>
      <c r="F69" s="13"/>
      <c r="G69" s="19"/>
      <c r="K69" s="13"/>
      <c r="L69" s="13"/>
      <c r="O69" s="13"/>
      <c r="P69" s="13"/>
      <c r="Q69" s="19"/>
      <c r="T69" s="13"/>
      <c r="Y69" s="32" t="s">
        <v>481</v>
      </c>
      <c r="Z69" s="32" t="s">
        <v>613</v>
      </c>
      <c r="AF69" s="30"/>
    </row>
    <row r="70" spans="1:32" x14ac:dyDescent="0.2">
      <c r="A70" s="13"/>
      <c r="B70" s="13"/>
      <c r="Y70" s="32" t="s">
        <v>482</v>
      </c>
      <c r="Z70" s="32" t="s">
        <v>614</v>
      </c>
    </row>
    <row r="71" spans="1:32" x14ac:dyDescent="0.2">
      <c r="Y71" s="32" t="s">
        <v>483</v>
      </c>
      <c r="Z71" s="32" t="s">
        <v>615</v>
      </c>
    </row>
    <row r="72" spans="1:32" x14ac:dyDescent="0.2">
      <c r="Y72" s="32" t="s">
        <v>484</v>
      </c>
      <c r="Z72" s="32" t="s">
        <v>616</v>
      </c>
    </row>
    <row r="73" spans="1:32" x14ac:dyDescent="0.2">
      <c r="Y73" s="32" t="s">
        <v>485</v>
      </c>
      <c r="Z73" s="32" t="s">
        <v>617</v>
      </c>
    </row>
    <row r="74" spans="1:32" x14ac:dyDescent="0.2">
      <c r="Y74" s="32" t="s">
        <v>486</v>
      </c>
      <c r="Z74" s="32" t="s">
        <v>618</v>
      </c>
    </row>
    <row r="75" spans="1:32" x14ac:dyDescent="0.2">
      <c r="Y75" s="32" t="s">
        <v>487</v>
      </c>
      <c r="Z75" s="32" t="s">
        <v>619</v>
      </c>
    </row>
    <row r="76" spans="1:32" x14ac:dyDescent="0.2">
      <c r="Y76" s="32" t="s">
        <v>488</v>
      </c>
      <c r="Z76" s="32" t="s">
        <v>620</v>
      </c>
    </row>
    <row r="77" spans="1:32" x14ac:dyDescent="0.2">
      <c r="Y77" s="32" t="s">
        <v>489</v>
      </c>
      <c r="Z77" s="32" t="s">
        <v>621</v>
      </c>
    </row>
    <row r="78" spans="1:32" x14ac:dyDescent="0.2">
      <c r="Y78" s="32" t="s">
        <v>490</v>
      </c>
      <c r="Z78" s="32" t="s">
        <v>622</v>
      </c>
    </row>
    <row r="79" spans="1:32" x14ac:dyDescent="0.2">
      <c r="Y79" s="32" t="s">
        <v>491</v>
      </c>
      <c r="Z79" s="32" t="s">
        <v>623</v>
      </c>
    </row>
    <row r="80" spans="1:32" x14ac:dyDescent="0.2">
      <c r="Y80" s="32" t="s">
        <v>492</v>
      </c>
      <c r="Z80" s="32" t="s">
        <v>624</v>
      </c>
    </row>
    <row r="81" spans="25:26" x14ac:dyDescent="0.2">
      <c r="Y81" s="32" t="s">
        <v>493</v>
      </c>
      <c r="Z81" s="32" t="s">
        <v>625</v>
      </c>
    </row>
    <row r="82" spans="25:26" x14ac:dyDescent="0.2">
      <c r="Y82" s="32" t="s">
        <v>494</v>
      </c>
      <c r="Z82" s="32" t="s">
        <v>626</v>
      </c>
    </row>
    <row r="83" spans="25:26" x14ac:dyDescent="0.2">
      <c r="Y83" s="32" t="s">
        <v>495</v>
      </c>
      <c r="Z83" s="32" t="s">
        <v>627</v>
      </c>
    </row>
    <row r="84" spans="25:26" x14ac:dyDescent="0.2">
      <c r="Y84" s="32" t="s">
        <v>496</v>
      </c>
      <c r="Z84" s="32" t="s">
        <v>628</v>
      </c>
    </row>
    <row r="85" spans="25:26" x14ac:dyDescent="0.2">
      <c r="Y85" s="32" t="s">
        <v>497</v>
      </c>
      <c r="Z85" s="32" t="s">
        <v>629</v>
      </c>
    </row>
    <row r="86" spans="25:26" x14ac:dyDescent="0.2">
      <c r="Y86" s="32" t="s">
        <v>498</v>
      </c>
      <c r="Z86" s="32" t="s">
        <v>630</v>
      </c>
    </row>
    <row r="87" spans="25:26" x14ac:dyDescent="0.2">
      <c r="Y87" s="32" t="s">
        <v>499</v>
      </c>
      <c r="Z87" s="32" t="s">
        <v>631</v>
      </c>
    </row>
    <row r="88" spans="25:26" x14ac:dyDescent="0.2">
      <c r="Y88" s="32" t="s">
        <v>500</v>
      </c>
      <c r="Z88" s="32" t="s">
        <v>632</v>
      </c>
    </row>
    <row r="89" spans="25:26" x14ac:dyDescent="0.2">
      <c r="Y89" s="32" t="s">
        <v>501</v>
      </c>
      <c r="Z89" s="32" t="s">
        <v>633</v>
      </c>
    </row>
    <row r="90" spans="25:26" x14ac:dyDescent="0.2">
      <c r="Y90" s="32" t="s">
        <v>502</v>
      </c>
      <c r="Z90" s="32" t="s">
        <v>634</v>
      </c>
    </row>
    <row r="91" spans="25:26" x14ac:dyDescent="0.2">
      <c r="Y91" s="32" t="s">
        <v>503</v>
      </c>
      <c r="Z91" s="32" t="s">
        <v>635</v>
      </c>
    </row>
    <row r="92" spans="25:26" x14ac:dyDescent="0.2">
      <c r="Y92" s="32" t="s">
        <v>504</v>
      </c>
      <c r="Z92" s="32" t="s">
        <v>636</v>
      </c>
    </row>
    <row r="93" spans="25:26" x14ac:dyDescent="0.2">
      <c r="Y93" s="32" t="s">
        <v>505</v>
      </c>
      <c r="Z93" s="32" t="s">
        <v>637</v>
      </c>
    </row>
    <row r="94" spans="25:26" x14ac:dyDescent="0.2">
      <c r="Y94" s="32" t="s">
        <v>506</v>
      </c>
      <c r="Z94" s="32" t="s">
        <v>638</v>
      </c>
    </row>
    <row r="95" spans="25:26" x14ac:dyDescent="0.2">
      <c r="Y95" s="32" t="s">
        <v>507</v>
      </c>
      <c r="Z95" s="32" t="s">
        <v>639</v>
      </c>
    </row>
    <row r="96" spans="25:26" x14ac:dyDescent="0.2">
      <c r="Y96" s="32" t="s">
        <v>409</v>
      </c>
      <c r="Z96" s="32" t="s">
        <v>640</v>
      </c>
    </row>
    <row r="97" spans="25:26" x14ac:dyDescent="0.2">
      <c r="Y97" s="32" t="s">
        <v>508</v>
      </c>
      <c r="Z97" s="32" t="s">
        <v>641</v>
      </c>
    </row>
    <row r="98" spans="25:26" x14ac:dyDescent="0.2">
      <c r="Y98" s="32" t="s">
        <v>509</v>
      </c>
      <c r="Z98" s="32" t="s">
        <v>642</v>
      </c>
    </row>
    <row r="99" spans="25:26" x14ac:dyDescent="0.2">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389</v>
      </c>
      <c r="AF2" s="1026"/>
      <c r="AG2" s="1026"/>
      <c r="AH2" s="1026"/>
      <c r="AI2" s="1026" t="s">
        <v>411</v>
      </c>
      <c r="AJ2" s="1026"/>
      <c r="AK2" s="1026"/>
      <c r="AL2" s="556"/>
      <c r="AM2" s="1026" t="s">
        <v>508</v>
      </c>
      <c r="AN2" s="1026"/>
      <c r="AO2" s="1026"/>
      <c r="AP2" s="556"/>
      <c r="AQ2" s="158" t="s">
        <v>232</v>
      </c>
      <c r="AR2" s="133"/>
      <c r="AS2" s="133"/>
      <c r="AT2" s="134"/>
      <c r="AU2" s="532" t="s">
        <v>134</v>
      </c>
      <c r="AV2" s="532"/>
      <c r="AW2" s="532"/>
      <c r="AX2" s="533"/>
      <c r="AY2" s="34">
        <f>COUNTA($G$4)</f>
        <v>0</v>
      </c>
    </row>
    <row r="3" spans="1:51" ht="18.75" customHeight="1" x14ac:dyDescent="0.2">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2">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2">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2">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2">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389</v>
      </c>
      <c r="AF9" s="1026"/>
      <c r="AG9" s="1026"/>
      <c r="AH9" s="1026"/>
      <c r="AI9" s="1026" t="s">
        <v>411</v>
      </c>
      <c r="AJ9" s="1026"/>
      <c r="AK9" s="1026"/>
      <c r="AL9" s="556"/>
      <c r="AM9" s="1026" t="s">
        <v>508</v>
      </c>
      <c r="AN9" s="1026"/>
      <c r="AO9" s="1026"/>
      <c r="AP9" s="556"/>
      <c r="AQ9" s="158" t="s">
        <v>232</v>
      </c>
      <c r="AR9" s="133"/>
      <c r="AS9" s="133"/>
      <c r="AT9" s="134"/>
      <c r="AU9" s="532" t="s">
        <v>134</v>
      </c>
      <c r="AV9" s="532"/>
      <c r="AW9" s="532"/>
      <c r="AX9" s="533"/>
      <c r="AY9" s="34">
        <f>COUNTA($G$11)</f>
        <v>0</v>
      </c>
    </row>
    <row r="10" spans="1:51" ht="18.75" customHeight="1" x14ac:dyDescent="0.2">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2">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2">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2">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2">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389</v>
      </c>
      <c r="AF16" s="1026"/>
      <c r="AG16" s="1026"/>
      <c r="AH16" s="1026"/>
      <c r="AI16" s="1026" t="s">
        <v>411</v>
      </c>
      <c r="AJ16" s="1026"/>
      <c r="AK16" s="1026"/>
      <c r="AL16" s="556"/>
      <c r="AM16" s="1026" t="s">
        <v>508</v>
      </c>
      <c r="AN16" s="1026"/>
      <c r="AO16" s="1026"/>
      <c r="AP16" s="556"/>
      <c r="AQ16" s="158" t="s">
        <v>232</v>
      </c>
      <c r="AR16" s="133"/>
      <c r="AS16" s="133"/>
      <c r="AT16" s="134"/>
      <c r="AU16" s="532" t="s">
        <v>134</v>
      </c>
      <c r="AV16" s="532"/>
      <c r="AW16" s="532"/>
      <c r="AX16" s="533"/>
      <c r="AY16" s="34">
        <f>COUNTA($G$18)</f>
        <v>0</v>
      </c>
    </row>
    <row r="17" spans="1:51" ht="18.75" customHeight="1" x14ac:dyDescent="0.2">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2">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2">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2">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2">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389</v>
      </c>
      <c r="AF23" s="1026"/>
      <c r="AG23" s="1026"/>
      <c r="AH23" s="1026"/>
      <c r="AI23" s="1026" t="s">
        <v>411</v>
      </c>
      <c r="AJ23" s="1026"/>
      <c r="AK23" s="1026"/>
      <c r="AL23" s="556"/>
      <c r="AM23" s="1026" t="s">
        <v>508</v>
      </c>
      <c r="AN23" s="1026"/>
      <c r="AO23" s="1026"/>
      <c r="AP23" s="556"/>
      <c r="AQ23" s="158" t="s">
        <v>232</v>
      </c>
      <c r="AR23" s="133"/>
      <c r="AS23" s="133"/>
      <c r="AT23" s="134"/>
      <c r="AU23" s="532" t="s">
        <v>134</v>
      </c>
      <c r="AV23" s="532"/>
      <c r="AW23" s="532"/>
      <c r="AX23" s="533"/>
      <c r="AY23" s="34">
        <f>COUNTA($G$25)</f>
        <v>0</v>
      </c>
    </row>
    <row r="24" spans="1:51" ht="18.75" customHeight="1" x14ac:dyDescent="0.2">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2">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2">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2">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2">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389</v>
      </c>
      <c r="AF30" s="1026"/>
      <c r="AG30" s="1026"/>
      <c r="AH30" s="1026"/>
      <c r="AI30" s="1026" t="s">
        <v>411</v>
      </c>
      <c r="AJ30" s="1026"/>
      <c r="AK30" s="1026"/>
      <c r="AL30" s="556"/>
      <c r="AM30" s="1026" t="s">
        <v>508</v>
      </c>
      <c r="AN30" s="1026"/>
      <c r="AO30" s="1026"/>
      <c r="AP30" s="556"/>
      <c r="AQ30" s="158" t="s">
        <v>232</v>
      </c>
      <c r="AR30" s="133"/>
      <c r="AS30" s="133"/>
      <c r="AT30" s="134"/>
      <c r="AU30" s="532" t="s">
        <v>134</v>
      </c>
      <c r="AV30" s="532"/>
      <c r="AW30" s="532"/>
      <c r="AX30" s="533"/>
      <c r="AY30" s="34">
        <f>COUNTA($G$32)</f>
        <v>0</v>
      </c>
    </row>
    <row r="31" spans="1:51" ht="18.75"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2">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2">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2">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2">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389</v>
      </c>
      <c r="AF37" s="1026"/>
      <c r="AG37" s="1026"/>
      <c r="AH37" s="1026"/>
      <c r="AI37" s="1026" t="s">
        <v>411</v>
      </c>
      <c r="AJ37" s="1026"/>
      <c r="AK37" s="1026"/>
      <c r="AL37" s="556"/>
      <c r="AM37" s="1026" t="s">
        <v>508</v>
      </c>
      <c r="AN37" s="1026"/>
      <c r="AO37" s="1026"/>
      <c r="AP37" s="556"/>
      <c r="AQ37" s="158" t="s">
        <v>232</v>
      </c>
      <c r="AR37" s="133"/>
      <c r="AS37" s="133"/>
      <c r="AT37" s="134"/>
      <c r="AU37" s="532" t="s">
        <v>134</v>
      </c>
      <c r="AV37" s="532"/>
      <c r="AW37" s="532"/>
      <c r="AX37" s="533"/>
      <c r="AY37" s="34">
        <f>COUNTA($G$39)</f>
        <v>0</v>
      </c>
    </row>
    <row r="38" spans="1:51" ht="18.75"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2">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2">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2">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2">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389</v>
      </c>
      <c r="AF44" s="1026"/>
      <c r="AG44" s="1026"/>
      <c r="AH44" s="1026"/>
      <c r="AI44" s="1026" t="s">
        <v>411</v>
      </c>
      <c r="AJ44" s="1026"/>
      <c r="AK44" s="1026"/>
      <c r="AL44" s="556"/>
      <c r="AM44" s="1026" t="s">
        <v>508</v>
      </c>
      <c r="AN44" s="1026"/>
      <c r="AO44" s="1026"/>
      <c r="AP44" s="556"/>
      <c r="AQ44" s="158" t="s">
        <v>232</v>
      </c>
      <c r="AR44" s="133"/>
      <c r="AS44" s="133"/>
      <c r="AT44" s="134"/>
      <c r="AU44" s="532" t="s">
        <v>134</v>
      </c>
      <c r="AV44" s="532"/>
      <c r="AW44" s="532"/>
      <c r="AX44" s="533"/>
      <c r="AY44" s="34">
        <f>COUNTA($G$46)</f>
        <v>0</v>
      </c>
    </row>
    <row r="45" spans="1:51" ht="18.75"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2">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2">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2">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2">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389</v>
      </c>
      <c r="AF51" s="1026"/>
      <c r="AG51" s="1026"/>
      <c r="AH51" s="1026"/>
      <c r="AI51" s="1026" t="s">
        <v>411</v>
      </c>
      <c r="AJ51" s="1026"/>
      <c r="AK51" s="1026"/>
      <c r="AL51" s="556"/>
      <c r="AM51" s="1026" t="s">
        <v>508</v>
      </c>
      <c r="AN51" s="1026"/>
      <c r="AO51" s="1026"/>
      <c r="AP51" s="556"/>
      <c r="AQ51" s="158" t="s">
        <v>232</v>
      </c>
      <c r="AR51" s="133"/>
      <c r="AS51" s="133"/>
      <c r="AT51" s="134"/>
      <c r="AU51" s="532" t="s">
        <v>134</v>
      </c>
      <c r="AV51" s="532"/>
      <c r="AW51" s="532"/>
      <c r="AX51" s="533"/>
      <c r="AY51" s="34">
        <f>COUNTA($G$53)</f>
        <v>0</v>
      </c>
    </row>
    <row r="52" spans="1:51" ht="18.75"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2">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2">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2">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2">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389</v>
      </c>
      <c r="AF58" s="1026"/>
      <c r="AG58" s="1026"/>
      <c r="AH58" s="1026"/>
      <c r="AI58" s="1026" t="s">
        <v>411</v>
      </c>
      <c r="AJ58" s="1026"/>
      <c r="AK58" s="1026"/>
      <c r="AL58" s="556"/>
      <c r="AM58" s="1026" t="s">
        <v>508</v>
      </c>
      <c r="AN58" s="1026"/>
      <c r="AO58" s="1026"/>
      <c r="AP58" s="556"/>
      <c r="AQ58" s="158" t="s">
        <v>232</v>
      </c>
      <c r="AR58" s="133"/>
      <c r="AS58" s="133"/>
      <c r="AT58" s="134"/>
      <c r="AU58" s="532" t="s">
        <v>134</v>
      </c>
      <c r="AV58" s="532"/>
      <c r="AW58" s="532"/>
      <c r="AX58" s="533"/>
      <c r="AY58" s="34">
        <f>COUNTA($G$60)</f>
        <v>0</v>
      </c>
    </row>
    <row r="59" spans="1:51" ht="18.75"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2">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2">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2">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2">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389</v>
      </c>
      <c r="AF65" s="1026"/>
      <c r="AG65" s="1026"/>
      <c r="AH65" s="1026"/>
      <c r="AI65" s="1026" t="s">
        <v>411</v>
      </c>
      <c r="AJ65" s="1026"/>
      <c r="AK65" s="1026"/>
      <c r="AL65" s="556"/>
      <c r="AM65" s="1026" t="s">
        <v>508</v>
      </c>
      <c r="AN65" s="1026"/>
      <c r="AO65" s="1026"/>
      <c r="AP65" s="556"/>
      <c r="AQ65" s="158" t="s">
        <v>232</v>
      </c>
      <c r="AR65" s="133"/>
      <c r="AS65" s="133"/>
      <c r="AT65" s="134"/>
      <c r="AU65" s="532" t="s">
        <v>134</v>
      </c>
      <c r="AV65" s="532"/>
      <c r="AW65" s="532"/>
      <c r="AX65" s="533"/>
      <c r="AY65" s="34">
        <f>COUNTA($G$67)</f>
        <v>0</v>
      </c>
    </row>
    <row r="66" spans="1:51" ht="18.75" customHeight="1" x14ac:dyDescent="0.2">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2">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2">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2">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2">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2">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2">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2">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2">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2">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2">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2">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2">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2">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2">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2">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5">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2">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2">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2">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2">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2">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2">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2">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2">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2">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2">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2">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2">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5">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2">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2">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2">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2">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2">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2">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2">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2">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2">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2">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2">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2">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5">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2">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2">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2">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2">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2">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2">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2">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2">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2">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2">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2">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2">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5">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5"/>
    <row r="55" spans="1:51" ht="30" customHeight="1" x14ac:dyDescent="0.2">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2">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2">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2">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2">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2">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2">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2">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2">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2">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2">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2">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5">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2">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2">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2">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2">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2">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2">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2">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2">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2">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2">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2">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2">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5">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2">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2">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2">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2">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2">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2">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2">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2">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2">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2">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2">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2">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5">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2">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2">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2">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2">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2">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2">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2">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2">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2">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2">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2">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2">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5">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5"/>
    <row r="108" spans="1:51" ht="30" customHeight="1" x14ac:dyDescent="0.2">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2">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2">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2">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2">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2">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2">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2">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2">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2">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2">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2">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5">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2">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2">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2">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2">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2">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2">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2">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2">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2">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2">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2">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2">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5">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2">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2">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2">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2">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2">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2">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2">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2">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2">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2">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2">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2">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5">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2">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2">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2">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2">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2">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2">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2">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2">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2">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2">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2">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2">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5">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5"/>
    <row r="161" spans="1:51" ht="30" customHeight="1" x14ac:dyDescent="0.2">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2">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2">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2">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2">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2">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2">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2">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2">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2">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2">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2">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5">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2">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2">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2">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2">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2">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2">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2">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2">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2">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2">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2">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2">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5">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2">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2">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2">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2">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2">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2">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2">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2">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2">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2">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2">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2">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5">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2">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2">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2">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2">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2">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2">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2">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2">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2">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2">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2">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2">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5">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5"/>
    <row r="214" spans="1:51" ht="30" customHeight="1" x14ac:dyDescent="0.2">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2">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2">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2">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2">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2">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2">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2">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2">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2">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2">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2">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5">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2">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2">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2">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2">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2">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2">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2">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2">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2">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2">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2">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2">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5">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2">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2">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2">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2">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2">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2">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2">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2">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2">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2">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2">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2">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5">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2">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2">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2">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2">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2">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2">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2">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2">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2">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2">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2">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2">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5">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2">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2">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2">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2">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2">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2">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2">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2">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2">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2">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2">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2">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2">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2">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2">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2">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2">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2">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2">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2">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2">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2">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2">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2">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2">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2">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2">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2">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2">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2">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2">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2">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2">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2">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2">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2">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2">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2">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2">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2">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2">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2">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2">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2">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2">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2">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2">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2">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2">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2">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2">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2">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2">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2">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2">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2">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2">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2">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2">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2">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2">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2">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2">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2">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2">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2">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2">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2">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2">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2">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2">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2">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2">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2">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2">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2">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2">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2">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2">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2">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2">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2">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2">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2">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2">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2">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2">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2">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2">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2">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2">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2">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2">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2">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2">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2">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2">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2">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2">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2">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2">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2">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2">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2">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2">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2">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2">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2">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2">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2">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2">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2">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2">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2">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2">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2">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2">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2">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2">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2">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2">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2">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2">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2">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2">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2">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2">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2">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2">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2">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2">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2">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2">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2">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2">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2">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2">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2">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2">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2">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2">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2">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2">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2">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2">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2">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2">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2">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2">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2">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2">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2">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2">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2">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2">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2">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2">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2">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2">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2">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2">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2">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2">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2">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2">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2">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2">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2">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2">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2">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2">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2">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2">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2">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2">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2">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2">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2">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2">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2">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2">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2">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2">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2">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2">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2">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2">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2">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2">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2">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2">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2">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2">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2">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2">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2">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2">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2">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2">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2">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2">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2">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2">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2">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2">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2">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2">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2">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2">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2">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2">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2">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2">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2">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2">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2">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2">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2">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2">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2">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2">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2">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2">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2">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2">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2">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2">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2">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2">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2">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2">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2">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2">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2">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2">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2">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2">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2">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2">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2">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2">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2">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2">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2">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2">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2">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2">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2">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2">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2">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2">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2">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2">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2">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2">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2">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2">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2">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2">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2">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2">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2">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2">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2">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2">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2">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2">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2">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2">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2">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2">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2">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2">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2">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2">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2">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2">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2">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2">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2">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2">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2">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2">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2">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2">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2">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2">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2">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2">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2">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2">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2">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2">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2">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2">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2">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2">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2">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2">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2">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2">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2">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2">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2">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2">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2">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2">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2">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2">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2">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2">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2">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2">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2">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2">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2">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2">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2">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2">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2">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2">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2">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2">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2">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2">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2">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2">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2">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2">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2">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2">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2">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2">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2">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2">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2">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2">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2">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2">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2">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2">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2">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2">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2">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2">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2">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2">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2">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2">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2">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2">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2">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2">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2">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2">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2">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2">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2">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2">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2">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2">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2">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2">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2">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2">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2">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2">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2">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2">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2">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2">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2">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2">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2">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2">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2">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2">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2">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2">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2">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2">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2">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2">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2">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2">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2">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2">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2">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2">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2">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2">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2">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2">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2">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2">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2">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2">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2">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2">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2">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2">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2">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2">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2">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2">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2">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2">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2">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2">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2">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2">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2">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2">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2">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2">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2">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2">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2">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2">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2">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2">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2">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2">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2">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2">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2">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2">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2">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2">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2">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2">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2">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2">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2">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2">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2">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2">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2">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2">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2">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2">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2">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2">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2">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2">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2">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2">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2">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2">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2">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2">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2">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2">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2">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2">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2">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2">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2">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2">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2">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2">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2">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2">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2">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2">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2">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2">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2">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2">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2">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2">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2">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2">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2">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2">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2">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2">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2">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2">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2">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2">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2">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2">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2">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2">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2">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2">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2">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2">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2">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2">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2">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2">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2">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2">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2">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2">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2">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2">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2">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2">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2">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2">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2">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2">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2">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2">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2">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2">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2">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2">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2">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2">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2">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2">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2">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2">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2">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2">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2">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2">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2">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2">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2">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2">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2">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2">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2">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2">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2">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2">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2">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2">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2">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2">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2">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2">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2">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2">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2">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2">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2">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2">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2">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2">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2">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2">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2">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2">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2">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2">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2">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2">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2">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2">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2">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2">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2">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2">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2">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2">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2">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2">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2">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2">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2">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2">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2">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2">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2">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2">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2">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2">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2">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2">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2">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2">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2">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2">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2">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2">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2">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2">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2">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2">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2">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2">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2">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2">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2">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2">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2">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2">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2">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2">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2">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2">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2">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2">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2">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2">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2">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2">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2">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2">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2">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2">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2">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2">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2">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2">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2">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2">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2">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2">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2">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2">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2">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2">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2">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2">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2">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2">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2">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2">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2">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2">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2">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2">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2">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2">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2">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2">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2">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2">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2">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2">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2">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2">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2">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2">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2">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2">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2">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2">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2">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2">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2">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2">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2">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2">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2">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2">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2">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2">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2">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2">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2">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2">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2">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2">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2">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2">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2">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2">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2">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2">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2">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2">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2">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2">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2">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2">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2">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2">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2">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2">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2">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2">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2">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2">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2">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2">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2">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2">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2">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2">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2">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2">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2">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2">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2">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2">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2">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2">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2">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2">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2">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2">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2">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2">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2">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2">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2">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2">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2">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2">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2">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2">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2">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2">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2">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2">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2">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2">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2">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2">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2">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2">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2">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2">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2">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2">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2">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2">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2">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2">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2">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2">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2">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2">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2">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2">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2">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2">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2">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2">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2">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2">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2">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2">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2">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2">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2">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2">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2">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2">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2">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2">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2">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2">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2">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2">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2">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2">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2">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2">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2">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2">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2">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2">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2">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2">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2">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2">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2">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2">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2">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2">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2">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2">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2">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2">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2">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2">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2">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2">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2">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2">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2">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2">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2">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2">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2">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2">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2">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2">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2">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2">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2">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2">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2">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2">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2">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2">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2">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2">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2">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2">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2">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2">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2">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2">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2">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2">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2">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2">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2">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2">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2">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2">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2">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2">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2">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2">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2">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2">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2">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2">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2">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2">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2">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2">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2">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2">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2">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2">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2">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2">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2">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2">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2">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2">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2">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2">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2">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2">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2">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2">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2">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2">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2">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2">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2">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2">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2">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2">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2">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2">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2">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2">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2">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2">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2">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2">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2">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2">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2">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2">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2">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2">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2">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2">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2">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2">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2">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2">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2">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2">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2">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2">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2">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2">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2">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2">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2">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2">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2">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2">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2">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2">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2">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2">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2">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2">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2">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2">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2">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2">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2">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2">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2">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2">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2">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2">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2">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2">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2">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2">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2">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2">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2">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2">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2">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2">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2">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2">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2">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2">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2">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2">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2">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2">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2">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2">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2">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2">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2">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2">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2">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2">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2">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2">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2">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2">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2">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2">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2">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2">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2">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2">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2">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2">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2">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2">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2">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2">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2">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2">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2">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2">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2">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2">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2">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2">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2">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2">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2">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2">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2">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2">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2">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2">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2">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2">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2">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2">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2">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2">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2">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2">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2">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2">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2">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2">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2">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2">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2">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2">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2">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2">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2">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2">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2">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2">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2">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2">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2">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2">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2">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2">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2">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2">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2">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2">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2">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2">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2">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2">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2">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2">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2">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2">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2">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2">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2">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2">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2">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2">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2">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2">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2">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2">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2">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2">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2">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2">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2">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2">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2">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2">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2">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2">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2">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2">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2">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2">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2">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2">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2">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2">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2">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2">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2">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2">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2">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2">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2">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2">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2">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2">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2">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2">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2">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2">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2">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2">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2">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2">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2">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2">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2">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2">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2">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2">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2">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2">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2">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2">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2">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2">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2">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2">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2">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2">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2">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2">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2">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2">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2">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2">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2">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2">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2">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2">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2">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2">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2">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2">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2">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2">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2">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2">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2">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2">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2">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2">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2">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2">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2">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2">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2">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2">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2">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2">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2">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2">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2">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2">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2">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2">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2">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2">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2">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2">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2">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2">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2">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2">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2">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2">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2">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2">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2">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2">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2">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2">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2">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2">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2">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2">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2">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2">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2">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2">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2">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2">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2">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2">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2">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2">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2">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2">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2">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2">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2">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2">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2">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2">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2">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2">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2">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2">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2">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2">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2">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2">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2">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2">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2">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2">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2">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2">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2">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2">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2">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2">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2">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2">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2">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2">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2">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2">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2">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2">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2">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2">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2">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2">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2">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2">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2">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2">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2">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2">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2">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2">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2">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2">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2">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2">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2">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2">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2">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2">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2">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2">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2">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2">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2">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2">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2">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2">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2">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2">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2">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2">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2">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2">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2">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2">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2">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2">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2">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2">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2">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2">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2">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2">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2">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2021-05-25T02:48:58Z</cp:lastPrinted>
  <dcterms:created xsi:type="dcterms:W3CDTF">2012-03-13T00:50:25Z</dcterms:created>
  <dcterms:modified xsi:type="dcterms:W3CDTF">2021-08-24T01:59:24Z</dcterms:modified>
</cp:coreProperties>
</file>