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19185" windowHeight="553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69" i="3" l="1"/>
  <c r="AE69" i="3"/>
  <c r="AM34" i="3"/>
  <c r="AI34" i="3"/>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134" i="3"/>
  <c r="AY213" i="3"/>
  <c r="AY235" i="3"/>
  <c r="AY417" i="3"/>
  <c r="AY459" i="3"/>
  <c r="AY606" i="3"/>
  <c r="AY616" i="3"/>
  <c r="AY645" i="3"/>
  <c r="AY255" i="3"/>
  <c r="AY36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<sst xmlns="http://schemas.openxmlformats.org/spreadsheetml/2006/main" count="2343" uniqueCount="719">
  <si>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</si>
  <si>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</si>
  <si>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</si>
  <si>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</si>
  <si>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</si>
  <si>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</si>
  <si>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</si>
  <si>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</si>
  <si>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</si>
  <si>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</si>
  <si>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</si>
  <si>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</si>
  <si>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</si>
  <si>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</si>
  <si>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</si>
  <si>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</si>
  <si>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</si>
  <si>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</si>
  <si>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</si>
  <si>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</si>
  <si>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</si>
  <si>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</si>
  <si>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</si>
  <si>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</si>
  <si>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</si>
  <si>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</si>
  <si>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</si>
  <si>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</si>
  <si>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</si>
  <si>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</si>
  <si>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</si>
  <si>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</si>
  <si>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</si>
  <si>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</si>
  <si>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</si>
  <si>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</si>
  <si>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</si>
  <si>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</si>
  <si>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</si>
  <si>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</si>
  <si>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</si>
  <si>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</si>
  <si>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</si>
  <si>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</si>
  <si>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</si>
  <si>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</si>
  <si>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</si>
  <si>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</si>
  <si>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</si>
  <si>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</si>
  <si>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</si>
  <si>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</si>
  <si>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</si>
  <si>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</si>
  <si>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</si>
  <si>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</si>
  <si>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</si>
  <si>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</si>
  <si>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</si>
  <si>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</si>
  <si>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</si>
  <si>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</si>
  <si>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</si>
  <si>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</si>
  <si>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</si>
  <si>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</si>
  <si>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</si>
  <si>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</si>
  <si>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</si>
  <si>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</si>
  <si>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</si>
  <si>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</si>
  <si>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</si>
  <si>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</si>
  <si>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</si>
  <si>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</si>
  <si>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</si>
  <si>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</si>
  <si>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</si>
  <si>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</si>
  <si>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</si>
  <si>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</si>
  <si>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</si>
  <si>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</si>
  <si>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</si>
  <si>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</si>
  <si>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</si>
  <si>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</si>
  <si>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</si>
  <si>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</si>
  <si>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</si>
  <si>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</si>
  <si>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</si>
  <si>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</si>
  <si>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</si>
  <si>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</si>
  <si>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</si>
  <si>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</si>
  <si>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</si>
  <si>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</si>
  <si>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</si>
  <si>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</si>
  <si>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</si>
  <si>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</si>
  <si>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</si>
  <si>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</si>
  <si>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</si>
  <si>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</si>
  <si>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</si>
  <si>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</si>
  <si>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</si>
  <si>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</si>
  <si>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</si>
  <si>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</si>
  <si>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</si>
  <si>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</si>
  <si>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</si>
  <si>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</si>
  <si>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</si>
  <si>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</si>
  <si>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</si>
  <si>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</si>
  <si>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</si>
  <si>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</si>
  <si>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</si>
  <si>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</si>
  <si>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</si>
  <si>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</si>
  <si>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</si>
  <si>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</si>
  <si>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</si>
  <si>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</si>
  <si>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</si>
  <si>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</si>
  <si>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</si>
  <si>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</si>
  <si>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</si>
  <si>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</si>
  <si>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</si>
  <si>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</si>
  <si>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</si>
  <si>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</si>
  <si>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</si>
  <si>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</si>
  <si>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</si>
  <si>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</si>
  <si>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</si>
  <si>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</si>
  <si>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</si>
  <si>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</si>
  <si>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</si>
  <si>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</si>
  <si>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</si>
  <si>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</si>
  <si>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</si>
  <si>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</si>
  <si>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</si>
  <si>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</si>
  <si>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</si>
  <si>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</si>
  <si>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</si>
  <si>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</si>
  <si>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</si>
  <si>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</si>
  <si>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</si>
  <si>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</si>
  <si>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</si>
  <si>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</si>
  <si>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</si>
  <si>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</si>
  <si>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</si>
  <si>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</si>
  <si>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</si>
  <si>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</si>
  <si>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</si>
  <si>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</si>
  <si>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</si>
  <si>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</si>
  <si>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</si>
  <si>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</si>
  <si>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</si>
  <si>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</si>
  <si>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</si>
  <si>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</si>
  <si>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</si>
  <si>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</si>
  <si>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</si>
  <si>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</si>
  <si>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</si>
  <si>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</si>
  <si>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</si>
  <si>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</si>
  <si>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</si>
  <si>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</si>
  <si>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</si>
  <si>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</si>
  <si>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</si>
  <si>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</si>
  <si>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</si>
  <si>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</si>
  <si>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</si>
  <si>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</si>
  <si>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</si>
  <si>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</si>
  <si>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</si>
  <si>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</si>
  <si>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</si>
  <si>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</si>
  <si>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</si>
  <si>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</si>
  <si>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</si>
  <si>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</si>
  <si>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</si>
  <si>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</si>
  <si>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</si>
  <si>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</si>
  <si>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</si>
  <si>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</si>
  <si>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</si>
  <si>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</si>
  <si>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</si>
  <si>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</si>
  <si>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</si>
  <si>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</si>
  <si>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</si>
  <si>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</si>
  <si>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</si>
  <si>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</si>
  <si>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</si>
  <si>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</si>
  <si>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</si>
  <si>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</si>
  <si>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</si>
  <si>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</si>
  <si>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</si>
  <si>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</si>
  <si>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</si>
  <si>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</si>
  <si>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</si>
  <si>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</si>
  <si>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</si>
  <si>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</si>
  <si>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</si>
  <si>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</si>
  <si>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</si>
  <si>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</si>
  <si>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</si>
  <si>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</si>
  <si>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</si>
  <si>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</si>
  <si>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</si>
  <si>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</si>
  <si>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</si>
  <si>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</si>
  <si>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</si>
  <si>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</si>
  <si>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</si>
  <si>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</si>
  <si>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</si>
  <si>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</si>
  <si>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</si>
  <si>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</si>
  <si>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</si>
  <si>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</si>
  <si>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</si>
  <si>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</si>
  <si>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</si>
  <si>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</si>
  <si>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</si>
  <si>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</si>
  <si>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</si>
  <si>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</si>
  <si>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</si>
  <si>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</si>
  <si>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</si>
  <si>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</si>
  <si>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</si>
  <si>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</si>
  <si>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</si>
  <si>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</si>
  <si>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</si>
  <si>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</si>
  <si>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</si>
  <si>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</si>
  <si>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</si>
  <si>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</si>
  <si>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</si>
  <si>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</si>
  <si>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</si>
  <si>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</si>
  <si>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</si>
  <si>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</si>
  <si>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</si>
  <si>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</si>
  <si>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</si>
  <si>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</si>
  <si>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</si>
  <si>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</si>
  <si>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</si>
  <si>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</si>
  <si>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</si>
  <si>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</si>
  <si>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</si>
  <si>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</si>
  <si>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</si>
  <si>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</si>
  <si>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</si>
  <si>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</si>
  <si>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</si>
  <si>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</si>
  <si>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</si>
  <si>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</si>
  <si>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</si>
  <si>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</si>
  <si>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</si>
  <si>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</si>
  <si>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</si>
  <si>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</si>
  <si>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</si>
  <si>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</si>
  <si>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</si>
  <si>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</si>
  <si>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</si>
  <si>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</si>
  <si>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</si>
  <si>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</si>
  <si>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</si>
  <si>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</si>
  <si>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</si>
  <si>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</si>
  <si>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</si>
  <si>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</si>
  <si>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</si>
  <si>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</si>
  <si>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</si>
  <si>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</si>
  <si>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</si>
  <si>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</si>
  <si>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</si>
  <si>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</si>
  <si>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</si>
  <si>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</si>
  <si>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</si>
  <si>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</si>
  <si>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</si>
  <si>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</si>
  <si>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</si>
  <si>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</si>
  <si>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</si>
  <si>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</si>
  <si>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</si>
  <si>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</si>
  <si>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</si>
  <si>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</si>
  <si>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</si>
  <si>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</si>
  <si>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</si>
  <si>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</si>
  <si>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</si>
  <si>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</si>
  <si>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</si>
  <si>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</si>
  <si>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</si>
  <si>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</si>
  <si>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</si>
  <si>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</si>
  <si>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</si>
  <si>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</si>
  <si>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</si>
  <si>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</si>
  <si>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</si>
  <si>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</si>
  <si>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</si>
  <si>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</si>
  <si>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</si>
  <si>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</si>
  <si>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</si>
  <si>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</si>
  <si>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</si>
  <si>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</si>
  <si>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</si>
  <si>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</si>
  <si>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</si>
  <si>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</si>
  <si>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</si>
  <si>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</si>
  <si>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</si>
  <si>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</si>
  <si>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</si>
  <si>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</si>
  <si>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</si>
  <si>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</si>
  <si>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</si>
  <si>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</si>
  <si>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</si>
  <si>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</si>
  <si>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</si>
  <si>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</si>
  <si>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</si>
  <si>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</si>
  <si>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</si>
  <si>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</si>
  <si>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</si>
  <si>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</si>
  <si>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</si>
  <si>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</si>
  <si>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</si>
  <si>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</si>
  <si>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</si>
  <si>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</si>
  <si>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</si>
  <si>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</si>
  <si>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</si>
  <si>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</si>
  <si>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</si>
  <si>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</si>
  <si>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</si>
  <si>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</si>
  <si>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</si>
  <si>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</si>
  <si>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</si>
  <si>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</si>
  <si>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</si>
  <si>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</si>
  <si>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</si>
  <si>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</si>
  <si>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</si>
  <si>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</si>
  <si>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</si>
  <si>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</si>
  <si>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</si>
  <si>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</si>
  <si>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</si>
  <si>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</si>
  <si>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</si>
  <si>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</si>
  <si>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</si>
  <si>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</si>
  <si>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</si>
  <si>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</si>
  <si>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</si>
  <si>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</si>
  <si>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</si>
  <si>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</si>
  <si>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</si>
  <si>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</si>
  <si>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</si>
  <si>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</si>
  <si>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</si>
  <si>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</si>
  <si>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</si>
  <si>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</si>
  <si>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</si>
  <si>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</si>
  <si>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</si>
  <si>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</si>
  <si>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</si>
  <si>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</si>
  <si>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</si>
  <si>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</si>
  <si>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</si>
  <si>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</si>
  <si>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</si>
  <si>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</si>
  <si>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</si>
  <si>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</si>
  <si>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</si>
  <si>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</si>
  <si>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</si>
  <si>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</si>
  <si>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</si>
  <si>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</si>
  <si>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</si>
  <si>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</si>
  <si>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</si>
  <si>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</si>
  <si>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</si>
  <si>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</si>
  <si>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</si>
  <si>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</si>
  <si>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</si>
  <si>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</si>
  <si>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</si>
  <si>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</si>
  <si>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</si>
  <si>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</si>
  <si>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</si>
  <si>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</si>
  <si>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</si>
  <si>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</si>
  <si>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</si>
  <si>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</si>
  <si>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</si>
  <si>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</si>
  <si>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</si>
  <si>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</si>
  <si>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</si>
  <si>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</si>
  <si>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</si>
  <si>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</si>
  <si>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</si>
  <si>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</si>
  <si>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</si>
  <si>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</si>
  <si>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</si>
  <si>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</si>
  <si>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</si>
  <si>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</si>
  <si>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</si>
  <si>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</si>
  <si>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</si>
  <si>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</si>
  <si>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</si>
  <si>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</si>
  <si>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</si>
  <si>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</si>
  <si>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</si>
  <si>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</si>
  <si>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</si>
  <si>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</si>
  <si>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</si>
  <si>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</si>
  <si>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</si>
  <si>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</si>
  <si>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</si>
  <si>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</si>
  <si>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</si>
  <si>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</si>
  <si>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</si>
  <si>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</si>
  <si>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</si>
  <si>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</si>
  <si>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</si>
  <si>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</si>
  <si>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</si>
  <si>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</si>
  <si>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</si>
  <si>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</si>
  <si>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</si>
  <si>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</si>
  <si>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</si>
  <si>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</si>
  <si>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</si>
  <si>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</si>
  <si>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</si>
  <si>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</si>
  <si>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</si>
  <si>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</si>
  <si>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</si>
  <si>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</si>
  <si>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</si>
  <si>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</si>
  <si>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</si>
  <si>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</si>
  <si>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</si>
  <si>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</si>
  <si>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</si>
  <si>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</si>
  <si>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</si>
  <si>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</si>
  <si>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</si>
  <si>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</si>
  <si>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</si>
  <si>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</si>
  <si>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</si>
  <si>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</si>
  <si>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</si>
  <si>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</si>
  <si>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</si>
  <si>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</si>
  <si>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</si>
  <si>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</si>
  <si>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</si>
  <si>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</si>
  <si>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</si>
  <si>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</si>
  <si>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</si>
  <si>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</si>
  <si>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</si>
  <si>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</si>
  <si>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</si>
  <si>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</si>
  <si>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</si>
  <si>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</si>
  <si>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</si>
  <si>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</si>
  <si>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</si>
  <si>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</si>
  <si>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</si>
  <si>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</si>
  <si>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</si>
  <si>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</si>
  <si>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</si>
  <si>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</si>
  <si>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</si>
  <si>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</si>
  <si>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</si>
  <si>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</si>
  <si>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</si>
  <si>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</si>
  <si>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</si>
  <si>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</si>
  <si>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</si>
  <si>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</si>
  <si>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</si>
  <si>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</si>
  <si>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</si>
  <si>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</si>
  <si>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</si>
  <si>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</si>
  <si>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</si>
  <si>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</si>
  <si>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</si>
  <si>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</si>
  <si>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</si>
  <si>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</si>
  <si>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</si>
  <si>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</si>
  <si>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</si>
  <si>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</si>
  <si>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</si>
  <si>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</si>
  <si>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</si>
  <si>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</si>
  <si>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</si>
  <si>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</si>
  <si>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</si>
  <si>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</si>
  <si>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製品対策推進経費</t>
  </si>
  <si>
    <t>大臣官房</t>
  </si>
  <si>
    <t>平成13年度</t>
  </si>
  <si>
    <t>終了予定なし</t>
  </si>
  <si>
    <t>環境経済課</t>
  </si>
  <si>
    <t>国等による環境物品等の調達の推進等に関する法律（グリーン購入法）第14条、附則第2項</t>
  </si>
  <si>
    <t>環境基本計画
循環型社会形成推進基本計画</t>
  </si>
  <si>
    <t>国際市場において環境配慮型製品の流通を広めていくため、日本と各国の環境ラベルの相互認証や基準の調和等を推進することによって、国際的な市場のグリーン化に貢献する。</t>
  </si>
  <si>
    <t>-</t>
  </si>
  <si>
    <t>環境保全調査費</t>
  </si>
  <si>
    <t>環境ラベルの相互認証活用実績（製品数）</t>
  </si>
  <si>
    <t>件</t>
  </si>
  <si>
    <t>●●</t>
    <phoneticPr fontId="5"/>
  </si>
  <si>
    <t>環境ラベル等に係る国際会議等出席回数</t>
  </si>
  <si>
    <t>回</t>
  </si>
  <si>
    <t>執行額／環境ラベルの相互認証活用実績（製品数）　　　　　　　　　　　　　　</t>
    <phoneticPr fontId="5"/>
  </si>
  <si>
    <t>千円</t>
  </si>
  <si>
    <t>百万円/件数×1000</t>
    <phoneticPr fontId="5"/>
  </si>
  <si>
    <t>19/1038×1000</t>
  </si>
  <si>
    <t>24/1131×1000</t>
  </si>
  <si>
    <t>／　</t>
    <phoneticPr fontId="5"/>
  </si>
  <si>
    <t>　　/</t>
    <phoneticPr fontId="5"/>
  </si>
  <si>
    <t>／　　　　　　　　　　　　　　</t>
    <phoneticPr fontId="5"/>
  </si>
  <si>
    <t>　　/</t>
    <phoneticPr fontId="5"/>
  </si>
  <si>
    <t>／　　　　　　　　　　　　　　</t>
    <phoneticPr fontId="5"/>
  </si>
  <si>
    <t>８．環境・経済・社会の統合的向上</t>
  </si>
  <si>
    <t>地方公共団体におけるグリーン購入実施率（％）</t>
  </si>
  <si>
    <t>235</t>
  </si>
  <si>
    <t>237</t>
  </si>
  <si>
    <t>244、新24-013</t>
  </si>
  <si>
    <t>283</t>
  </si>
  <si>
    <t>281</t>
  </si>
  <si>
    <t>269</t>
  </si>
  <si>
    <t>253</t>
  </si>
  <si>
    <t>268</t>
  </si>
  <si>
    <t>270</t>
  </si>
  <si>
    <t>○</t>
  </si>
  <si>
    <t>A. （公財）日本環境協会</t>
    <phoneticPr fontId="5"/>
  </si>
  <si>
    <t>（公財）日本環境協会</t>
    <phoneticPr fontId="5"/>
  </si>
  <si>
    <t>環境配慮型製品の国際展開促進に係る調査検討業務</t>
  </si>
  <si>
    <t>-</t>
    <phoneticPr fontId="5"/>
  </si>
  <si>
    <t>（公財）日本環境協会　ホームページ　「エコマークと海外タイプI環境ラベル機関との相互認証について」　
相互認証協定（MRA）を締結した海外のラベル機関　”活用実績”数参照
https://www.ecomark.jp/about/mutual/</t>
    <phoneticPr fontId="5"/>
  </si>
  <si>
    <t>1t-CO2当たりの削減コスト
(R2年度実績については調査中)</t>
    <phoneticPr fontId="5"/>
  </si>
  <si>
    <t>-</t>
    <phoneticPr fontId="5"/>
  </si>
  <si>
    <t>-</t>
    <phoneticPr fontId="5"/>
  </si>
  <si>
    <t>有</t>
  </si>
  <si>
    <t>無</t>
  </si>
  <si>
    <t>‐</t>
  </si>
  <si>
    <t>海外の環境ラベル状況の情報は、海外へ環境配慮型製品の事業を展開する企業にとってニーズがある。</t>
    <rPh sb="0" eb="2">
      <t>カイガイ</t>
    </rPh>
    <rPh sb="3" eb="5">
      <t>カンキョウ</t>
    </rPh>
    <rPh sb="8" eb="10">
      <t>ジョウキョウ</t>
    </rPh>
    <rPh sb="11" eb="13">
      <t>ジョウホウ</t>
    </rPh>
    <rPh sb="15" eb="17">
      <t>カイガイ</t>
    </rPh>
    <rPh sb="18" eb="20">
      <t>カンキョウ</t>
    </rPh>
    <rPh sb="20" eb="23">
      <t>ハイリョガタ</t>
    </rPh>
    <rPh sb="23" eb="25">
      <t>セイヒン</t>
    </rPh>
    <rPh sb="26" eb="28">
      <t>ジギョウ</t>
    </rPh>
    <rPh sb="29" eb="31">
      <t>テンカイ</t>
    </rPh>
    <rPh sb="33" eb="35">
      <t>キギョウ</t>
    </rPh>
    <phoneticPr fontId="5"/>
  </si>
  <si>
    <t>海外の環境ラベル状況の情報を収集・提供し、国際市場におけるグリーン化に貢献することは、国内市場におけるグリーン化の推進にも繋がり、グリーン購入法を所管する国が取り組む必要がある。</t>
    <rPh sb="0" eb="2">
      <t>カイガイ</t>
    </rPh>
    <rPh sb="11" eb="13">
      <t>ジョウホウ</t>
    </rPh>
    <rPh sb="14" eb="16">
      <t>シュウシュウ</t>
    </rPh>
    <rPh sb="17" eb="19">
      <t>テイキョウ</t>
    </rPh>
    <rPh sb="21" eb="23">
      <t>コクサイ</t>
    </rPh>
    <rPh sb="23" eb="25">
      <t>シジョウ</t>
    </rPh>
    <rPh sb="33" eb="34">
      <t>カ</t>
    </rPh>
    <rPh sb="35" eb="37">
      <t>コウケン</t>
    </rPh>
    <rPh sb="43" eb="45">
      <t>コクナイ</t>
    </rPh>
    <rPh sb="45" eb="47">
      <t>シジョウ</t>
    </rPh>
    <rPh sb="55" eb="56">
      <t>カ</t>
    </rPh>
    <rPh sb="57" eb="59">
      <t>スイシン</t>
    </rPh>
    <rPh sb="61" eb="62">
      <t>ツナ</t>
    </rPh>
    <rPh sb="69" eb="72">
      <t>コウニュウホウ</t>
    </rPh>
    <rPh sb="73" eb="75">
      <t>ショカン</t>
    </rPh>
    <rPh sb="77" eb="78">
      <t>クニ</t>
    </rPh>
    <rPh sb="79" eb="80">
      <t>ト</t>
    </rPh>
    <rPh sb="81" eb="82">
      <t>ク</t>
    </rPh>
    <rPh sb="83" eb="85">
      <t>ヒツヨウ</t>
    </rPh>
    <phoneticPr fontId="5"/>
  </si>
  <si>
    <t>国際市場及び国内市場におけるグリーン化の推進に繋がるため、必要な取組である。</t>
    <rPh sb="0" eb="2">
      <t>コクサイ</t>
    </rPh>
    <rPh sb="2" eb="4">
      <t>シジョウ</t>
    </rPh>
    <rPh sb="4" eb="5">
      <t>オヨ</t>
    </rPh>
    <rPh sb="6" eb="8">
      <t>コクナイ</t>
    </rPh>
    <phoneticPr fontId="5"/>
  </si>
  <si>
    <t>総合評価落札方式により、海外におけるグリーン公共調達及び環境ラベル等に関する知識等を有する事業者を選定することで妥当なコスト水準を維持している。</t>
    <rPh sb="12" eb="14">
      <t>カイガイ</t>
    </rPh>
    <phoneticPr fontId="5"/>
  </si>
  <si>
    <t>費目・使途は、環境配慮型製品の国際展開・普及拡大に必要なものに限定されている。</t>
  </si>
  <si>
    <t>環境ラベル団体の国際会議等、国際的なプロジェクトとの連携を図りつつ効率的に実施している。</t>
    <rPh sb="0" eb="2">
      <t>カンキョウ</t>
    </rPh>
    <rPh sb="5" eb="7">
      <t>ダンタイ</t>
    </rPh>
    <rPh sb="8" eb="10">
      <t>コクサイ</t>
    </rPh>
    <rPh sb="10" eb="12">
      <t>カイギ</t>
    </rPh>
    <rPh sb="12" eb="13">
      <t>トウ</t>
    </rPh>
    <phoneticPr fontId="5"/>
  </si>
  <si>
    <t>成果実績については、毎年度着実に伸びており、目標の90％程度の達成率を維持している。</t>
    <rPh sb="22" eb="24">
      <t>モクヒョウ</t>
    </rPh>
    <rPh sb="28" eb="30">
      <t>テイド</t>
    </rPh>
    <rPh sb="31" eb="34">
      <t>タッセイリツ</t>
    </rPh>
    <rPh sb="35" eb="37">
      <t>イジ</t>
    </rPh>
    <phoneticPr fontId="5"/>
  </si>
  <si>
    <t>調査業務等については国際会議等、他業務と併せて効率的に実施している。</t>
  </si>
  <si>
    <t>活動実績については、毎年度見込みに合った活動実績となっている。</t>
  </si>
  <si>
    <t>海外の環境ラベル状況の情報を環境省ホームページや国際会議において情報提供しており、企業における海外への環境配慮型製品の事業展開に活用されている。</t>
    <rPh sb="0" eb="2">
      <t>カイガイ</t>
    </rPh>
    <rPh sb="8" eb="10">
      <t>ジョウキョウ</t>
    </rPh>
    <rPh sb="11" eb="13">
      <t>ジョウホウ</t>
    </rPh>
    <rPh sb="24" eb="26">
      <t>コクサイ</t>
    </rPh>
    <rPh sb="26" eb="28">
      <t>カイギ</t>
    </rPh>
    <rPh sb="32" eb="34">
      <t>ジョウホウ</t>
    </rPh>
    <rPh sb="34" eb="36">
      <t>テイキョウ</t>
    </rPh>
    <rPh sb="41" eb="43">
      <t>キギョウ</t>
    </rPh>
    <rPh sb="47" eb="49">
      <t>カイガイ</t>
    </rPh>
    <rPh sb="51" eb="53">
      <t>カンキョウ</t>
    </rPh>
    <rPh sb="53" eb="55">
      <t>ハイリョ</t>
    </rPh>
    <rPh sb="55" eb="56">
      <t>ガタ</t>
    </rPh>
    <rPh sb="56" eb="58">
      <t>セイヒン</t>
    </rPh>
    <rPh sb="59" eb="61">
      <t>ジギョウ</t>
    </rPh>
    <rPh sb="61" eb="63">
      <t>テンカイ</t>
    </rPh>
    <phoneticPr fontId="5"/>
  </si>
  <si>
    <t>人件費</t>
  </si>
  <si>
    <t>雑役務費</t>
  </si>
  <si>
    <t>賃料及び損料</t>
  </si>
  <si>
    <t>印刷製本費</t>
  </si>
  <si>
    <t>その他</t>
  </si>
  <si>
    <t>国際展開促進に係る調査検討業務</t>
  </si>
  <si>
    <t>国際会議通訳、翻訳料等</t>
  </si>
  <si>
    <t>国際会議・会議室使用料</t>
  </si>
  <si>
    <t>業務報告書、国際会議・配付資料</t>
  </si>
  <si>
    <t>一般管理費、消費税</t>
  </si>
  <si>
    <t>-</t>
    <phoneticPr fontId="5"/>
  </si>
  <si>
    <t>-</t>
    <phoneticPr fontId="5"/>
  </si>
  <si>
    <t>26/1358×1000</t>
    <phoneticPr fontId="5"/>
  </si>
  <si>
    <t>-</t>
    <phoneticPr fontId="5"/>
  </si>
  <si>
    <t>-</t>
    <phoneticPr fontId="5"/>
  </si>
  <si>
    <t>事業者の選定に当たっては総合評価落札方式による一般競争入札を実施した。なお、前年度一者応札であり、競争性の確保のため、公告期間の延長を実施したが一者応札であった。</t>
    <rPh sb="7" eb="8">
      <t>ア</t>
    </rPh>
    <rPh sb="38" eb="41">
      <t>ゼンネンド</t>
    </rPh>
    <rPh sb="41" eb="42">
      <t>イッ</t>
    </rPh>
    <rPh sb="42" eb="43">
      <t>シャ</t>
    </rPh>
    <rPh sb="43" eb="45">
      <t>オウサツ</t>
    </rPh>
    <rPh sb="49" eb="52">
      <t>キョウソウセイ</t>
    </rPh>
    <rPh sb="53" eb="55">
      <t>カクホ</t>
    </rPh>
    <rPh sb="59" eb="61">
      <t>コウコク</t>
    </rPh>
    <rPh sb="61" eb="63">
      <t>キカン</t>
    </rPh>
    <rPh sb="64" eb="66">
      <t>エンチョウ</t>
    </rPh>
    <rPh sb="67" eb="69">
      <t>ジッシ</t>
    </rPh>
    <rPh sb="72" eb="73">
      <t>イッ</t>
    </rPh>
    <rPh sb="73" eb="74">
      <t>シャ</t>
    </rPh>
    <rPh sb="74" eb="76">
      <t>オウサツ</t>
    </rPh>
    <phoneticPr fontId="5"/>
  </si>
  <si>
    <t>-</t>
    <phoneticPr fontId="5"/>
  </si>
  <si>
    <t>公共工事を除く特定調達品目について、１ｔ-CO2当たりの削減コストをR12年度までにH28年度比で40％低減させる。</t>
    <rPh sb="0" eb="2">
      <t>コウキョウ</t>
    </rPh>
    <rPh sb="2" eb="4">
      <t>コウジ</t>
    </rPh>
    <rPh sb="5" eb="6">
      <t>ノゾ</t>
    </rPh>
    <rPh sb="7" eb="9">
      <t>トクテイ</t>
    </rPh>
    <rPh sb="9" eb="11">
      <t>チョウタツ</t>
    </rPh>
    <rPh sb="38" eb="39">
      <t>ド</t>
    </rPh>
    <rPh sb="46" eb="47">
      <t>ド</t>
    </rPh>
    <phoneticPr fontId="5"/>
  </si>
  <si>
    <t>執行額/公共工事を除く特定調達品目におけるCO2削減効果</t>
    <rPh sb="4" eb="6">
      <t>コウキョウ</t>
    </rPh>
    <rPh sb="6" eb="8">
      <t>コウジ</t>
    </rPh>
    <rPh sb="9" eb="10">
      <t>ノゾ</t>
    </rPh>
    <rPh sb="11" eb="13">
      <t>トクテイ</t>
    </rPh>
    <rPh sb="13" eb="15">
      <t>チョウタツ</t>
    </rPh>
    <rPh sb="15" eb="17">
      <t>ヒンモク</t>
    </rPh>
    <phoneticPr fontId="5"/>
  </si>
  <si>
    <t>環境ラベル等の環境情報を事業者や消費者に提供し、環境配慮製品への需要を喚起させることにより、コピー機等の品目についてCO2排出削減量が毎年増加するとして算出。</t>
    <rPh sb="67" eb="69">
      <t>マイトシ</t>
    </rPh>
    <phoneticPr fontId="5"/>
  </si>
  <si>
    <t>21/1468×1000</t>
    <phoneticPr fontId="5"/>
  </si>
  <si>
    <t>海外の環境ラベルとの相互認証を拡大する。
なお、目標値については、平成28年度実績(839件)に対して毎年15%ずつ増加するとして設定。</t>
    <phoneticPr fontId="5"/>
  </si>
  <si>
    <t>環境ラベルの相互認証活用実績は毎年度着実に向上している。また、企業における海外への事業展開に活用されるよう、海外の環境ラベル状況の情報を環境省ホームページや国内会議において情報提供する等、事業の効果的・効率的な執行に努めている。</t>
    <rPh sb="92" eb="93">
      <t>トウ</t>
    </rPh>
    <phoneticPr fontId="5"/>
  </si>
  <si>
    <t>事業の実施に当たっては有識者の知見を聴取し、適切に反映していく等、事業の効果的・効率的な執行に努める。</t>
    <rPh sb="22" eb="24">
      <t>テキセツ</t>
    </rPh>
    <rPh sb="25" eb="27">
      <t>ハンエイ</t>
    </rPh>
    <phoneticPr fontId="5"/>
  </si>
  <si>
    <t>環境経済課長
波戸本　尚</t>
    <rPh sb="7" eb="10">
      <t>ハトモト</t>
    </rPh>
    <rPh sb="11" eb="12">
      <t>ヒサシ</t>
    </rPh>
    <phoneticPr fontId="5"/>
  </si>
  <si>
    <t>-</t>
    <phoneticPr fontId="5"/>
  </si>
  <si>
    <t>調達方法等を逐次検討し、一者応札の改善等によるコスト削減を図るとともに、目標達成に向けて、より効率的に業務を実施できるよう内容を見直すこと。</t>
    <phoneticPr fontId="5"/>
  </si>
  <si>
    <t>一般競争入札（総合評価落札方式）により請負者を選定し、環境配慮製品等の国際展開を促進するため、以下の内容を実施。
・各国間の環境ラベル相互認証状況や海外環境ラベル取得手続き及び、審査プロセスに関する調査。
・公共調達及び環境ラベル制度の国際的動向調査や、日本のグリーン公共調達と、海外のグリーン公共調達や環境ラベル基準等との整合状況の調査。</t>
    <phoneticPr fontId="5"/>
  </si>
  <si>
    <t>日本と各国の環境ラベルの相互認証を進めることで、日本を含んだ国際市場における環境配慮型製品の流通・購入を促進させ、結果として日本の国等や地方公共団体のグリーン購入率も向上し、製品市場のグリーン化が推進できる。</t>
    <phoneticPr fontId="5"/>
  </si>
  <si>
    <t>執行等改善</t>
  </si>
  <si>
    <t>一者応札の改善に向けては、引き続き事業内容の明確化を図ることや、仕様書に過去の事業報告書を参照できる旨を記載する等により、新規事業者の参入を促すとともに、海外環境ラベル等の情報収集及び調査業務について、ICT技術を活用するなどにより業務の効率化を図る。</t>
    <rPh sb="13" eb="14">
      <t>ヒ</t>
    </rPh>
    <rPh sb="15" eb="16">
      <t>ツヅ</t>
    </rPh>
    <rPh sb="84" eb="85">
      <t>トウ</t>
    </rPh>
    <rPh sb="86" eb="88">
      <t>ジョウホウ</t>
    </rPh>
    <rPh sb="88" eb="90">
      <t>シュウシュウ</t>
    </rPh>
    <rPh sb="90" eb="91">
      <t>オヨ</t>
    </rPh>
    <rPh sb="92" eb="94">
      <t>チョウサ</t>
    </rPh>
    <rPh sb="94" eb="96">
      <t>ギョウム</t>
    </rPh>
    <rPh sb="104" eb="106">
      <t>ギジュツ</t>
    </rPh>
    <rPh sb="107" eb="109">
      <t>カツヨウ</t>
    </rPh>
    <rPh sb="116" eb="118">
      <t>ギョウム</t>
    </rPh>
    <rPh sb="119" eb="122">
      <t>コウリツカ</t>
    </rPh>
    <rPh sb="123" eb="124">
      <t>ハカ</t>
    </rPh>
    <phoneticPr fontId="5"/>
  </si>
  <si>
    <t>海外環境ラベル等の情報収集及び調査業務について、Web会議システム等ICT技術の活用などによる業務の効率化及び旅費の縮減のため</t>
    <rPh sb="27" eb="29">
      <t>カイギ</t>
    </rPh>
    <rPh sb="33" eb="34">
      <t>トウ</t>
    </rPh>
    <rPh sb="53" eb="54">
      <t>オヨ</t>
    </rPh>
    <rPh sb="55" eb="57">
      <t>リョヒ</t>
    </rPh>
    <rPh sb="58" eb="60">
      <t>シュクゲン</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</si>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</sst>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69436</xdr:colOff>
      <xdr:row>748</xdr:row>
      <xdr:rowOff>297708</xdr:rowOff>
    </xdr:from>
    <xdr:to>
      <xdr:col>32</xdr:col>
      <xdr:colOff>10930</xdr:colOff>
      <xdr:row>750</xdr:row>
      <xdr:rowOff>291598</xdr:rowOff>
    </xdr:to>
    <xdr:sp macro="" textlink="">
      <xdr:nvSpPr>
        <xdr:cNvPr id="2" name="正方形/長方形 1"/>
        <xdr:cNvSpPr/>
      </xdr:nvSpPr>
      <xdr:spPr>
        <a:xfrm>
          <a:off x="3725497" y="45026723"/>
          <a:ext cx="2135130" cy="7058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26</a:t>
          </a:r>
          <a:r>
            <a:rPr kumimoji="1" lang="ja-JP" altLang="en-US" sz="1200">
              <a:solidFill>
                <a:sysClr val="windowText" lastClr="000000"/>
              </a:solidFill>
            </a:rPr>
            <a:t>百万円</a:t>
          </a:r>
        </a:p>
      </xdr:txBody>
    </xdr:sp>
    <xdr:clientData/>
  </xdr:twoCellAnchor>
  <xdr:twoCellAnchor>
    <xdr:from>
      <xdr:col>20</xdr:col>
      <xdr:colOff>57455</xdr:colOff>
      <xdr:row>753</xdr:row>
      <xdr:rowOff>224685</xdr:rowOff>
    </xdr:from>
    <xdr:to>
      <xdr:col>32</xdr:col>
      <xdr:colOff>23327</xdr:colOff>
      <xdr:row>755</xdr:row>
      <xdr:rowOff>289015</xdr:rowOff>
    </xdr:to>
    <xdr:sp macro="" textlink="">
      <xdr:nvSpPr>
        <xdr:cNvPr id="3" name="正方形/長方形 2"/>
        <xdr:cNvSpPr/>
      </xdr:nvSpPr>
      <xdr:spPr>
        <a:xfrm>
          <a:off x="3713516" y="46724003"/>
          <a:ext cx="2159508" cy="7666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A. </a:t>
          </a:r>
          <a:r>
            <a:rPr kumimoji="1" lang="ja-JP" altLang="en-US" sz="1200">
              <a:solidFill>
                <a:sysClr val="windowText" lastClr="000000"/>
              </a:solidFill>
            </a:rPr>
            <a:t>（公財）日本環境協会</a:t>
          </a:r>
          <a:endParaRPr kumimoji="1" lang="en-US" altLang="ja-JP" sz="1200">
            <a:solidFill>
              <a:sysClr val="windowText" lastClr="000000"/>
            </a:solidFill>
          </a:endParaRPr>
        </a:p>
        <a:p>
          <a:pPr algn="ctr"/>
          <a:r>
            <a:rPr kumimoji="1" lang="en-US" altLang="ja-JP" sz="1200">
              <a:solidFill>
                <a:sysClr val="windowText" lastClr="000000"/>
              </a:solidFill>
            </a:rPr>
            <a:t>26</a:t>
          </a:r>
          <a:r>
            <a:rPr kumimoji="1" lang="ja-JP" altLang="en-US" sz="1200">
              <a:solidFill>
                <a:sysClr val="windowText" lastClr="000000"/>
              </a:solidFill>
            </a:rPr>
            <a:t>百万円</a:t>
          </a:r>
        </a:p>
      </xdr:txBody>
    </xdr:sp>
    <xdr:clientData/>
  </xdr:twoCellAnchor>
  <xdr:twoCellAnchor>
    <xdr:from>
      <xdr:col>18</xdr:col>
      <xdr:colOff>2256</xdr:colOff>
      <xdr:row>752</xdr:row>
      <xdr:rowOff>260885</xdr:rowOff>
    </xdr:from>
    <xdr:to>
      <xdr:col>32</xdr:col>
      <xdr:colOff>144889</xdr:colOff>
      <xdr:row>753</xdr:row>
      <xdr:rowOff>221021</xdr:rowOff>
    </xdr:to>
    <xdr:sp macro="" textlink="">
      <xdr:nvSpPr>
        <xdr:cNvPr id="4" name="テキスト ボックス 3"/>
        <xdr:cNvSpPr txBox="1"/>
      </xdr:nvSpPr>
      <xdr:spPr>
        <a:xfrm>
          <a:off x="3292711" y="46404218"/>
          <a:ext cx="2701875" cy="316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19</xdr:col>
      <xdr:colOff>144568</xdr:colOff>
      <xdr:row>756</xdr:row>
      <xdr:rowOff>57390</xdr:rowOff>
    </xdr:from>
    <xdr:to>
      <xdr:col>32</xdr:col>
      <xdr:colOff>80320</xdr:colOff>
      <xdr:row>758</xdr:row>
      <xdr:rowOff>324123</xdr:rowOff>
    </xdr:to>
    <xdr:sp macro="" textlink="">
      <xdr:nvSpPr>
        <xdr:cNvPr id="5" name="大かっこ 4"/>
        <xdr:cNvSpPr/>
      </xdr:nvSpPr>
      <xdr:spPr>
        <a:xfrm>
          <a:off x="3617826" y="47615042"/>
          <a:ext cx="2312191" cy="978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sz="1200"/>
        </a:p>
      </xdr:txBody>
    </xdr:sp>
    <xdr:clientData/>
  </xdr:twoCellAnchor>
  <xdr:twoCellAnchor>
    <xdr:from>
      <xdr:col>26</xdr:col>
      <xdr:colOff>23650</xdr:colOff>
      <xdr:row>750</xdr:row>
      <xdr:rowOff>324905</xdr:rowOff>
    </xdr:from>
    <xdr:to>
      <xdr:col>26</xdr:col>
      <xdr:colOff>27081</xdr:colOff>
      <xdr:row>752</xdr:row>
      <xdr:rowOff>188850</xdr:rowOff>
    </xdr:to>
    <xdr:cxnSp macro="">
      <xdr:nvCxnSpPr>
        <xdr:cNvPr id="6" name="直線矢印コネクタ 5"/>
        <xdr:cNvCxnSpPr/>
      </xdr:nvCxnSpPr>
      <xdr:spPr>
        <a:xfrm>
          <a:off x="4776529" y="45765890"/>
          <a:ext cx="3431" cy="5662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71059</xdr:colOff>
      <xdr:row>756</xdr:row>
      <xdr:rowOff>188851</xdr:rowOff>
    </xdr:from>
    <xdr:to>
      <xdr:col>32</xdr:col>
      <xdr:colOff>36931</xdr:colOff>
      <xdr:row>758</xdr:row>
      <xdr:rowOff>243562</xdr:rowOff>
    </xdr:to>
    <xdr:sp macro="" textlink="">
      <xdr:nvSpPr>
        <xdr:cNvPr id="9" name="正方形/長方形 8"/>
        <xdr:cNvSpPr/>
      </xdr:nvSpPr>
      <xdr:spPr>
        <a:xfrm>
          <a:off x="3727120" y="47746503"/>
          <a:ext cx="2159508" cy="766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環境配慮型製品の国際展開促進に係る調査検討業務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625</v>
      </c>
      <c r="AK2" s="191"/>
      <c r="AL2" s="191"/>
      <c r="AM2" s="191"/>
      <c r="AN2" s="83" t="s">
        <v>321</v>
      </c>
      <c r="AO2" s="191">
        <v>20</v>
      </c>
      <c r="AP2" s="191"/>
      <c r="AQ2" s="191"/>
      <c r="AR2" s="84" t="s">
        <v>624</v>
      </c>
      <c r="AS2" s="192">
        <v>278</v>
      </c>
      <c r="AT2" s="192"/>
      <c r="AU2" s="192"/>
      <c r="AV2" s="83" t="str">
        <f>IF(AW2="","","-")</f>
        <v/>
      </c>
      <c r="AW2" s="379"/>
      <c r="AX2" s="379"/>
    </row>
    <row r="3" spans="1:50" ht="21" customHeight="1" thickBot="1" x14ac:dyDescent="0.2">
      <c r="A3" s="507" t="s">
        <v>617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627</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628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630</v>
      </c>
      <c r="H5" s="543"/>
      <c r="I5" s="543"/>
      <c r="J5" s="543"/>
      <c r="K5" s="543"/>
      <c r="L5" s="543"/>
      <c r="M5" s="544" t="s">
        <v>65</v>
      </c>
      <c r="N5" s="545"/>
      <c r="O5" s="545"/>
      <c r="P5" s="545"/>
      <c r="Q5" s="545"/>
      <c r="R5" s="546"/>
      <c r="S5" s="547" t="s">
        <v>631</v>
      </c>
      <c r="T5" s="543"/>
      <c r="U5" s="543"/>
      <c r="V5" s="543"/>
      <c r="W5" s="543"/>
      <c r="X5" s="548"/>
      <c r="Y5" s="701" t="s">
        <v>3</v>
      </c>
      <c r="Z5" s="702"/>
      <c r="AA5" s="702"/>
      <c r="AB5" s="702"/>
      <c r="AC5" s="702"/>
      <c r="AD5" s="703"/>
      <c r="AE5" s="704" t="s">
        <v>632</v>
      </c>
      <c r="AF5" s="704"/>
      <c r="AG5" s="704"/>
      <c r="AH5" s="704"/>
      <c r="AI5" s="704"/>
      <c r="AJ5" s="704"/>
      <c r="AK5" s="704"/>
      <c r="AL5" s="704"/>
      <c r="AM5" s="704"/>
      <c r="AN5" s="704"/>
      <c r="AO5" s="704"/>
      <c r="AP5" s="705"/>
      <c r="AQ5" s="706" t="s">
        <v>710</v>
      </c>
      <c r="AR5" s="707"/>
      <c r="AS5" s="707"/>
      <c r="AT5" s="707"/>
      <c r="AU5" s="707"/>
      <c r="AV5" s="707"/>
      <c r="AW5" s="707"/>
      <c r="AX5" s="708"/>
    </row>
    <row r="6" spans="1:50" ht="39" customHeight="1" x14ac:dyDescent="0.15">
      <c r="A6" s="711" t="s">
        <v>4</v>
      </c>
      <c r="B6" s="712"/>
      <c r="C6" s="712"/>
      <c r="D6" s="712"/>
      <c r="E6" s="712"/>
      <c r="F6" s="71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633</v>
      </c>
      <c r="H7" s="812"/>
      <c r="I7" s="812"/>
      <c r="J7" s="812"/>
      <c r="K7" s="812"/>
      <c r="L7" s="812"/>
      <c r="M7" s="812"/>
      <c r="N7" s="812"/>
      <c r="O7" s="812"/>
      <c r="P7" s="812"/>
      <c r="Q7" s="812"/>
      <c r="R7" s="812"/>
      <c r="S7" s="812"/>
      <c r="T7" s="812"/>
      <c r="U7" s="812"/>
      <c r="V7" s="812"/>
      <c r="W7" s="812"/>
      <c r="X7" s="813"/>
      <c r="Y7" s="377" t="s">
        <v>304</v>
      </c>
      <c r="Z7" s="281"/>
      <c r="AA7" s="281"/>
      <c r="AB7" s="281"/>
      <c r="AC7" s="281"/>
      <c r="AD7" s="378"/>
      <c r="AE7" s="364" t="s">
        <v>634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8" t="s">
        <v>208</v>
      </c>
      <c r="B8" s="809"/>
      <c r="C8" s="809"/>
      <c r="D8" s="809"/>
      <c r="E8" s="809"/>
      <c r="F8" s="810"/>
      <c r="G8" s="203" t="str">
        <f>入力規則等!A27</f>
        <v>地球温暖化対策</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4"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5"/>
    </row>
    <row r="9" spans="1:50" ht="48" customHeight="1" x14ac:dyDescent="0.15">
      <c r="A9" s="108" t="s">
        <v>23</v>
      </c>
      <c r="B9" s="109"/>
      <c r="C9" s="109"/>
      <c r="D9" s="109"/>
      <c r="E9" s="109"/>
      <c r="F9" s="109"/>
      <c r="G9" s="556" t="s">
        <v>635</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63.6" customHeight="1" x14ac:dyDescent="0.15">
      <c r="A10" s="726" t="s">
        <v>29</v>
      </c>
      <c r="B10" s="727"/>
      <c r="C10" s="727"/>
      <c r="D10" s="727"/>
      <c r="E10" s="727"/>
      <c r="F10" s="727"/>
      <c r="G10" s="659" t="s">
        <v>713</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28"/>
    </row>
    <row r="13" spans="1:50" ht="21" customHeight="1" x14ac:dyDescent="0.15">
      <c r="A13" s="105"/>
      <c r="B13" s="106"/>
      <c r="C13" s="106"/>
      <c r="D13" s="106"/>
      <c r="E13" s="106"/>
      <c r="F13" s="107"/>
      <c r="G13" s="729" t="s">
        <v>6</v>
      </c>
      <c r="H13" s="730"/>
      <c r="I13" s="622" t="s">
        <v>7</v>
      </c>
      <c r="J13" s="623"/>
      <c r="K13" s="623"/>
      <c r="L13" s="623"/>
      <c r="M13" s="623"/>
      <c r="N13" s="623"/>
      <c r="O13" s="624"/>
      <c r="P13" s="148">
        <v>21</v>
      </c>
      <c r="Q13" s="149"/>
      <c r="R13" s="149"/>
      <c r="S13" s="149"/>
      <c r="T13" s="149"/>
      <c r="U13" s="149"/>
      <c r="V13" s="150"/>
      <c r="W13" s="148">
        <v>24</v>
      </c>
      <c r="X13" s="149"/>
      <c r="Y13" s="149"/>
      <c r="Z13" s="149"/>
      <c r="AA13" s="149"/>
      <c r="AB13" s="149"/>
      <c r="AC13" s="150"/>
      <c r="AD13" s="148">
        <v>21</v>
      </c>
      <c r="AE13" s="149"/>
      <c r="AF13" s="149"/>
      <c r="AG13" s="149"/>
      <c r="AH13" s="149"/>
      <c r="AI13" s="149"/>
      <c r="AJ13" s="150"/>
      <c r="AK13" s="148">
        <v>21</v>
      </c>
      <c r="AL13" s="149"/>
      <c r="AM13" s="149"/>
      <c r="AN13" s="149"/>
      <c r="AO13" s="149"/>
      <c r="AP13" s="149"/>
      <c r="AQ13" s="150"/>
      <c r="AR13" s="145">
        <v>17</v>
      </c>
      <c r="AS13" s="146"/>
      <c r="AT13" s="146"/>
      <c r="AU13" s="146"/>
      <c r="AV13" s="146"/>
      <c r="AW13" s="146"/>
      <c r="AX13" s="376"/>
    </row>
    <row r="14" spans="1:50" ht="21" customHeight="1" x14ac:dyDescent="0.15">
      <c r="A14" s="105"/>
      <c r="B14" s="106"/>
      <c r="C14" s="106"/>
      <c r="D14" s="106"/>
      <c r="E14" s="106"/>
      <c r="F14" s="107"/>
      <c r="G14" s="731"/>
      <c r="H14" s="732"/>
      <c r="I14" s="559" t="s">
        <v>8</v>
      </c>
      <c r="J14" s="613"/>
      <c r="K14" s="613"/>
      <c r="L14" s="613"/>
      <c r="M14" s="613"/>
      <c r="N14" s="613"/>
      <c r="O14" s="614"/>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9" t="s">
        <v>50</v>
      </c>
      <c r="J15" s="560"/>
      <c r="K15" s="560"/>
      <c r="L15" s="560"/>
      <c r="M15" s="560"/>
      <c r="N15" s="560"/>
      <c r="O15" s="561"/>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t="s">
        <v>711</v>
      </c>
      <c r="AS15" s="149"/>
      <c r="AT15" s="149"/>
      <c r="AU15" s="149"/>
      <c r="AV15" s="149"/>
      <c r="AW15" s="149"/>
      <c r="AX15" s="612"/>
    </row>
    <row r="16" spans="1:50" ht="21" customHeight="1" x14ac:dyDescent="0.15">
      <c r="A16" s="105"/>
      <c r="B16" s="106"/>
      <c r="C16" s="106"/>
      <c r="D16" s="106"/>
      <c r="E16" s="106"/>
      <c r="F16" s="107"/>
      <c r="G16" s="731"/>
      <c r="H16" s="732"/>
      <c r="I16" s="559" t="s">
        <v>51</v>
      </c>
      <c r="J16" s="560"/>
      <c r="K16" s="560"/>
      <c r="L16" s="560"/>
      <c r="M16" s="560"/>
      <c r="N16" s="560"/>
      <c r="O16" s="561"/>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9" t="s">
        <v>49</v>
      </c>
      <c r="J17" s="613"/>
      <c r="K17" s="613"/>
      <c r="L17" s="613"/>
      <c r="M17" s="613"/>
      <c r="N17" s="613"/>
      <c r="O17" s="614"/>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3"/>
      <c r="H18" s="734"/>
      <c r="I18" s="721" t="s">
        <v>20</v>
      </c>
      <c r="J18" s="722"/>
      <c r="K18" s="722"/>
      <c r="L18" s="722"/>
      <c r="M18" s="722"/>
      <c r="N18" s="722"/>
      <c r="O18" s="723"/>
      <c r="P18" s="154">
        <f>SUM(P13:V17)</f>
        <v>21</v>
      </c>
      <c r="Q18" s="155"/>
      <c r="R18" s="155"/>
      <c r="S18" s="155"/>
      <c r="T18" s="155"/>
      <c r="U18" s="155"/>
      <c r="V18" s="156"/>
      <c r="W18" s="154">
        <f>SUM(W13:AC17)</f>
        <v>24</v>
      </c>
      <c r="X18" s="155"/>
      <c r="Y18" s="155"/>
      <c r="Z18" s="155"/>
      <c r="AA18" s="155"/>
      <c r="AB18" s="155"/>
      <c r="AC18" s="156"/>
      <c r="AD18" s="154">
        <f>SUM(AD13:AJ17)</f>
        <v>21</v>
      </c>
      <c r="AE18" s="155"/>
      <c r="AF18" s="155"/>
      <c r="AG18" s="155"/>
      <c r="AH18" s="155"/>
      <c r="AI18" s="155"/>
      <c r="AJ18" s="156"/>
      <c r="AK18" s="154">
        <f>SUM(AK13:AQ17)</f>
        <v>21</v>
      </c>
      <c r="AL18" s="155"/>
      <c r="AM18" s="155"/>
      <c r="AN18" s="155"/>
      <c r="AO18" s="155"/>
      <c r="AP18" s="155"/>
      <c r="AQ18" s="156"/>
      <c r="AR18" s="154">
        <f>SUM(AR13:AX17)</f>
        <v>17</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19</v>
      </c>
      <c r="Q19" s="149"/>
      <c r="R19" s="149"/>
      <c r="S19" s="149"/>
      <c r="T19" s="149"/>
      <c r="U19" s="149"/>
      <c r="V19" s="150"/>
      <c r="W19" s="148">
        <v>24</v>
      </c>
      <c r="X19" s="149"/>
      <c r="Y19" s="149"/>
      <c r="Z19" s="149"/>
      <c r="AA19" s="149"/>
      <c r="AB19" s="149"/>
      <c r="AC19" s="150"/>
      <c r="AD19" s="148">
        <v>26</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0.90476190476190477</v>
      </c>
      <c r="Q20" s="523"/>
      <c r="R20" s="523"/>
      <c r="S20" s="523"/>
      <c r="T20" s="523"/>
      <c r="U20" s="523"/>
      <c r="V20" s="523"/>
      <c r="W20" s="523">
        <f t="shared" ref="W20" si="0">IF(W18=0, "-", SUM(W19)/W18)</f>
        <v>1</v>
      </c>
      <c r="X20" s="523"/>
      <c r="Y20" s="523"/>
      <c r="Z20" s="523"/>
      <c r="AA20" s="523"/>
      <c r="AB20" s="523"/>
      <c r="AC20" s="523"/>
      <c r="AD20" s="523">
        <f t="shared" ref="AD20" si="1">IF(AD18=0, "-", SUM(AD19)/AD18)</f>
        <v>1.2380952380952381</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6" t="s">
        <v>274</v>
      </c>
      <c r="H21" s="907"/>
      <c r="I21" s="907"/>
      <c r="J21" s="907"/>
      <c r="K21" s="907"/>
      <c r="L21" s="907"/>
      <c r="M21" s="907"/>
      <c r="N21" s="907"/>
      <c r="O21" s="907"/>
      <c r="P21" s="523">
        <f>IF(P19=0, "-", SUM(P19)/SUM(P13,P14))</f>
        <v>0.90476190476190477</v>
      </c>
      <c r="Q21" s="523"/>
      <c r="R21" s="523"/>
      <c r="S21" s="523"/>
      <c r="T21" s="523"/>
      <c r="U21" s="523"/>
      <c r="V21" s="523"/>
      <c r="W21" s="523">
        <f t="shared" ref="W21" si="2">IF(W19=0, "-", SUM(W19)/SUM(W13,W14))</f>
        <v>1</v>
      </c>
      <c r="X21" s="523"/>
      <c r="Y21" s="523"/>
      <c r="Z21" s="523"/>
      <c r="AA21" s="523"/>
      <c r="AB21" s="523"/>
      <c r="AC21" s="523"/>
      <c r="AD21" s="523">
        <f t="shared" ref="AD21" si="3">IF(AD19=0, "-", SUM(AD19)/SUM(AD13,AD14))</f>
        <v>1.2380952380952381</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622</v>
      </c>
      <c r="B22" s="124"/>
      <c r="C22" s="124"/>
      <c r="D22" s="124"/>
      <c r="E22" s="124"/>
      <c r="F22" s="125"/>
      <c r="G22" s="114" t="s">
        <v>254</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v>21</v>
      </c>
      <c r="Q23" s="146"/>
      <c r="R23" s="146"/>
      <c r="S23" s="146"/>
      <c r="T23" s="146"/>
      <c r="U23" s="146"/>
      <c r="V23" s="147"/>
      <c r="W23" s="145">
        <v>17</v>
      </c>
      <c r="X23" s="146"/>
      <c r="Y23" s="146"/>
      <c r="Z23" s="146"/>
      <c r="AA23" s="146"/>
      <c r="AB23" s="146"/>
      <c r="AC23" s="147"/>
      <c r="AD23" s="134" t="s">
        <v>717</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21</v>
      </c>
      <c r="Q29" s="149"/>
      <c r="R29" s="149"/>
      <c r="S29" s="149"/>
      <c r="T29" s="149"/>
      <c r="U29" s="149"/>
      <c r="V29" s="150"/>
      <c r="W29" s="196">
        <f>AR13</f>
        <v>17</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4" t="s">
        <v>145</v>
      </c>
      <c r="H30" s="372"/>
      <c r="I30" s="372"/>
      <c r="J30" s="372"/>
      <c r="K30" s="372"/>
      <c r="L30" s="372"/>
      <c r="M30" s="372"/>
      <c r="N30" s="372"/>
      <c r="O30" s="563"/>
      <c r="P30" s="562" t="s">
        <v>58</v>
      </c>
      <c r="Q30" s="372"/>
      <c r="R30" s="372"/>
      <c r="S30" s="372"/>
      <c r="T30" s="372"/>
      <c r="U30" s="372"/>
      <c r="V30" s="372"/>
      <c r="W30" s="372"/>
      <c r="X30" s="563"/>
      <c r="Y30" s="449"/>
      <c r="Z30" s="450"/>
      <c r="AA30" s="451"/>
      <c r="AB30" s="367" t="s">
        <v>11</v>
      </c>
      <c r="AC30" s="368"/>
      <c r="AD30" s="369"/>
      <c r="AE30" s="367" t="s">
        <v>305</v>
      </c>
      <c r="AF30" s="368"/>
      <c r="AG30" s="368"/>
      <c r="AH30" s="369"/>
      <c r="AI30" s="370" t="s">
        <v>327</v>
      </c>
      <c r="AJ30" s="370"/>
      <c r="AK30" s="370"/>
      <c r="AL30" s="367"/>
      <c r="AM30" s="370" t="s">
        <v>424</v>
      </c>
      <c r="AN30" s="370"/>
      <c r="AO30" s="370"/>
      <c r="AP30" s="367"/>
      <c r="AQ30" s="625" t="s">
        <v>184</v>
      </c>
      <c r="AR30" s="626"/>
      <c r="AS30" s="626"/>
      <c r="AT30" s="627"/>
      <c r="AU30" s="372" t="s">
        <v>133</v>
      </c>
      <c r="AV30" s="372"/>
      <c r="AW30" s="372"/>
      <c r="AX30" s="373"/>
    </row>
    <row r="31" spans="1:50" ht="18.75" customHeight="1" x14ac:dyDescent="0.15">
      <c r="A31" s="496"/>
      <c r="B31" s="497"/>
      <c r="C31" s="497"/>
      <c r="D31" s="497"/>
      <c r="E31" s="497"/>
      <c r="F31" s="498"/>
      <c r="G31" s="551"/>
      <c r="H31" s="360"/>
      <c r="I31" s="360"/>
      <c r="J31" s="360"/>
      <c r="K31" s="360"/>
      <c r="L31" s="360"/>
      <c r="M31" s="360"/>
      <c r="N31" s="360"/>
      <c r="O31" s="552"/>
      <c r="P31" s="564"/>
      <c r="Q31" s="360"/>
      <c r="R31" s="360"/>
      <c r="S31" s="360"/>
      <c r="T31" s="360"/>
      <c r="U31" s="360"/>
      <c r="V31" s="360"/>
      <c r="W31" s="360"/>
      <c r="X31" s="552"/>
      <c r="Y31" s="452"/>
      <c r="Z31" s="453"/>
      <c r="AA31" s="454"/>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12</v>
      </c>
      <c r="AV31" s="256"/>
      <c r="AW31" s="360" t="s">
        <v>175</v>
      </c>
      <c r="AX31" s="361"/>
    </row>
    <row r="32" spans="1:50" ht="30" customHeight="1" x14ac:dyDescent="0.15">
      <c r="A32" s="499"/>
      <c r="B32" s="497"/>
      <c r="C32" s="497"/>
      <c r="D32" s="497"/>
      <c r="E32" s="497"/>
      <c r="F32" s="498"/>
      <c r="G32" s="524" t="s">
        <v>707</v>
      </c>
      <c r="H32" s="525"/>
      <c r="I32" s="525"/>
      <c r="J32" s="525"/>
      <c r="K32" s="525"/>
      <c r="L32" s="525"/>
      <c r="M32" s="525"/>
      <c r="N32" s="525"/>
      <c r="O32" s="526"/>
      <c r="P32" s="176" t="s">
        <v>638</v>
      </c>
      <c r="Q32" s="176"/>
      <c r="R32" s="176"/>
      <c r="S32" s="176"/>
      <c r="T32" s="176"/>
      <c r="U32" s="176"/>
      <c r="V32" s="176"/>
      <c r="W32" s="176"/>
      <c r="X32" s="218"/>
      <c r="Y32" s="324" t="s">
        <v>12</v>
      </c>
      <c r="Z32" s="533"/>
      <c r="AA32" s="534"/>
      <c r="AB32" s="535" t="s">
        <v>639</v>
      </c>
      <c r="AC32" s="535"/>
      <c r="AD32" s="535"/>
      <c r="AE32" s="348">
        <v>1038</v>
      </c>
      <c r="AF32" s="349"/>
      <c r="AG32" s="349"/>
      <c r="AH32" s="349"/>
      <c r="AI32" s="348">
        <v>1131</v>
      </c>
      <c r="AJ32" s="349"/>
      <c r="AK32" s="349"/>
      <c r="AL32" s="349"/>
      <c r="AM32" s="348">
        <v>1358</v>
      </c>
      <c r="AN32" s="349"/>
      <c r="AO32" s="349"/>
      <c r="AP32" s="349"/>
      <c r="AQ32" s="151" t="s">
        <v>636</v>
      </c>
      <c r="AR32" s="152"/>
      <c r="AS32" s="152"/>
      <c r="AT32" s="153"/>
      <c r="AU32" s="349" t="s">
        <v>636</v>
      </c>
      <c r="AV32" s="349"/>
      <c r="AW32" s="349"/>
      <c r="AX32" s="350"/>
    </row>
    <row r="33" spans="1:51" ht="30"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639</v>
      </c>
      <c r="AC33" s="506"/>
      <c r="AD33" s="506"/>
      <c r="AE33" s="348">
        <v>1091</v>
      </c>
      <c r="AF33" s="349"/>
      <c r="AG33" s="349"/>
      <c r="AH33" s="349"/>
      <c r="AI33" s="348">
        <v>1217</v>
      </c>
      <c r="AJ33" s="349"/>
      <c r="AK33" s="349"/>
      <c r="AL33" s="349"/>
      <c r="AM33" s="348">
        <v>1342</v>
      </c>
      <c r="AN33" s="349"/>
      <c r="AO33" s="349"/>
      <c r="AP33" s="349"/>
      <c r="AQ33" s="151" t="s">
        <v>636</v>
      </c>
      <c r="AR33" s="152"/>
      <c r="AS33" s="152"/>
      <c r="AT33" s="153"/>
      <c r="AU33" s="349">
        <v>2601</v>
      </c>
      <c r="AV33" s="349"/>
      <c r="AW33" s="349"/>
      <c r="AX33" s="350"/>
    </row>
    <row r="34" spans="1:51" ht="30"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8">
        <f>AE32/AE33*100</f>
        <v>95.14207149404217</v>
      </c>
      <c r="AF34" s="349"/>
      <c r="AG34" s="349"/>
      <c r="AH34" s="349"/>
      <c r="AI34" s="348">
        <f>AI32/AI33*100</f>
        <v>92.933442892358258</v>
      </c>
      <c r="AJ34" s="349"/>
      <c r="AK34" s="349"/>
      <c r="AL34" s="349"/>
      <c r="AM34" s="348">
        <f>AM32/AM33*100</f>
        <v>101.19225037257824</v>
      </c>
      <c r="AN34" s="349"/>
      <c r="AO34" s="349"/>
      <c r="AP34" s="349"/>
      <c r="AQ34" s="151" t="s">
        <v>636</v>
      </c>
      <c r="AR34" s="152"/>
      <c r="AS34" s="152"/>
      <c r="AT34" s="153"/>
      <c r="AU34" s="349" t="s">
        <v>636</v>
      </c>
      <c r="AV34" s="349"/>
      <c r="AW34" s="349"/>
      <c r="AX34" s="350"/>
    </row>
    <row r="35" spans="1:51" ht="23.25" customHeight="1" x14ac:dyDescent="0.15">
      <c r="A35" s="879" t="s">
        <v>296</v>
      </c>
      <c r="B35" s="880"/>
      <c r="C35" s="880"/>
      <c r="D35" s="880"/>
      <c r="E35" s="880"/>
      <c r="F35" s="881"/>
      <c r="G35" s="885" t="s">
        <v>669</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34.700000000000003"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8" t="s">
        <v>270</v>
      </c>
      <c r="B37" s="629"/>
      <c r="C37" s="629"/>
      <c r="D37" s="629"/>
      <c r="E37" s="629"/>
      <c r="F37" s="630"/>
      <c r="G37" s="549" t="s">
        <v>145</v>
      </c>
      <c r="H37" s="362"/>
      <c r="I37" s="362"/>
      <c r="J37" s="362"/>
      <c r="K37" s="362"/>
      <c r="L37" s="362"/>
      <c r="M37" s="362"/>
      <c r="N37" s="362"/>
      <c r="O37" s="550"/>
      <c r="P37" s="615" t="s">
        <v>58</v>
      </c>
      <c r="Q37" s="362"/>
      <c r="R37" s="362"/>
      <c r="S37" s="362"/>
      <c r="T37" s="362"/>
      <c r="U37" s="362"/>
      <c r="V37" s="362"/>
      <c r="W37" s="362"/>
      <c r="X37" s="550"/>
      <c r="Y37" s="616"/>
      <c r="Z37" s="617"/>
      <c r="AA37" s="618"/>
      <c r="AB37" s="619" t="s">
        <v>11</v>
      </c>
      <c r="AC37" s="620"/>
      <c r="AD37" s="621"/>
      <c r="AE37" s="320" t="s">
        <v>305</v>
      </c>
      <c r="AF37" s="320"/>
      <c r="AG37" s="320"/>
      <c r="AH37" s="320"/>
      <c r="AI37" s="320" t="s">
        <v>327</v>
      </c>
      <c r="AJ37" s="320"/>
      <c r="AK37" s="320"/>
      <c r="AL37" s="320"/>
      <c r="AM37" s="320" t="s">
        <v>424</v>
      </c>
      <c r="AN37" s="320"/>
      <c r="AO37" s="320"/>
      <c r="AP37" s="320"/>
      <c r="AQ37" s="252" t="s">
        <v>184</v>
      </c>
      <c r="AR37" s="253"/>
      <c r="AS37" s="253"/>
      <c r="AT37" s="254"/>
      <c r="AU37" s="362" t="s">
        <v>133</v>
      </c>
      <c r="AV37" s="362"/>
      <c r="AW37" s="362"/>
      <c r="AX37" s="363"/>
      <c r="AY37">
        <f>COUNTA($G$39)</f>
        <v>0</v>
      </c>
    </row>
    <row r="38" spans="1:51" ht="18.75" hidden="1" customHeight="1" x14ac:dyDescent="0.15">
      <c r="A38" s="496"/>
      <c r="B38" s="497"/>
      <c r="C38" s="497"/>
      <c r="D38" s="497"/>
      <c r="E38" s="497"/>
      <c r="F38" s="498"/>
      <c r="G38" s="551"/>
      <c r="H38" s="360"/>
      <c r="I38" s="360"/>
      <c r="J38" s="360"/>
      <c r="K38" s="360"/>
      <c r="L38" s="360"/>
      <c r="M38" s="360"/>
      <c r="N38" s="360"/>
      <c r="O38" s="552"/>
      <c r="P38" s="564"/>
      <c r="Q38" s="360"/>
      <c r="R38" s="360"/>
      <c r="S38" s="360"/>
      <c r="T38" s="360"/>
      <c r="U38" s="360"/>
      <c r="V38" s="360"/>
      <c r="W38" s="360"/>
      <c r="X38" s="552"/>
      <c r="Y38" s="452"/>
      <c r="Z38" s="453"/>
      <c r="AA38" s="454"/>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6"/>
      <c r="Q39" s="176"/>
      <c r="R39" s="176"/>
      <c r="S39" s="176"/>
      <c r="T39" s="176"/>
      <c r="U39" s="176"/>
      <c r="V39" s="176"/>
      <c r="W39" s="176"/>
      <c r="X39" s="218"/>
      <c r="Y39" s="324" t="s">
        <v>12</v>
      </c>
      <c r="Z39" s="533"/>
      <c r="AA39" s="534"/>
      <c r="AB39" s="535"/>
      <c r="AC39" s="535"/>
      <c r="AD39" s="535"/>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c r="AC40" s="506"/>
      <c r="AD40" s="506"/>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9" t="s">
        <v>296</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8" t="s">
        <v>270</v>
      </c>
      <c r="B44" s="629"/>
      <c r="C44" s="629"/>
      <c r="D44" s="629"/>
      <c r="E44" s="629"/>
      <c r="F44" s="630"/>
      <c r="G44" s="549" t="s">
        <v>145</v>
      </c>
      <c r="H44" s="362"/>
      <c r="I44" s="362"/>
      <c r="J44" s="362"/>
      <c r="K44" s="362"/>
      <c r="L44" s="362"/>
      <c r="M44" s="362"/>
      <c r="N44" s="362"/>
      <c r="O44" s="550"/>
      <c r="P44" s="615" t="s">
        <v>58</v>
      </c>
      <c r="Q44" s="362"/>
      <c r="R44" s="362"/>
      <c r="S44" s="362"/>
      <c r="T44" s="362"/>
      <c r="U44" s="362"/>
      <c r="V44" s="362"/>
      <c r="W44" s="362"/>
      <c r="X44" s="550"/>
      <c r="Y44" s="616"/>
      <c r="Z44" s="617"/>
      <c r="AA44" s="618"/>
      <c r="AB44" s="619" t="s">
        <v>11</v>
      </c>
      <c r="AC44" s="620"/>
      <c r="AD44" s="621"/>
      <c r="AE44" s="320" t="s">
        <v>305</v>
      </c>
      <c r="AF44" s="320"/>
      <c r="AG44" s="320"/>
      <c r="AH44" s="320"/>
      <c r="AI44" s="320" t="s">
        <v>327</v>
      </c>
      <c r="AJ44" s="320"/>
      <c r="AK44" s="320"/>
      <c r="AL44" s="320"/>
      <c r="AM44" s="320" t="s">
        <v>424</v>
      </c>
      <c r="AN44" s="320"/>
      <c r="AO44" s="320"/>
      <c r="AP44" s="320"/>
      <c r="AQ44" s="252" t="s">
        <v>184</v>
      </c>
      <c r="AR44" s="253"/>
      <c r="AS44" s="253"/>
      <c r="AT44" s="254"/>
      <c r="AU44" s="362" t="s">
        <v>133</v>
      </c>
      <c r="AV44" s="362"/>
      <c r="AW44" s="362"/>
      <c r="AX44" s="363"/>
      <c r="AY44">
        <f>COUNTA($G$46)</f>
        <v>0</v>
      </c>
    </row>
    <row r="45" spans="1:51" ht="18.75" hidden="1" customHeight="1" x14ac:dyDescent="0.15">
      <c r="A45" s="496"/>
      <c r="B45" s="497"/>
      <c r="C45" s="497"/>
      <c r="D45" s="497"/>
      <c r="E45" s="497"/>
      <c r="F45" s="498"/>
      <c r="G45" s="551"/>
      <c r="H45" s="360"/>
      <c r="I45" s="360"/>
      <c r="J45" s="360"/>
      <c r="K45" s="360"/>
      <c r="L45" s="360"/>
      <c r="M45" s="360"/>
      <c r="N45" s="360"/>
      <c r="O45" s="552"/>
      <c r="P45" s="564"/>
      <c r="Q45" s="360"/>
      <c r="R45" s="360"/>
      <c r="S45" s="360"/>
      <c r="T45" s="360"/>
      <c r="U45" s="360"/>
      <c r="V45" s="360"/>
      <c r="W45" s="360"/>
      <c r="X45" s="552"/>
      <c r="Y45" s="452"/>
      <c r="Z45" s="453"/>
      <c r="AA45" s="454"/>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4" t="s">
        <v>12</v>
      </c>
      <c r="Z46" s="533"/>
      <c r="AA46" s="534"/>
      <c r="AB46" s="535"/>
      <c r="AC46" s="535"/>
      <c r="AD46" s="53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9" t="s">
        <v>296</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6" t="s">
        <v>270</v>
      </c>
      <c r="B51" s="497"/>
      <c r="C51" s="497"/>
      <c r="D51" s="497"/>
      <c r="E51" s="497"/>
      <c r="F51" s="498"/>
      <c r="G51" s="549" t="s">
        <v>145</v>
      </c>
      <c r="H51" s="362"/>
      <c r="I51" s="362"/>
      <c r="J51" s="362"/>
      <c r="K51" s="362"/>
      <c r="L51" s="362"/>
      <c r="M51" s="362"/>
      <c r="N51" s="362"/>
      <c r="O51" s="550"/>
      <c r="P51" s="615" t="s">
        <v>58</v>
      </c>
      <c r="Q51" s="362"/>
      <c r="R51" s="362"/>
      <c r="S51" s="362"/>
      <c r="T51" s="362"/>
      <c r="U51" s="362"/>
      <c r="V51" s="362"/>
      <c r="W51" s="362"/>
      <c r="X51" s="550"/>
      <c r="Y51" s="616"/>
      <c r="Z51" s="617"/>
      <c r="AA51" s="618"/>
      <c r="AB51" s="619" t="s">
        <v>11</v>
      </c>
      <c r="AC51" s="620"/>
      <c r="AD51" s="621"/>
      <c r="AE51" s="320" t="s">
        <v>305</v>
      </c>
      <c r="AF51" s="320"/>
      <c r="AG51" s="320"/>
      <c r="AH51" s="320"/>
      <c r="AI51" s="320" t="s">
        <v>327</v>
      </c>
      <c r="AJ51" s="320"/>
      <c r="AK51" s="320"/>
      <c r="AL51" s="320"/>
      <c r="AM51" s="320" t="s">
        <v>424</v>
      </c>
      <c r="AN51" s="320"/>
      <c r="AO51" s="320"/>
      <c r="AP51" s="320"/>
      <c r="AQ51" s="252" t="s">
        <v>184</v>
      </c>
      <c r="AR51" s="253"/>
      <c r="AS51" s="253"/>
      <c r="AT51" s="254"/>
      <c r="AU51" s="358" t="s">
        <v>133</v>
      </c>
      <c r="AV51" s="358"/>
      <c r="AW51" s="358"/>
      <c r="AX51" s="359"/>
      <c r="AY51">
        <f>COUNTA($G$53)</f>
        <v>0</v>
      </c>
    </row>
    <row r="52" spans="1:51" ht="18.75" hidden="1" customHeight="1" x14ac:dyDescent="0.15">
      <c r="A52" s="496"/>
      <c r="B52" s="497"/>
      <c r="C52" s="497"/>
      <c r="D52" s="497"/>
      <c r="E52" s="497"/>
      <c r="F52" s="498"/>
      <c r="G52" s="551"/>
      <c r="H52" s="360"/>
      <c r="I52" s="360"/>
      <c r="J52" s="360"/>
      <c r="K52" s="360"/>
      <c r="L52" s="360"/>
      <c r="M52" s="360"/>
      <c r="N52" s="360"/>
      <c r="O52" s="552"/>
      <c r="P52" s="564"/>
      <c r="Q52" s="360"/>
      <c r="R52" s="360"/>
      <c r="S52" s="360"/>
      <c r="T52" s="360"/>
      <c r="U52" s="360"/>
      <c r="V52" s="360"/>
      <c r="W52" s="360"/>
      <c r="X52" s="552"/>
      <c r="Y52" s="452"/>
      <c r="Z52" s="453"/>
      <c r="AA52" s="454"/>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4" t="s">
        <v>12</v>
      </c>
      <c r="Z53" s="533"/>
      <c r="AA53" s="534"/>
      <c r="AB53" s="535"/>
      <c r="AC53" s="535"/>
      <c r="AD53" s="53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9" t="s">
        <v>296</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6" t="s">
        <v>270</v>
      </c>
      <c r="B58" s="497"/>
      <c r="C58" s="497"/>
      <c r="D58" s="497"/>
      <c r="E58" s="497"/>
      <c r="F58" s="498"/>
      <c r="G58" s="549" t="s">
        <v>145</v>
      </c>
      <c r="H58" s="362"/>
      <c r="I58" s="362"/>
      <c r="J58" s="362"/>
      <c r="K58" s="362"/>
      <c r="L58" s="362"/>
      <c r="M58" s="362"/>
      <c r="N58" s="362"/>
      <c r="O58" s="550"/>
      <c r="P58" s="615" t="s">
        <v>58</v>
      </c>
      <c r="Q58" s="362"/>
      <c r="R58" s="362"/>
      <c r="S58" s="362"/>
      <c r="T58" s="362"/>
      <c r="U58" s="362"/>
      <c r="V58" s="362"/>
      <c r="W58" s="362"/>
      <c r="X58" s="550"/>
      <c r="Y58" s="616"/>
      <c r="Z58" s="617"/>
      <c r="AA58" s="618"/>
      <c r="AB58" s="619" t="s">
        <v>11</v>
      </c>
      <c r="AC58" s="620"/>
      <c r="AD58" s="621"/>
      <c r="AE58" s="320" t="s">
        <v>305</v>
      </c>
      <c r="AF58" s="320"/>
      <c r="AG58" s="320"/>
      <c r="AH58" s="320"/>
      <c r="AI58" s="320" t="s">
        <v>327</v>
      </c>
      <c r="AJ58" s="320"/>
      <c r="AK58" s="320"/>
      <c r="AL58" s="320"/>
      <c r="AM58" s="320" t="s">
        <v>424</v>
      </c>
      <c r="AN58" s="320"/>
      <c r="AO58" s="320"/>
      <c r="AP58" s="320"/>
      <c r="AQ58" s="252" t="s">
        <v>184</v>
      </c>
      <c r="AR58" s="253"/>
      <c r="AS58" s="253"/>
      <c r="AT58" s="254"/>
      <c r="AU58" s="358" t="s">
        <v>133</v>
      </c>
      <c r="AV58" s="358"/>
      <c r="AW58" s="358"/>
      <c r="AX58" s="359"/>
      <c r="AY58">
        <f>COUNTA($G$60)</f>
        <v>0</v>
      </c>
    </row>
    <row r="59" spans="1:51" ht="18.75" hidden="1" customHeight="1" x14ac:dyDescent="0.15">
      <c r="A59" s="496"/>
      <c r="B59" s="497"/>
      <c r="C59" s="497"/>
      <c r="D59" s="497"/>
      <c r="E59" s="497"/>
      <c r="F59" s="498"/>
      <c r="G59" s="551"/>
      <c r="H59" s="360"/>
      <c r="I59" s="360"/>
      <c r="J59" s="360"/>
      <c r="K59" s="360"/>
      <c r="L59" s="360"/>
      <c r="M59" s="360"/>
      <c r="N59" s="360"/>
      <c r="O59" s="552"/>
      <c r="P59" s="564"/>
      <c r="Q59" s="360"/>
      <c r="R59" s="360"/>
      <c r="S59" s="360"/>
      <c r="T59" s="360"/>
      <c r="U59" s="360"/>
      <c r="V59" s="360"/>
      <c r="W59" s="360"/>
      <c r="X59" s="552"/>
      <c r="Y59" s="452"/>
      <c r="Z59" s="453"/>
      <c r="AA59" s="454"/>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4" t="s">
        <v>12</v>
      </c>
      <c r="Z60" s="533"/>
      <c r="AA60" s="534"/>
      <c r="AB60" s="535"/>
      <c r="AC60" s="535"/>
      <c r="AD60" s="53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9" t="s">
        <v>296</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0" t="s">
        <v>305</v>
      </c>
      <c r="AF65" s="320"/>
      <c r="AG65" s="320"/>
      <c r="AH65" s="320"/>
      <c r="AI65" s="320" t="s">
        <v>327</v>
      </c>
      <c r="AJ65" s="320"/>
      <c r="AK65" s="320"/>
      <c r="AL65" s="320"/>
      <c r="AM65" s="320" t="s">
        <v>424</v>
      </c>
      <c r="AN65" s="320"/>
      <c r="AO65" s="320"/>
      <c r="AP65" s="320"/>
      <c r="AQ65" s="200" t="s">
        <v>184</v>
      </c>
      <c r="AR65" s="184"/>
      <c r="AS65" s="184"/>
      <c r="AT65" s="185"/>
      <c r="AU65" s="958" t="s">
        <v>133</v>
      </c>
      <c r="AV65" s="958"/>
      <c r="AW65" s="958"/>
      <c r="AX65" s="959"/>
      <c r="AY65">
        <f>COUNTA($H$67)</f>
        <v>1</v>
      </c>
    </row>
    <row r="66" spans="1:51" ht="18.75"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0"/>
      <c r="AF66" s="320"/>
      <c r="AG66" s="320"/>
      <c r="AH66" s="320"/>
      <c r="AI66" s="320"/>
      <c r="AJ66" s="320"/>
      <c r="AK66" s="320"/>
      <c r="AL66" s="320"/>
      <c r="AM66" s="320"/>
      <c r="AN66" s="320"/>
      <c r="AO66" s="320"/>
      <c r="AP66" s="320"/>
      <c r="AQ66" s="216" t="s">
        <v>636</v>
      </c>
      <c r="AR66" s="163"/>
      <c r="AS66" s="164" t="s">
        <v>185</v>
      </c>
      <c r="AT66" s="187"/>
      <c r="AU66" s="256">
        <v>12</v>
      </c>
      <c r="AV66" s="256"/>
      <c r="AW66" s="847" t="s">
        <v>269</v>
      </c>
      <c r="AX66" s="960"/>
      <c r="AY66">
        <f>$AY$65</f>
        <v>1</v>
      </c>
    </row>
    <row r="67" spans="1:51" ht="30" customHeight="1" x14ac:dyDescent="0.15">
      <c r="A67" s="833"/>
      <c r="B67" s="834"/>
      <c r="C67" s="834"/>
      <c r="D67" s="834"/>
      <c r="E67" s="834"/>
      <c r="F67" s="835"/>
      <c r="G67" s="961" t="s">
        <v>186</v>
      </c>
      <c r="H67" s="944" t="s">
        <v>703</v>
      </c>
      <c r="I67" s="945"/>
      <c r="J67" s="945"/>
      <c r="K67" s="945"/>
      <c r="L67" s="945"/>
      <c r="M67" s="945"/>
      <c r="N67" s="945"/>
      <c r="O67" s="946"/>
      <c r="P67" s="944" t="s">
        <v>670</v>
      </c>
      <c r="Q67" s="945"/>
      <c r="R67" s="945"/>
      <c r="S67" s="945"/>
      <c r="T67" s="945"/>
      <c r="U67" s="945"/>
      <c r="V67" s="946"/>
      <c r="W67" s="950"/>
      <c r="X67" s="951"/>
      <c r="Y67" s="931" t="s">
        <v>12</v>
      </c>
      <c r="Z67" s="931"/>
      <c r="AA67" s="932"/>
      <c r="AB67" s="933" t="s">
        <v>286</v>
      </c>
      <c r="AC67" s="933"/>
      <c r="AD67" s="933"/>
      <c r="AE67" s="348">
        <v>102</v>
      </c>
      <c r="AF67" s="349"/>
      <c r="AG67" s="349"/>
      <c r="AH67" s="349"/>
      <c r="AI67" s="348">
        <v>139.4</v>
      </c>
      <c r="AJ67" s="349"/>
      <c r="AK67" s="349"/>
      <c r="AL67" s="349"/>
      <c r="AM67" s="348" t="s">
        <v>636</v>
      </c>
      <c r="AN67" s="349"/>
      <c r="AO67" s="349"/>
      <c r="AP67" s="349"/>
      <c r="AQ67" s="348" t="s">
        <v>636</v>
      </c>
      <c r="AR67" s="349"/>
      <c r="AS67" s="349"/>
      <c r="AT67" s="798"/>
      <c r="AU67" s="349" t="s">
        <v>636</v>
      </c>
      <c r="AV67" s="349"/>
      <c r="AW67" s="349"/>
      <c r="AX67" s="350"/>
      <c r="AY67">
        <f t="shared" ref="AY67:AY72" si="8">$AY$65</f>
        <v>1</v>
      </c>
    </row>
    <row r="68" spans="1:51" ht="30"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286</v>
      </c>
      <c r="AC68" s="956"/>
      <c r="AD68" s="956"/>
      <c r="AE68" s="348">
        <v>71.2</v>
      </c>
      <c r="AF68" s="349"/>
      <c r="AG68" s="349"/>
      <c r="AH68" s="349"/>
      <c r="AI68" s="348">
        <v>71.2</v>
      </c>
      <c r="AJ68" s="349"/>
      <c r="AK68" s="349"/>
      <c r="AL68" s="349"/>
      <c r="AM68" s="348">
        <v>71.2</v>
      </c>
      <c r="AN68" s="349"/>
      <c r="AO68" s="349"/>
      <c r="AP68" s="349"/>
      <c r="AQ68" s="348" t="s">
        <v>636</v>
      </c>
      <c r="AR68" s="349"/>
      <c r="AS68" s="349"/>
      <c r="AT68" s="798"/>
      <c r="AU68" s="349">
        <v>71.2</v>
      </c>
      <c r="AV68" s="349"/>
      <c r="AW68" s="349"/>
      <c r="AX68" s="350"/>
      <c r="AY68">
        <f t="shared" si="8"/>
        <v>1</v>
      </c>
    </row>
    <row r="69" spans="1:51" ht="30"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287</v>
      </c>
      <c r="AC69" s="957"/>
      <c r="AD69" s="957"/>
      <c r="AE69" s="356">
        <f>AE68/AE67*100</f>
        <v>69.803921568627459</v>
      </c>
      <c r="AF69" s="357"/>
      <c r="AG69" s="357"/>
      <c r="AH69" s="357"/>
      <c r="AI69" s="356">
        <f>AI68/AI67*100</f>
        <v>51.076040172166429</v>
      </c>
      <c r="AJ69" s="357"/>
      <c r="AK69" s="357"/>
      <c r="AL69" s="357"/>
      <c r="AM69" s="356" t="s">
        <v>636</v>
      </c>
      <c r="AN69" s="357"/>
      <c r="AO69" s="357"/>
      <c r="AP69" s="357"/>
      <c r="AQ69" s="348" t="s">
        <v>636</v>
      </c>
      <c r="AR69" s="349"/>
      <c r="AS69" s="349"/>
      <c r="AT69" s="798"/>
      <c r="AU69" s="349" t="s">
        <v>636</v>
      </c>
      <c r="AV69" s="349"/>
      <c r="AW69" s="349"/>
      <c r="AX69" s="350"/>
      <c r="AY69">
        <f t="shared" si="8"/>
        <v>1</v>
      </c>
    </row>
    <row r="70" spans="1:51" ht="30" customHeight="1" x14ac:dyDescent="0.15">
      <c r="A70" s="833" t="s">
        <v>275</v>
      </c>
      <c r="B70" s="834"/>
      <c r="C70" s="834"/>
      <c r="D70" s="834"/>
      <c r="E70" s="834"/>
      <c r="F70" s="835"/>
      <c r="G70" s="921" t="s">
        <v>187</v>
      </c>
      <c r="H70" s="922" t="s">
        <v>705</v>
      </c>
      <c r="I70" s="922"/>
      <c r="J70" s="922"/>
      <c r="K70" s="922"/>
      <c r="L70" s="922"/>
      <c r="M70" s="922"/>
      <c r="N70" s="922"/>
      <c r="O70" s="922"/>
      <c r="P70" s="922" t="s">
        <v>704</v>
      </c>
      <c r="Q70" s="922"/>
      <c r="R70" s="922"/>
      <c r="S70" s="922"/>
      <c r="T70" s="922"/>
      <c r="U70" s="922"/>
      <c r="V70" s="922"/>
      <c r="W70" s="925" t="s">
        <v>285</v>
      </c>
      <c r="X70" s="926"/>
      <c r="Y70" s="931" t="s">
        <v>12</v>
      </c>
      <c r="Z70" s="931"/>
      <c r="AA70" s="932"/>
      <c r="AB70" s="933" t="s">
        <v>286</v>
      </c>
      <c r="AC70" s="933"/>
      <c r="AD70" s="933"/>
      <c r="AE70" s="348" t="s">
        <v>636</v>
      </c>
      <c r="AF70" s="349"/>
      <c r="AG70" s="349"/>
      <c r="AH70" s="349"/>
      <c r="AI70" s="348" t="s">
        <v>636</v>
      </c>
      <c r="AJ70" s="349"/>
      <c r="AK70" s="349"/>
      <c r="AL70" s="349"/>
      <c r="AM70" s="348" t="s">
        <v>696</v>
      </c>
      <c r="AN70" s="349"/>
      <c r="AO70" s="349"/>
      <c r="AP70" s="349"/>
      <c r="AQ70" s="348" t="s">
        <v>636</v>
      </c>
      <c r="AR70" s="349"/>
      <c r="AS70" s="349"/>
      <c r="AT70" s="798"/>
      <c r="AU70" s="349" t="s">
        <v>636</v>
      </c>
      <c r="AV70" s="349"/>
      <c r="AW70" s="349"/>
      <c r="AX70" s="350"/>
      <c r="AY70">
        <f t="shared" si="8"/>
        <v>1</v>
      </c>
    </row>
    <row r="71" spans="1:51" ht="30"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286</v>
      </c>
      <c r="AC71" s="956"/>
      <c r="AD71" s="956"/>
      <c r="AE71" s="348" t="s">
        <v>636</v>
      </c>
      <c r="AF71" s="349"/>
      <c r="AG71" s="349"/>
      <c r="AH71" s="349"/>
      <c r="AI71" s="348" t="s">
        <v>636</v>
      </c>
      <c r="AJ71" s="349"/>
      <c r="AK71" s="349"/>
      <c r="AL71" s="349"/>
      <c r="AM71" s="348" t="s">
        <v>696</v>
      </c>
      <c r="AN71" s="349"/>
      <c r="AO71" s="349"/>
      <c r="AP71" s="349"/>
      <c r="AQ71" s="348" t="s">
        <v>636</v>
      </c>
      <c r="AR71" s="349"/>
      <c r="AS71" s="349"/>
      <c r="AT71" s="798"/>
      <c r="AU71" s="349" t="s">
        <v>636</v>
      </c>
      <c r="AV71" s="349"/>
      <c r="AW71" s="349"/>
      <c r="AX71" s="350"/>
      <c r="AY71">
        <f t="shared" si="8"/>
        <v>1</v>
      </c>
    </row>
    <row r="72" spans="1:51" ht="60.75"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287</v>
      </c>
      <c r="AC72" s="957"/>
      <c r="AD72" s="957"/>
      <c r="AE72" s="356" t="s">
        <v>636</v>
      </c>
      <c r="AF72" s="357"/>
      <c r="AG72" s="357"/>
      <c r="AH72" s="357"/>
      <c r="AI72" s="356" t="s">
        <v>636</v>
      </c>
      <c r="AJ72" s="357"/>
      <c r="AK72" s="357"/>
      <c r="AL72" s="357"/>
      <c r="AM72" s="356" t="s">
        <v>696</v>
      </c>
      <c r="AN72" s="357"/>
      <c r="AO72" s="357"/>
      <c r="AP72" s="920"/>
      <c r="AQ72" s="348" t="s">
        <v>636</v>
      </c>
      <c r="AR72" s="349"/>
      <c r="AS72" s="349"/>
      <c r="AT72" s="798"/>
      <c r="AU72" s="349" t="s">
        <v>636</v>
      </c>
      <c r="AV72" s="349"/>
      <c r="AW72" s="349"/>
      <c r="AX72" s="350"/>
      <c r="AY72">
        <f t="shared" si="8"/>
        <v>1</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0" t="s">
        <v>305</v>
      </c>
      <c r="AF73" s="320"/>
      <c r="AG73" s="320"/>
      <c r="AH73" s="320"/>
      <c r="AI73" s="320" t="s">
        <v>327</v>
      </c>
      <c r="AJ73" s="320"/>
      <c r="AK73" s="320"/>
      <c r="AL73" s="320"/>
      <c r="AM73" s="320" t="s">
        <v>424</v>
      </c>
      <c r="AN73" s="320"/>
      <c r="AO73" s="320"/>
      <c r="AP73" s="320"/>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4" t="s">
        <v>640</v>
      </c>
      <c r="B78" s="895"/>
      <c r="C78" s="895"/>
      <c r="D78" s="895"/>
      <c r="E78" s="892" t="s">
        <v>249</v>
      </c>
      <c r="F78" s="893"/>
      <c r="G78" s="45" t="s">
        <v>187</v>
      </c>
      <c r="H78" s="776"/>
      <c r="I78" s="230"/>
      <c r="J78" s="230"/>
      <c r="K78" s="230"/>
      <c r="L78" s="230"/>
      <c r="M78" s="230"/>
      <c r="N78" s="230"/>
      <c r="O78" s="77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customHeight="1" thickBot="1" x14ac:dyDescent="0.2">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t="s">
        <v>263</v>
      </c>
      <c r="AS79" s="111"/>
      <c r="AT79" s="112"/>
      <c r="AU79" s="112"/>
      <c r="AV79" s="112"/>
      <c r="AW79" s="112"/>
      <c r="AX79" s="113"/>
      <c r="AY79">
        <f>COUNTIF($AR$79,"☑")</f>
        <v>0</v>
      </c>
    </row>
    <row r="80" spans="1:51" ht="18.75" hidden="1" customHeight="1" x14ac:dyDescent="0.15">
      <c r="A80" s="503"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615</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4"/>
      <c r="B81" s="831"/>
      <c r="C81" s="536"/>
      <c r="D81" s="536"/>
      <c r="E81" s="536"/>
      <c r="F81" s="537"/>
      <c r="G81" s="360"/>
      <c r="H81" s="360"/>
      <c r="I81" s="360"/>
      <c r="J81" s="360"/>
      <c r="K81" s="360"/>
      <c r="L81" s="360"/>
      <c r="M81" s="360"/>
      <c r="N81" s="360"/>
      <c r="O81" s="360"/>
      <c r="P81" s="360"/>
      <c r="Q81" s="360"/>
      <c r="R81" s="360"/>
      <c r="S81" s="360"/>
      <c r="T81" s="360"/>
      <c r="U81" s="360"/>
      <c r="V81" s="360"/>
      <c r="W81" s="360"/>
      <c r="X81" s="360"/>
      <c r="Y81" s="360"/>
      <c r="Z81" s="360"/>
      <c r="AA81" s="552"/>
      <c r="AB81" s="56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4"/>
      <c r="B82" s="83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2" t="s">
        <v>11</v>
      </c>
      <c r="AC85" s="443"/>
      <c r="AD85" s="444"/>
      <c r="AE85" s="320" t="s">
        <v>305</v>
      </c>
      <c r="AF85" s="320"/>
      <c r="AG85" s="320"/>
      <c r="AH85" s="320"/>
      <c r="AI85" s="320" t="s">
        <v>327</v>
      </c>
      <c r="AJ85" s="320"/>
      <c r="AK85" s="320"/>
      <c r="AL85" s="320"/>
      <c r="AM85" s="320" t="s">
        <v>424</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4"/>
      <c r="B86" s="536"/>
      <c r="C86" s="536"/>
      <c r="D86" s="536"/>
      <c r="E86" s="536"/>
      <c r="F86" s="537"/>
      <c r="G86" s="551"/>
      <c r="H86" s="360"/>
      <c r="I86" s="360"/>
      <c r="J86" s="360"/>
      <c r="K86" s="360"/>
      <c r="L86" s="360"/>
      <c r="M86" s="360"/>
      <c r="N86" s="360"/>
      <c r="O86" s="552"/>
      <c r="P86" s="564"/>
      <c r="Q86" s="360"/>
      <c r="R86" s="360"/>
      <c r="S86" s="360"/>
      <c r="T86" s="360"/>
      <c r="U86" s="360"/>
      <c r="V86" s="360"/>
      <c r="W86" s="360"/>
      <c r="X86" s="552"/>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3"/>
      <c r="R87" s="783"/>
      <c r="S87" s="783"/>
      <c r="T87" s="783"/>
      <c r="U87" s="783"/>
      <c r="V87" s="783"/>
      <c r="W87" s="783"/>
      <c r="X87" s="784"/>
      <c r="Y87" s="739" t="s">
        <v>61</v>
      </c>
      <c r="Z87" s="740"/>
      <c r="AA87" s="741"/>
      <c r="AB87" s="535"/>
      <c r="AC87" s="535"/>
      <c r="AD87" s="53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5"/>
      <c r="Q88" s="785"/>
      <c r="R88" s="785"/>
      <c r="S88" s="785"/>
      <c r="T88" s="785"/>
      <c r="U88" s="785"/>
      <c r="V88" s="785"/>
      <c r="W88" s="785"/>
      <c r="X88" s="786"/>
      <c r="Y88" s="716" t="s">
        <v>53</v>
      </c>
      <c r="Z88" s="717"/>
      <c r="AA88" s="718"/>
      <c r="AB88" s="506"/>
      <c r="AC88" s="506"/>
      <c r="AD88" s="50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87"/>
      <c r="Y89" s="716" t="s">
        <v>13</v>
      </c>
      <c r="Z89" s="717"/>
      <c r="AA89" s="718"/>
      <c r="AB89" s="445" t="s">
        <v>14</v>
      </c>
      <c r="AC89" s="445"/>
      <c r="AD89" s="44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2" t="s">
        <v>11</v>
      </c>
      <c r="AC90" s="443"/>
      <c r="AD90" s="444"/>
      <c r="AE90" s="320" t="s">
        <v>305</v>
      </c>
      <c r="AF90" s="320"/>
      <c r="AG90" s="320"/>
      <c r="AH90" s="320"/>
      <c r="AI90" s="320" t="s">
        <v>327</v>
      </c>
      <c r="AJ90" s="320"/>
      <c r="AK90" s="320"/>
      <c r="AL90" s="320"/>
      <c r="AM90" s="320" t="s">
        <v>424</v>
      </c>
      <c r="AN90" s="320"/>
      <c r="AO90" s="320"/>
      <c r="AP90" s="320"/>
      <c r="AQ90" s="200" t="s">
        <v>184</v>
      </c>
      <c r="AR90" s="184"/>
      <c r="AS90" s="184"/>
      <c r="AT90" s="185"/>
      <c r="AU90" s="354" t="s">
        <v>133</v>
      </c>
      <c r="AV90" s="354"/>
      <c r="AW90" s="354"/>
      <c r="AX90" s="355"/>
      <c r="AY90">
        <f>COUNTA($G$92)</f>
        <v>0</v>
      </c>
    </row>
    <row r="91" spans="1:60" ht="18.75" hidden="1" customHeight="1" x14ac:dyDescent="0.15">
      <c r="A91" s="504"/>
      <c r="B91" s="536"/>
      <c r="C91" s="536"/>
      <c r="D91" s="536"/>
      <c r="E91" s="536"/>
      <c r="F91" s="537"/>
      <c r="G91" s="551"/>
      <c r="H91" s="360"/>
      <c r="I91" s="360"/>
      <c r="J91" s="360"/>
      <c r="K91" s="360"/>
      <c r="L91" s="360"/>
      <c r="M91" s="360"/>
      <c r="N91" s="360"/>
      <c r="O91" s="552"/>
      <c r="P91" s="564"/>
      <c r="Q91" s="360"/>
      <c r="R91" s="360"/>
      <c r="S91" s="360"/>
      <c r="T91" s="360"/>
      <c r="U91" s="360"/>
      <c r="V91" s="360"/>
      <c r="W91" s="360"/>
      <c r="X91" s="552"/>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3"/>
      <c r="R92" s="783"/>
      <c r="S92" s="783"/>
      <c r="T92" s="783"/>
      <c r="U92" s="783"/>
      <c r="V92" s="783"/>
      <c r="W92" s="783"/>
      <c r="X92" s="784"/>
      <c r="Y92" s="739" t="s">
        <v>61</v>
      </c>
      <c r="Z92" s="740"/>
      <c r="AA92" s="741"/>
      <c r="AB92" s="535"/>
      <c r="AC92" s="535"/>
      <c r="AD92" s="53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5"/>
      <c r="Q93" s="785"/>
      <c r="R93" s="785"/>
      <c r="S93" s="785"/>
      <c r="T93" s="785"/>
      <c r="U93" s="785"/>
      <c r="V93" s="785"/>
      <c r="W93" s="785"/>
      <c r="X93" s="786"/>
      <c r="Y93" s="716" t="s">
        <v>53</v>
      </c>
      <c r="Z93" s="717"/>
      <c r="AA93" s="718"/>
      <c r="AB93" s="506"/>
      <c r="AC93" s="506"/>
      <c r="AD93" s="50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87"/>
      <c r="Y94" s="716" t="s">
        <v>13</v>
      </c>
      <c r="Z94" s="717"/>
      <c r="AA94" s="718"/>
      <c r="AB94" s="445" t="s">
        <v>14</v>
      </c>
      <c r="AC94" s="445"/>
      <c r="AD94" s="44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2" t="s">
        <v>11</v>
      </c>
      <c r="AC95" s="443"/>
      <c r="AD95" s="444"/>
      <c r="AE95" s="320" t="s">
        <v>305</v>
      </c>
      <c r="AF95" s="320"/>
      <c r="AG95" s="320"/>
      <c r="AH95" s="320"/>
      <c r="AI95" s="320" t="s">
        <v>327</v>
      </c>
      <c r="AJ95" s="320"/>
      <c r="AK95" s="320"/>
      <c r="AL95" s="320"/>
      <c r="AM95" s="320" t="s">
        <v>424</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0"/>
      <c r="I96" s="360"/>
      <c r="J96" s="360"/>
      <c r="K96" s="360"/>
      <c r="L96" s="360"/>
      <c r="M96" s="360"/>
      <c r="N96" s="360"/>
      <c r="O96" s="552"/>
      <c r="P96" s="564"/>
      <c r="Q96" s="360"/>
      <c r="R96" s="360"/>
      <c r="S96" s="360"/>
      <c r="T96" s="360"/>
      <c r="U96" s="360"/>
      <c r="V96" s="360"/>
      <c r="W96" s="360"/>
      <c r="X96" s="552"/>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3"/>
      <c r="R97" s="783"/>
      <c r="S97" s="783"/>
      <c r="T97" s="783"/>
      <c r="U97" s="783"/>
      <c r="V97" s="783"/>
      <c r="W97" s="783"/>
      <c r="X97" s="784"/>
      <c r="Y97" s="739" t="s">
        <v>61</v>
      </c>
      <c r="Z97" s="740"/>
      <c r="AA97" s="741"/>
      <c r="AB97" s="388"/>
      <c r="AC97" s="389"/>
      <c r="AD97" s="390"/>
      <c r="AE97" s="348"/>
      <c r="AF97" s="349"/>
      <c r="AG97" s="349"/>
      <c r="AH97" s="798"/>
      <c r="AI97" s="348"/>
      <c r="AJ97" s="349"/>
      <c r="AK97" s="349"/>
      <c r="AL97" s="798"/>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48"/>
      <c r="AF98" s="349"/>
      <c r="AG98" s="349"/>
      <c r="AH98" s="798"/>
      <c r="AI98" s="348"/>
      <c r="AJ98" s="349"/>
      <c r="AK98" s="349"/>
      <c r="AL98" s="79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5"/>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4" t="s">
        <v>13</v>
      </c>
      <c r="Z99" s="465"/>
      <c r="AA99" s="466"/>
      <c r="AB99" s="446" t="s">
        <v>14</v>
      </c>
      <c r="AC99" s="447"/>
      <c r="AD99" s="448"/>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9"/>
      <c r="Z100" s="450"/>
      <c r="AA100" s="451"/>
      <c r="AB100" s="839" t="s">
        <v>11</v>
      </c>
      <c r="AC100" s="839"/>
      <c r="AD100" s="839"/>
      <c r="AE100" s="805" t="s">
        <v>305</v>
      </c>
      <c r="AF100" s="806"/>
      <c r="AG100" s="806"/>
      <c r="AH100" s="807"/>
      <c r="AI100" s="805" t="s">
        <v>327</v>
      </c>
      <c r="AJ100" s="806"/>
      <c r="AK100" s="806"/>
      <c r="AL100" s="807"/>
      <c r="AM100" s="805" t="s">
        <v>424</v>
      </c>
      <c r="AN100" s="806"/>
      <c r="AO100" s="806"/>
      <c r="AP100" s="807"/>
      <c r="AQ100" s="908" t="s">
        <v>332</v>
      </c>
      <c r="AR100" s="909"/>
      <c r="AS100" s="909"/>
      <c r="AT100" s="910"/>
      <c r="AU100" s="908" t="s">
        <v>456</v>
      </c>
      <c r="AV100" s="909"/>
      <c r="AW100" s="909"/>
      <c r="AX100" s="911"/>
    </row>
    <row r="101" spans="1:60" ht="23.25" customHeight="1" x14ac:dyDescent="0.15">
      <c r="A101" s="475"/>
      <c r="B101" s="476"/>
      <c r="C101" s="476"/>
      <c r="D101" s="476"/>
      <c r="E101" s="476"/>
      <c r="F101" s="477"/>
      <c r="G101" s="176" t="s">
        <v>641</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5" t="s">
        <v>642</v>
      </c>
      <c r="AC101" s="535"/>
      <c r="AD101" s="535"/>
      <c r="AE101" s="343">
        <v>2</v>
      </c>
      <c r="AF101" s="343"/>
      <c r="AG101" s="343"/>
      <c r="AH101" s="343"/>
      <c r="AI101" s="343">
        <v>2</v>
      </c>
      <c r="AJ101" s="343"/>
      <c r="AK101" s="343"/>
      <c r="AL101" s="343"/>
      <c r="AM101" s="343">
        <v>3</v>
      </c>
      <c r="AN101" s="343"/>
      <c r="AO101" s="343"/>
      <c r="AP101" s="343"/>
      <c r="AQ101" s="343" t="s">
        <v>671</v>
      </c>
      <c r="AR101" s="343"/>
      <c r="AS101" s="343"/>
      <c r="AT101" s="343"/>
      <c r="AU101" s="348" t="s">
        <v>672</v>
      </c>
      <c r="AV101" s="349"/>
      <c r="AW101" s="349"/>
      <c r="AX101" s="350"/>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5"/>
      <c r="AA102" s="326"/>
      <c r="AB102" s="535" t="s">
        <v>642</v>
      </c>
      <c r="AC102" s="535"/>
      <c r="AD102" s="535"/>
      <c r="AE102" s="343">
        <v>2</v>
      </c>
      <c r="AF102" s="343"/>
      <c r="AG102" s="343"/>
      <c r="AH102" s="343"/>
      <c r="AI102" s="343">
        <v>2</v>
      </c>
      <c r="AJ102" s="343"/>
      <c r="AK102" s="343"/>
      <c r="AL102" s="343"/>
      <c r="AM102" s="343">
        <v>2</v>
      </c>
      <c r="AN102" s="343"/>
      <c r="AO102" s="343"/>
      <c r="AP102" s="343"/>
      <c r="AQ102" s="343">
        <v>2</v>
      </c>
      <c r="AR102" s="343"/>
      <c r="AS102" s="343"/>
      <c r="AT102" s="343"/>
      <c r="AU102" s="356">
        <v>2</v>
      </c>
      <c r="AV102" s="357"/>
      <c r="AW102" s="357"/>
      <c r="AX102" s="912"/>
    </row>
    <row r="103" spans="1:60" ht="31.5" hidden="1"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0" t="s">
        <v>305</v>
      </c>
      <c r="AF103" s="320"/>
      <c r="AG103" s="320"/>
      <c r="AH103" s="320"/>
      <c r="AI103" s="320" t="s">
        <v>327</v>
      </c>
      <c r="AJ103" s="320"/>
      <c r="AK103" s="320"/>
      <c r="AL103" s="320"/>
      <c r="AM103" s="320" t="s">
        <v>424</v>
      </c>
      <c r="AN103" s="320"/>
      <c r="AO103" s="320"/>
      <c r="AP103" s="320"/>
      <c r="AQ103" s="345" t="s">
        <v>332</v>
      </c>
      <c r="AR103" s="346"/>
      <c r="AS103" s="346"/>
      <c r="AT103" s="346"/>
      <c r="AU103" s="345" t="s">
        <v>456</v>
      </c>
      <c r="AV103" s="346"/>
      <c r="AW103" s="346"/>
      <c r="AX103" s="347"/>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0" t="s">
        <v>305</v>
      </c>
      <c r="AF106" s="320"/>
      <c r="AG106" s="320"/>
      <c r="AH106" s="320"/>
      <c r="AI106" s="320" t="s">
        <v>327</v>
      </c>
      <c r="AJ106" s="320"/>
      <c r="AK106" s="320"/>
      <c r="AL106" s="320"/>
      <c r="AM106" s="320" t="s">
        <v>424</v>
      </c>
      <c r="AN106" s="320"/>
      <c r="AO106" s="320"/>
      <c r="AP106" s="320"/>
      <c r="AQ106" s="345" t="s">
        <v>332</v>
      </c>
      <c r="AR106" s="346"/>
      <c r="AS106" s="346"/>
      <c r="AT106" s="346"/>
      <c r="AU106" s="345" t="s">
        <v>456</v>
      </c>
      <c r="AV106" s="346"/>
      <c r="AW106" s="346"/>
      <c r="AX106" s="347"/>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0" t="s">
        <v>305</v>
      </c>
      <c r="AF109" s="320"/>
      <c r="AG109" s="320"/>
      <c r="AH109" s="320"/>
      <c r="AI109" s="320" t="s">
        <v>327</v>
      </c>
      <c r="AJ109" s="320"/>
      <c r="AK109" s="320"/>
      <c r="AL109" s="320"/>
      <c r="AM109" s="320" t="s">
        <v>424</v>
      </c>
      <c r="AN109" s="320"/>
      <c r="AO109" s="320"/>
      <c r="AP109" s="320"/>
      <c r="AQ109" s="345" t="s">
        <v>332</v>
      </c>
      <c r="AR109" s="346"/>
      <c r="AS109" s="346"/>
      <c r="AT109" s="346"/>
      <c r="AU109" s="345" t="s">
        <v>456</v>
      </c>
      <c r="AV109" s="346"/>
      <c r="AW109" s="346"/>
      <c r="AX109" s="347"/>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0" t="s">
        <v>305</v>
      </c>
      <c r="AF112" s="320"/>
      <c r="AG112" s="320"/>
      <c r="AH112" s="320"/>
      <c r="AI112" s="320" t="s">
        <v>327</v>
      </c>
      <c r="AJ112" s="320"/>
      <c r="AK112" s="320"/>
      <c r="AL112" s="320"/>
      <c r="AM112" s="320" t="s">
        <v>424</v>
      </c>
      <c r="AN112" s="320"/>
      <c r="AO112" s="320"/>
      <c r="AP112" s="320"/>
      <c r="AQ112" s="345" t="s">
        <v>332</v>
      </c>
      <c r="AR112" s="346"/>
      <c r="AS112" s="346"/>
      <c r="AT112" s="346"/>
      <c r="AU112" s="345" t="s">
        <v>456</v>
      </c>
      <c r="AV112" s="346"/>
      <c r="AW112" s="346"/>
      <c r="AX112" s="347"/>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3"/>
      <c r="AF113" s="343"/>
      <c r="AG113" s="343"/>
      <c r="AH113" s="343"/>
      <c r="AI113" s="343"/>
      <c r="AJ113" s="343"/>
      <c r="AK113" s="343"/>
      <c r="AL113" s="343"/>
      <c r="AM113" s="343"/>
      <c r="AN113" s="343"/>
      <c r="AO113" s="343"/>
      <c r="AP113" s="343"/>
      <c r="AQ113" s="348"/>
      <c r="AR113" s="349"/>
      <c r="AS113" s="349"/>
      <c r="AT113" s="798"/>
      <c r="AU113" s="343"/>
      <c r="AV113" s="343"/>
      <c r="AW113" s="343"/>
      <c r="AX113" s="344"/>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8"/>
      <c r="AC114" s="389"/>
      <c r="AD114" s="390"/>
      <c r="AE114" s="351"/>
      <c r="AF114" s="351"/>
      <c r="AG114" s="351"/>
      <c r="AH114" s="351"/>
      <c r="AI114" s="351"/>
      <c r="AJ114" s="351"/>
      <c r="AK114" s="351"/>
      <c r="AL114" s="351"/>
      <c r="AM114" s="351"/>
      <c r="AN114" s="351"/>
      <c r="AO114" s="351"/>
      <c r="AP114" s="351"/>
      <c r="AQ114" s="348"/>
      <c r="AR114" s="349"/>
      <c r="AS114" s="349"/>
      <c r="AT114" s="798"/>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0" t="s">
        <v>305</v>
      </c>
      <c r="AF115" s="320"/>
      <c r="AG115" s="320"/>
      <c r="AH115" s="320"/>
      <c r="AI115" s="320" t="s">
        <v>327</v>
      </c>
      <c r="AJ115" s="320"/>
      <c r="AK115" s="320"/>
      <c r="AL115" s="320"/>
      <c r="AM115" s="320" t="s">
        <v>424</v>
      </c>
      <c r="AN115" s="320"/>
      <c r="AO115" s="320"/>
      <c r="AP115" s="320"/>
      <c r="AQ115" s="321" t="s">
        <v>457</v>
      </c>
      <c r="AR115" s="322"/>
      <c r="AS115" s="322"/>
      <c r="AT115" s="322"/>
      <c r="AU115" s="322"/>
      <c r="AV115" s="322"/>
      <c r="AW115" s="322"/>
      <c r="AX115" s="323"/>
    </row>
    <row r="116" spans="1:51" ht="23.25" customHeight="1" x14ac:dyDescent="0.15">
      <c r="A116" s="277"/>
      <c r="B116" s="278"/>
      <c r="C116" s="278"/>
      <c r="D116" s="278"/>
      <c r="E116" s="278"/>
      <c r="F116" s="279"/>
      <c r="G116" s="336" t="s">
        <v>643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644</v>
      </c>
      <c r="AC116" s="286"/>
      <c r="AD116" s="287"/>
      <c r="AE116" s="343">
        <v>18</v>
      </c>
      <c r="AF116" s="343"/>
      <c r="AG116" s="343"/>
      <c r="AH116" s="343"/>
      <c r="AI116" s="343">
        <v>21</v>
      </c>
      <c r="AJ116" s="343"/>
      <c r="AK116" s="343"/>
      <c r="AL116" s="343"/>
      <c r="AM116" s="343">
        <v>19</v>
      </c>
      <c r="AN116" s="343"/>
      <c r="AO116" s="343"/>
      <c r="AP116" s="343"/>
      <c r="AQ116" s="348">
        <v>14</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645</v>
      </c>
      <c r="AC117" s="328"/>
      <c r="AD117" s="329"/>
      <c r="AE117" s="291" t="s">
        <v>646</v>
      </c>
      <c r="AF117" s="291"/>
      <c r="AG117" s="291"/>
      <c r="AH117" s="291"/>
      <c r="AI117" s="291" t="s">
        <v>647</v>
      </c>
      <c r="AJ117" s="291"/>
      <c r="AK117" s="291"/>
      <c r="AL117" s="291"/>
      <c r="AM117" s="291" t="s">
        <v>698</v>
      </c>
      <c r="AN117" s="291"/>
      <c r="AO117" s="291"/>
      <c r="AP117" s="291"/>
      <c r="AQ117" s="291" t="s">
        <v>706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0" t="s">
        <v>305</v>
      </c>
      <c r="AF118" s="320"/>
      <c r="AG118" s="320"/>
      <c r="AH118" s="320"/>
      <c r="AI118" s="320" t="s">
        <v>327</v>
      </c>
      <c r="AJ118" s="320"/>
      <c r="AK118" s="320"/>
      <c r="AL118" s="320"/>
      <c r="AM118" s="320" t="s">
        <v>424</v>
      </c>
      <c r="AN118" s="320"/>
      <c r="AO118" s="320"/>
      <c r="AP118" s="320"/>
      <c r="AQ118" s="321" t="s">
        <v>457</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648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649</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0" t="s">
        <v>305</v>
      </c>
      <c r="AF121" s="320"/>
      <c r="AG121" s="320"/>
      <c r="AH121" s="320"/>
      <c r="AI121" s="320" t="s">
        <v>327</v>
      </c>
      <c r="AJ121" s="320"/>
      <c r="AK121" s="320"/>
      <c r="AL121" s="320"/>
      <c r="AM121" s="320" t="s">
        <v>424</v>
      </c>
      <c r="AN121" s="320"/>
      <c r="AO121" s="320"/>
      <c r="AP121" s="320"/>
      <c r="AQ121" s="321" t="s">
        <v>457</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650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0" t="s">
        <v>305</v>
      </c>
      <c r="AF124" s="320"/>
      <c r="AG124" s="320"/>
      <c r="AH124" s="320"/>
      <c r="AI124" s="320" t="s">
        <v>327</v>
      </c>
      <c r="AJ124" s="320"/>
      <c r="AK124" s="320"/>
      <c r="AL124" s="320"/>
      <c r="AM124" s="320" t="s">
        <v>424</v>
      </c>
      <c r="AN124" s="320"/>
      <c r="AO124" s="320"/>
      <c r="AP124" s="320"/>
      <c r="AQ124" s="321" t="s">
        <v>457</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652</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651</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305</v>
      </c>
      <c r="AF127" s="320"/>
      <c r="AG127" s="320"/>
      <c r="AH127" s="320"/>
      <c r="AI127" s="320" t="s">
        <v>327</v>
      </c>
      <c r="AJ127" s="320"/>
      <c r="AK127" s="320"/>
      <c r="AL127" s="320"/>
      <c r="AM127" s="320" t="s">
        <v>424</v>
      </c>
      <c r="AN127" s="320"/>
      <c r="AO127" s="320"/>
      <c r="AP127" s="320"/>
      <c r="AQ127" s="321" t="s">
        <v>457</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650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651</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320</v>
      </c>
      <c r="B130" s="973"/>
      <c r="C130" s="972" t="s">
        <v>188</v>
      </c>
      <c r="D130" s="973"/>
      <c r="E130" s="293" t="s">
        <v>217</v>
      </c>
      <c r="F130" s="294"/>
      <c r="G130" s="295" t="s">
        <v>321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12</v>
      </c>
      <c r="AV133" s="163"/>
      <c r="AW133" s="164" t="s">
        <v>175</v>
      </c>
      <c r="AX133" s="165"/>
      <c r="AY133">
        <f>$AY$132</f>
        <v>1</v>
      </c>
    </row>
    <row r="134" spans="1:51" ht="39.75" customHeight="1" x14ac:dyDescent="0.15">
      <c r="A134" s="976"/>
      <c r="B134" s="238"/>
      <c r="C134" s="237"/>
      <c r="D134" s="238"/>
      <c r="E134" s="237"/>
      <c r="F134" s="299"/>
      <c r="G134" s="217" t="s">
        <v>654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287</v>
      </c>
      <c r="AC134" s="209"/>
      <c r="AD134" s="209"/>
      <c r="AE134" s="251">
        <v>65.5</v>
      </c>
      <c r="AF134" s="152"/>
      <c r="AG134" s="152"/>
      <c r="AH134" s="152"/>
      <c r="AI134" s="251">
        <v>61.2</v>
      </c>
      <c r="AJ134" s="152"/>
      <c r="AK134" s="152"/>
      <c r="AL134" s="152"/>
      <c r="AM134" s="251">
        <v>60.8</v>
      </c>
      <c r="AN134" s="152"/>
      <c r="AO134" s="152"/>
      <c r="AP134" s="152"/>
      <c r="AQ134" s="251" t="s">
        <v>636</v>
      </c>
      <c r="AR134" s="152"/>
      <c r="AS134" s="152"/>
      <c r="AT134" s="152"/>
      <c r="AU134" s="251" t="s">
        <v>702</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287</v>
      </c>
      <c r="AC135" s="160"/>
      <c r="AD135" s="160"/>
      <c r="AE135" s="251" t="s">
        <v>636</v>
      </c>
      <c r="AF135" s="152"/>
      <c r="AG135" s="152"/>
      <c r="AH135" s="152"/>
      <c r="AI135" s="251" t="s">
        <v>636</v>
      </c>
      <c r="AJ135" s="152"/>
      <c r="AK135" s="152"/>
      <c r="AL135" s="152"/>
      <c r="AM135" s="251" t="s">
        <v>636</v>
      </c>
      <c r="AN135" s="152"/>
      <c r="AO135" s="152"/>
      <c r="AP135" s="152"/>
      <c r="AQ135" s="251" t="s">
        <v>636</v>
      </c>
      <c r="AR135" s="152"/>
      <c r="AS135" s="152"/>
      <c r="AT135" s="152"/>
      <c r="AU135" s="251">
        <v>100</v>
      </c>
      <c r="AV135" s="152"/>
      <c r="AW135" s="152"/>
      <c r="AX135" s="193"/>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714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6"/>
      <c r="B430" s="238"/>
      <c r="C430" s="235" t="s">
        <v>586</v>
      </c>
      <c r="D430" s="236"/>
      <c r="E430" s="224" t="s">
        <v>314</v>
      </c>
      <c r="F430" s="432"/>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6"/>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697</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699</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699</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6"/>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697</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700</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697</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6"/>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6"/>
      <c r="B482" s="238"/>
      <c r="C482" s="237"/>
      <c r="D482" s="238"/>
      <c r="E482" s="175" t="s">
        <v>672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6"/>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35.25"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664</v>
      </c>
      <c r="AE702" s="878"/>
      <c r="AF702" s="878"/>
      <c r="AG702" s="867" t="s">
        <v>676</v>
      </c>
      <c r="AH702" s="868"/>
      <c r="AI702" s="868"/>
      <c r="AJ702" s="868"/>
      <c r="AK702" s="868"/>
      <c r="AL702" s="868"/>
      <c r="AM702" s="868"/>
      <c r="AN702" s="868"/>
      <c r="AO702" s="868"/>
      <c r="AP702" s="868"/>
      <c r="AQ702" s="868"/>
      <c r="AR702" s="868"/>
      <c r="AS702" s="868"/>
      <c r="AT702" s="868"/>
      <c r="AU702" s="868"/>
      <c r="AV702" s="868"/>
      <c r="AW702" s="868"/>
      <c r="AX702" s="869"/>
    </row>
    <row r="703" spans="1:51" ht="54.7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664</v>
      </c>
      <c r="AE703" s="170"/>
      <c r="AF703" s="170"/>
      <c r="AG703" s="651" t="s">
        <v>677</v>
      </c>
      <c r="AH703" s="652"/>
      <c r="AI703" s="652"/>
      <c r="AJ703" s="652"/>
      <c r="AK703" s="652"/>
      <c r="AL703" s="652"/>
      <c r="AM703" s="652"/>
      <c r="AN703" s="652"/>
      <c r="AO703" s="652"/>
      <c r="AP703" s="652"/>
      <c r="AQ703" s="652"/>
      <c r="AR703" s="652"/>
      <c r="AS703" s="652"/>
      <c r="AT703" s="652"/>
      <c r="AU703" s="652"/>
      <c r="AV703" s="652"/>
      <c r="AW703" s="652"/>
      <c r="AX703" s="653"/>
    </row>
    <row r="704" spans="1:51" ht="35.25"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664</v>
      </c>
      <c r="AE704" s="570"/>
      <c r="AF704" s="570"/>
      <c r="AG704" s="409" t="s">
        <v>678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664</v>
      </c>
      <c r="AE705" s="720"/>
      <c r="AF705" s="720"/>
      <c r="AG705" s="175" t="s">
        <v>701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4"/>
      <c r="C706" s="598"/>
      <c r="D706" s="599"/>
      <c r="E706" s="670" t="s">
        <v>297</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673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674</v>
      </c>
      <c r="AE707" s="568"/>
      <c r="AF707" s="568"/>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675</v>
      </c>
      <c r="AE708" s="655"/>
      <c r="AF708" s="655"/>
      <c r="AG708" s="510"/>
      <c r="AH708" s="511"/>
      <c r="AI708" s="511"/>
      <c r="AJ708" s="511"/>
      <c r="AK708" s="511"/>
      <c r="AL708" s="511"/>
      <c r="AM708" s="511"/>
      <c r="AN708" s="511"/>
      <c r="AO708" s="511"/>
      <c r="AP708" s="511"/>
      <c r="AQ708" s="511"/>
      <c r="AR708" s="511"/>
      <c r="AS708" s="511"/>
      <c r="AT708" s="511"/>
      <c r="AU708" s="511"/>
      <c r="AV708" s="511"/>
      <c r="AW708" s="511"/>
      <c r="AX708" s="512"/>
    </row>
    <row r="709" spans="1:50" ht="4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664</v>
      </c>
      <c r="AE709" s="170"/>
      <c r="AF709" s="170"/>
      <c r="AG709" s="651" t="s">
        <v>679</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675</v>
      </c>
      <c r="AE710" s="170"/>
      <c r="AF710" s="170"/>
      <c r="AG710" s="651"/>
      <c r="AH710" s="652"/>
      <c r="AI710" s="652"/>
      <c r="AJ710" s="652"/>
      <c r="AK710" s="652"/>
      <c r="AL710" s="652"/>
      <c r="AM710" s="652"/>
      <c r="AN710" s="652"/>
      <c r="AO710" s="652"/>
      <c r="AP710" s="652"/>
      <c r="AQ710" s="652"/>
      <c r="AR710" s="652"/>
      <c r="AS710" s="652"/>
      <c r="AT710" s="652"/>
      <c r="AU710" s="652"/>
      <c r="AV710" s="652"/>
      <c r="AW710" s="652"/>
      <c r="AX710" s="653"/>
    </row>
    <row r="711" spans="1:50" ht="35.2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664</v>
      </c>
      <c r="AE711" s="170"/>
      <c r="AF711" s="170"/>
      <c r="AG711" s="651" t="s">
        <v>680</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675</v>
      </c>
      <c r="AE712" s="570"/>
      <c r="AF712" s="570"/>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675</v>
      </c>
      <c r="AE713" s="170"/>
      <c r="AF713" s="171"/>
      <c r="AG713" s="651"/>
      <c r="AH713" s="652"/>
      <c r="AI713" s="652"/>
      <c r="AJ713" s="652"/>
      <c r="AK713" s="652"/>
      <c r="AL713" s="652"/>
      <c r="AM713" s="652"/>
      <c r="AN713" s="652"/>
      <c r="AO713" s="652"/>
      <c r="AP713" s="652"/>
      <c r="AQ713" s="652"/>
      <c r="AR713" s="652"/>
      <c r="AS713" s="652"/>
      <c r="AT713" s="652"/>
      <c r="AU713" s="652"/>
      <c r="AV713" s="652"/>
      <c r="AW713" s="652"/>
      <c r="AX713" s="653"/>
    </row>
    <row r="714" spans="1:50" ht="35.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664</v>
      </c>
      <c r="AE714" s="576"/>
      <c r="AF714" s="577"/>
      <c r="AG714" s="676" t="s">
        <v>681</v>
      </c>
      <c r="AH714" s="677"/>
      <c r="AI714" s="677"/>
      <c r="AJ714" s="677"/>
      <c r="AK714" s="677"/>
      <c r="AL714" s="677"/>
      <c r="AM714" s="677"/>
      <c r="AN714" s="677"/>
      <c r="AO714" s="677"/>
      <c r="AP714" s="677"/>
      <c r="AQ714" s="677"/>
      <c r="AR714" s="677"/>
      <c r="AS714" s="677"/>
      <c r="AT714" s="677"/>
      <c r="AU714" s="677"/>
      <c r="AV714" s="677"/>
      <c r="AW714" s="677"/>
      <c r="AX714" s="678"/>
    </row>
    <row r="715" spans="1:50" ht="35.25"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664</v>
      </c>
      <c r="AE715" s="655"/>
      <c r="AF715" s="761"/>
      <c r="AG715" s="510" t="s">
        <v>682</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664</v>
      </c>
      <c r="AE716" s="743"/>
      <c r="AF716" s="743"/>
      <c r="AG716" s="651" t="s">
        <v>683</v>
      </c>
      <c r="AH716" s="652"/>
      <c r="AI716" s="652"/>
      <c r="AJ716" s="652"/>
      <c r="AK716" s="652"/>
      <c r="AL716" s="652"/>
      <c r="AM716" s="652"/>
      <c r="AN716" s="652"/>
      <c r="AO716" s="652"/>
      <c r="AP716" s="652"/>
      <c r="AQ716" s="652"/>
      <c r="AR716" s="652"/>
      <c r="AS716" s="652"/>
      <c r="AT716" s="652"/>
      <c r="AU716" s="652"/>
      <c r="AV716" s="652"/>
      <c r="AW716" s="652"/>
      <c r="AX716" s="653"/>
    </row>
    <row r="717" spans="1:50" ht="35.25"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664</v>
      </c>
      <c r="AE717" s="170"/>
      <c r="AF717" s="170"/>
      <c r="AG717" s="651" t="s">
        <v>684</v>
      </c>
      <c r="AH717" s="652"/>
      <c r="AI717" s="652"/>
      <c r="AJ717" s="652"/>
      <c r="AK717" s="652"/>
      <c r="AL717" s="652"/>
      <c r="AM717" s="652"/>
      <c r="AN717" s="652"/>
      <c r="AO717" s="652"/>
      <c r="AP717" s="652"/>
      <c r="AQ717" s="652"/>
      <c r="AR717" s="652"/>
      <c r="AS717" s="652"/>
      <c r="AT717" s="652"/>
      <c r="AU717" s="652"/>
      <c r="AV717" s="652"/>
      <c r="AW717" s="652"/>
      <c r="AX717" s="653"/>
    </row>
    <row r="718" spans="1:50" ht="45"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664</v>
      </c>
      <c r="AE718" s="170"/>
      <c r="AF718" s="170"/>
      <c r="AG718" s="178" t="s">
        <v>685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675</v>
      </c>
      <c r="AE719" s="655"/>
      <c r="AF719" s="655"/>
      <c r="AG719" s="175"/>
      <c r="AH719" s="176"/>
      <c r="AI719" s="176"/>
      <c r="AJ719" s="176"/>
      <c r="AK719" s="176"/>
      <c r="AL719" s="176"/>
      <c r="AM719" s="176"/>
      <c r="AN719" s="176"/>
      <c r="AO719" s="176"/>
      <c r="AP719" s="176"/>
      <c r="AQ719" s="176"/>
      <c r="AR719" s="176"/>
      <c r="AS719" s="176"/>
      <c r="AT719" s="176"/>
      <c r="AU719" s="176"/>
      <c r="AV719" s="176"/>
      <c r="AW719" s="176"/>
      <c r="AX719" s="177"/>
    </row>
    <row r="720" spans="1:50" ht="29.45" customHeight="1" x14ac:dyDescent="0.15">
      <c r="A720" s="637"/>
      <c r="B720" s="638"/>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7"/>
      <c r="B721" s="638"/>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7"/>
      <c r="B722" s="638"/>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7"/>
      <c r="B723" s="638"/>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7"/>
      <c r="B724" s="638"/>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9"/>
      <c r="B725" s="640"/>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7" t="s">
        <v>52</v>
      </c>
      <c r="D726" s="565"/>
      <c r="E726" s="565"/>
      <c r="F726" s="566"/>
      <c r="G726" s="781" t="s">
        <v>708</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7"/>
      <c r="B727" s="608"/>
      <c r="C727" s="682" t="s">
        <v>56</v>
      </c>
      <c r="D727" s="683"/>
      <c r="E727" s="683"/>
      <c r="F727" s="684"/>
      <c r="G727" s="779" t="s">
        <v>709</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t="s">
        <v>718</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51" customHeight="1" thickBot="1" x14ac:dyDescent="0.2">
      <c r="A731" s="602" t="s">
        <v>136</v>
      </c>
      <c r="B731" s="603"/>
      <c r="C731" s="603"/>
      <c r="D731" s="603"/>
      <c r="E731" s="604"/>
      <c r="F731" s="667" t="s">
        <v>712</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49.5" customHeight="1" thickBot="1" x14ac:dyDescent="0.2">
      <c r="A733" s="602" t="s">
        <v>715</v>
      </c>
      <c r="B733" s="603"/>
      <c r="C733" s="603"/>
      <c r="D733" s="603"/>
      <c r="E733" s="604"/>
      <c r="F733" s="750" t="s">
        <v>716</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587</v>
      </c>
      <c r="B737" s="143"/>
      <c r="C737" s="143"/>
      <c r="D737" s="144"/>
      <c r="E737" s="90" t="s">
        <v>655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656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657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658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659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660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661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662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663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626</v>
      </c>
      <c r="F746" s="98"/>
      <c r="G746" s="98"/>
      <c r="H746" s="85" t="str">
        <f>IF(E746="","","-")</f>
        <v>-</v>
      </c>
      <c r="I746" s="98"/>
      <c r="J746" s="98"/>
      <c r="K746" s="85" t="str">
        <f>IF(I746="","","-")</f>
        <v/>
      </c>
      <c r="L746" s="89">
        <v>262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626</v>
      </c>
      <c r="F747" s="98"/>
      <c r="G747" s="98"/>
      <c r="H747" s="85" t="str">
        <f>IF(E747="","","-")</f>
        <v>-</v>
      </c>
      <c r="I747" s="98"/>
      <c r="J747" s="98"/>
      <c r="K747" s="85" t="str">
        <f>IF(I747="","","-")</f>
        <v/>
      </c>
      <c r="L747" s="89">
        <v>264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301</v>
      </c>
      <c r="B787" s="745"/>
      <c r="C787" s="745"/>
      <c r="D787" s="745"/>
      <c r="E787" s="745"/>
      <c r="F787" s="746"/>
      <c r="G787" s="423" t="s">
        <v>665</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279</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47"/>
      <c r="C788" s="747"/>
      <c r="D788" s="747"/>
      <c r="E788" s="747"/>
      <c r="F788" s="748"/>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0"/>
      <c r="B789" s="747"/>
      <c r="C789" s="747"/>
      <c r="D789" s="747"/>
      <c r="E789" s="747"/>
      <c r="F789" s="748"/>
      <c r="G789" s="433" t="s">
        <v>686</v>
      </c>
      <c r="H789" s="434"/>
      <c r="I789" s="434"/>
      <c r="J789" s="434"/>
      <c r="K789" s="435"/>
      <c r="L789" s="436" t="s">
        <v>691</v>
      </c>
      <c r="M789" s="437"/>
      <c r="N789" s="437"/>
      <c r="O789" s="437"/>
      <c r="P789" s="437"/>
      <c r="Q789" s="437"/>
      <c r="R789" s="437"/>
      <c r="S789" s="437"/>
      <c r="T789" s="437"/>
      <c r="U789" s="437"/>
      <c r="V789" s="437"/>
      <c r="W789" s="437"/>
      <c r="X789" s="438"/>
      <c r="Y789" s="439">
        <v>19.5</v>
      </c>
      <c r="Z789" s="440"/>
      <c r="AA789" s="440"/>
      <c r="AB789" s="541"/>
      <c r="AC789" s="433"/>
      <c r="AD789" s="434"/>
      <c r="AE789" s="434"/>
      <c r="AF789" s="434"/>
      <c r="AG789" s="435"/>
      <c r="AH789" s="436"/>
      <c r="AI789" s="437"/>
      <c r="AJ789" s="437"/>
      <c r="AK789" s="437"/>
      <c r="AL789" s="437"/>
      <c r="AM789" s="437"/>
      <c r="AN789" s="437"/>
      <c r="AO789" s="437"/>
      <c r="AP789" s="437"/>
      <c r="AQ789" s="437"/>
      <c r="AR789" s="437"/>
      <c r="AS789" s="437"/>
      <c r="AT789" s="438"/>
      <c r="AU789" s="439"/>
      <c r="AV789" s="440"/>
      <c r="AW789" s="440"/>
      <c r="AX789" s="441"/>
    </row>
    <row r="790" spans="1:51" ht="24.75" customHeight="1" x14ac:dyDescent="0.15">
      <c r="A790" s="540"/>
      <c r="B790" s="747"/>
      <c r="C790" s="747"/>
      <c r="D790" s="747"/>
      <c r="E790" s="747"/>
      <c r="F790" s="748"/>
      <c r="G790" s="333" t="s">
        <v>687</v>
      </c>
      <c r="H790" s="334"/>
      <c r="I790" s="334"/>
      <c r="J790" s="334"/>
      <c r="K790" s="335"/>
      <c r="L790" s="383" t="s">
        <v>692</v>
      </c>
      <c r="M790" s="384"/>
      <c r="N790" s="384"/>
      <c r="O790" s="384"/>
      <c r="P790" s="384"/>
      <c r="Q790" s="384"/>
      <c r="R790" s="384"/>
      <c r="S790" s="384"/>
      <c r="T790" s="384"/>
      <c r="U790" s="384"/>
      <c r="V790" s="384"/>
      <c r="W790" s="384"/>
      <c r="X790" s="385"/>
      <c r="Y790" s="380">
        <v>0.8</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40"/>
      <c r="B791" s="747"/>
      <c r="C791" s="747"/>
      <c r="D791" s="747"/>
      <c r="E791" s="747"/>
      <c r="F791" s="748"/>
      <c r="G791" s="333" t="s">
        <v>688</v>
      </c>
      <c r="H791" s="334"/>
      <c r="I791" s="334"/>
      <c r="J791" s="334"/>
      <c r="K791" s="335"/>
      <c r="L791" s="383" t="s">
        <v>693</v>
      </c>
      <c r="M791" s="384"/>
      <c r="N791" s="384"/>
      <c r="O791" s="384"/>
      <c r="P791" s="384"/>
      <c r="Q791" s="384"/>
      <c r="R791" s="384"/>
      <c r="S791" s="384"/>
      <c r="T791" s="384"/>
      <c r="U791" s="384"/>
      <c r="V791" s="384"/>
      <c r="W791" s="384"/>
      <c r="X791" s="385"/>
      <c r="Y791" s="380">
        <v>0.1</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40"/>
      <c r="B792" s="747"/>
      <c r="C792" s="747"/>
      <c r="D792" s="747"/>
      <c r="E792" s="747"/>
      <c r="F792" s="748"/>
      <c r="G792" s="333" t="s">
        <v>689</v>
      </c>
      <c r="H792" s="334"/>
      <c r="I792" s="334"/>
      <c r="J792" s="334"/>
      <c r="K792" s="335"/>
      <c r="L792" s="383" t="s">
        <v>694</v>
      </c>
      <c r="M792" s="384"/>
      <c r="N792" s="384"/>
      <c r="O792" s="384"/>
      <c r="P792" s="384"/>
      <c r="Q792" s="384"/>
      <c r="R792" s="384"/>
      <c r="S792" s="384"/>
      <c r="T792" s="384"/>
      <c r="U792" s="384"/>
      <c r="V792" s="384"/>
      <c r="W792" s="384"/>
      <c r="X792" s="385"/>
      <c r="Y792" s="380">
        <v>0.1</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40"/>
      <c r="B793" s="747"/>
      <c r="C793" s="747"/>
      <c r="D793" s="747"/>
      <c r="E793" s="747"/>
      <c r="F793" s="748"/>
      <c r="G793" s="333" t="s">
        <v>690</v>
      </c>
      <c r="H793" s="334"/>
      <c r="I793" s="334"/>
      <c r="J793" s="334"/>
      <c r="K793" s="335"/>
      <c r="L793" s="383" t="s">
        <v>695</v>
      </c>
      <c r="M793" s="384"/>
      <c r="N793" s="384"/>
      <c r="O793" s="384"/>
      <c r="P793" s="384"/>
      <c r="Q793" s="384"/>
      <c r="R793" s="384"/>
      <c r="S793" s="384"/>
      <c r="T793" s="384"/>
      <c r="U793" s="384"/>
      <c r="V793" s="384"/>
      <c r="W793" s="384"/>
      <c r="X793" s="385"/>
      <c r="Y793" s="380">
        <v>5</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0"/>
      <c r="B794" s="747"/>
      <c r="C794" s="747"/>
      <c r="D794" s="747"/>
      <c r="E794" s="747"/>
      <c r="F794" s="748"/>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0"/>
      <c r="B795" s="747"/>
      <c r="C795" s="747"/>
      <c r="D795" s="747"/>
      <c r="E795" s="747"/>
      <c r="F795" s="748"/>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0"/>
      <c r="B796" s="747"/>
      <c r="C796" s="747"/>
      <c r="D796" s="747"/>
      <c r="E796" s="747"/>
      <c r="F796" s="748"/>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0"/>
      <c r="B797" s="747"/>
      <c r="C797" s="747"/>
      <c r="D797" s="747"/>
      <c r="E797" s="747"/>
      <c r="F797" s="748"/>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0"/>
      <c r="B798" s="747"/>
      <c r="C798" s="747"/>
      <c r="D798" s="747"/>
      <c r="E798" s="747"/>
      <c r="F798" s="748"/>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0"/>
      <c r="B799" s="747"/>
      <c r="C799" s="747"/>
      <c r="D799" s="747"/>
      <c r="E799" s="747"/>
      <c r="F799" s="748"/>
      <c r="G799" s="391" t="s">
        <v>20</v>
      </c>
      <c r="H799" s="392"/>
      <c r="I799" s="392"/>
      <c r="J799" s="392"/>
      <c r="K799" s="392"/>
      <c r="L799" s="393"/>
      <c r="M799" s="394"/>
      <c r="N799" s="394"/>
      <c r="O799" s="394"/>
      <c r="P799" s="394"/>
      <c r="Q799" s="394"/>
      <c r="R799" s="394"/>
      <c r="S799" s="394"/>
      <c r="T799" s="394"/>
      <c r="U799" s="394"/>
      <c r="V799" s="394"/>
      <c r="W799" s="394"/>
      <c r="X799" s="395"/>
      <c r="Y799" s="396">
        <f>SUM(Y789:AB798)</f>
        <v>25.500000000000004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0"/>
      <c r="B800" s="747"/>
      <c r="C800" s="747"/>
      <c r="D800" s="747"/>
      <c r="E800" s="747"/>
      <c r="F800" s="748"/>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47"/>
      <c r="C801" s="747"/>
      <c r="D801" s="747"/>
      <c r="E801" s="747"/>
      <c r="F801" s="748"/>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47"/>
      <c r="C802" s="747"/>
      <c r="D802" s="747"/>
      <c r="E802" s="747"/>
      <c r="F802" s="748"/>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47"/>
      <c r="C803" s="747"/>
      <c r="D803" s="747"/>
      <c r="E803" s="747"/>
      <c r="F803" s="748"/>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0"/>
      <c r="B804" s="747"/>
      <c r="C804" s="747"/>
      <c r="D804" s="747"/>
      <c r="E804" s="747"/>
      <c r="F804" s="748"/>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0"/>
      <c r="B805" s="747"/>
      <c r="C805" s="747"/>
      <c r="D805" s="747"/>
      <c r="E805" s="747"/>
      <c r="F805" s="748"/>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0"/>
      <c r="B806" s="747"/>
      <c r="C806" s="747"/>
      <c r="D806" s="747"/>
      <c r="E806" s="747"/>
      <c r="F806" s="748"/>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0"/>
      <c r="B807" s="747"/>
      <c r="C807" s="747"/>
      <c r="D807" s="747"/>
      <c r="E807" s="747"/>
      <c r="F807" s="748"/>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0"/>
      <c r="B808" s="747"/>
      <c r="C808" s="747"/>
      <c r="D808" s="747"/>
      <c r="E808" s="747"/>
      <c r="F808" s="748"/>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0"/>
      <c r="B809" s="747"/>
      <c r="C809" s="747"/>
      <c r="D809" s="747"/>
      <c r="E809" s="747"/>
      <c r="F809" s="748"/>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0"/>
      <c r="B810" s="747"/>
      <c r="C810" s="747"/>
      <c r="D810" s="747"/>
      <c r="E810" s="747"/>
      <c r="F810" s="748"/>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0"/>
      <c r="B811" s="747"/>
      <c r="C811" s="747"/>
      <c r="D811" s="747"/>
      <c r="E811" s="747"/>
      <c r="F811" s="748"/>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0"/>
      <c r="B812" s="747"/>
      <c r="C812" s="747"/>
      <c r="D812" s="747"/>
      <c r="E812" s="747"/>
      <c r="F812" s="748"/>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0"/>
      <c r="B813" s="747"/>
      <c r="C813" s="747"/>
      <c r="D813" s="747"/>
      <c r="E813" s="747"/>
      <c r="F813" s="748"/>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47"/>
      <c r="C814" s="747"/>
      <c r="D814" s="747"/>
      <c r="E814" s="747"/>
      <c r="F814" s="748"/>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47"/>
      <c r="C815" s="747"/>
      <c r="D815" s="747"/>
      <c r="E815" s="747"/>
      <c r="F815" s="748"/>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7"/>
      <c r="C816" s="747"/>
      <c r="D816" s="747"/>
      <c r="E816" s="747"/>
      <c r="F816" s="748"/>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0"/>
      <c r="B817" s="747"/>
      <c r="C817" s="747"/>
      <c r="D817" s="747"/>
      <c r="E817" s="747"/>
      <c r="F817" s="748"/>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0"/>
      <c r="B818" s="747"/>
      <c r="C818" s="747"/>
      <c r="D818" s="747"/>
      <c r="E818" s="747"/>
      <c r="F818" s="748"/>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0"/>
      <c r="B819" s="747"/>
      <c r="C819" s="747"/>
      <c r="D819" s="747"/>
      <c r="E819" s="747"/>
      <c r="F819" s="748"/>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0"/>
      <c r="B820" s="747"/>
      <c r="C820" s="747"/>
      <c r="D820" s="747"/>
      <c r="E820" s="747"/>
      <c r="F820" s="748"/>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0"/>
      <c r="B821" s="747"/>
      <c r="C821" s="747"/>
      <c r="D821" s="747"/>
      <c r="E821" s="747"/>
      <c r="F821" s="748"/>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0"/>
      <c r="B822" s="747"/>
      <c r="C822" s="747"/>
      <c r="D822" s="747"/>
      <c r="E822" s="747"/>
      <c r="F822" s="748"/>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0"/>
      <c r="B823" s="747"/>
      <c r="C823" s="747"/>
      <c r="D823" s="747"/>
      <c r="E823" s="747"/>
      <c r="F823" s="748"/>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0"/>
      <c r="B824" s="747"/>
      <c r="C824" s="747"/>
      <c r="D824" s="747"/>
      <c r="E824" s="747"/>
      <c r="F824" s="748"/>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0"/>
      <c r="B825" s="747"/>
      <c r="C825" s="747"/>
      <c r="D825" s="747"/>
      <c r="E825" s="747"/>
      <c r="F825" s="748"/>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0"/>
      <c r="B826" s="747"/>
      <c r="C826" s="747"/>
      <c r="D826" s="747"/>
      <c r="E826" s="747"/>
      <c r="F826" s="748"/>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7"/>
      <c r="C827" s="747"/>
      <c r="D827" s="747"/>
      <c r="E827" s="747"/>
      <c r="F827" s="748"/>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7"/>
      <c r="C828" s="747"/>
      <c r="D828" s="747"/>
      <c r="E828" s="747"/>
      <c r="F828" s="74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7"/>
      <c r="C829" s="747"/>
      <c r="D829" s="747"/>
      <c r="E829" s="747"/>
      <c r="F829" s="748"/>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0"/>
      <c r="B830" s="747"/>
      <c r="C830" s="747"/>
      <c r="D830" s="747"/>
      <c r="E830" s="747"/>
      <c r="F830" s="748"/>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0"/>
      <c r="B831" s="747"/>
      <c r="C831" s="747"/>
      <c r="D831" s="747"/>
      <c r="E831" s="747"/>
      <c r="F831" s="748"/>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 hidden="1" customHeight="1" x14ac:dyDescent="0.15">
      <c r="A832" s="540"/>
      <c r="B832" s="747"/>
      <c r="C832" s="747"/>
      <c r="D832" s="747"/>
      <c r="E832" s="747"/>
      <c r="F832" s="748"/>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 hidden="1" customHeight="1" x14ac:dyDescent="0.15">
      <c r="A833" s="540"/>
      <c r="B833" s="747"/>
      <c r="C833" s="747"/>
      <c r="D833" s="747"/>
      <c r="E833" s="747"/>
      <c r="F833" s="748"/>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0"/>
      <c r="B834" s="747"/>
      <c r="C834" s="747"/>
      <c r="D834" s="747"/>
      <c r="E834" s="747"/>
      <c r="F834" s="748"/>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0"/>
      <c r="B835" s="747"/>
      <c r="C835" s="747"/>
      <c r="D835" s="747"/>
      <c r="E835" s="747"/>
      <c r="F835" s="748"/>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0"/>
      <c r="B836" s="747"/>
      <c r="C836" s="747"/>
      <c r="D836" s="747"/>
      <c r="E836" s="747"/>
      <c r="F836" s="748"/>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0"/>
      <c r="B837" s="747"/>
      <c r="C837" s="747"/>
      <c r="D837" s="747"/>
      <c r="E837" s="747"/>
      <c r="F837" s="748"/>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0"/>
      <c r="B838" s="747"/>
      <c r="C838" s="747"/>
      <c r="D838" s="747"/>
      <c r="E838" s="747"/>
      <c r="F838" s="748"/>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7" t="s">
        <v>265</v>
      </c>
      <c r="AM839" s="938"/>
      <c r="AN839" s="93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48" customHeight="1" x14ac:dyDescent="0.15">
      <c r="A845" s="386">
        <v>1</v>
      </c>
      <c r="B845" s="386">
        <v>1</v>
      </c>
      <c r="C845" s="405" t="s">
        <v>666</v>
      </c>
      <c r="D845" s="400"/>
      <c r="E845" s="400"/>
      <c r="F845" s="400"/>
      <c r="G845" s="400"/>
      <c r="H845" s="400"/>
      <c r="I845" s="400"/>
      <c r="J845" s="401">
        <v>5010005013660</v>
      </c>
      <c r="K845" s="402"/>
      <c r="L845" s="402"/>
      <c r="M845" s="402"/>
      <c r="N845" s="402"/>
      <c r="O845" s="402"/>
      <c r="P845" s="411" t="s">
        <v>667</v>
      </c>
      <c r="Q845" s="411"/>
      <c r="R845" s="411"/>
      <c r="S845" s="411"/>
      <c r="T845" s="411"/>
      <c r="U845" s="411"/>
      <c r="V845" s="411"/>
      <c r="W845" s="411"/>
      <c r="X845" s="411"/>
      <c r="Y845" s="303">
        <v>25.5</v>
      </c>
      <c r="Z845" s="304"/>
      <c r="AA845" s="304"/>
      <c r="AB845" s="305"/>
      <c r="AC845" s="415" t="s">
        <v>289</v>
      </c>
      <c r="AD845" s="416"/>
      <c r="AE845" s="416"/>
      <c r="AF845" s="416"/>
      <c r="AG845" s="416"/>
      <c r="AH845" s="403">
        <v>1</v>
      </c>
      <c r="AI845" s="404"/>
      <c r="AJ845" s="404"/>
      <c r="AK845" s="404"/>
      <c r="AL845" s="311">
        <v>98.2</v>
      </c>
      <c r="AM845" s="312"/>
      <c r="AN845" s="312"/>
      <c r="AO845" s="313"/>
      <c r="AP845" s="306" t="s">
        <v>668</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8" t="s">
        <v>251</v>
      </c>
      <c r="AQ1109" s="408"/>
      <c r="AR1109" s="408"/>
      <c r="AS1109" s="408"/>
      <c r="AT1109" s="408"/>
      <c r="AU1109" s="408"/>
      <c r="AV1109" s="408"/>
      <c r="AW1109" s="408"/>
      <c r="AX1109" s="408"/>
    </row>
    <row r="1110" spans="1:51" ht="30" customHeight="1" x14ac:dyDescent="0.15">
      <c r="A1110" s="386">
        <v>1</v>
      </c>
      <c r="B1110" s="386">
        <v>1</v>
      </c>
      <c r="C1110" s="875"/>
      <c r="D1110" s="875"/>
      <c r="E1110" s="874"/>
      <c r="F1110" s="874"/>
      <c r="G1110" s="874"/>
      <c r="H1110" s="874"/>
      <c r="I1110" s="874"/>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5"/>
      <c r="D1111" s="875"/>
      <c r="E1111" s="874"/>
      <c r="F1111" s="874"/>
      <c r="G1111" s="874"/>
      <c r="H1111" s="874"/>
      <c r="I1111" s="87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5"/>
      <c r="D1112" s="875"/>
      <c r="E1112" s="874"/>
      <c r="F1112" s="874"/>
      <c r="G1112" s="874"/>
      <c r="H1112" s="874"/>
      <c r="I1112" s="87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5"/>
      <c r="D1113" s="875"/>
      <c r="E1113" s="874"/>
      <c r="F1113" s="874"/>
      <c r="G1113" s="874"/>
      <c r="H1113" s="874"/>
      <c r="I1113" s="87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5"/>
      <c r="D1114" s="875"/>
      <c r="E1114" s="874"/>
      <c r="F1114" s="874"/>
      <c r="G1114" s="874"/>
      <c r="H1114" s="874"/>
      <c r="I1114" s="87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5"/>
      <c r="D1115" s="875"/>
      <c r="E1115" s="874"/>
      <c r="F1115" s="874"/>
      <c r="G1115" s="874"/>
      <c r="H1115" s="874"/>
      <c r="I1115" s="87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5"/>
      <c r="D1116" s="875"/>
      <c r="E1116" s="874"/>
      <c r="F1116" s="874"/>
      <c r="G1116" s="874"/>
      <c r="H1116" s="874"/>
      <c r="I1116" s="87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5"/>
      <c r="D1117" s="875"/>
      <c r="E1117" s="874"/>
      <c r="F1117" s="874"/>
      <c r="G1117" s="874"/>
      <c r="H1117" s="874"/>
      <c r="I1117" s="87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5"/>
      <c r="D1118" s="875"/>
      <c r="E1118" s="874"/>
      <c r="F1118" s="874"/>
      <c r="G1118" s="874"/>
      <c r="H1118" s="874"/>
      <c r="I1118" s="87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5"/>
      <c r="D1119" s="875"/>
      <c r="E1119" s="874"/>
      <c r="F1119" s="874"/>
      <c r="G1119" s="874"/>
      <c r="H1119" s="874"/>
      <c r="I1119" s="87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5"/>
      <c r="D1120" s="875"/>
      <c r="E1120" s="874"/>
      <c r="F1120" s="874"/>
      <c r="G1120" s="874"/>
      <c r="H1120" s="874"/>
      <c r="I1120" s="87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5"/>
      <c r="D1121" s="875"/>
      <c r="E1121" s="874"/>
      <c r="F1121" s="874"/>
      <c r="G1121" s="874"/>
      <c r="H1121" s="874"/>
      <c r="I1121" s="87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5"/>
      <c r="D1122" s="875"/>
      <c r="E1122" s="874"/>
      <c r="F1122" s="874"/>
      <c r="G1122" s="874"/>
      <c r="H1122" s="874"/>
      <c r="I1122" s="87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5"/>
      <c r="D1123" s="875"/>
      <c r="E1123" s="874"/>
      <c r="F1123" s="874"/>
      <c r="G1123" s="874"/>
      <c r="H1123" s="874"/>
      <c r="I1123" s="87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5"/>
      <c r="D1124" s="875"/>
      <c r="E1124" s="874"/>
      <c r="F1124" s="874"/>
      <c r="G1124" s="874"/>
      <c r="H1124" s="874"/>
      <c r="I1124" s="87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5"/>
      <c r="D1125" s="875"/>
      <c r="E1125" s="874"/>
      <c r="F1125" s="874"/>
      <c r="G1125" s="874"/>
      <c r="H1125" s="874"/>
      <c r="I1125" s="87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5"/>
      <c r="D1126" s="875"/>
      <c r="E1126" s="874"/>
      <c r="F1126" s="874"/>
      <c r="G1126" s="874"/>
      <c r="H1126" s="874"/>
      <c r="I1126" s="87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5"/>
      <c r="D1127" s="875"/>
      <c r="E1127" s="247"/>
      <c r="F1127" s="874"/>
      <c r="G1127" s="874"/>
      <c r="H1127" s="874"/>
      <c r="I1127" s="87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5"/>
      <c r="D1128" s="875"/>
      <c r="E1128" s="874"/>
      <c r="F1128" s="874"/>
      <c r="G1128" s="874"/>
      <c r="H1128" s="874"/>
      <c r="I1128" s="87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5"/>
      <c r="D1129" s="875"/>
      <c r="E1129" s="874"/>
      <c r="F1129" s="874"/>
      <c r="G1129" s="874"/>
      <c r="H1129" s="874"/>
      <c r="I1129" s="87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5"/>
      <c r="D1130" s="875"/>
      <c r="E1130" s="874"/>
      <c r="F1130" s="874"/>
      <c r="G1130" s="874"/>
      <c r="H1130" s="874"/>
      <c r="I1130" s="87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5"/>
      <c r="D1131" s="875"/>
      <c r="E1131" s="874"/>
      <c r="F1131" s="874"/>
      <c r="G1131" s="874"/>
      <c r="H1131" s="874"/>
      <c r="I1131" s="87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5"/>
      <c r="D1132" s="875"/>
      <c r="E1132" s="874"/>
      <c r="F1132" s="874"/>
      <c r="G1132" s="874"/>
      <c r="H1132" s="874"/>
      <c r="I1132" s="87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5"/>
      <c r="D1133" s="875"/>
      <c r="E1133" s="874"/>
      <c r="F1133" s="874"/>
      <c r="G1133" s="874"/>
      <c r="H1133" s="874"/>
      <c r="I1133" s="87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5"/>
      <c r="D1134" s="875"/>
      <c r="E1134" s="874"/>
      <c r="F1134" s="874"/>
      <c r="G1134" s="874"/>
      <c r="H1134" s="874"/>
      <c r="I1134" s="87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5"/>
      <c r="D1135" s="875"/>
      <c r="E1135" s="874"/>
      <c r="F1135" s="874"/>
      <c r="G1135" s="874"/>
      <c r="H1135" s="874"/>
      <c r="I1135" s="87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5"/>
      <c r="D1136" s="875"/>
      <c r="E1136" s="874"/>
      <c r="F1136" s="874"/>
      <c r="G1136" s="874"/>
      <c r="H1136" s="874"/>
      <c r="I1136" s="87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5"/>
      <c r="D1137" s="875"/>
      <c r="E1137" s="874"/>
      <c r="F1137" s="874"/>
      <c r="G1137" s="874"/>
      <c r="H1137" s="874"/>
      <c r="I1137" s="87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5"/>
      <c r="D1138" s="875"/>
      <c r="E1138" s="874"/>
      <c r="F1138" s="874"/>
      <c r="G1138" s="874"/>
      <c r="H1138" s="874"/>
      <c r="I1138" s="87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17.45" hidden="1" customHeight="1" x14ac:dyDescent="0.15">
      <c r="A1139" s="386">
        <v>30</v>
      </c>
      <c r="B1139" s="386">
        <v>1</v>
      </c>
      <c r="C1139" s="875"/>
      <c r="D1139" s="875"/>
      <c r="E1139" s="874"/>
      <c r="F1139" s="874"/>
      <c r="G1139" s="874"/>
      <c r="H1139" s="874"/>
      <c r="I1139" s="87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6">
    <cfRule type="expression" dxfId="1677" priority="2811">
      <formula>IF(RIGHT(TEXT(Y846,"0.#"),1)=".",FALSE,TRUE)</formula>
    </cfRule>
    <cfRule type="expression" dxfId="1676" priority="2812">
      <formula>IF(RIGHT(TEXT(Y846,"0.#"),1)=".",TRUE,FALSE)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664</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664</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t="s">
        <v>664</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2021-05-13T09:14:24Z</cp:lastPrinted>
  <dcterms:created xsi:type="dcterms:W3CDTF">2012-03-13T00:50:25Z</dcterms:created>
  <dcterms:modified xsi:type="dcterms:W3CDTF">2021-09-01T08:50:23Z</dcterms:modified>
</cp:coreProperties>
</file>