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<sst xmlns="http://schemas.openxmlformats.org/spreadsheetml/2006/main" count="2396" uniqueCount="762">
  <si>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</si>
  <si>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</si>
  <si>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</si>
  <si>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</si>
  <si>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</si>
  <si>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</si>
  <si>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</si>
  <si>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</si>
  <si>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</si>
  <si>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</si>
  <si>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</si>
  <si>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</si>
  <si>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</si>
  <si>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</si>
  <si>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</si>
  <si>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</si>
  <si>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</si>
  <si>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</si>
  <si>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</si>
  <si>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</si>
  <si>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</si>
  <si>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</si>
  <si>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</si>
  <si>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</si>
  <si>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</si>
  <si>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</si>
  <si>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</si>
  <si>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</si>
  <si>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</si>
  <si>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</si>
  <si>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</si>
  <si>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</si>
  <si>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</si>
  <si>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</si>
  <si>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</si>
  <si>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</si>
  <si>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</si>
  <si>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</si>
  <si>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</si>
  <si>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</si>
  <si>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</si>
  <si>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</si>
  <si>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</si>
  <si>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</si>
  <si>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</si>
  <si>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</si>
  <si>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</si>
  <si>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</si>
  <si>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</si>
  <si>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</si>
  <si>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</si>
  <si>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</si>
  <si>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</si>
  <si>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</si>
  <si>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</si>
  <si>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</si>
  <si>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</si>
  <si>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</si>
  <si>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</si>
  <si>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</si>
  <si>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</si>
  <si>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</si>
  <si>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</si>
  <si>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</si>
  <si>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</si>
  <si>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</si>
  <si>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</si>
  <si>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</si>
  <si>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</si>
  <si>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</si>
  <si>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</si>
  <si>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</si>
  <si>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</si>
  <si>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</si>
  <si>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</si>
  <si>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</si>
  <si>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</si>
  <si>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</si>
  <si>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</si>
  <si>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</si>
  <si>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</si>
  <si>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</si>
  <si>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</si>
  <si>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</si>
  <si>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</si>
  <si>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</si>
  <si>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</si>
  <si>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</si>
  <si>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</si>
  <si>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</si>
  <si>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</si>
  <si>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</si>
  <si>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</si>
  <si>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</si>
  <si>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</si>
  <si>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</si>
  <si>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</si>
  <si>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</si>
  <si>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</si>
  <si>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</si>
  <si>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</si>
  <si>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</si>
  <si>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</si>
  <si>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</si>
  <si>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</si>
  <si>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</si>
  <si>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</si>
  <si>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</si>
  <si>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</si>
  <si>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</si>
  <si>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</si>
  <si>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</si>
  <si>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</si>
  <si>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</si>
  <si>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</si>
  <si>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</si>
  <si>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</si>
  <si>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</si>
  <si>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</si>
  <si>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</si>
  <si>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</si>
  <si>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</si>
  <si>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</si>
  <si>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</si>
  <si>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</si>
  <si>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</si>
  <si>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</si>
  <si>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</si>
  <si>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</si>
  <si>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</si>
  <si>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</si>
  <si>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</si>
  <si>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</si>
  <si>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</si>
  <si>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</si>
  <si>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</si>
  <si>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</si>
  <si>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</si>
  <si>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</si>
  <si>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</si>
  <si>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</si>
  <si>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</si>
  <si>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</si>
  <si>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</si>
  <si>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</si>
  <si>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</si>
  <si>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</si>
  <si>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</si>
  <si>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</si>
  <si>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</si>
  <si>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</si>
  <si>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</si>
  <si>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</si>
  <si>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</si>
  <si>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</si>
  <si>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</si>
  <si>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</si>
  <si>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</si>
  <si>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</si>
  <si>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</si>
  <si>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</si>
  <si>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</si>
  <si>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</si>
  <si>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</si>
  <si>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</si>
  <si>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</si>
  <si>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</si>
  <si>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</si>
  <si>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</si>
  <si>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</si>
  <si>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</si>
  <si>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</si>
  <si>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</si>
  <si>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</si>
  <si>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</si>
  <si>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</si>
  <si>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</si>
  <si>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</si>
  <si>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</si>
  <si>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</si>
  <si>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</si>
  <si>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</si>
  <si>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</si>
  <si>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</si>
  <si>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</si>
  <si>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</si>
  <si>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</si>
  <si>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</si>
  <si>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</si>
  <si>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</si>
  <si>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</si>
  <si>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</si>
  <si>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</si>
  <si>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</si>
  <si>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</si>
  <si>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</si>
  <si>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</si>
  <si>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</si>
  <si>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</si>
  <si>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</si>
  <si>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</si>
  <si>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</si>
  <si>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</si>
  <si>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</si>
  <si>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</si>
  <si>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</si>
  <si>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</si>
  <si>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</si>
  <si>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</si>
  <si>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</si>
  <si>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</si>
  <si>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</si>
  <si>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</si>
  <si>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</si>
  <si>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</si>
  <si>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</si>
  <si>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</si>
  <si>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</si>
  <si>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</si>
  <si>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</si>
  <si>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</si>
  <si>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</si>
  <si>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</si>
  <si>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</si>
  <si>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</si>
  <si>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</si>
  <si>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</si>
  <si>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</si>
  <si>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</si>
  <si>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</si>
  <si>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</si>
  <si>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</si>
  <si>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</si>
  <si>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</si>
  <si>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</si>
  <si>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</si>
  <si>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</si>
  <si>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</si>
  <si>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</si>
  <si>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</si>
  <si>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</si>
  <si>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</si>
  <si>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</si>
  <si>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</si>
  <si>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</si>
  <si>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</si>
  <si>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</si>
  <si>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</si>
  <si>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</si>
  <si>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</si>
  <si>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</si>
  <si>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</si>
  <si>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</si>
  <si>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</si>
  <si>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</si>
  <si>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</si>
  <si>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</si>
  <si>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</si>
  <si>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</si>
  <si>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</si>
  <si>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</si>
  <si>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</si>
  <si>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</si>
  <si>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</si>
  <si>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</si>
  <si>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</si>
  <si>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</si>
  <si>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</si>
  <si>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</si>
  <si>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</si>
  <si>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</si>
  <si>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</si>
  <si>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</si>
  <si>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</si>
  <si>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</si>
  <si>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</si>
  <si>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</si>
  <si>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</si>
  <si>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</si>
  <si>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</si>
  <si>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</si>
  <si>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</si>
  <si>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</si>
  <si>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</si>
  <si>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</si>
  <si>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</si>
  <si>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</si>
  <si>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</si>
  <si>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</si>
  <si>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</si>
  <si>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</si>
  <si>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</si>
  <si>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</si>
  <si>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</si>
  <si>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</si>
  <si>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</si>
  <si>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</si>
  <si>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</si>
  <si>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</si>
  <si>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</si>
  <si>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</si>
  <si>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</si>
  <si>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</si>
  <si>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</si>
  <si>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</si>
  <si>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</si>
  <si>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</si>
  <si>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</si>
  <si>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</si>
  <si>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</si>
  <si>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</si>
  <si>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</si>
  <si>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</si>
  <si>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</si>
  <si>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</si>
  <si>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</si>
  <si>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</si>
  <si>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</si>
  <si>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</si>
  <si>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</si>
  <si>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</si>
  <si>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</si>
  <si>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</si>
  <si>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</si>
  <si>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</si>
  <si>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</si>
  <si>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</si>
  <si>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</si>
  <si>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</si>
  <si>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</si>
  <si>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</si>
  <si>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</si>
  <si>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</si>
  <si>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</si>
  <si>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</si>
  <si>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</si>
  <si>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</si>
  <si>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</si>
  <si>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</si>
  <si>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</si>
  <si>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</si>
  <si>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</si>
  <si>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</si>
  <si>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</si>
  <si>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</si>
  <si>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</si>
  <si>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</si>
  <si>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</si>
  <si>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</si>
  <si>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</si>
  <si>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</si>
  <si>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</si>
  <si>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</si>
  <si>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</si>
  <si>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</si>
  <si>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</si>
  <si>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</si>
  <si>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</si>
  <si>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</si>
  <si>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</si>
  <si>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</si>
  <si>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</si>
  <si>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</si>
  <si>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</si>
  <si>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</si>
  <si>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</si>
  <si>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</si>
  <si>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</si>
  <si>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</si>
  <si>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</si>
  <si>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</si>
  <si>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</si>
  <si>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</si>
  <si>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</si>
  <si>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</si>
  <si>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</si>
  <si>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</si>
  <si>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</si>
  <si>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</si>
  <si>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</si>
  <si>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</si>
  <si>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</si>
  <si>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</si>
  <si>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</si>
  <si>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</si>
  <si>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</si>
  <si>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</si>
  <si>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</si>
  <si>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</si>
  <si>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</si>
  <si>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</si>
  <si>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</si>
  <si>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</si>
  <si>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</si>
  <si>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</si>
  <si>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</si>
  <si>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</si>
  <si>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</si>
  <si>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</si>
  <si>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</si>
  <si>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</si>
  <si>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</si>
  <si>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</si>
  <si>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</si>
  <si>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</si>
  <si>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</si>
  <si>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</si>
  <si>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</si>
  <si>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</si>
  <si>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</si>
  <si>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</si>
  <si>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</si>
  <si>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</si>
  <si>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</si>
  <si>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</si>
  <si>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</si>
  <si>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</si>
  <si>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</si>
  <si>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</si>
  <si>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</si>
  <si>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</si>
  <si>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</si>
  <si>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</si>
  <si>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</si>
  <si>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</si>
  <si>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</si>
  <si>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</si>
  <si>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</si>
  <si>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</si>
  <si>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</si>
  <si>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</si>
  <si>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</si>
  <si>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</si>
  <si>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</si>
  <si>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</si>
  <si>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</si>
  <si>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</si>
  <si>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</si>
  <si>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</si>
  <si>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</si>
  <si>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</si>
  <si>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</si>
  <si>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</si>
  <si>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</si>
  <si>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</si>
  <si>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</si>
  <si>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</si>
  <si>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</si>
  <si>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</si>
  <si>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</si>
  <si>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</si>
  <si>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</si>
  <si>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</si>
  <si>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</si>
  <si>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</si>
  <si>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</si>
  <si>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</si>
  <si>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</si>
  <si>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</si>
  <si>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</si>
  <si>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</si>
  <si>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</si>
  <si>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</si>
  <si>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</si>
  <si>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</si>
  <si>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</si>
  <si>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</si>
  <si>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</si>
  <si>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</si>
  <si>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</si>
  <si>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</si>
  <si>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</si>
  <si>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</si>
  <si>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</si>
  <si>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</si>
  <si>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</si>
  <si>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</si>
  <si>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</si>
  <si>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</si>
  <si>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</si>
  <si>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</si>
  <si>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</si>
  <si>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</si>
  <si>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</si>
  <si>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</si>
  <si>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</si>
  <si>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</si>
  <si>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</si>
  <si>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</si>
  <si>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</si>
  <si>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</si>
  <si>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</si>
  <si>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</si>
  <si>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</si>
  <si>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</si>
  <si>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</si>
  <si>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</si>
  <si>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</si>
  <si>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</si>
  <si>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</si>
  <si>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</si>
  <si>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</si>
  <si>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</si>
  <si>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</si>
  <si>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</si>
  <si>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</si>
  <si>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</si>
  <si>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</si>
  <si>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</si>
  <si>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</si>
  <si>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</si>
  <si>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</si>
  <si>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</si>
  <si>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</si>
  <si>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</si>
  <si>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</si>
  <si>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</si>
  <si>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</si>
  <si>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</si>
  <si>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</si>
  <si>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</si>
  <si>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</si>
  <si>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</si>
  <si>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</si>
  <si>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</si>
  <si>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</si>
  <si>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</si>
  <si>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</si>
  <si>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</si>
  <si>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</si>
  <si>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</si>
  <si>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</si>
  <si>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</si>
  <si>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</si>
  <si>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</si>
  <si>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</si>
  <si>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</si>
  <si>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</si>
  <si>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</si>
  <si>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</si>
  <si>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</si>
  <si>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</si>
  <si>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</si>
  <si>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</si>
  <si>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</si>
  <si>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</si>
  <si>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</si>
  <si>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</si>
  <si>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</si>
  <si>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</si>
  <si>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</si>
  <si>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</si>
  <si>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</si>
  <si>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</si>
  <si>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</si>
  <si>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</si>
  <si>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</si>
  <si>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</si>
  <si>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</si>
  <si>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</si>
  <si>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</si>
  <si>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</si>
  <si>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</si>
  <si>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</si>
  <si>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</si>
  <si>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</si>
  <si>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</si>
  <si>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</si>
  <si>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</si>
  <si>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</si>
  <si>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</si>
  <si>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</si>
  <si>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</si>
  <si>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</si>
  <si>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</si>
  <si>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</si>
  <si>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</si>
  <si>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</si>
  <si>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</si>
  <si>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</si>
  <si>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</si>
  <si>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</si>
  <si>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</si>
  <si>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</si>
  <si>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</si>
  <si>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</si>
  <si>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</si>
  <si>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</si>
  <si>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</si>
  <si>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</si>
  <si>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</si>
  <si>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</si>
  <si>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</si>
  <si>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</si>
  <si>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</si>
  <si>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</si>
  <si>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</si>
  <si>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</si>
  <si>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</si>
  <si>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</si>
  <si>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</si>
  <si>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</si>
  <si>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</si>
  <si>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</si>
  <si>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</si>
  <si>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</si>
  <si>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</si>
  <si>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</si>
  <si>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</si>
  <si>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</si>
  <si>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</si>
  <si>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</si>
  <si>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</si>
  <si>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</si>
  <si>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</si>
  <si>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</si>
  <si>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</si>
  <si>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</si>
  <si>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</si>
  <si>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</si>
  <si>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</si>
  <si>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</si>
  <si>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</si>
  <si>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</si>
  <si>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</si>
  <si>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</si>
  <si>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</si>
  <si>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遺伝子組換え生物対策費</t>
  </si>
  <si>
    <t>自然環境局</t>
  </si>
  <si>
    <t>平成16年度</t>
  </si>
  <si>
    <t>終了予定なし</t>
  </si>
  <si>
    <t>外来生物対策室</t>
  </si>
  <si>
    <t>・遺伝子組換え生物等の使用等の規制による生物の多様性確保に関する法律（カルタヘナ法）（第4条、第34条、第35条）
・生物の多様性に関する条約のバイオセーフティに関するカルタヘナ議定書（第11条、第15条、第20条、第27条）</t>
  </si>
  <si>
    <t>生物多様性国家戦略2012-2020（H24.9.28閣議決定）</t>
  </si>
  <si>
    <t>カルタヘナ法に基づき、遺伝子組換え生物の使用等の規制を行うとともに、最新の知見に基づく規制を実施するための情報収集や国民への情報提供を行い、わが国の生物多様性の確保を図る。</t>
  </si>
  <si>
    <t>遺伝子組換え生物の使用等の承認に際する法に基づく学識経験者への意見聴取会合の開催、立入検査の実施、遺伝子組換え生物に関する情報の収集、リスク評価手法の検討、野外での遺伝子組換え生物の生育状況監視、ウェブサイト（J-BCH）等による国民への情報提供等を行う。</t>
  </si>
  <si>
    <t>-</t>
  </si>
  <si>
    <t>環境保全調査費</t>
  </si>
  <si>
    <t>諸謝金</t>
  </si>
  <si>
    <t>職員旅費</t>
  </si>
  <si>
    <t>委員等旅費</t>
  </si>
  <si>
    <t>遺伝子組換え生物による生物多様性影響を発生させない</t>
  </si>
  <si>
    <t>遺伝子組換え生物による生物多様性影響の発生件数</t>
  </si>
  <si>
    <t>発生件数</t>
  </si>
  <si>
    <t>関係機関等からの報告</t>
  </si>
  <si>
    <t>審査件数</t>
  </si>
  <si>
    <t>承認を行う過程の学識経験者への意見聴取会合開催費（専門家諸謝金・旅費、速記代等）／審査件数　　　　　　　　　　　　</t>
    <phoneticPr fontId="5"/>
  </si>
  <si>
    <t>万円</t>
  </si>
  <si>
    <t>百万/件</t>
    <phoneticPr fontId="5"/>
  </si>
  <si>
    <t>1.2/47</t>
  </si>
  <si>
    <t>1.1/39</t>
  </si>
  <si>
    <t>／　</t>
    <phoneticPr fontId="5"/>
  </si>
  <si>
    <t>／　　　　　　　　　　　　　　</t>
    <phoneticPr fontId="5"/>
  </si>
  <si>
    <t>／　　　　　　　　　　　　　　</t>
    <phoneticPr fontId="5"/>
  </si>
  <si>
    <t>／　　　　　　　　　　　　　　</t>
    <phoneticPr fontId="5"/>
  </si>
  <si>
    <t>５･生物多様性の保全と自然との共生の推進</t>
  </si>
  <si>
    <t>適切な野生生物保護管理の推進に向けた対策の実施状況</t>
  </si>
  <si>
    <t>野生生物の適切な保護管理</t>
  </si>
  <si>
    <t>国内における遺伝子組換え生物の使用等の適切な規制を行う。</t>
  </si>
  <si>
    <t>農林水産省</t>
  </si>
  <si>
    <t>検討会開催の各種謝金、委員等旅費等</t>
  </si>
  <si>
    <t>文部科学省</t>
  </si>
  <si>
    <t>ライフサイエンス研究開発推進経費</t>
  </si>
  <si>
    <t>輸入栽培用種子中の未承認遺伝子組換え体検査対策事業委託費</t>
  </si>
  <si>
    <t>194</t>
  </si>
  <si>
    <t>185</t>
  </si>
  <si>
    <t>232</t>
  </si>
  <si>
    <t>228</t>
  </si>
  <si>
    <t>227</t>
  </si>
  <si>
    <t>214</t>
  </si>
  <si>
    <t>231</t>
  </si>
  <si>
    <t>233</t>
  </si>
  <si>
    <t>○</t>
  </si>
  <si>
    <t>-</t>
    <phoneticPr fontId="5"/>
  </si>
  <si>
    <t>-</t>
    <phoneticPr fontId="5"/>
  </si>
  <si>
    <t>-</t>
    <phoneticPr fontId="5"/>
  </si>
  <si>
    <t>開催
件数</t>
    <rPh sb="0" eb="2">
      <t>カイサイ</t>
    </rPh>
    <rPh sb="3" eb="5">
      <t>ケンスウ</t>
    </rPh>
    <phoneticPr fontId="5"/>
  </si>
  <si>
    <t>-</t>
    <phoneticPr fontId="5"/>
  </si>
  <si>
    <t>-</t>
    <phoneticPr fontId="5"/>
  </si>
  <si>
    <t>承認申請のあった遺伝子組換え生物の審査に当たって実施する、学識経験者への意見聴取会合等の開催件数</t>
    <rPh sb="42" eb="43">
      <t>トウ</t>
    </rPh>
    <phoneticPr fontId="5"/>
  </si>
  <si>
    <t>承認申請のあった遺伝子組換え生物等の審査件数</t>
    <rPh sb="16" eb="17">
      <t>トウ</t>
    </rPh>
    <phoneticPr fontId="5"/>
  </si>
  <si>
    <t>0.7/35</t>
    <phoneticPr fontId="5"/>
  </si>
  <si>
    <t>-</t>
    <phoneticPr fontId="5"/>
  </si>
  <si>
    <t>-</t>
    <phoneticPr fontId="5"/>
  </si>
  <si>
    <t>遺伝子組換え生物の使用等の規制を行うとともに、最新の知見に基づく規制を実施するための情報収集や国民への情報提供を行い、我が国の生物多様性の確保に寄与する。</t>
  </si>
  <si>
    <t>カルタヘナ法に基づく遺伝子組換え生物の使用等に係る審査・承認等を適正に実施するなど、国内における遺伝子組換え生物の使用等の適切な規制を行った。また、ゲノム編集技術の利用により得られた生物の取扱いについて整理し、規制対象外となる生物について情報提供書等の受付と公表を開始した。</t>
    <phoneticPr fontId="5"/>
  </si>
  <si>
    <t>遺伝子組換え生物が生物多様性に影響を及ぼすことを防止するための事業であり、国民のニーズは高い。</t>
  </si>
  <si>
    <t>法により国が実施するものとされている。</t>
  </si>
  <si>
    <t>遺伝子組換え生物の使用承認にあたっての学識経験者への意見聴取のための検討会の開催、ウェブサイト（J-BCH）による国民への情報提供等を行うなど、政策目的を達成するために必要な事業を行っている。</t>
  </si>
  <si>
    <t>無</t>
  </si>
  <si>
    <t>遺伝子組換えナタネの調査に係る請負業務については、過年度の最低価格落札において一者応札となっていた経緯があるため、参加者確認公募を実施し競争性を確保した。</t>
    <rPh sb="0" eb="3">
      <t>イデンシ</t>
    </rPh>
    <rPh sb="3" eb="5">
      <t>クミカ</t>
    </rPh>
    <rPh sb="10" eb="12">
      <t>チョウサ</t>
    </rPh>
    <rPh sb="13" eb="14">
      <t>カカ</t>
    </rPh>
    <rPh sb="15" eb="17">
      <t>ウケオイ</t>
    </rPh>
    <rPh sb="17" eb="19">
      <t>ギョウム</t>
    </rPh>
    <rPh sb="25" eb="28">
      <t>カネンド</t>
    </rPh>
    <rPh sb="29" eb="31">
      <t>サイテイ</t>
    </rPh>
    <rPh sb="31" eb="33">
      <t>カカク</t>
    </rPh>
    <rPh sb="33" eb="35">
      <t>ラクサツ</t>
    </rPh>
    <rPh sb="39" eb="40">
      <t>イッ</t>
    </rPh>
    <rPh sb="40" eb="41">
      <t>シャ</t>
    </rPh>
    <rPh sb="41" eb="43">
      <t>オウサツ</t>
    </rPh>
    <rPh sb="49" eb="51">
      <t>ケイイ</t>
    </rPh>
    <rPh sb="57" eb="60">
      <t>サンカシャ</t>
    </rPh>
    <rPh sb="60" eb="62">
      <t>カクニン</t>
    </rPh>
    <rPh sb="62" eb="64">
      <t>コウボ</t>
    </rPh>
    <rPh sb="65" eb="67">
      <t>ジッシ</t>
    </rPh>
    <rPh sb="68" eb="71">
      <t>キョウソウセイ</t>
    </rPh>
    <rPh sb="72" eb="74">
      <t>カクホ</t>
    </rPh>
    <phoneticPr fontId="5"/>
  </si>
  <si>
    <t>‐</t>
  </si>
  <si>
    <t>本年度は多くの会合がオンライン開催となったことから、単位当たりコスト等は下降した。水準は妥当である。</t>
    <rPh sb="0" eb="3">
      <t>ホンネンド</t>
    </rPh>
    <rPh sb="4" eb="5">
      <t>オオ</t>
    </rPh>
    <rPh sb="7" eb="9">
      <t>カイゴウ</t>
    </rPh>
    <rPh sb="15" eb="17">
      <t>カイサイ</t>
    </rPh>
    <rPh sb="26" eb="28">
      <t>タンイ</t>
    </rPh>
    <rPh sb="28" eb="29">
      <t>ア</t>
    </rPh>
    <rPh sb="34" eb="35">
      <t>トウ</t>
    </rPh>
    <rPh sb="36" eb="38">
      <t>カコウ</t>
    </rPh>
    <rPh sb="41" eb="43">
      <t>スイジュン</t>
    </rPh>
    <rPh sb="44" eb="46">
      <t>ダトウ</t>
    </rPh>
    <phoneticPr fontId="5"/>
  </si>
  <si>
    <t>請負業務の実施に当たっては、環境省職員が請負先と実施方法等を協議しつつ進めており、業務が適切かつ効率的に執行され、真に必要な予算の執行となるよう確認している。</t>
  </si>
  <si>
    <t>ウェブサイト（J-BCH）の保守事業においては、定期的に報告を聴取し、ホームページの更新状況を把握することで、業務が適切かつ効率的に執行されていることを随時確認している。</t>
    <rPh sb="28" eb="30">
      <t>ホウコク</t>
    </rPh>
    <rPh sb="31" eb="33">
      <t>チョウシュ</t>
    </rPh>
    <phoneticPr fontId="5"/>
  </si>
  <si>
    <t>遺伝子組換え生物による生物多様性影響を発生させないという成果目標に見合ったものとなっている。</t>
  </si>
  <si>
    <t>遺伝子組換え生物に係る調査については、専門的な知見を有する事業者に業務を請け負わせる必要がある。請負先は参加者確認公募方式により契約相手方となり得る業者を確認しており、競争性を確保している。</t>
    <rPh sb="52" eb="59">
      <t>サンカシャカクニンコウボ</t>
    </rPh>
    <rPh sb="59" eb="61">
      <t>ホウシキ</t>
    </rPh>
    <rPh sb="64" eb="66">
      <t>ケイヤク</t>
    </rPh>
    <rPh sb="66" eb="69">
      <t>アイテガタ</t>
    </rPh>
    <rPh sb="72" eb="73">
      <t>ウ</t>
    </rPh>
    <rPh sb="74" eb="76">
      <t>ギョウシャ</t>
    </rPh>
    <rPh sb="77" eb="79">
      <t>カクニン</t>
    </rPh>
    <rPh sb="84" eb="87">
      <t>キョウソウセイ</t>
    </rPh>
    <rPh sb="88" eb="90">
      <t>カクホ</t>
    </rPh>
    <phoneticPr fontId="5"/>
  </si>
  <si>
    <t>意見聴取会合を効率的に開催できたため、活動見込みを概ね満たす実績となっている。</t>
    <rPh sb="25" eb="26">
      <t>オオム</t>
    </rPh>
    <rPh sb="27" eb="28">
      <t>ミ</t>
    </rPh>
    <phoneticPr fontId="5"/>
  </si>
  <si>
    <t>使用承認のプロセス、評価資料、調査結果等はJ-BCHに掲載し、随時更新するなど、新しい情報を広く国民に情報提供している。</t>
  </si>
  <si>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29通常国会におけるカルタヘナ法改正法案の審議に際して、野外での遺伝子組換え生物の生育状況監視等のさらなる実施が求められたこと、また、平成31年にゲノム編集技術の利用により得られた生物に関する取扱いを定めており、その情報収集と公表を進めることとなっている。</t>
    <rPh sb="185" eb="187">
      <t>ヘイセイ</t>
    </rPh>
    <rPh sb="189" eb="190">
      <t>ネン</t>
    </rPh>
    <rPh sb="194" eb="196">
      <t>ヘンシュウ</t>
    </rPh>
    <rPh sb="211" eb="212">
      <t>カン</t>
    </rPh>
    <rPh sb="214" eb="216">
      <t>トリアツカ</t>
    </rPh>
    <rPh sb="218" eb="219">
      <t>サダ</t>
    </rPh>
    <rPh sb="226" eb="228">
      <t>ジョウホウ</t>
    </rPh>
    <rPh sb="228" eb="230">
      <t>シュウシュウ</t>
    </rPh>
    <rPh sb="231" eb="233">
      <t>コウヒョウ</t>
    </rPh>
    <rPh sb="234" eb="235">
      <t>スス</t>
    </rPh>
    <phoneticPr fontId="5"/>
  </si>
  <si>
    <t>より効果的な事業とするため、引き続き競争性のある契約を行い、事業の実施にあたっては進捗状況を随時把握し、今後も効果的、効率的な事業執行に努める。</t>
    <phoneticPr fontId="5"/>
  </si>
  <si>
    <t>日本版バイオセーフティクリアリングハウス（Ｊ－ＢＣＨ）ウェブサイト：http://www.biodic.go.jp/bch/</t>
  </si>
  <si>
    <t>A.（国研）国立環境研究所</t>
    <rPh sb="3" eb="4">
      <t>コク</t>
    </rPh>
    <rPh sb="4" eb="5">
      <t>ケン</t>
    </rPh>
    <rPh sb="6" eb="13">
      <t>コクリツカンキョウケンキュウジョ</t>
    </rPh>
    <phoneticPr fontId="5"/>
  </si>
  <si>
    <t>B.（一財）自然環境研究センター</t>
    <rPh sb="3" eb="4">
      <t>イチ</t>
    </rPh>
    <rPh sb="4" eb="5">
      <t>ザイ</t>
    </rPh>
    <rPh sb="6" eb="16">
      <t>シゼン</t>
    </rPh>
    <phoneticPr fontId="5"/>
  </si>
  <si>
    <t>印刷製本費</t>
    <rPh sb="0" eb="2">
      <t>インサツ</t>
    </rPh>
    <rPh sb="2" eb="4">
      <t>セイホン</t>
    </rPh>
    <rPh sb="4" eb="5">
      <t>ヒ</t>
    </rPh>
    <phoneticPr fontId="5"/>
  </si>
  <si>
    <t>その他</t>
    <rPh sb="2" eb="3">
      <t>タ</t>
    </rPh>
    <phoneticPr fontId="5"/>
  </si>
  <si>
    <t>報告書等</t>
    <phoneticPr fontId="5"/>
  </si>
  <si>
    <t>一般管理費、消費税</t>
    <phoneticPr fontId="5"/>
  </si>
  <si>
    <t>人件費</t>
    <phoneticPr fontId="5"/>
  </si>
  <si>
    <t>調査、検討会開催等</t>
    <phoneticPr fontId="5"/>
  </si>
  <si>
    <t>旅費</t>
    <phoneticPr fontId="5"/>
  </si>
  <si>
    <t>現地調査等旅費</t>
    <phoneticPr fontId="5"/>
  </si>
  <si>
    <t>賃金</t>
    <phoneticPr fontId="5"/>
  </si>
  <si>
    <t>サンプル整理、データ入力等</t>
    <phoneticPr fontId="5"/>
  </si>
  <si>
    <t>借料及び損料</t>
    <phoneticPr fontId="5"/>
  </si>
  <si>
    <t>現地調査用レンタカー</t>
    <phoneticPr fontId="5"/>
  </si>
  <si>
    <t>その他</t>
    <phoneticPr fontId="5"/>
  </si>
  <si>
    <t>一般管理費、消費税</t>
    <phoneticPr fontId="5"/>
  </si>
  <si>
    <t>-</t>
    <phoneticPr fontId="5"/>
  </si>
  <si>
    <t>（国研）国立環境研究所</t>
    <phoneticPr fontId="5"/>
  </si>
  <si>
    <t>（一財）自然環境研究センター</t>
    <phoneticPr fontId="5"/>
  </si>
  <si>
    <t>除草剤耐性遺伝子の流動に関する調査・研究業務</t>
    <phoneticPr fontId="5"/>
  </si>
  <si>
    <t>遺伝子組換え生物の生物多様性影響監視のためのサンプリング業務</t>
    <phoneticPr fontId="5"/>
  </si>
  <si>
    <t>（株）アーキコアテクノ</t>
    <phoneticPr fontId="5"/>
  </si>
  <si>
    <t>日本版バイオセーフティクリアリングハウスの運用・保守業務</t>
    <phoneticPr fontId="5"/>
  </si>
  <si>
    <t>（株）メディア総合研究所</t>
    <rPh sb="0" eb="3">
      <t>カブ</t>
    </rPh>
    <rPh sb="7" eb="12">
      <t>ソウゴウケンキュウジョ</t>
    </rPh>
    <phoneticPr fontId="5"/>
  </si>
  <si>
    <t>カルタヘナ法関連図書の英語翻訳業務（関連通知及び農作物分野）</t>
    <phoneticPr fontId="5"/>
  </si>
  <si>
    <t>（株）メディア総合研究所</t>
    <phoneticPr fontId="5"/>
  </si>
  <si>
    <t>カルタヘナ法関連図書の英語翻訳業務（動物医薬品等）</t>
    <phoneticPr fontId="5"/>
  </si>
  <si>
    <t>-</t>
    <phoneticPr fontId="5"/>
  </si>
  <si>
    <t>ウェブサイト（J-BCH）の運用・保守事業は一般競争（最低価格）により請負契約を行っているが、新興・小規模の事業者による入札参加が進み、請負額が低下した。</t>
    <rPh sb="35" eb="37">
      <t>ウケオイ</t>
    </rPh>
    <rPh sb="37" eb="39">
      <t>ケイヤク</t>
    </rPh>
    <rPh sb="40" eb="41">
      <t>オコナ</t>
    </rPh>
    <rPh sb="47" eb="49">
      <t>シンコウ</t>
    </rPh>
    <rPh sb="50" eb="53">
      <t>ショウキボ</t>
    </rPh>
    <rPh sb="54" eb="57">
      <t>ジギョウシャ</t>
    </rPh>
    <rPh sb="60" eb="62">
      <t>ニュウサツ</t>
    </rPh>
    <rPh sb="62" eb="64">
      <t>サンカ</t>
    </rPh>
    <rPh sb="65" eb="66">
      <t>スス</t>
    </rPh>
    <rPh sb="68" eb="71">
      <t>ウケオイガク</t>
    </rPh>
    <rPh sb="72" eb="74">
      <t>テイカ</t>
    </rPh>
    <phoneticPr fontId="5"/>
  </si>
  <si>
    <t>諸謝金</t>
    <phoneticPr fontId="5"/>
  </si>
  <si>
    <t>研究協力、検討会</t>
    <phoneticPr fontId="5"/>
  </si>
  <si>
    <t>旅費</t>
    <phoneticPr fontId="5"/>
  </si>
  <si>
    <t>職員現地調査</t>
    <phoneticPr fontId="5"/>
  </si>
  <si>
    <t>消耗品費</t>
    <phoneticPr fontId="5"/>
  </si>
  <si>
    <t>試薬類、実験用器具等</t>
    <phoneticPr fontId="5"/>
  </si>
  <si>
    <t>賃金</t>
    <phoneticPr fontId="5"/>
  </si>
  <si>
    <t>派遣職員・高度技能専門員</t>
    <phoneticPr fontId="5"/>
  </si>
  <si>
    <t>D.（株）メディア総合研究所</t>
    <phoneticPr fontId="5"/>
  </si>
  <si>
    <t>人件費</t>
    <phoneticPr fontId="5"/>
  </si>
  <si>
    <t>人件費</t>
    <phoneticPr fontId="5"/>
  </si>
  <si>
    <t>その他</t>
    <phoneticPr fontId="5"/>
  </si>
  <si>
    <t>その他</t>
    <phoneticPr fontId="5"/>
  </si>
  <si>
    <t>英語翻訳者、校閲者</t>
    <phoneticPr fontId="5"/>
  </si>
  <si>
    <t>レイアウト費、制作費、消費税</t>
    <phoneticPr fontId="5"/>
  </si>
  <si>
    <t>C.（株）アーキコアテクノ</t>
    <rPh sb="2" eb="5">
      <t>カブ</t>
    </rPh>
    <phoneticPr fontId="5"/>
  </si>
  <si>
    <t>プログラマー等</t>
    <phoneticPr fontId="5"/>
  </si>
  <si>
    <t>消耗品費、交通費、一般管理費、消費税</t>
    <phoneticPr fontId="5"/>
  </si>
  <si>
    <t>-</t>
    <phoneticPr fontId="5"/>
  </si>
  <si>
    <t>-</t>
    <phoneticPr fontId="5"/>
  </si>
  <si>
    <t>-</t>
    <phoneticPr fontId="5"/>
  </si>
  <si>
    <t>-</t>
    <phoneticPr fontId="5"/>
  </si>
  <si>
    <t>-</t>
    <phoneticPr fontId="5"/>
  </si>
  <si>
    <t>・遺伝子組換え農産物に当たっては農林水産省が、遺伝子組換え生物の研究開発に当たっては文部科学省が、それぞれ主務官庁として使用規程の承認を行うこととしており、当省は協同で検討会の実施と学識経験者への意見聴取を行っている。開催に係る費用についての交互負担等、適切に役割分担をしている。
・法第16条及び17条の生物検査は農林水産省において実施し、栽培用種子を介した未承認遺伝子組換え農作物の我が国への流入を防止、栽培用種子（ブラジル産サトウキビ、アメリカ産カンキツ等）の輸入時の検査に利用可能な検査法を計画的に開発している。</t>
    <rPh sb="7" eb="10">
      <t>ノウサンブツ</t>
    </rPh>
    <rPh sb="16" eb="18">
      <t>ノウリン</t>
    </rPh>
    <rPh sb="18" eb="21">
      <t>スイサンショウ</t>
    </rPh>
    <rPh sb="23" eb="28">
      <t>イデンシクミカ</t>
    </rPh>
    <rPh sb="29" eb="31">
      <t>セイブツ</t>
    </rPh>
    <rPh sb="32" eb="34">
      <t>ケンキュウ</t>
    </rPh>
    <rPh sb="34" eb="36">
      <t>カイハツ</t>
    </rPh>
    <rPh sb="42" eb="47">
      <t>モン</t>
    </rPh>
    <rPh sb="53" eb="55">
      <t>シュム</t>
    </rPh>
    <rPh sb="55" eb="57">
      <t>カンチョウ</t>
    </rPh>
    <rPh sb="60" eb="64">
      <t>シヨウキテイ</t>
    </rPh>
    <rPh sb="65" eb="67">
      <t>ショウニン</t>
    </rPh>
    <rPh sb="68" eb="69">
      <t>オコナ</t>
    </rPh>
    <rPh sb="78" eb="80">
      <t>トウショウ</t>
    </rPh>
    <rPh sb="103" eb="104">
      <t>オコナ</t>
    </rPh>
    <rPh sb="125" eb="126">
      <t>トウ</t>
    </rPh>
    <rPh sb="142" eb="143">
      <t>ホウ</t>
    </rPh>
    <rPh sb="143" eb="144">
      <t>ダイ</t>
    </rPh>
    <rPh sb="146" eb="147">
      <t>ジョウ</t>
    </rPh>
    <rPh sb="147" eb="148">
      <t>オヨ</t>
    </rPh>
    <rPh sb="151" eb="152">
      <t>ジョウ</t>
    </rPh>
    <rPh sb="153" eb="155">
      <t>セイブツ</t>
    </rPh>
    <rPh sb="155" eb="157">
      <t>ケンサ</t>
    </rPh>
    <rPh sb="167" eb="169">
      <t>ジッシ</t>
    </rPh>
    <rPh sb="183" eb="186">
      <t>イデンシ</t>
    </rPh>
    <rPh sb="186" eb="188">
      <t>クミカ</t>
    </rPh>
    <rPh sb="214" eb="215">
      <t>サン</t>
    </rPh>
    <rPh sb="225" eb="226">
      <t>サン</t>
    </rPh>
    <rPh sb="230" eb="231">
      <t>トウ</t>
    </rPh>
    <phoneticPr fontId="5"/>
  </si>
  <si>
    <t>1.25/50</t>
    <phoneticPr fontId="5"/>
  </si>
  <si>
    <t>室長　大林　圭司</t>
    <rPh sb="3" eb="5">
      <t>オオバヤシ</t>
    </rPh>
    <rPh sb="6" eb="8">
      <t>ケイジ</t>
    </rPh>
    <phoneticPr fontId="5"/>
  </si>
  <si>
    <t>外部有識者点検対象外</t>
    <phoneticPr fontId="5"/>
  </si>
  <si>
    <t>カルタヘナ法に基づき、遺伝子組換え生物の使用等の規制を推進していくため、事業の効率性を検討し、適切な予算執行に努めること。また、一者応札となっている契約があるため、一者応札の改善に向けた取り組みを検討すること。</t>
    <rPh sb="14" eb="16">
      <t>クミカ</t>
    </rPh>
    <phoneticPr fontId="5"/>
  </si>
  <si>
    <t>引き続き、事業の効率性を検討し、適切な予算執行に努める。過年度に最低価格落札において一者応札となっていた請負業務については、当年度から参加者確認公募を行い、ほかに契約相手方となり得る業者があるか公募により確認し競争性を確保している。</t>
    <rPh sb="75" eb="76">
      <t>オコナ</t>
    </rPh>
    <rPh sb="97" eb="99">
      <t>コウボ</t>
    </rPh>
    <phoneticPr fontId="5"/>
  </si>
  <si>
    <t>-</t>
    <phoneticPr fontId="5"/>
  </si>
  <si>
    <t>システム関係予算としてデジタル庁に一括計上しているための減。</t>
    <rPh sb="28" eb="2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</si>
</sst>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748</xdr:row>
      <xdr:rowOff>353643</xdr:rowOff>
    </xdr:from>
    <xdr:to>
      <xdr:col>19</xdr:col>
      <xdr:colOff>111266</xdr:colOff>
      <xdr:row>750</xdr:row>
      <xdr:rowOff>136527</xdr:rowOff>
    </xdr:to>
    <xdr:sp macro="" textlink="">
      <xdr:nvSpPr>
        <xdr:cNvPr id="2" name="テキスト ボックス 1"/>
        <xdr:cNvSpPr txBox="1"/>
      </xdr:nvSpPr>
      <xdr:spPr>
        <a:xfrm>
          <a:off x="1821657" y="49359768"/>
          <a:ext cx="2135328" cy="497259"/>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22604</xdr:colOff>
      <xdr:row>752</xdr:row>
      <xdr:rowOff>338138</xdr:rowOff>
    </xdr:from>
    <xdr:to>
      <xdr:col>42</xdr:col>
      <xdr:colOff>27213</xdr:colOff>
      <xdr:row>756</xdr:row>
      <xdr:rowOff>119063</xdr:rowOff>
    </xdr:to>
    <xdr:grpSp>
      <xdr:nvGrpSpPr>
        <xdr:cNvPr id="3" name="グループ化 71"/>
        <xdr:cNvGrpSpPr>
          <a:grpSpLocks/>
        </xdr:cNvGrpSpPr>
      </xdr:nvGrpSpPr>
      <xdr:grpSpPr bwMode="auto">
        <a:xfrm>
          <a:off x="4325663" y="49903997"/>
          <a:ext cx="3231903" cy="1206313"/>
          <a:chOff x="4496107" y="31398004"/>
          <a:chExt cx="3497601" cy="1942656"/>
        </a:xfrm>
      </xdr:grpSpPr>
      <xdr:sp macro="" textlink="">
        <xdr:nvSpPr>
          <xdr:cNvPr id="4" name="テキスト ボックス 3"/>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国研</a:t>
            </a:r>
            <a:r>
              <a:rPr kumimoji="1" lang="ja-JP" altLang="ja-JP" sz="1100" b="0" i="0" u="none" strike="noStrike" kern="0" cap="none" spc="0" normalizeH="0" baseline="0" noProof="0">
                <a:ln>
                  <a:noFill/>
                </a:ln>
                <a:solidFill>
                  <a:prstClr val="black"/>
                </a:solidFill>
                <a:effectLst/>
                <a:uLnTx/>
                <a:uFillTx/>
                <a:latin typeface="+mn-lt"/>
                <a:ea typeface="+mn-ea"/>
                <a:cs typeface="+mn-cs"/>
              </a:rPr>
              <a:t>）国立環境研究所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４．６</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 name="テキスト ボックス 4"/>
          <xdr:cNvSpPr txBox="1"/>
        </xdr:nvSpPr>
        <xdr:spPr>
          <a:xfrm>
            <a:off x="4559844" y="32387855"/>
            <a:ext cx="3433864"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大かっこ 5"/>
          <xdr:cNvSpPr/>
        </xdr:nvSpPr>
        <xdr:spPr>
          <a:xfrm>
            <a:off x="4511470" y="32452568"/>
            <a:ext cx="3232442" cy="555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107160</xdr:colOff>
      <xdr:row>750</xdr:row>
      <xdr:rowOff>138113</xdr:rowOff>
    </xdr:from>
    <xdr:to>
      <xdr:col>13</xdr:col>
      <xdr:colOff>130969</xdr:colOff>
      <xdr:row>765</xdr:row>
      <xdr:rowOff>345281</xdr:rowOff>
    </xdr:to>
    <xdr:cxnSp macro="">
      <xdr:nvCxnSpPr>
        <xdr:cNvPr id="7" name="直線コネクタ 6"/>
        <xdr:cNvCxnSpPr/>
      </xdr:nvCxnSpPr>
      <xdr:spPr>
        <a:xfrm>
          <a:off x="2738441" y="49215676"/>
          <a:ext cx="23809" cy="58745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96196</xdr:colOff>
      <xdr:row>752</xdr:row>
      <xdr:rowOff>92775</xdr:rowOff>
    </xdr:from>
    <xdr:to>
      <xdr:col>22</xdr:col>
      <xdr:colOff>184303</xdr:colOff>
      <xdr:row>754</xdr:row>
      <xdr:rowOff>117557</xdr:rowOff>
    </xdr:to>
    <xdr:sp macro="" textlink="">
      <xdr:nvSpPr>
        <xdr:cNvPr id="8" name="テキスト ボックス 7"/>
        <xdr:cNvSpPr txBox="1"/>
      </xdr:nvSpPr>
      <xdr:spPr>
        <a:xfrm>
          <a:off x="2929884" y="50527650"/>
          <a:ext cx="1707357" cy="73915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baseline="0">
              <a:effectLst/>
              <a:latin typeface="+mn-lt"/>
              <a:ea typeface="+mn-ea"/>
              <a:cs typeface="+mn-cs"/>
            </a:rPr>
            <a:t>随意契約（参加者確認公募）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193786</xdr:colOff>
      <xdr:row>765</xdr:row>
      <xdr:rowOff>25606</xdr:rowOff>
    </xdr:from>
    <xdr:to>
      <xdr:col>41</xdr:col>
      <xdr:colOff>23813</xdr:colOff>
      <xdr:row>768</xdr:row>
      <xdr:rowOff>166678</xdr:rowOff>
    </xdr:to>
    <xdr:grpSp>
      <xdr:nvGrpSpPr>
        <xdr:cNvPr id="9" name="グループ化 8"/>
        <xdr:cNvGrpSpPr/>
      </xdr:nvGrpSpPr>
      <xdr:grpSpPr>
        <a:xfrm>
          <a:off x="4309931" y="54539982"/>
          <a:ext cx="3064941" cy="1835402"/>
          <a:chOff x="4741976" y="53194149"/>
          <a:chExt cx="3430260" cy="1503051"/>
        </a:xfrm>
      </xdr:grpSpPr>
      <xdr:sp macro="" textlink="">
        <xdr:nvSpPr>
          <xdr:cNvPr id="10" name="テキスト ボックス 9"/>
          <xdr:cNvSpPr txBox="1"/>
        </xdr:nvSpPr>
        <xdr:spPr bwMode="auto">
          <a:xfrm>
            <a:off x="4763378" y="53194149"/>
            <a:ext cx="3368591" cy="550663"/>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（株）メディア総合研究所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ja-JP" altLang="en-US" sz="1100" b="0" i="0" baseline="0">
                <a:effectLst/>
                <a:latin typeface="+mn-lt"/>
                <a:ea typeface="+mn-ea"/>
                <a:cs typeface="+mn-cs"/>
              </a:rPr>
              <a:t>２．０</a:t>
            </a:r>
            <a:r>
              <a:rPr kumimoji="1" lang="ja-JP" altLang="ja-JP" sz="1100" b="0" i="0" baseline="0">
                <a:effectLst/>
                <a:latin typeface="+mn-lt"/>
                <a:ea typeface="+mn-ea"/>
                <a:cs typeface="+mn-cs"/>
              </a:rPr>
              <a:t>百万円</a:t>
            </a:r>
            <a:endParaRPr lang="ja-JP" altLang="ja-JP">
              <a:effectLst/>
            </a:endParaRPr>
          </a:p>
        </xdr:txBody>
      </xdr:sp>
      <xdr:sp macro="" textlink="">
        <xdr:nvSpPr>
          <xdr:cNvPr id="11" name="テキスト ボックス 10"/>
          <xdr:cNvSpPr txBox="1"/>
        </xdr:nvSpPr>
        <xdr:spPr bwMode="auto">
          <a:xfrm>
            <a:off x="4811005" y="53784790"/>
            <a:ext cx="3297152" cy="91241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カルタヘナ法関連図書の英語翻訳業務（関連通知及び農作物分野）</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カルタヘナ法関連図書の英語翻訳業務（動物医薬品等）</a:t>
            </a:r>
            <a:endParaRPr lang="ja-JP" altLang="ja-JP">
              <a:effectLst/>
            </a:endParaRPr>
          </a:p>
          <a:p>
            <a:endParaRPr lang="ja-JP" altLang="ja-JP">
              <a:effectLst/>
            </a:endParaRPr>
          </a:p>
        </xdr:txBody>
      </xdr:sp>
      <xdr:sp macro="" textlink="">
        <xdr:nvSpPr>
          <xdr:cNvPr id="12" name="大かっこ 11"/>
          <xdr:cNvSpPr/>
        </xdr:nvSpPr>
        <xdr:spPr bwMode="auto">
          <a:xfrm>
            <a:off x="4741976" y="53795747"/>
            <a:ext cx="3430260" cy="746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753</xdr:row>
      <xdr:rowOff>314326</xdr:rowOff>
    </xdr:from>
    <xdr:to>
      <xdr:col>24</xdr:col>
      <xdr:colOff>8376</xdr:colOff>
      <xdr:row>753</xdr:row>
      <xdr:rowOff>314327</xdr:rowOff>
    </xdr:to>
    <xdr:cxnSp macro="">
      <xdr:nvCxnSpPr>
        <xdr:cNvPr id="13" name="直線矢印コネクタ 12"/>
        <xdr:cNvCxnSpPr/>
      </xdr:nvCxnSpPr>
      <xdr:spPr>
        <a:xfrm flipV="1">
          <a:off x="2738438" y="51106389"/>
          <a:ext cx="2127688"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113961</xdr:colOff>
      <xdr:row>765</xdr:row>
      <xdr:rowOff>305277</xdr:rowOff>
    </xdr:from>
    <xdr:to>
      <xdr:col>24</xdr:col>
      <xdr:colOff>8519</xdr:colOff>
      <xdr:row>765</xdr:row>
      <xdr:rowOff>305278</xdr:rowOff>
    </xdr:to>
    <xdr:cxnSp macro="">
      <xdr:nvCxnSpPr>
        <xdr:cNvPr id="14" name="直線矢印コネクタ 13"/>
        <xdr:cNvCxnSpPr/>
      </xdr:nvCxnSpPr>
      <xdr:spPr>
        <a:xfrm flipV="1">
          <a:off x="2745242" y="55693152"/>
          <a:ext cx="2121027"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67053</xdr:colOff>
      <xdr:row>748</xdr:row>
      <xdr:rowOff>190500</xdr:rowOff>
    </xdr:from>
    <xdr:to>
      <xdr:col>40</xdr:col>
      <xdr:colOff>116682</xdr:colOff>
      <xdr:row>752</xdr:row>
      <xdr:rowOff>80964</xdr:rowOff>
    </xdr:to>
    <xdr:sp macro="" textlink="">
      <xdr:nvSpPr>
        <xdr:cNvPr id="15" name="テキスト ボックス 14"/>
        <xdr:cNvSpPr txBox="1"/>
      </xdr:nvSpPr>
      <xdr:spPr>
        <a:xfrm>
          <a:off x="4924803" y="49196625"/>
          <a:ext cx="3288129" cy="131921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０．７百万円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192882</xdr:colOff>
      <xdr:row>749</xdr:row>
      <xdr:rowOff>14289</xdr:rowOff>
    </xdr:from>
    <xdr:to>
      <xdr:col>39</xdr:col>
      <xdr:colOff>116682</xdr:colOff>
      <xdr:row>751</xdr:row>
      <xdr:rowOff>323851</xdr:rowOff>
    </xdr:to>
    <xdr:sp macro="" textlink="">
      <xdr:nvSpPr>
        <xdr:cNvPr id="16" name="大かっこ 15"/>
        <xdr:cNvSpPr/>
      </xdr:nvSpPr>
      <xdr:spPr>
        <a:xfrm>
          <a:off x="4848226" y="49377602"/>
          <a:ext cx="3162300" cy="1023937"/>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22604</xdr:colOff>
      <xdr:row>756</xdr:row>
      <xdr:rowOff>338138</xdr:rowOff>
    </xdr:from>
    <xdr:to>
      <xdr:col>41</xdr:col>
      <xdr:colOff>9905</xdr:colOff>
      <xdr:row>760</xdr:row>
      <xdr:rowOff>119063</xdr:rowOff>
    </xdr:to>
    <xdr:grpSp>
      <xdr:nvGrpSpPr>
        <xdr:cNvPr id="17" name="グループ化 71"/>
        <xdr:cNvGrpSpPr>
          <a:grpSpLocks/>
        </xdr:cNvGrpSpPr>
      </xdr:nvGrpSpPr>
      <xdr:grpSpPr bwMode="auto">
        <a:xfrm>
          <a:off x="4325663" y="51329385"/>
          <a:ext cx="3035301" cy="1215278"/>
          <a:chOff x="4496107" y="31398004"/>
          <a:chExt cx="3287076" cy="1942656"/>
        </a:xfrm>
      </xdr:grpSpPr>
      <xdr:sp macro="" textlink="">
        <xdr:nvSpPr>
          <xdr:cNvPr id="18" name="テキスト ボックス 17"/>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一財</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３．９</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9" name="テキスト ボックス 18"/>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20" name="大かっこ 19"/>
          <xdr:cNvSpPr/>
        </xdr:nvSpPr>
        <xdr:spPr>
          <a:xfrm>
            <a:off x="4511470" y="32452568"/>
            <a:ext cx="3232442" cy="555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757</xdr:row>
      <xdr:rowOff>314326</xdr:rowOff>
    </xdr:from>
    <xdr:to>
      <xdr:col>24</xdr:col>
      <xdr:colOff>8376</xdr:colOff>
      <xdr:row>757</xdr:row>
      <xdr:rowOff>314327</xdr:rowOff>
    </xdr:to>
    <xdr:cxnSp macro="">
      <xdr:nvCxnSpPr>
        <xdr:cNvPr id="21" name="直線矢印コネクタ 20"/>
        <xdr:cNvCxnSpPr/>
      </xdr:nvCxnSpPr>
      <xdr:spPr>
        <a:xfrm flipV="1">
          <a:off x="2738438" y="52535139"/>
          <a:ext cx="2127688"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22605</xdr:colOff>
      <xdr:row>761</xdr:row>
      <xdr:rowOff>52390</xdr:rowOff>
    </xdr:from>
    <xdr:to>
      <xdr:col>41</xdr:col>
      <xdr:colOff>9906</xdr:colOff>
      <xdr:row>764</xdr:row>
      <xdr:rowOff>178597</xdr:rowOff>
    </xdr:to>
    <xdr:grpSp>
      <xdr:nvGrpSpPr>
        <xdr:cNvPr id="22" name="グループ化 71"/>
        <xdr:cNvGrpSpPr>
          <a:grpSpLocks/>
        </xdr:cNvGrpSpPr>
      </xdr:nvGrpSpPr>
      <xdr:grpSpPr bwMode="auto">
        <a:xfrm>
          <a:off x="4325664" y="52827614"/>
          <a:ext cx="3035301" cy="1201971"/>
          <a:chOff x="4496108" y="31398031"/>
          <a:chExt cx="3287076" cy="1923537"/>
        </a:xfrm>
      </xdr:grpSpPr>
      <xdr:sp macro="" textlink="">
        <xdr:nvSpPr>
          <xdr:cNvPr id="23" name="テキスト ボックス 22"/>
          <xdr:cNvSpPr txBox="1"/>
        </xdr:nvSpPr>
        <xdr:spPr>
          <a:xfrm>
            <a:off x="4496108" y="31398031"/>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アーキコアテクノ</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０．８</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4" name="テキスト ボックス 23"/>
          <xdr:cNvSpPr txBox="1"/>
        </xdr:nvSpPr>
        <xdr:spPr>
          <a:xfrm>
            <a:off x="4559846" y="32368762"/>
            <a:ext cx="3223338" cy="952806"/>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運用・保守業務</a:t>
            </a:r>
          </a:p>
        </xdr:txBody>
      </xdr:sp>
      <xdr:sp macro="" textlink="">
        <xdr:nvSpPr>
          <xdr:cNvPr id="25" name="大かっこ 24"/>
          <xdr:cNvSpPr/>
        </xdr:nvSpPr>
        <xdr:spPr>
          <a:xfrm>
            <a:off x="4511470" y="32452567"/>
            <a:ext cx="3232442" cy="555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761</xdr:row>
      <xdr:rowOff>314326</xdr:rowOff>
    </xdr:from>
    <xdr:to>
      <xdr:col>24</xdr:col>
      <xdr:colOff>8376</xdr:colOff>
      <xdr:row>761</xdr:row>
      <xdr:rowOff>314327</xdr:rowOff>
    </xdr:to>
    <xdr:cxnSp macro="">
      <xdr:nvCxnSpPr>
        <xdr:cNvPr id="26" name="直線矢印コネクタ 25"/>
        <xdr:cNvCxnSpPr/>
      </xdr:nvCxnSpPr>
      <xdr:spPr>
        <a:xfrm flipV="1">
          <a:off x="2738438" y="53963889"/>
          <a:ext cx="2127688"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116230</xdr:colOff>
      <xdr:row>756</xdr:row>
      <xdr:rowOff>106081</xdr:rowOff>
    </xdr:from>
    <xdr:to>
      <xdr:col>22</xdr:col>
      <xdr:colOff>183359</xdr:colOff>
      <xdr:row>758</xdr:row>
      <xdr:rowOff>120722</xdr:rowOff>
    </xdr:to>
    <xdr:sp macro="" textlink="">
      <xdr:nvSpPr>
        <xdr:cNvPr id="27" name="テキスト ボックス 26"/>
        <xdr:cNvSpPr txBox="1"/>
      </xdr:nvSpPr>
      <xdr:spPr>
        <a:xfrm>
          <a:off x="2949918" y="51969706"/>
          <a:ext cx="1686379" cy="72901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随意契約（参加者確認公募）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134370</xdr:colOff>
      <xdr:row>760</xdr:row>
      <xdr:rowOff>97742</xdr:rowOff>
    </xdr:from>
    <xdr:to>
      <xdr:col>22</xdr:col>
      <xdr:colOff>201499</xdr:colOff>
      <xdr:row>761</xdr:row>
      <xdr:rowOff>305223</xdr:rowOff>
    </xdr:to>
    <xdr:sp macro="" textlink="">
      <xdr:nvSpPr>
        <xdr:cNvPr id="28" name="テキスト ボックス 27"/>
        <xdr:cNvSpPr txBox="1"/>
      </xdr:nvSpPr>
      <xdr:spPr>
        <a:xfrm>
          <a:off x="2968058" y="53390117"/>
          <a:ext cx="1686379" cy="56466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39123</xdr:colOff>
      <xdr:row>764</xdr:row>
      <xdr:rowOff>500286</xdr:rowOff>
    </xdr:from>
    <xdr:to>
      <xdr:col>23</xdr:col>
      <xdr:colOff>142877</xdr:colOff>
      <xdr:row>765</xdr:row>
      <xdr:rowOff>195259</xdr:rowOff>
    </xdr:to>
    <xdr:sp macro="" textlink="">
      <xdr:nvSpPr>
        <xdr:cNvPr id="29" name="テキスト ボックス 28"/>
        <xdr:cNvSpPr txBox="1"/>
      </xdr:nvSpPr>
      <xdr:spPr>
        <a:xfrm>
          <a:off x="2872811" y="55221411"/>
          <a:ext cx="1925410" cy="36172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5" zoomScaleNormal="75" zoomScaleSheetLayoutView="85"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234</v>
      </c>
      <c r="AT2" s="192"/>
      <c r="AU2" s="192"/>
      <c r="AV2" s="83" t="str">
        <f>IF(AW2="","","-")</f>
        <v/>
      </c>
      <c r="AW2" s="379"/>
      <c r="AX2" s="379"/>
    </row>
    <row r="3" spans="1:50" ht="21" customHeight="1" thickBot="1" x14ac:dyDescent="0.25">
      <c r="A3" s="504" t="s">
        <v>616</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626</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629</v>
      </c>
      <c r="H5" s="540"/>
      <c r="I5" s="540"/>
      <c r="J5" s="540"/>
      <c r="K5" s="540"/>
      <c r="L5" s="540"/>
      <c r="M5" s="541" t="s">
        <v>65</v>
      </c>
      <c r="N5" s="542"/>
      <c r="O5" s="542"/>
      <c r="P5" s="542"/>
      <c r="Q5" s="542"/>
      <c r="R5" s="543"/>
      <c r="S5" s="544" t="s">
        <v>630</v>
      </c>
      <c r="T5" s="540"/>
      <c r="U5" s="540"/>
      <c r="V5" s="540"/>
      <c r="W5" s="540"/>
      <c r="X5" s="545"/>
      <c r="Y5" s="698" t="s">
        <v>3</v>
      </c>
      <c r="Z5" s="699"/>
      <c r="AA5" s="699"/>
      <c r="AB5" s="699"/>
      <c r="AC5" s="699"/>
      <c r="AD5" s="700"/>
      <c r="AE5" s="701" t="s">
        <v>631</v>
      </c>
      <c r="AF5" s="701"/>
      <c r="AG5" s="701"/>
      <c r="AH5" s="701"/>
      <c r="AI5" s="701"/>
      <c r="AJ5" s="701"/>
      <c r="AK5" s="701"/>
      <c r="AL5" s="701"/>
      <c r="AM5" s="701"/>
      <c r="AN5" s="701"/>
      <c r="AO5" s="701"/>
      <c r="AP5" s="702"/>
      <c r="AQ5" s="703" t="s">
        <v>756</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4" customHeight="1" x14ac:dyDescent="0.2">
      <c r="A7" s="805" t="s">
        <v>22</v>
      </c>
      <c r="B7" s="806"/>
      <c r="C7" s="806"/>
      <c r="D7" s="806"/>
      <c r="E7" s="806"/>
      <c r="F7" s="807"/>
      <c r="G7" s="808" t="s">
        <v>632</v>
      </c>
      <c r="H7" s="809"/>
      <c r="I7" s="809"/>
      <c r="J7" s="809"/>
      <c r="K7" s="809"/>
      <c r="L7" s="809"/>
      <c r="M7" s="809"/>
      <c r="N7" s="809"/>
      <c r="O7" s="809"/>
      <c r="P7" s="809"/>
      <c r="Q7" s="809"/>
      <c r="R7" s="809"/>
      <c r="S7" s="809"/>
      <c r="T7" s="809"/>
      <c r="U7" s="809"/>
      <c r="V7" s="809"/>
      <c r="W7" s="809"/>
      <c r="X7" s="810"/>
      <c r="Y7" s="377" t="s">
        <v>303</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634</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23</v>
      </c>
      <c r="Q13" s="149"/>
      <c r="R13" s="149"/>
      <c r="S13" s="149"/>
      <c r="T13" s="149"/>
      <c r="U13" s="149"/>
      <c r="V13" s="150"/>
      <c r="W13" s="148">
        <v>19</v>
      </c>
      <c r="X13" s="149"/>
      <c r="Y13" s="149"/>
      <c r="Z13" s="149"/>
      <c r="AA13" s="149"/>
      <c r="AB13" s="149"/>
      <c r="AC13" s="150"/>
      <c r="AD13" s="148">
        <v>17</v>
      </c>
      <c r="AE13" s="149"/>
      <c r="AF13" s="149"/>
      <c r="AG13" s="149"/>
      <c r="AH13" s="149"/>
      <c r="AI13" s="149"/>
      <c r="AJ13" s="150"/>
      <c r="AK13" s="148">
        <v>17</v>
      </c>
      <c r="AL13" s="149"/>
      <c r="AM13" s="149"/>
      <c r="AN13" s="149"/>
      <c r="AO13" s="149"/>
      <c r="AP13" s="149"/>
      <c r="AQ13" s="150"/>
      <c r="AR13" s="145">
        <v>16</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673</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674</v>
      </c>
      <c r="AL15" s="149"/>
      <c r="AM15" s="149"/>
      <c r="AN15" s="149"/>
      <c r="AO15" s="149"/>
      <c r="AP15" s="149"/>
      <c r="AQ15" s="150"/>
      <c r="AR15" s="148" t="s">
        <v>760</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675</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674</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23</v>
      </c>
      <c r="Q18" s="155"/>
      <c r="R18" s="155"/>
      <c r="S18" s="155"/>
      <c r="T18" s="155"/>
      <c r="U18" s="155"/>
      <c r="V18" s="156"/>
      <c r="W18" s="154">
        <f>SUM(W13:AC17)</f>
        <v>19</v>
      </c>
      <c r="X18" s="155"/>
      <c r="Y18" s="155"/>
      <c r="Z18" s="155"/>
      <c r="AA18" s="155"/>
      <c r="AB18" s="155"/>
      <c r="AC18" s="156"/>
      <c r="AD18" s="154">
        <f>SUM(AD13:AJ17)</f>
        <v>17</v>
      </c>
      <c r="AE18" s="155"/>
      <c r="AF18" s="155"/>
      <c r="AG18" s="155"/>
      <c r="AH18" s="155"/>
      <c r="AI18" s="155"/>
      <c r="AJ18" s="156"/>
      <c r="AK18" s="154">
        <f>SUM(AK13:AQ17)</f>
        <v>17</v>
      </c>
      <c r="AL18" s="155"/>
      <c r="AM18" s="155"/>
      <c r="AN18" s="155"/>
      <c r="AO18" s="155"/>
      <c r="AP18" s="155"/>
      <c r="AQ18" s="156"/>
      <c r="AR18" s="154">
        <f>SUM(AR13:AX17)</f>
        <v>16</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14</v>
      </c>
      <c r="Q19" s="149"/>
      <c r="R19" s="149"/>
      <c r="S19" s="149"/>
      <c r="T19" s="149"/>
      <c r="U19" s="149"/>
      <c r="V19" s="150"/>
      <c r="W19" s="148">
        <v>11</v>
      </c>
      <c r="X19" s="149"/>
      <c r="Y19" s="149"/>
      <c r="Z19" s="149"/>
      <c r="AA19" s="149"/>
      <c r="AB19" s="149"/>
      <c r="AC19" s="150"/>
      <c r="AD19" s="148">
        <v>12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0.60869565217391308</v>
      </c>
      <c r="Q20" s="520"/>
      <c r="R20" s="520"/>
      <c r="S20" s="520"/>
      <c r="T20" s="520"/>
      <c r="U20" s="520"/>
      <c r="V20" s="520"/>
      <c r="W20" s="520">
        <f t="shared" ref="W20" si="0">IF(W18=0, "-", SUM(W19)/W18)</f>
        <v>0.57894736842105265</v>
      </c>
      <c r="X20" s="520"/>
      <c r="Y20" s="520"/>
      <c r="Z20" s="520"/>
      <c r="AA20" s="520"/>
      <c r="AB20" s="520"/>
      <c r="AC20" s="520"/>
      <c r="AD20" s="520">
        <f t="shared" ref="AD20" si="1">IF(AD18=0, "-", SUM(AD19)/AD18)</f>
        <v>0.70588235294117652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272</v>
      </c>
      <c r="H21" s="904"/>
      <c r="I21" s="904"/>
      <c r="J21" s="904"/>
      <c r="K21" s="904"/>
      <c r="L21" s="904"/>
      <c r="M21" s="904"/>
      <c r="N21" s="904"/>
      <c r="O21" s="904"/>
      <c r="P21" s="520">
        <f>IF(P19=0, "-", SUM(P19)/SUM(P13,P14))</f>
        <v>0.60869565217391308</v>
      </c>
      <c r="Q21" s="520"/>
      <c r="R21" s="520"/>
      <c r="S21" s="520"/>
      <c r="T21" s="520"/>
      <c r="U21" s="520"/>
      <c r="V21" s="520"/>
      <c r="W21" s="520">
        <f t="shared" ref="W21" si="2">IF(W19=0, "-", SUM(W19)/SUM(W13,W14))</f>
        <v>0.57894736842105265</v>
      </c>
      <c r="X21" s="520"/>
      <c r="Y21" s="520"/>
      <c r="Z21" s="520"/>
      <c r="AA21" s="520"/>
      <c r="AB21" s="520"/>
      <c r="AC21" s="520"/>
      <c r="AD21" s="520">
        <f t="shared" ref="AD21" si="3">IF(AD19=0, "-", SUM(AD19)/SUM(AD13,AD14))</f>
        <v>0.70588235294117652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621</v>
      </c>
      <c r="B22" s="124"/>
      <c r="C22" s="124"/>
      <c r="D22" s="124"/>
      <c r="E22" s="124"/>
      <c r="F22" s="125"/>
      <c r="G22" s="114" t="s">
        <v>252</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637</v>
      </c>
      <c r="H23" s="118"/>
      <c r="I23" s="118"/>
      <c r="J23" s="118"/>
      <c r="K23" s="118"/>
      <c r="L23" s="118"/>
      <c r="M23" s="118"/>
      <c r="N23" s="118"/>
      <c r="O23" s="119"/>
      <c r="P23" s="145">
        <v>12</v>
      </c>
      <c r="Q23" s="146"/>
      <c r="R23" s="146"/>
      <c r="S23" s="146"/>
      <c r="T23" s="146"/>
      <c r="U23" s="146"/>
      <c r="V23" s="147"/>
      <c r="W23" s="145">
        <v>11</v>
      </c>
      <c r="X23" s="146"/>
      <c r="Y23" s="146"/>
      <c r="Z23" s="146"/>
      <c r="AA23" s="146"/>
      <c r="AB23" s="146"/>
      <c r="AC23" s="147"/>
      <c r="AD23" s="134" t="s">
        <v>761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638</v>
      </c>
      <c r="H24" s="121"/>
      <c r="I24" s="121"/>
      <c r="J24" s="121"/>
      <c r="K24" s="121"/>
      <c r="L24" s="121"/>
      <c r="M24" s="121"/>
      <c r="N24" s="121"/>
      <c r="O24" s="122"/>
      <c r="P24" s="148">
        <v>2</v>
      </c>
      <c r="Q24" s="149"/>
      <c r="R24" s="149"/>
      <c r="S24" s="149"/>
      <c r="T24" s="149"/>
      <c r="U24" s="149"/>
      <c r="V24" s="150"/>
      <c r="W24" s="148">
        <v>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639</v>
      </c>
      <c r="H25" s="121"/>
      <c r="I25" s="121"/>
      <c r="J25" s="121"/>
      <c r="K25" s="121"/>
      <c r="L25" s="121"/>
      <c r="M25" s="121"/>
      <c r="N25" s="121"/>
      <c r="O25" s="122"/>
      <c r="P25" s="148">
        <v>2</v>
      </c>
      <c r="Q25" s="149"/>
      <c r="R25" s="149"/>
      <c r="S25" s="149"/>
      <c r="T25" s="149"/>
      <c r="U25" s="149"/>
      <c r="V25" s="150"/>
      <c r="W25" s="148">
        <v>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t="s">
        <v>640</v>
      </c>
      <c r="H26" s="121"/>
      <c r="I26" s="121"/>
      <c r="J26" s="121"/>
      <c r="K26" s="121"/>
      <c r="L26" s="121"/>
      <c r="M26" s="121"/>
      <c r="N26" s="121"/>
      <c r="O26" s="122"/>
      <c r="P26" s="148">
        <v>1</v>
      </c>
      <c r="Q26" s="149"/>
      <c r="R26" s="149"/>
      <c r="S26" s="149"/>
      <c r="T26" s="149"/>
      <c r="U26" s="149"/>
      <c r="V26" s="150"/>
      <c r="W26" s="148">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253</v>
      </c>
      <c r="H29" s="214"/>
      <c r="I29" s="214"/>
      <c r="J29" s="214"/>
      <c r="K29" s="214"/>
      <c r="L29" s="214"/>
      <c r="M29" s="214"/>
      <c r="N29" s="214"/>
      <c r="O29" s="215"/>
      <c r="P29" s="148">
        <f>AK13</f>
        <v>17</v>
      </c>
      <c r="Q29" s="149"/>
      <c r="R29" s="149"/>
      <c r="S29" s="149"/>
      <c r="T29" s="149"/>
      <c r="U29" s="149"/>
      <c r="V29" s="150"/>
      <c r="W29" s="196">
        <f>AR13</f>
        <v>16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268</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304</v>
      </c>
      <c r="AF30" s="368"/>
      <c r="AG30" s="368"/>
      <c r="AH30" s="369"/>
      <c r="AI30" s="370" t="s">
        <v>326</v>
      </c>
      <c r="AJ30" s="370"/>
      <c r="AK30" s="370"/>
      <c r="AL30" s="367"/>
      <c r="AM30" s="370" t="s">
        <v>423</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636</v>
      </c>
      <c r="AV31" s="256"/>
      <c r="AW31" s="360" t="s">
        <v>175</v>
      </c>
      <c r="AX31" s="361"/>
    </row>
    <row r="32" spans="1:50" ht="23.25" customHeight="1" x14ac:dyDescent="0.2">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v>0</v>
      </c>
      <c r="AF32" s="349"/>
      <c r="AG32" s="349"/>
      <c r="AH32" s="349"/>
      <c r="AI32" s="348">
        <v>0</v>
      </c>
      <c r="AJ32" s="349"/>
      <c r="AK32" s="349"/>
      <c r="AL32" s="349"/>
      <c r="AM32" s="348">
        <v>0</v>
      </c>
      <c r="AN32" s="349"/>
      <c r="AO32" s="349"/>
      <c r="AP32" s="349"/>
      <c r="AQ32" s="151">
        <v>0</v>
      </c>
      <c r="AR32" s="152"/>
      <c r="AS32" s="152"/>
      <c r="AT32" s="153"/>
      <c r="AU32" s="349" t="s">
        <v>749</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0</v>
      </c>
      <c r="AF33" s="349"/>
      <c r="AG33" s="349"/>
      <c r="AH33" s="349"/>
      <c r="AI33" s="348">
        <v>0</v>
      </c>
      <c r="AJ33" s="349"/>
      <c r="AK33" s="349"/>
      <c r="AL33" s="349"/>
      <c r="AM33" s="348">
        <v>0</v>
      </c>
      <c r="AN33" s="349"/>
      <c r="AO33" s="349"/>
      <c r="AP33" s="349"/>
      <c r="AQ33" s="151">
        <v>0</v>
      </c>
      <c r="AR33" s="152"/>
      <c r="AS33" s="152"/>
      <c r="AT33" s="153"/>
      <c r="AU33" s="349" t="s">
        <v>750</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636</v>
      </c>
      <c r="AR34" s="152"/>
      <c r="AS34" s="152"/>
      <c r="AT34" s="153"/>
      <c r="AU34" s="349" t="s">
        <v>750</v>
      </c>
      <c r="AV34" s="349"/>
      <c r="AW34" s="349"/>
      <c r="AX34" s="350"/>
    </row>
    <row r="35" spans="1:51" ht="23.25" customHeight="1" x14ac:dyDescent="0.2">
      <c r="A35" s="876" t="s">
        <v>294</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268</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268</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268</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268</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269</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264</v>
      </c>
      <c r="X65" s="849"/>
      <c r="Y65" s="852"/>
      <c r="Z65" s="852"/>
      <c r="AA65" s="853"/>
      <c r="AB65" s="846" t="s">
        <v>11</v>
      </c>
      <c r="AC65" s="842"/>
      <c r="AD65" s="843"/>
      <c r="AE65" s="320" t="s">
        <v>304</v>
      </c>
      <c r="AF65" s="320"/>
      <c r="AG65" s="320"/>
      <c r="AH65" s="320"/>
      <c r="AI65" s="320" t="s">
        <v>326</v>
      </c>
      <c r="AJ65" s="320"/>
      <c r="AK65" s="320"/>
      <c r="AL65" s="320"/>
      <c r="AM65" s="320" t="s">
        <v>423</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267</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284</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284</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285</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273</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283</v>
      </c>
      <c r="X70" s="923"/>
      <c r="Y70" s="928" t="s">
        <v>12</v>
      </c>
      <c r="Z70" s="928"/>
      <c r="AA70" s="929"/>
      <c r="AB70" s="930" t="s">
        <v>284</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284</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285</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269</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297</v>
      </c>
      <c r="B78" s="892"/>
      <c r="C78" s="892"/>
      <c r="D78" s="892"/>
      <c r="E78" s="889" t="s">
        <v>247</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263</v>
      </c>
      <c r="AP79" s="112"/>
      <c r="AQ79" s="112"/>
      <c r="AR79" s="62" t="s">
        <v>261</v>
      </c>
      <c r="AS79" s="111"/>
      <c r="AT79" s="112"/>
      <c r="AU79" s="112"/>
      <c r="AV79" s="112"/>
      <c r="AW79" s="112"/>
      <c r="AX79" s="113"/>
      <c r="AY79">
        <f>COUNTIF($AR$79,"☑")</f>
        <v>0</v>
      </c>
    </row>
    <row r="80" spans="1:51" ht="18.75" hidden="1" customHeight="1" x14ac:dyDescent="0.2">
      <c r="A80" s="500" t="s">
        <v>146</v>
      </c>
      <c r="B80" s="825" t="s">
        <v>260</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614</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270</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304</v>
      </c>
      <c r="AF100" s="803"/>
      <c r="AG100" s="803"/>
      <c r="AH100" s="804"/>
      <c r="AI100" s="802" t="s">
        <v>326</v>
      </c>
      <c r="AJ100" s="803"/>
      <c r="AK100" s="803"/>
      <c r="AL100" s="804"/>
      <c r="AM100" s="802" t="s">
        <v>423</v>
      </c>
      <c r="AN100" s="803"/>
      <c r="AO100" s="803"/>
      <c r="AP100" s="804"/>
      <c r="AQ100" s="905" t="s">
        <v>331</v>
      </c>
      <c r="AR100" s="906"/>
      <c r="AS100" s="906"/>
      <c r="AT100" s="907"/>
      <c r="AU100" s="905" t="s">
        <v>455</v>
      </c>
      <c r="AV100" s="906"/>
      <c r="AW100" s="906"/>
      <c r="AX100" s="908"/>
    </row>
    <row r="101" spans="1:60" ht="23.25" customHeight="1" x14ac:dyDescent="0.2">
      <c r="A101" s="472"/>
      <c r="B101" s="473"/>
      <c r="C101" s="473"/>
      <c r="D101" s="473"/>
      <c r="E101" s="473"/>
      <c r="F101" s="474"/>
      <c r="G101" s="176" t="s">
        <v>679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676</v>
      </c>
      <c r="AC101" s="532"/>
      <c r="AD101" s="532"/>
      <c r="AE101" s="343">
        <v>13</v>
      </c>
      <c r="AF101" s="343"/>
      <c r="AG101" s="343"/>
      <c r="AH101" s="343"/>
      <c r="AI101" s="343">
        <v>14</v>
      </c>
      <c r="AJ101" s="343"/>
      <c r="AK101" s="343"/>
      <c r="AL101" s="343"/>
      <c r="AM101" s="343">
        <v>10</v>
      </c>
      <c r="AN101" s="343"/>
      <c r="AO101" s="343"/>
      <c r="AP101" s="343"/>
      <c r="AQ101" s="343" t="s">
        <v>674</v>
      </c>
      <c r="AR101" s="343"/>
      <c r="AS101" s="343"/>
      <c r="AT101" s="343"/>
      <c r="AU101" s="348" t="s">
        <v>677</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676</v>
      </c>
      <c r="AC102" s="532"/>
      <c r="AD102" s="532"/>
      <c r="AE102" s="343">
        <v>20</v>
      </c>
      <c r="AF102" s="343"/>
      <c r="AG102" s="343"/>
      <c r="AH102" s="343"/>
      <c r="AI102" s="343">
        <v>20</v>
      </c>
      <c r="AJ102" s="343"/>
      <c r="AK102" s="343"/>
      <c r="AL102" s="343"/>
      <c r="AM102" s="343">
        <v>20</v>
      </c>
      <c r="AN102" s="343"/>
      <c r="AO102" s="343"/>
      <c r="AP102" s="343"/>
      <c r="AQ102" s="343">
        <v>20</v>
      </c>
      <c r="AR102" s="343"/>
      <c r="AS102" s="343"/>
      <c r="AT102" s="343"/>
      <c r="AU102" s="356">
        <v>20</v>
      </c>
      <c r="AV102" s="357"/>
      <c r="AW102" s="357"/>
      <c r="AX102" s="909"/>
    </row>
    <row r="103" spans="1:60" ht="31.5" customHeight="1" x14ac:dyDescent="0.2">
      <c r="A103" s="469" t="s">
        <v>270</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455</v>
      </c>
      <c r="AV103" s="346"/>
      <c r="AW103" s="346"/>
      <c r="AX103" s="347"/>
      <c r="AY103">
        <f>COUNTA($G$104)</f>
        <v>1</v>
      </c>
    </row>
    <row r="104" spans="1:60" ht="23.25" customHeight="1" x14ac:dyDescent="0.2">
      <c r="A104" s="472"/>
      <c r="B104" s="473"/>
      <c r="C104" s="473"/>
      <c r="D104" s="473"/>
      <c r="E104" s="473"/>
      <c r="F104" s="474"/>
      <c r="G104" s="176" t="s">
        <v>680</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645</v>
      </c>
      <c r="AC104" s="453"/>
      <c r="AD104" s="454"/>
      <c r="AE104" s="343">
        <v>47</v>
      </c>
      <c r="AF104" s="343"/>
      <c r="AG104" s="343"/>
      <c r="AH104" s="343"/>
      <c r="AI104" s="343">
        <v>39</v>
      </c>
      <c r="AJ104" s="343"/>
      <c r="AK104" s="343"/>
      <c r="AL104" s="343"/>
      <c r="AM104" s="343">
        <v>35</v>
      </c>
      <c r="AN104" s="343"/>
      <c r="AO104" s="343"/>
      <c r="AP104" s="343"/>
      <c r="AQ104" s="343" t="s">
        <v>678</v>
      </c>
      <c r="AR104" s="343"/>
      <c r="AS104" s="343"/>
      <c r="AT104" s="343"/>
      <c r="AU104" s="343" t="s">
        <v>678</v>
      </c>
      <c r="AV104" s="343"/>
      <c r="AW104" s="343"/>
      <c r="AX104" s="344"/>
      <c r="AY104">
        <f>$AY$103</f>
        <v>1</v>
      </c>
    </row>
    <row r="105" spans="1:60" ht="23.25"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645</v>
      </c>
      <c r="AC105" s="389"/>
      <c r="AD105" s="390"/>
      <c r="AE105" s="343">
        <v>50</v>
      </c>
      <c r="AF105" s="343"/>
      <c r="AG105" s="343"/>
      <c r="AH105" s="343"/>
      <c r="AI105" s="343">
        <v>50</v>
      </c>
      <c r="AJ105" s="343"/>
      <c r="AK105" s="343"/>
      <c r="AL105" s="343"/>
      <c r="AM105" s="343">
        <v>50</v>
      </c>
      <c r="AN105" s="343"/>
      <c r="AO105" s="343"/>
      <c r="AP105" s="343"/>
      <c r="AQ105" s="343">
        <v>50</v>
      </c>
      <c r="AR105" s="343"/>
      <c r="AS105" s="343"/>
      <c r="AT105" s="343"/>
      <c r="AU105" s="343">
        <v>50</v>
      </c>
      <c r="AV105" s="343"/>
      <c r="AW105" s="343"/>
      <c r="AX105" s="344"/>
      <c r="AY105">
        <f>$AY$103</f>
        <v>1</v>
      </c>
    </row>
    <row r="106" spans="1:60" ht="31.5" hidden="1" customHeight="1" x14ac:dyDescent="0.2">
      <c r="A106" s="469" t="s">
        <v>270</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455</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270</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455</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270</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455</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25" customHeight="1" x14ac:dyDescent="0.2">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2.6</v>
      </c>
      <c r="AF116" s="343"/>
      <c r="AG116" s="343"/>
      <c r="AH116" s="343"/>
      <c r="AI116" s="343">
        <v>2.8</v>
      </c>
      <c r="AJ116" s="343"/>
      <c r="AK116" s="343"/>
      <c r="AL116" s="343"/>
      <c r="AM116" s="343">
        <v>2</v>
      </c>
      <c r="AN116" s="343"/>
      <c r="AO116" s="343"/>
      <c r="AP116" s="343"/>
      <c r="AQ116" s="348">
        <v>2.5</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681</v>
      </c>
      <c r="AN117" s="291"/>
      <c r="AO117" s="291"/>
      <c r="AP117" s="291"/>
      <c r="AQ117" s="291" t="s">
        <v>755</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651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652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653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654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319</v>
      </c>
      <c r="B130" s="970"/>
      <c r="C130" s="969" t="s">
        <v>188</v>
      </c>
      <c r="D130" s="970"/>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0</v>
      </c>
    </row>
    <row r="133" spans="1:51" ht="18.75" hidden="1"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2">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1</v>
      </c>
    </row>
    <row r="149" spans="1:51" ht="18.75"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t="s">
        <v>636</v>
      </c>
      <c r="AR149" s="256"/>
      <c r="AS149" s="164" t="s">
        <v>185</v>
      </c>
      <c r="AT149" s="187"/>
      <c r="AU149" s="163" t="s">
        <v>636</v>
      </c>
      <c r="AV149" s="163"/>
      <c r="AW149" s="164" t="s">
        <v>175</v>
      </c>
      <c r="AX149" s="165"/>
      <c r="AY149">
        <f>$AY$148</f>
        <v>1</v>
      </c>
    </row>
    <row r="150" spans="1:51" ht="39.75" customHeight="1" x14ac:dyDescent="0.2">
      <c r="A150" s="973"/>
      <c r="B150" s="238"/>
      <c r="C150" s="237"/>
      <c r="D150" s="238"/>
      <c r="E150" s="237"/>
      <c r="F150" s="299"/>
      <c r="G150" s="217" t="s">
        <v>636</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636</v>
      </c>
      <c r="AC150" s="209"/>
      <c r="AD150" s="209"/>
      <c r="AE150" s="251" t="s">
        <v>636</v>
      </c>
      <c r="AF150" s="152"/>
      <c r="AG150" s="152"/>
      <c r="AH150" s="152"/>
      <c r="AI150" s="251" t="s">
        <v>636</v>
      </c>
      <c r="AJ150" s="152"/>
      <c r="AK150" s="152"/>
      <c r="AL150" s="152"/>
      <c r="AM150" s="251" t="s">
        <v>636</v>
      </c>
      <c r="AN150" s="152"/>
      <c r="AO150" s="152"/>
      <c r="AP150" s="152"/>
      <c r="AQ150" s="251" t="s">
        <v>636</v>
      </c>
      <c r="AR150" s="152"/>
      <c r="AS150" s="152"/>
      <c r="AT150" s="152"/>
      <c r="AU150" s="251" t="s">
        <v>636</v>
      </c>
      <c r="AV150" s="152"/>
      <c r="AW150" s="152"/>
      <c r="AX150" s="193"/>
      <c r="AY150">
        <f t="shared" ref="AY150:AY151" si="17">$AY$148</f>
        <v>1</v>
      </c>
    </row>
    <row r="151" spans="1:51" ht="39.75"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636</v>
      </c>
      <c r="AC151" s="160"/>
      <c r="AD151" s="160"/>
      <c r="AE151" s="251" t="s">
        <v>636</v>
      </c>
      <c r="AF151" s="152"/>
      <c r="AG151" s="152"/>
      <c r="AH151" s="152"/>
      <c r="AI151" s="251" t="s">
        <v>636</v>
      </c>
      <c r="AJ151" s="152"/>
      <c r="AK151" s="152"/>
      <c r="AL151" s="152"/>
      <c r="AM151" s="251" t="s">
        <v>636</v>
      </c>
      <c r="AN151" s="152"/>
      <c r="AO151" s="152"/>
      <c r="AP151" s="152"/>
      <c r="AQ151" s="251" t="s">
        <v>636</v>
      </c>
      <c r="AR151" s="152"/>
      <c r="AS151" s="152"/>
      <c r="AT151" s="152"/>
      <c r="AU151" s="251" t="s">
        <v>636</v>
      </c>
      <c r="AV151" s="152"/>
      <c r="AW151" s="152"/>
      <c r="AX151" s="193"/>
      <c r="AY151">
        <f t="shared" si="17"/>
        <v>1</v>
      </c>
    </row>
    <row r="152" spans="1:51" ht="22.5" customHeight="1" x14ac:dyDescent="0.2">
      <c r="A152" s="973"/>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2">
      <c r="A154" s="973"/>
      <c r="B154" s="238"/>
      <c r="C154" s="237"/>
      <c r="D154" s="238"/>
      <c r="E154" s="237"/>
      <c r="F154" s="299"/>
      <c r="G154" s="217" t="s">
        <v>656</v>
      </c>
      <c r="H154" s="176"/>
      <c r="I154" s="176"/>
      <c r="J154" s="176"/>
      <c r="K154" s="176"/>
      <c r="L154" s="176"/>
      <c r="M154" s="176"/>
      <c r="N154" s="176"/>
      <c r="O154" s="176"/>
      <c r="P154" s="218"/>
      <c r="Q154" s="175" t="s">
        <v>657</v>
      </c>
      <c r="R154" s="176"/>
      <c r="S154" s="176"/>
      <c r="T154" s="176"/>
      <c r="U154" s="176"/>
      <c r="V154" s="176"/>
      <c r="W154" s="176"/>
      <c r="X154" s="176"/>
      <c r="Y154" s="176"/>
      <c r="Z154" s="176"/>
      <c r="AA154" s="900"/>
      <c r="AB154" s="241" t="s">
        <v>636</v>
      </c>
      <c r="AC154" s="242"/>
      <c r="AD154" s="242"/>
      <c r="AE154" s="247" t="s">
        <v>658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685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67.5"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684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585</v>
      </c>
      <c r="D430" s="236"/>
      <c r="E430" s="224" t="s">
        <v>313</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1</v>
      </c>
    </row>
    <row r="460" spans="1:51" ht="23.25"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8"/>
      <c r="C482" s="237"/>
      <c r="D482" s="238"/>
      <c r="E482" s="175" t="s">
        <v>682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6.7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672</v>
      </c>
      <c r="AE702" s="875"/>
      <c r="AF702" s="875"/>
      <c r="AG702" s="864" t="s">
        <v>686</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672</v>
      </c>
      <c r="AE703" s="170"/>
      <c r="AF703" s="170"/>
      <c r="AG703" s="648" t="s">
        <v>687</v>
      </c>
      <c r="AH703" s="649"/>
      <c r="AI703" s="649"/>
      <c r="AJ703" s="649"/>
      <c r="AK703" s="649"/>
      <c r="AL703" s="649"/>
      <c r="AM703" s="649"/>
      <c r="AN703" s="649"/>
      <c r="AO703" s="649"/>
      <c r="AP703" s="649"/>
      <c r="AQ703" s="649"/>
      <c r="AR703" s="649"/>
      <c r="AS703" s="649"/>
      <c r="AT703" s="649"/>
      <c r="AU703" s="649"/>
      <c r="AV703" s="649"/>
      <c r="AW703" s="649"/>
      <c r="AX703" s="650"/>
    </row>
    <row r="704" spans="1:51" ht="63"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672</v>
      </c>
      <c r="AE704" s="567"/>
      <c r="AF704" s="567"/>
      <c r="AG704" s="409" t="s">
        <v>688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672</v>
      </c>
      <c r="AE705" s="717"/>
      <c r="AF705" s="717"/>
      <c r="AG705" s="175" t="s">
        <v>690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295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691</v>
      </c>
      <c r="AE708" s="652"/>
      <c r="AF708" s="652"/>
      <c r="AG708" s="507" t="s">
        <v>751</v>
      </c>
      <c r="AH708" s="508"/>
      <c r="AI708" s="508"/>
      <c r="AJ708" s="508"/>
      <c r="AK708" s="508"/>
      <c r="AL708" s="508"/>
      <c r="AM708" s="508"/>
      <c r="AN708" s="508"/>
      <c r="AO708" s="508"/>
      <c r="AP708" s="508"/>
      <c r="AQ708" s="508"/>
      <c r="AR708" s="508"/>
      <c r="AS708" s="508"/>
      <c r="AT708" s="508"/>
      <c r="AU708" s="508"/>
      <c r="AV708" s="508"/>
      <c r="AW708" s="508"/>
      <c r="AX708" s="509"/>
    </row>
    <row r="709" spans="1:50" ht="36.7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672</v>
      </c>
      <c r="AE709" s="170"/>
      <c r="AF709" s="170"/>
      <c r="AG709" s="648" t="s">
        <v>692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691</v>
      </c>
      <c r="AE710" s="170"/>
      <c r="AF710" s="170"/>
      <c r="AG710" s="648" t="s">
        <v>752</v>
      </c>
      <c r="AH710" s="649"/>
      <c r="AI710" s="649"/>
      <c r="AJ710" s="649"/>
      <c r="AK710" s="649"/>
      <c r="AL710" s="649"/>
      <c r="AM710" s="649"/>
      <c r="AN710" s="649"/>
      <c r="AO710" s="649"/>
      <c r="AP710" s="649"/>
      <c r="AQ710" s="649"/>
      <c r="AR710" s="649"/>
      <c r="AS710" s="649"/>
      <c r="AT710" s="649"/>
      <c r="AU710" s="649"/>
      <c r="AV710" s="649"/>
      <c r="AW710" s="649"/>
      <c r="AX710" s="650"/>
    </row>
    <row r="711" spans="1:50" ht="54.6"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672</v>
      </c>
      <c r="AE711" s="170"/>
      <c r="AF711" s="170"/>
      <c r="AG711" s="648" t="s">
        <v>693</v>
      </c>
      <c r="AH711" s="649"/>
      <c r="AI711" s="649"/>
      <c r="AJ711" s="649"/>
      <c r="AK711" s="649"/>
      <c r="AL711" s="649"/>
      <c r="AM711" s="649"/>
      <c r="AN711" s="649"/>
      <c r="AO711" s="649"/>
      <c r="AP711" s="649"/>
      <c r="AQ711" s="649"/>
      <c r="AR711" s="649"/>
      <c r="AS711" s="649"/>
      <c r="AT711" s="649"/>
      <c r="AU711" s="649"/>
      <c r="AV711" s="649"/>
      <c r="AW711" s="649"/>
      <c r="AX711" s="650"/>
    </row>
    <row r="712" spans="1:50" ht="52.2" customHeight="1" x14ac:dyDescent="0.2">
      <c r="A712" s="639"/>
      <c r="B712" s="640"/>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672</v>
      </c>
      <c r="AE712" s="567"/>
      <c r="AF712" s="567"/>
      <c r="AG712" s="575" t="s">
        <v>730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691</v>
      </c>
      <c r="AE713" s="170"/>
      <c r="AF713" s="171"/>
      <c r="AG713" s="648" t="s">
        <v>753</v>
      </c>
      <c r="AH713" s="649"/>
      <c r="AI713" s="649"/>
      <c r="AJ713" s="649"/>
      <c r="AK713" s="649"/>
      <c r="AL713" s="649"/>
      <c r="AM713" s="649"/>
      <c r="AN713" s="649"/>
      <c r="AO713" s="649"/>
      <c r="AP713" s="649"/>
      <c r="AQ713" s="649"/>
      <c r="AR713" s="649"/>
      <c r="AS713" s="649"/>
      <c r="AT713" s="649"/>
      <c r="AU713" s="649"/>
      <c r="AV713" s="649"/>
      <c r="AW713" s="649"/>
      <c r="AX713" s="650"/>
    </row>
    <row r="714" spans="1:50" ht="57.6" customHeight="1" x14ac:dyDescent="0.2">
      <c r="A714" s="641"/>
      <c r="B714" s="642"/>
      <c r="C714" s="752" t="s">
        <v>244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672</v>
      </c>
      <c r="AE714" s="573"/>
      <c r="AF714" s="574"/>
      <c r="AG714" s="673" t="s">
        <v>694</v>
      </c>
      <c r="AH714" s="674"/>
      <c r="AI714" s="674"/>
      <c r="AJ714" s="674"/>
      <c r="AK714" s="674"/>
      <c r="AL714" s="674"/>
      <c r="AM714" s="674"/>
      <c r="AN714" s="674"/>
      <c r="AO714" s="674"/>
      <c r="AP714" s="674"/>
      <c r="AQ714" s="674"/>
      <c r="AR714" s="674"/>
      <c r="AS714" s="674"/>
      <c r="AT714" s="674"/>
      <c r="AU714" s="674"/>
      <c r="AV714" s="674"/>
      <c r="AW714" s="674"/>
      <c r="AX714" s="675"/>
    </row>
    <row r="715" spans="1:50" ht="35.25" customHeight="1" x14ac:dyDescent="0.2">
      <c r="A715" s="602" t="s">
        <v>39</v>
      </c>
      <c r="B715" s="638"/>
      <c r="C715" s="643" t="s">
        <v>245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672</v>
      </c>
      <c r="AE715" s="652"/>
      <c r="AF715" s="758"/>
      <c r="AG715" s="507" t="s">
        <v>695</v>
      </c>
      <c r="AH715" s="508"/>
      <c r="AI715" s="508"/>
      <c r="AJ715" s="508"/>
      <c r="AK715" s="508"/>
      <c r="AL715" s="508"/>
      <c r="AM715" s="508"/>
      <c r="AN715" s="508"/>
      <c r="AO715" s="508"/>
      <c r="AP715" s="508"/>
      <c r="AQ715" s="508"/>
      <c r="AR715" s="508"/>
      <c r="AS715" s="508"/>
      <c r="AT715" s="508"/>
      <c r="AU715" s="508"/>
      <c r="AV715" s="508"/>
      <c r="AW715" s="508"/>
      <c r="AX715" s="509"/>
    </row>
    <row r="716" spans="1:50" ht="61.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672</v>
      </c>
      <c r="AE716" s="740"/>
      <c r="AF716" s="740"/>
      <c r="AG716" s="648" t="s">
        <v>696</v>
      </c>
      <c r="AH716" s="649"/>
      <c r="AI716" s="649"/>
      <c r="AJ716" s="649"/>
      <c r="AK716" s="649"/>
      <c r="AL716" s="649"/>
      <c r="AM716" s="649"/>
      <c r="AN716" s="649"/>
      <c r="AO716" s="649"/>
      <c r="AP716" s="649"/>
      <c r="AQ716" s="649"/>
      <c r="AR716" s="649"/>
      <c r="AS716" s="649"/>
      <c r="AT716" s="649"/>
      <c r="AU716" s="649"/>
      <c r="AV716" s="649"/>
      <c r="AW716" s="649"/>
      <c r="AX716" s="650"/>
    </row>
    <row r="717" spans="1:50" ht="36.75"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672</v>
      </c>
      <c r="AE717" s="170"/>
      <c r="AF717" s="170"/>
      <c r="AG717" s="648" t="s">
        <v>697</v>
      </c>
      <c r="AH717" s="649"/>
      <c r="AI717" s="649"/>
      <c r="AJ717" s="649"/>
      <c r="AK717" s="649"/>
      <c r="AL717" s="649"/>
      <c r="AM717" s="649"/>
      <c r="AN717" s="649"/>
      <c r="AO717" s="649"/>
      <c r="AP717" s="649"/>
      <c r="AQ717" s="649"/>
      <c r="AR717" s="649"/>
      <c r="AS717" s="649"/>
      <c r="AT717" s="649"/>
      <c r="AU717" s="649"/>
      <c r="AV717" s="649"/>
      <c r="AW717" s="649"/>
      <c r="AX717" s="650"/>
    </row>
    <row r="718" spans="1:50" ht="51"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672</v>
      </c>
      <c r="AE718" s="170"/>
      <c r="AF718" s="170"/>
      <c r="AG718" s="178" t="s">
        <v>698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672</v>
      </c>
      <c r="AE719" s="652"/>
      <c r="AF719" s="652"/>
      <c r="AG719" s="175" t="s">
        <v>754</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258</v>
      </c>
      <c r="D720" s="911"/>
      <c r="E720" s="911"/>
      <c r="F720" s="914"/>
      <c r="G720" s="910" t="s">
        <v>259</v>
      </c>
      <c r="H720" s="911"/>
      <c r="I720" s="911"/>
      <c r="J720" s="911"/>
      <c r="K720" s="911"/>
      <c r="L720" s="911"/>
      <c r="M720" s="911"/>
      <c r="N720" s="910" t="s">
        <v>262</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t="s">
        <v>659</v>
      </c>
      <c r="D721" s="898"/>
      <c r="E721" s="898"/>
      <c r="F721" s="899"/>
      <c r="G721" s="915"/>
      <c r="H721" s="916"/>
      <c r="I721" s="63" t="str">
        <f>IF(OR(G721="　", G721=""), "", "-")</f>
        <v/>
      </c>
      <c r="J721" s="896" t="s">
        <v>683</v>
      </c>
      <c r="K721" s="896"/>
      <c r="L721" s="63" t="str">
        <f>IF(M721="","","-")</f>
        <v/>
      </c>
      <c r="M721" s="64"/>
      <c r="N721" s="893" t="s">
        <v>660</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t="s">
        <v>661</v>
      </c>
      <c r="D722" s="898"/>
      <c r="E722" s="898"/>
      <c r="F722" s="899"/>
      <c r="G722" s="915"/>
      <c r="H722" s="916"/>
      <c r="I722" s="63" t="str">
        <f t="shared" ref="I722:I725" si="113">IF(OR(G722="　", G722=""), "", "-")</f>
        <v/>
      </c>
      <c r="J722" s="896" t="s">
        <v>683</v>
      </c>
      <c r="K722" s="896"/>
      <c r="L722" s="63" t="str">
        <f t="shared" ref="L722:L725" si="114">IF(M722="","","-")</f>
        <v/>
      </c>
      <c r="M722" s="64"/>
      <c r="N722" s="893" t="s">
        <v>662</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t="s">
        <v>659</v>
      </c>
      <c r="D723" s="898"/>
      <c r="E723" s="898"/>
      <c r="F723" s="899"/>
      <c r="G723" s="915"/>
      <c r="H723" s="916"/>
      <c r="I723" s="63" t="str">
        <f t="shared" si="113"/>
        <v/>
      </c>
      <c r="J723" s="896" t="s">
        <v>683</v>
      </c>
      <c r="K723" s="896"/>
      <c r="L723" s="63" t="str">
        <f t="shared" si="114"/>
        <v/>
      </c>
      <c r="M723" s="64"/>
      <c r="N723" s="893" t="s">
        <v>663</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78" customHeight="1" x14ac:dyDescent="0.2">
      <c r="A726" s="602" t="s">
        <v>47</v>
      </c>
      <c r="B726" s="603"/>
      <c r="C726" s="424" t="s">
        <v>52</v>
      </c>
      <c r="D726" s="562"/>
      <c r="E726" s="562"/>
      <c r="F726" s="563"/>
      <c r="G726" s="778" t="s">
        <v>699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700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757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758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759</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t="s">
        <v>701</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271</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586</v>
      </c>
      <c r="B737" s="143"/>
      <c r="C737" s="143"/>
      <c r="D737" s="144"/>
      <c r="E737" s="90" t="s">
        <v>664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311</v>
      </c>
      <c r="B738" s="94"/>
      <c r="C738" s="94"/>
      <c r="D738" s="94"/>
      <c r="E738" s="90" t="s">
        <v>665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310</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309</v>
      </c>
      <c r="B740" s="94"/>
      <c r="C740" s="94"/>
      <c r="D740" s="94"/>
      <c r="E740" s="90" t="s">
        <v>666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308</v>
      </c>
      <c r="B741" s="94"/>
      <c r="C741" s="94"/>
      <c r="D741" s="94"/>
      <c r="E741" s="90" t="s">
        <v>667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307</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306</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305</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304</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459</v>
      </c>
      <c r="B746" s="94"/>
      <c r="C746" s="94"/>
      <c r="D746" s="94"/>
      <c r="E746" s="97" t="s">
        <v>625</v>
      </c>
      <c r="F746" s="98"/>
      <c r="G746" s="98"/>
      <c r="H746" s="85" t="str">
        <f>IF(E746="","","-")</f>
        <v>-</v>
      </c>
      <c r="I746" s="98"/>
      <c r="J746" s="98"/>
      <c r="K746" s="85" t="str">
        <f>IF(I746="","","-")</f>
        <v/>
      </c>
      <c r="L746" s="89">
        <v>224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423</v>
      </c>
      <c r="B747" s="94"/>
      <c r="C747" s="94"/>
      <c r="D747" s="94"/>
      <c r="E747" s="97" t="s">
        <v>625</v>
      </c>
      <c r="F747" s="98"/>
      <c r="G747" s="98"/>
      <c r="H747" s="85" t="str">
        <f>IF(E747="","","-")</f>
        <v>-</v>
      </c>
      <c r="I747" s="98"/>
      <c r="J747" s="98"/>
      <c r="K747" s="85" t="str">
        <f>IF(I747="","","-")</f>
        <v/>
      </c>
      <c r="L747" s="89">
        <v>228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300</v>
      </c>
      <c r="B787" s="742"/>
      <c r="C787" s="742"/>
      <c r="D787" s="742"/>
      <c r="E787" s="742"/>
      <c r="F787" s="743"/>
      <c r="G787" s="420" t="s">
        <v>702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t="s">
        <v>735</v>
      </c>
      <c r="H789" s="431"/>
      <c r="I789" s="431"/>
      <c r="J789" s="431"/>
      <c r="K789" s="432"/>
      <c r="L789" s="433" t="s">
        <v>736</v>
      </c>
      <c r="M789" s="434"/>
      <c r="N789" s="434"/>
      <c r="O789" s="434"/>
      <c r="P789" s="434"/>
      <c r="Q789" s="434"/>
      <c r="R789" s="434"/>
      <c r="S789" s="434"/>
      <c r="T789" s="434"/>
      <c r="U789" s="434"/>
      <c r="V789" s="434"/>
      <c r="W789" s="434"/>
      <c r="X789" s="435"/>
      <c r="Y789" s="436">
        <v>1.9</v>
      </c>
      <c r="Z789" s="437"/>
      <c r="AA789" s="437"/>
      <c r="AB789" s="538"/>
      <c r="AC789" s="430" t="s">
        <v>708</v>
      </c>
      <c r="AD789" s="431"/>
      <c r="AE789" s="431"/>
      <c r="AF789" s="431"/>
      <c r="AG789" s="432"/>
      <c r="AH789" s="433" t="s">
        <v>709</v>
      </c>
      <c r="AI789" s="434"/>
      <c r="AJ789" s="434"/>
      <c r="AK789" s="434"/>
      <c r="AL789" s="434"/>
      <c r="AM789" s="434"/>
      <c r="AN789" s="434"/>
      <c r="AO789" s="434"/>
      <c r="AP789" s="434"/>
      <c r="AQ789" s="434"/>
      <c r="AR789" s="434"/>
      <c r="AS789" s="434"/>
      <c r="AT789" s="435"/>
      <c r="AU789" s="436">
        <v>1.9</v>
      </c>
      <c r="AV789" s="437"/>
      <c r="AW789" s="437"/>
      <c r="AX789" s="438"/>
    </row>
    <row r="790" spans="1:51" ht="24.75" customHeight="1" x14ac:dyDescent="0.2">
      <c r="A790" s="537"/>
      <c r="B790" s="744"/>
      <c r="C790" s="744"/>
      <c r="D790" s="744"/>
      <c r="E790" s="744"/>
      <c r="F790" s="745"/>
      <c r="G790" s="333" t="s">
        <v>737</v>
      </c>
      <c r="H790" s="334"/>
      <c r="I790" s="334"/>
      <c r="J790" s="334"/>
      <c r="K790" s="335"/>
      <c r="L790" s="383" t="s">
        <v>738</v>
      </c>
      <c r="M790" s="384"/>
      <c r="N790" s="384"/>
      <c r="O790" s="384"/>
      <c r="P790" s="384"/>
      <c r="Q790" s="384"/>
      <c r="R790" s="384"/>
      <c r="S790" s="384"/>
      <c r="T790" s="384"/>
      <c r="U790" s="384"/>
      <c r="V790" s="384"/>
      <c r="W790" s="384"/>
      <c r="X790" s="385"/>
      <c r="Y790" s="380">
        <v>1.7</v>
      </c>
      <c r="Z790" s="381"/>
      <c r="AA790" s="381"/>
      <c r="AB790" s="387"/>
      <c r="AC790" s="333" t="s">
        <v>710</v>
      </c>
      <c r="AD790" s="334"/>
      <c r="AE790" s="334"/>
      <c r="AF790" s="334"/>
      <c r="AG790" s="335"/>
      <c r="AH790" s="383" t="s">
        <v>711</v>
      </c>
      <c r="AI790" s="384"/>
      <c r="AJ790" s="384"/>
      <c r="AK790" s="384"/>
      <c r="AL790" s="384"/>
      <c r="AM790" s="384"/>
      <c r="AN790" s="384"/>
      <c r="AO790" s="384"/>
      <c r="AP790" s="384"/>
      <c r="AQ790" s="384"/>
      <c r="AR790" s="384"/>
      <c r="AS790" s="384"/>
      <c r="AT790" s="385"/>
      <c r="AU790" s="380">
        <v>0.8</v>
      </c>
      <c r="AV790" s="381"/>
      <c r="AW790" s="381"/>
      <c r="AX790" s="382"/>
    </row>
    <row r="791" spans="1:51" ht="24.75" customHeight="1" x14ac:dyDescent="0.2">
      <c r="A791" s="537"/>
      <c r="B791" s="744"/>
      <c r="C791" s="744"/>
      <c r="D791" s="744"/>
      <c r="E791" s="744"/>
      <c r="F791" s="745"/>
      <c r="G791" s="333" t="s">
        <v>733</v>
      </c>
      <c r="H791" s="334"/>
      <c r="I791" s="334"/>
      <c r="J791" s="334"/>
      <c r="K791" s="335"/>
      <c r="L791" s="383" t="s">
        <v>734</v>
      </c>
      <c r="M791" s="384"/>
      <c r="N791" s="384"/>
      <c r="O791" s="384"/>
      <c r="P791" s="384"/>
      <c r="Q791" s="384"/>
      <c r="R791" s="384"/>
      <c r="S791" s="384"/>
      <c r="T791" s="384"/>
      <c r="U791" s="384"/>
      <c r="V791" s="384"/>
      <c r="W791" s="384"/>
      <c r="X791" s="385"/>
      <c r="Y791" s="380">
        <v>0.1</v>
      </c>
      <c r="Z791" s="381"/>
      <c r="AA791" s="381"/>
      <c r="AB791" s="387"/>
      <c r="AC791" s="333" t="s">
        <v>712</v>
      </c>
      <c r="AD791" s="334"/>
      <c r="AE791" s="334"/>
      <c r="AF791" s="334"/>
      <c r="AG791" s="335"/>
      <c r="AH791" s="383" t="s">
        <v>713</v>
      </c>
      <c r="AI791" s="384"/>
      <c r="AJ791" s="384"/>
      <c r="AK791" s="384"/>
      <c r="AL791" s="384"/>
      <c r="AM791" s="384"/>
      <c r="AN791" s="384"/>
      <c r="AO791" s="384"/>
      <c r="AP791" s="384"/>
      <c r="AQ791" s="384"/>
      <c r="AR791" s="384"/>
      <c r="AS791" s="384"/>
      <c r="AT791" s="385"/>
      <c r="AU791" s="380">
        <v>0.2</v>
      </c>
      <c r="AV791" s="381"/>
      <c r="AW791" s="381"/>
      <c r="AX791" s="382"/>
    </row>
    <row r="792" spans="1:51" ht="24.75" customHeight="1" x14ac:dyDescent="0.2">
      <c r="A792" s="537"/>
      <c r="B792" s="744"/>
      <c r="C792" s="744"/>
      <c r="D792" s="744"/>
      <c r="E792" s="744"/>
      <c r="F792" s="745"/>
      <c r="G792" s="333" t="s">
        <v>731</v>
      </c>
      <c r="H792" s="334"/>
      <c r="I792" s="334"/>
      <c r="J792" s="334"/>
      <c r="K792" s="335"/>
      <c r="L792" s="383" t="s">
        <v>732</v>
      </c>
      <c r="M792" s="384"/>
      <c r="N792" s="384"/>
      <c r="O792" s="384"/>
      <c r="P792" s="384"/>
      <c r="Q792" s="384"/>
      <c r="R792" s="384"/>
      <c r="S792" s="384"/>
      <c r="T792" s="384"/>
      <c r="U792" s="384"/>
      <c r="V792" s="384"/>
      <c r="W792" s="384"/>
      <c r="X792" s="385"/>
      <c r="Y792" s="380">
        <v>0.1</v>
      </c>
      <c r="Z792" s="381"/>
      <c r="AA792" s="381"/>
      <c r="AB792" s="387"/>
      <c r="AC792" s="333" t="s">
        <v>714</v>
      </c>
      <c r="AD792" s="334"/>
      <c r="AE792" s="334"/>
      <c r="AF792" s="334"/>
      <c r="AG792" s="335"/>
      <c r="AH792" s="383" t="s">
        <v>715</v>
      </c>
      <c r="AI792" s="384"/>
      <c r="AJ792" s="384"/>
      <c r="AK792" s="384"/>
      <c r="AL792" s="384"/>
      <c r="AM792" s="384"/>
      <c r="AN792" s="384"/>
      <c r="AO792" s="384"/>
      <c r="AP792" s="384"/>
      <c r="AQ792" s="384"/>
      <c r="AR792" s="384"/>
      <c r="AS792" s="384"/>
      <c r="AT792" s="385"/>
      <c r="AU792" s="380">
        <v>0.2</v>
      </c>
      <c r="AV792" s="381"/>
      <c r="AW792" s="381"/>
      <c r="AX792" s="382"/>
    </row>
    <row r="793" spans="1:51" ht="24.75" customHeight="1" x14ac:dyDescent="0.2">
      <c r="A793" s="537"/>
      <c r="B793" s="744"/>
      <c r="C793" s="744"/>
      <c r="D793" s="744"/>
      <c r="E793" s="744"/>
      <c r="F793" s="745"/>
      <c r="G793" s="333" t="s">
        <v>704</v>
      </c>
      <c r="H793" s="334"/>
      <c r="I793" s="334"/>
      <c r="J793" s="334"/>
      <c r="K793" s="335"/>
      <c r="L793" s="383" t="s">
        <v>706</v>
      </c>
      <c r="M793" s="384"/>
      <c r="N793" s="384"/>
      <c r="O793" s="384"/>
      <c r="P793" s="384"/>
      <c r="Q793" s="384"/>
      <c r="R793" s="384"/>
      <c r="S793" s="384"/>
      <c r="T793" s="384"/>
      <c r="U793" s="384"/>
      <c r="V793" s="384"/>
      <c r="W793" s="384"/>
      <c r="X793" s="385"/>
      <c r="Y793" s="380">
        <v>0.1</v>
      </c>
      <c r="Z793" s="381"/>
      <c r="AA793" s="381"/>
      <c r="AB793" s="387"/>
      <c r="AC793" s="333" t="s">
        <v>716</v>
      </c>
      <c r="AD793" s="334"/>
      <c r="AE793" s="334"/>
      <c r="AF793" s="334"/>
      <c r="AG793" s="335"/>
      <c r="AH793" s="383" t="s">
        <v>717</v>
      </c>
      <c r="AI793" s="384"/>
      <c r="AJ793" s="384"/>
      <c r="AK793" s="384"/>
      <c r="AL793" s="384"/>
      <c r="AM793" s="384"/>
      <c r="AN793" s="384"/>
      <c r="AO793" s="384"/>
      <c r="AP793" s="384"/>
      <c r="AQ793" s="384"/>
      <c r="AR793" s="384"/>
      <c r="AS793" s="384"/>
      <c r="AT793" s="385"/>
      <c r="AU793" s="380">
        <v>0.8</v>
      </c>
      <c r="AV793" s="381"/>
      <c r="AW793" s="381"/>
      <c r="AX793" s="382"/>
    </row>
    <row r="794" spans="1:51" ht="24.75" customHeight="1" x14ac:dyDescent="0.2">
      <c r="A794" s="537"/>
      <c r="B794" s="744"/>
      <c r="C794" s="744"/>
      <c r="D794" s="744"/>
      <c r="E794" s="744"/>
      <c r="F794" s="745"/>
      <c r="G794" s="333" t="s">
        <v>705</v>
      </c>
      <c r="H794" s="334"/>
      <c r="I794" s="334"/>
      <c r="J794" s="334"/>
      <c r="K794" s="335"/>
      <c r="L794" s="383" t="s">
        <v>707</v>
      </c>
      <c r="M794" s="384"/>
      <c r="N794" s="384"/>
      <c r="O794" s="384"/>
      <c r="P794" s="384"/>
      <c r="Q794" s="384"/>
      <c r="R794" s="384"/>
      <c r="S794" s="384"/>
      <c r="T794" s="384"/>
      <c r="U794" s="384"/>
      <c r="V794" s="384"/>
      <c r="W794" s="384"/>
      <c r="X794" s="385"/>
      <c r="Y794" s="380">
        <v>0.7</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4.5999999999999996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3.9000000000000004</v>
      </c>
      <c r="AV799" s="397"/>
      <c r="AW799" s="397"/>
      <c r="AX799" s="399"/>
    </row>
    <row r="800" spans="1:51" ht="24.75" customHeight="1" x14ac:dyDescent="0.2">
      <c r="A800" s="537"/>
      <c r="B800" s="744"/>
      <c r="C800" s="744"/>
      <c r="D800" s="744"/>
      <c r="E800" s="744"/>
      <c r="F800" s="745"/>
      <c r="G800" s="420" t="s">
        <v>746</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739</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2">
      <c r="A802" s="537"/>
      <c r="B802" s="744"/>
      <c r="C802" s="744"/>
      <c r="D802" s="744"/>
      <c r="E802" s="744"/>
      <c r="F802" s="745"/>
      <c r="G802" s="430" t="s">
        <v>740</v>
      </c>
      <c r="H802" s="431"/>
      <c r="I802" s="431"/>
      <c r="J802" s="431"/>
      <c r="K802" s="432"/>
      <c r="L802" s="433" t="s">
        <v>747</v>
      </c>
      <c r="M802" s="434"/>
      <c r="N802" s="434"/>
      <c r="O802" s="434"/>
      <c r="P802" s="434"/>
      <c r="Q802" s="434"/>
      <c r="R802" s="434"/>
      <c r="S802" s="434"/>
      <c r="T802" s="434"/>
      <c r="U802" s="434"/>
      <c r="V802" s="434"/>
      <c r="W802" s="434"/>
      <c r="X802" s="435"/>
      <c r="Y802" s="436">
        <v>0.6</v>
      </c>
      <c r="Z802" s="437"/>
      <c r="AA802" s="437"/>
      <c r="AB802" s="538"/>
      <c r="AC802" s="430" t="s">
        <v>741</v>
      </c>
      <c r="AD802" s="431"/>
      <c r="AE802" s="431"/>
      <c r="AF802" s="431"/>
      <c r="AG802" s="432"/>
      <c r="AH802" s="433" t="s">
        <v>744</v>
      </c>
      <c r="AI802" s="434"/>
      <c r="AJ802" s="434"/>
      <c r="AK802" s="434"/>
      <c r="AL802" s="434"/>
      <c r="AM802" s="434"/>
      <c r="AN802" s="434"/>
      <c r="AO802" s="434"/>
      <c r="AP802" s="434"/>
      <c r="AQ802" s="434"/>
      <c r="AR802" s="434"/>
      <c r="AS802" s="434"/>
      <c r="AT802" s="435"/>
      <c r="AU802" s="436">
        <v>1.8</v>
      </c>
      <c r="AV802" s="437"/>
      <c r="AW802" s="437"/>
      <c r="AX802" s="438"/>
      <c r="AY802">
        <f t="shared" ref="AY802:AY812" si="115">$AY$800</f>
        <v>2</v>
      </c>
    </row>
    <row r="803" spans="1:51" ht="24.75" customHeight="1" x14ac:dyDescent="0.2">
      <c r="A803" s="537"/>
      <c r="B803" s="744"/>
      <c r="C803" s="744"/>
      <c r="D803" s="744"/>
      <c r="E803" s="744"/>
      <c r="F803" s="745"/>
      <c r="G803" s="333" t="s">
        <v>742</v>
      </c>
      <c r="H803" s="334"/>
      <c r="I803" s="334"/>
      <c r="J803" s="334"/>
      <c r="K803" s="335"/>
      <c r="L803" s="383" t="s">
        <v>748</v>
      </c>
      <c r="M803" s="384"/>
      <c r="N803" s="384"/>
      <c r="O803" s="384"/>
      <c r="P803" s="384"/>
      <c r="Q803" s="384"/>
      <c r="R803" s="384"/>
      <c r="S803" s="384"/>
      <c r="T803" s="384"/>
      <c r="U803" s="384"/>
      <c r="V803" s="384"/>
      <c r="W803" s="384"/>
      <c r="X803" s="385"/>
      <c r="Y803" s="380">
        <v>0.2</v>
      </c>
      <c r="Z803" s="381"/>
      <c r="AA803" s="381"/>
      <c r="AB803" s="387"/>
      <c r="AC803" s="333" t="s">
        <v>743</v>
      </c>
      <c r="AD803" s="334"/>
      <c r="AE803" s="334"/>
      <c r="AF803" s="334"/>
      <c r="AG803" s="335"/>
      <c r="AH803" s="383" t="s">
        <v>745</v>
      </c>
      <c r="AI803" s="384"/>
      <c r="AJ803" s="384"/>
      <c r="AK803" s="384"/>
      <c r="AL803" s="384"/>
      <c r="AM803" s="384"/>
      <c r="AN803" s="384"/>
      <c r="AO803" s="384"/>
      <c r="AP803" s="384"/>
      <c r="AQ803" s="384"/>
      <c r="AR803" s="384"/>
      <c r="AS803" s="384"/>
      <c r="AT803" s="385"/>
      <c r="AU803" s="380">
        <v>0.2</v>
      </c>
      <c r="AV803" s="381"/>
      <c r="AW803" s="381"/>
      <c r="AX803" s="382"/>
      <c r="AY803">
        <f t="shared" si="115"/>
        <v>2</v>
      </c>
    </row>
    <row r="804" spans="1:51" ht="24.75"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hidden="1" customHeight="1" x14ac:dyDescent="0.2">
      <c r="A813" s="537"/>
      <c r="B813" s="744"/>
      <c r="C813" s="744"/>
      <c r="D813" s="744"/>
      <c r="E813" s="744"/>
      <c r="F813" s="745"/>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263</v>
      </c>
      <c r="AM839" s="935"/>
      <c r="AN839" s="935"/>
      <c r="AO839" s="87" t="s">
        <v>261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36" customHeight="1" x14ac:dyDescent="0.2">
      <c r="A845" s="386">
        <v>1</v>
      </c>
      <c r="B845" s="386">
        <v>1</v>
      </c>
      <c r="C845" s="405" t="s">
        <v>719</v>
      </c>
      <c r="D845" s="400"/>
      <c r="E845" s="400"/>
      <c r="F845" s="400"/>
      <c r="G845" s="400"/>
      <c r="H845" s="400"/>
      <c r="I845" s="400"/>
      <c r="J845" s="401">
        <v>6050005005208</v>
      </c>
      <c r="K845" s="402"/>
      <c r="L845" s="402"/>
      <c r="M845" s="402"/>
      <c r="N845" s="402"/>
      <c r="O845" s="402"/>
      <c r="P845" s="406" t="s">
        <v>721</v>
      </c>
      <c r="Q845" s="302"/>
      <c r="R845" s="302"/>
      <c r="S845" s="302"/>
      <c r="T845" s="302"/>
      <c r="U845" s="302"/>
      <c r="V845" s="302"/>
      <c r="W845" s="302"/>
      <c r="X845" s="302"/>
      <c r="Y845" s="303">
        <v>4.5999999999999996</v>
      </c>
      <c r="Z845" s="304"/>
      <c r="AA845" s="304"/>
      <c r="AB845" s="305"/>
      <c r="AC845" s="307" t="s">
        <v>291</v>
      </c>
      <c r="AD845" s="308"/>
      <c r="AE845" s="308"/>
      <c r="AF845" s="308"/>
      <c r="AG845" s="308"/>
      <c r="AH845" s="403">
        <v>1</v>
      </c>
      <c r="AI845" s="404"/>
      <c r="AJ845" s="404"/>
      <c r="AK845" s="404"/>
      <c r="AL845" s="311">
        <v>77</v>
      </c>
      <c r="AM845" s="312"/>
      <c r="AN845" s="312"/>
      <c r="AO845" s="313"/>
      <c r="AP845" s="306" t="s">
        <v>682</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8.75" customHeight="1" x14ac:dyDescent="0.2">
      <c r="A878" s="386">
        <v>1</v>
      </c>
      <c r="B878" s="386">
        <v>1</v>
      </c>
      <c r="C878" s="405" t="s">
        <v>720</v>
      </c>
      <c r="D878" s="400"/>
      <c r="E878" s="400"/>
      <c r="F878" s="400"/>
      <c r="G878" s="400"/>
      <c r="H878" s="400"/>
      <c r="I878" s="400"/>
      <c r="J878" s="401">
        <v>6010505001148</v>
      </c>
      <c r="K878" s="402"/>
      <c r="L878" s="402"/>
      <c r="M878" s="402"/>
      <c r="N878" s="402"/>
      <c r="O878" s="402"/>
      <c r="P878" s="406" t="s">
        <v>722</v>
      </c>
      <c r="Q878" s="302"/>
      <c r="R878" s="302"/>
      <c r="S878" s="302"/>
      <c r="T878" s="302"/>
      <c r="U878" s="302"/>
      <c r="V878" s="302"/>
      <c r="W878" s="302"/>
      <c r="X878" s="302"/>
      <c r="Y878" s="303">
        <v>3.9</v>
      </c>
      <c r="Z878" s="304"/>
      <c r="AA878" s="304"/>
      <c r="AB878" s="305"/>
      <c r="AC878" s="307" t="s">
        <v>291</v>
      </c>
      <c r="AD878" s="308"/>
      <c r="AE878" s="308"/>
      <c r="AF878" s="308"/>
      <c r="AG878" s="308"/>
      <c r="AH878" s="403">
        <v>1</v>
      </c>
      <c r="AI878" s="404"/>
      <c r="AJ878" s="404"/>
      <c r="AK878" s="404"/>
      <c r="AL878" s="311">
        <v>91</v>
      </c>
      <c r="AM878" s="312"/>
      <c r="AN878" s="312"/>
      <c r="AO878" s="313"/>
      <c r="AP878" s="306" t="s">
        <v>682</v>
      </c>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48.75" customHeight="1" x14ac:dyDescent="0.2">
      <c r="A911" s="386">
        <v>1</v>
      </c>
      <c r="B911" s="386">
        <v>1</v>
      </c>
      <c r="C911" s="405" t="s">
        <v>723</v>
      </c>
      <c r="D911" s="400"/>
      <c r="E911" s="400"/>
      <c r="F911" s="400"/>
      <c r="G911" s="400"/>
      <c r="H911" s="400"/>
      <c r="I911" s="400"/>
      <c r="J911" s="401">
        <v>7010701026303</v>
      </c>
      <c r="K911" s="402"/>
      <c r="L911" s="402"/>
      <c r="M911" s="402"/>
      <c r="N911" s="402"/>
      <c r="O911" s="402"/>
      <c r="P911" s="406" t="s">
        <v>724</v>
      </c>
      <c r="Q911" s="302"/>
      <c r="R911" s="302"/>
      <c r="S911" s="302"/>
      <c r="T911" s="302"/>
      <c r="U911" s="302"/>
      <c r="V911" s="302"/>
      <c r="W911" s="302"/>
      <c r="X911" s="302"/>
      <c r="Y911" s="303">
        <v>0.8</v>
      </c>
      <c r="Z911" s="304"/>
      <c r="AA911" s="304"/>
      <c r="AB911" s="305"/>
      <c r="AC911" s="307" t="s">
        <v>286</v>
      </c>
      <c r="AD911" s="308"/>
      <c r="AE911" s="308"/>
      <c r="AF911" s="308"/>
      <c r="AG911" s="308"/>
      <c r="AH911" s="403">
        <v>3</v>
      </c>
      <c r="AI911" s="404"/>
      <c r="AJ911" s="404"/>
      <c r="AK911" s="404"/>
      <c r="AL911" s="311">
        <v>36</v>
      </c>
      <c r="AM911" s="312"/>
      <c r="AN911" s="312"/>
      <c r="AO911" s="313"/>
      <c r="AP911" s="306" t="s">
        <v>718</v>
      </c>
      <c r="AQ911" s="306"/>
      <c r="AR911" s="306"/>
      <c r="AS911" s="306"/>
      <c r="AT911" s="306"/>
      <c r="AU911" s="306"/>
      <c r="AV911" s="306"/>
      <c r="AW911" s="306"/>
      <c r="AX911" s="306"/>
      <c r="AY911">
        <f t="shared" si="119"/>
        <v>1</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51" customHeight="1" x14ac:dyDescent="0.2">
      <c r="A944" s="386">
        <v>1</v>
      </c>
      <c r="B944" s="386">
        <v>1</v>
      </c>
      <c r="C944" s="405" t="s">
        <v>725</v>
      </c>
      <c r="D944" s="400"/>
      <c r="E944" s="400"/>
      <c r="F944" s="400"/>
      <c r="G944" s="400"/>
      <c r="H944" s="400"/>
      <c r="I944" s="400"/>
      <c r="J944" s="401">
        <v>4011001041557</v>
      </c>
      <c r="K944" s="402"/>
      <c r="L944" s="402"/>
      <c r="M944" s="402"/>
      <c r="N944" s="402"/>
      <c r="O944" s="402"/>
      <c r="P944" s="406" t="s">
        <v>726</v>
      </c>
      <c r="Q944" s="302"/>
      <c r="R944" s="302"/>
      <c r="S944" s="302"/>
      <c r="T944" s="302"/>
      <c r="U944" s="302"/>
      <c r="V944" s="302"/>
      <c r="W944" s="302"/>
      <c r="X944" s="302"/>
      <c r="Y944" s="303">
        <v>1</v>
      </c>
      <c r="Z944" s="304"/>
      <c r="AA944" s="304"/>
      <c r="AB944" s="305"/>
      <c r="AC944" s="307" t="s">
        <v>292</v>
      </c>
      <c r="AD944" s="308"/>
      <c r="AE944" s="308"/>
      <c r="AF944" s="308"/>
      <c r="AG944" s="308"/>
      <c r="AH944" s="403" t="s">
        <v>682</v>
      </c>
      <c r="AI944" s="404"/>
      <c r="AJ944" s="404"/>
      <c r="AK944" s="404"/>
      <c r="AL944" s="311" t="s">
        <v>683</v>
      </c>
      <c r="AM944" s="312"/>
      <c r="AN944" s="312"/>
      <c r="AO944" s="313"/>
      <c r="AP944" s="306" t="s">
        <v>682</v>
      </c>
      <c r="AQ944" s="306"/>
      <c r="AR944" s="306"/>
      <c r="AS944" s="306"/>
      <c r="AT944" s="306"/>
      <c r="AU944" s="306"/>
      <c r="AV944" s="306"/>
      <c r="AW944" s="306"/>
      <c r="AX944" s="306"/>
      <c r="AY944">
        <f t="shared" si="120"/>
        <v>1</v>
      </c>
    </row>
    <row r="945" spans="1:51" ht="51" customHeight="1" x14ac:dyDescent="0.2">
      <c r="A945" s="386">
        <v>2</v>
      </c>
      <c r="B945" s="386">
        <v>1</v>
      </c>
      <c r="C945" s="405" t="s">
        <v>727</v>
      </c>
      <c r="D945" s="400"/>
      <c r="E945" s="400"/>
      <c r="F945" s="400"/>
      <c r="G945" s="400"/>
      <c r="H945" s="400"/>
      <c r="I945" s="400"/>
      <c r="J945" s="401">
        <v>4011001041557</v>
      </c>
      <c r="K945" s="402"/>
      <c r="L945" s="402"/>
      <c r="M945" s="402"/>
      <c r="N945" s="402"/>
      <c r="O945" s="402"/>
      <c r="P945" s="406" t="s">
        <v>728</v>
      </c>
      <c r="Q945" s="302"/>
      <c r="R945" s="302"/>
      <c r="S945" s="302"/>
      <c r="T945" s="302"/>
      <c r="U945" s="302"/>
      <c r="V945" s="302"/>
      <c r="W945" s="302"/>
      <c r="X945" s="302"/>
      <c r="Y945" s="303">
        <v>1</v>
      </c>
      <c r="Z945" s="304"/>
      <c r="AA945" s="304"/>
      <c r="AB945" s="305"/>
      <c r="AC945" s="307" t="s">
        <v>292</v>
      </c>
      <c r="AD945" s="308"/>
      <c r="AE945" s="308"/>
      <c r="AF945" s="308"/>
      <c r="AG945" s="308"/>
      <c r="AH945" s="403" t="s">
        <v>729</v>
      </c>
      <c r="AI945" s="404"/>
      <c r="AJ945" s="404"/>
      <c r="AK945" s="404"/>
      <c r="AL945" s="311" t="s">
        <v>675</v>
      </c>
      <c r="AM945" s="312"/>
      <c r="AN945" s="312"/>
      <c r="AO945" s="313"/>
      <c r="AP945" s="306" t="s">
        <v>675</v>
      </c>
      <c r="AQ945" s="306"/>
      <c r="AR945" s="306"/>
      <c r="AS945" s="306"/>
      <c r="AT945" s="306"/>
      <c r="AU945" s="306"/>
      <c r="AV945" s="306"/>
      <c r="AW945" s="306"/>
      <c r="AX945" s="306"/>
      <c r="AY945">
        <f>COUNTA($C$945)</f>
        <v>1</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7.5" hidden="1" customHeight="1" x14ac:dyDescent="0.2">
      <c r="A977" s="386">
        <v>1</v>
      </c>
      <c r="B977" s="386">
        <v>1</v>
      </c>
      <c r="C977" s="405"/>
      <c r="D977" s="400"/>
      <c r="E977" s="400"/>
      <c r="F977" s="400"/>
      <c r="G977" s="400"/>
      <c r="H977" s="400"/>
      <c r="I977" s="400"/>
      <c r="J977" s="401"/>
      <c r="K977" s="402"/>
      <c r="L977" s="402"/>
      <c r="M977" s="402"/>
      <c r="N977" s="402"/>
      <c r="O977" s="402"/>
      <c r="P977" s="406"/>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2">
      <c r="A1106" s="867" t="s">
        <v>248</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263</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249</v>
      </c>
      <c r="AQ1109" s="408"/>
      <c r="AR1109" s="408"/>
      <c r="AS1109" s="408"/>
      <c r="AT1109" s="408"/>
      <c r="AU1109" s="408"/>
      <c r="AV1109" s="408"/>
      <c r="AW1109" s="408"/>
      <c r="AX1109" s="408"/>
    </row>
    <row r="1110" spans="1:51" ht="30" customHeight="1" x14ac:dyDescent="0.2">
      <c r="A1110" s="386">
        <v>1</v>
      </c>
      <c r="B1110" s="386">
        <v>1</v>
      </c>
      <c r="C1110" s="872"/>
      <c r="D1110" s="872"/>
      <c r="E1110" s="247" t="s">
        <v>682</v>
      </c>
      <c r="F1110" s="871"/>
      <c r="G1110" s="871"/>
      <c r="H1110" s="871"/>
      <c r="I1110" s="871"/>
      <c r="J1110" s="401" t="s">
        <v>682</v>
      </c>
      <c r="K1110" s="402"/>
      <c r="L1110" s="402"/>
      <c r="M1110" s="402"/>
      <c r="N1110" s="402"/>
      <c r="O1110" s="402"/>
      <c r="P1110" s="406" t="s">
        <v>682</v>
      </c>
      <c r="Q1110" s="302"/>
      <c r="R1110" s="302"/>
      <c r="S1110" s="302"/>
      <c r="T1110" s="302"/>
      <c r="U1110" s="302"/>
      <c r="V1110" s="302"/>
      <c r="W1110" s="302"/>
      <c r="X1110" s="302"/>
      <c r="Y1110" s="303" t="s">
        <v>683</v>
      </c>
      <c r="Z1110" s="304"/>
      <c r="AA1110" s="304"/>
      <c r="AB1110" s="305"/>
      <c r="AC1110" s="307" t="s">
        <v>682</v>
      </c>
      <c r="AD1110" s="308"/>
      <c r="AE1110" s="308"/>
      <c r="AF1110" s="308"/>
      <c r="AG1110" s="308"/>
      <c r="AH1110" s="309" t="s">
        <v>682</v>
      </c>
      <c r="AI1110" s="310"/>
      <c r="AJ1110" s="310"/>
      <c r="AK1110" s="310"/>
      <c r="AL1110" s="311" t="s">
        <v>682</v>
      </c>
      <c r="AM1110" s="312"/>
      <c r="AN1110" s="312"/>
      <c r="AO1110" s="313"/>
      <c r="AP1110" s="306" t="s">
        <v>682</v>
      </c>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Y789">
    <cfRule type="expression" dxfId="2087" priority="13685">
      <formula>IF(RIGHT(TEXT(Y789,"0.#"),1)=".",FALSE,TRUE)</formula>
    </cfRule>
    <cfRule type="expression" dxfId="2086" priority="13686">
      <formula>IF(RIGHT(TEXT(Y789,"0.#"),1)=".",TRUE,FALSE)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4">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50:AM151">
    <cfRule type="expression" dxfId="7" priority="7">
      <formula>IF(RIGHT(TEXT(AM150,"0.#"),1)=".",FALSE,TRUE)</formula>
    </cfRule>
    <cfRule type="expression" dxfId="6" priority="8">
      <formula>IF(RIGHT(TEXT(AM150,"0.#"),1)=".",TRUE,FALSE)</formula>
    </cfRule>
  </conditionalFormatting>
  <conditionalFormatting sqref="Y945">
    <cfRule type="expression" dxfId="5" priority="1">
      <formula>IF(RIGHT(TEXT(Y945,"0.#"),1)=".",FALSE,TRUE)</formula>
    </cfRule>
    <cfRule type="expression" dxfId="4" priority="2">
      <formula>IF(RIGHT(TEXT(Y945,"0.#"),1)=".",TRUE,FALSE)</formula>
    </cfRule>
  </conditionalFormatting>
  <conditionalFormatting sqref="AL945:AO945">
    <cfRule type="expression" dxfId="3" priority="3">
      <formula>IF(AND(AL945&gt;=0, RIGHT(TEXT(AL945,"0.#"),1)&lt;&gt;"."),TRUE,FALSE)</formula>
    </cfRule>
    <cfRule type="expression" dxfId="2" priority="4">
      <formula>IF(AND(AL945&gt;=0, RIGHT(TEXT(AL945,"0.#"),1)="."),TRUE,FALSE)</formula>
    </cfRule>
    <cfRule type="expression" dxfId="1" priority="5">
      <formula>IF(AND(AL945&lt;0, RIGHT(TEXT(AL945,"0.#"),1)&lt;&gt;"."),TRUE,FALSE)</formula>
    </cfRule>
    <cfRule type="expression" dxfId="0" priority="6">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4" max="49" man="1"/>
    <brk id="483" max="49" man="1"/>
    <brk id="727" max="49" man="1"/>
    <brk id="747" max="49" man="1"/>
    <brk id="786"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c r="M2" s="13" t="str">
        <f>IF(L2="","",K2)</f>
        <v/>
      </c>
      <c r="N2" s="13" t="str">
        <f>IF(M2="","",IF(N1&lt;&gt;"",CONCATENATE(N1,"、",M2),M2))</f>
        <v/>
      </c>
      <c r="O2" s="13"/>
      <c r="P2" s="12" t="s">
        <v>73</v>
      </c>
      <c r="Q2" s="17" t="s">
        <v>672</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672</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672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2">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2">
      <c r="A38" s="13"/>
      <c r="B38" s="13"/>
      <c r="F38" s="13"/>
      <c r="G38" s="19"/>
      <c r="K38" s="13"/>
      <c r="L38" s="13"/>
      <c r="O38" s="13"/>
      <c r="P38" s="13"/>
      <c r="Q38" s="19"/>
      <c r="T38" s="13"/>
      <c r="U38" s="32" t="s">
        <v>302</v>
      </c>
      <c r="Y38" s="32" t="s">
        <v>366</v>
      </c>
      <c r="Z38" s="32" t="s">
        <v>497</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2">
      <c r="A40" s="13"/>
      <c r="B40" s="13"/>
      <c r="F40" s="13"/>
      <c r="G40" s="19"/>
      <c r="K40" s="13"/>
      <c r="L40" s="13"/>
      <c r="O40" s="13"/>
      <c r="P40" s="13"/>
      <c r="Q40" s="19"/>
      <c r="T40" s="13"/>
      <c r="Y40" s="32" t="s">
        <v>368</v>
      </c>
      <c r="Z40" s="32" t="s">
        <v>499</v>
      </c>
      <c r="AF40" s="30"/>
      <c r="AK40" s="42" t="str">
        <f t="shared" si="7"/>
        <v>m</v>
      </c>
    </row>
    <row r="41" spans="1:37" x14ac:dyDescent="0.2">
      <c r="A41" s="13"/>
      <c r="B41" s="13"/>
      <c r="F41" s="13"/>
      <c r="G41" s="19"/>
      <c r="K41" s="13"/>
      <c r="L41" s="13"/>
      <c r="O41" s="13"/>
      <c r="P41" s="13"/>
      <c r="Q41" s="19"/>
      <c r="T41" s="13"/>
      <c r="Y41" s="32" t="s">
        <v>369</v>
      </c>
      <c r="Z41" s="32" t="s">
        <v>500</v>
      </c>
      <c r="AF41" s="30"/>
      <c r="AK41" s="42" t="str">
        <f t="shared" si="7"/>
        <v>n</v>
      </c>
    </row>
    <row r="42" spans="1:37" x14ac:dyDescent="0.2">
      <c r="A42" s="13"/>
      <c r="B42" s="13"/>
      <c r="F42" s="13"/>
      <c r="G42" s="19"/>
      <c r="K42" s="13"/>
      <c r="L42" s="13"/>
      <c r="O42" s="13"/>
      <c r="P42" s="13"/>
      <c r="Q42" s="19"/>
      <c r="T42" s="13"/>
      <c r="Y42" s="32" t="s">
        <v>370</v>
      </c>
      <c r="Z42" s="32" t="s">
        <v>501</v>
      </c>
      <c r="AF42" s="30"/>
      <c r="AK42" s="42" t="str">
        <f t="shared" si="7"/>
        <v>o</v>
      </c>
    </row>
    <row r="43" spans="1:37" x14ac:dyDescent="0.2">
      <c r="A43" s="13"/>
      <c r="B43" s="13"/>
      <c r="F43" s="13"/>
      <c r="G43" s="19"/>
      <c r="K43" s="13"/>
      <c r="L43" s="13"/>
      <c r="O43" s="13"/>
      <c r="P43" s="13"/>
      <c r="Q43" s="19"/>
      <c r="T43" s="13"/>
      <c r="Y43" s="32" t="s">
        <v>371</v>
      </c>
      <c r="Z43" s="32" t="s">
        <v>502</v>
      </c>
      <c r="AF43" s="30"/>
      <c r="AK43" s="42" t="str">
        <f t="shared" si="7"/>
        <v>p</v>
      </c>
    </row>
    <row r="44" spans="1:37" x14ac:dyDescent="0.2">
      <c r="A44" s="13"/>
      <c r="B44" s="13"/>
      <c r="F44" s="13"/>
      <c r="G44" s="19"/>
      <c r="K44" s="13"/>
      <c r="L44" s="13"/>
      <c r="O44" s="13"/>
      <c r="P44" s="13"/>
      <c r="Q44" s="19"/>
      <c r="T44" s="13"/>
      <c r="Y44" s="32" t="s">
        <v>372</v>
      </c>
      <c r="Z44" s="32" t="s">
        <v>503</v>
      </c>
      <c r="AF44" s="30"/>
      <c r="AK44" s="42" t="str">
        <f t="shared" si="7"/>
        <v>q</v>
      </c>
    </row>
    <row r="45" spans="1:37" x14ac:dyDescent="0.2">
      <c r="A45" s="13"/>
      <c r="B45" s="13"/>
      <c r="F45" s="13"/>
      <c r="G45" s="19"/>
      <c r="K45" s="13"/>
      <c r="L45" s="13"/>
      <c r="O45" s="13"/>
      <c r="P45" s="13"/>
      <c r="Q45" s="19"/>
      <c r="T45" s="13"/>
      <c r="Y45" s="32" t="s">
        <v>373</v>
      </c>
      <c r="Z45" s="32" t="s">
        <v>504</v>
      </c>
      <c r="AF45" s="30"/>
      <c r="AK45" s="42" t="str">
        <f t="shared" si="7"/>
        <v>r</v>
      </c>
    </row>
    <row r="46" spans="1:37" x14ac:dyDescent="0.2">
      <c r="A46" s="13"/>
      <c r="B46" s="13"/>
      <c r="F46" s="13"/>
      <c r="G46" s="19"/>
      <c r="K46" s="13"/>
      <c r="L46" s="13"/>
      <c r="O46" s="13"/>
      <c r="P46" s="13"/>
      <c r="Q46" s="19"/>
      <c r="T46" s="13"/>
      <c r="Y46" s="32" t="s">
        <v>374</v>
      </c>
      <c r="Z46" s="32" t="s">
        <v>505</v>
      </c>
      <c r="AF46" s="30"/>
      <c r="AK46" s="42" t="str">
        <f t="shared" si="7"/>
        <v>s</v>
      </c>
    </row>
    <row r="47" spans="1:37" x14ac:dyDescent="0.2">
      <c r="A47" s="13"/>
      <c r="B47" s="13"/>
      <c r="F47" s="13"/>
      <c r="G47" s="19"/>
      <c r="K47" s="13"/>
      <c r="L47" s="13"/>
      <c r="O47" s="13"/>
      <c r="P47" s="13"/>
      <c r="Q47" s="19"/>
      <c r="T47" s="13"/>
      <c r="Y47" s="32" t="s">
        <v>375</v>
      </c>
      <c r="Z47" s="32" t="s">
        <v>506</v>
      </c>
      <c r="AF47" s="30"/>
      <c r="AK47" s="42" t="str">
        <f t="shared" si="7"/>
        <v>t</v>
      </c>
    </row>
    <row r="48" spans="1:37" x14ac:dyDescent="0.2">
      <c r="A48" s="13"/>
      <c r="B48" s="13"/>
      <c r="F48" s="13"/>
      <c r="G48" s="19"/>
      <c r="K48" s="13"/>
      <c r="L48" s="13"/>
      <c r="O48" s="13"/>
      <c r="P48" s="13"/>
      <c r="Q48" s="19"/>
      <c r="T48" s="13"/>
      <c r="Y48" s="32" t="s">
        <v>376</v>
      </c>
      <c r="Z48" s="32" t="s">
        <v>507</v>
      </c>
      <c r="AF48" s="30"/>
      <c r="AK48" s="42" t="str">
        <f t="shared" si="7"/>
        <v>u</v>
      </c>
    </row>
    <row r="49" spans="1:37" x14ac:dyDescent="0.2">
      <c r="A49" s="13"/>
      <c r="B49" s="13"/>
      <c r="F49" s="13"/>
      <c r="G49" s="19"/>
      <c r="K49" s="13"/>
      <c r="L49" s="13"/>
      <c r="O49" s="13"/>
      <c r="P49" s="13"/>
      <c r="Q49" s="19"/>
      <c r="T49" s="13"/>
      <c r="Y49" s="32" t="s">
        <v>377</v>
      </c>
      <c r="Z49" s="32" t="s">
        <v>508</v>
      </c>
      <c r="AF49" s="30"/>
      <c r="AK49" s="42" t="str">
        <f t="shared" si="7"/>
        <v>v</v>
      </c>
    </row>
    <row r="50" spans="1:37" x14ac:dyDescent="0.2">
      <c r="A50" s="13"/>
      <c r="B50" s="13"/>
      <c r="F50" s="13"/>
      <c r="G50" s="19"/>
      <c r="K50" s="13"/>
      <c r="L50" s="13"/>
      <c r="O50" s="13"/>
      <c r="P50" s="13"/>
      <c r="Q50" s="19"/>
      <c r="T50" s="13"/>
      <c r="Y50" s="32" t="s">
        <v>378</v>
      </c>
      <c r="Z50" s="32" t="s">
        <v>509</v>
      </c>
      <c r="AF50" s="30"/>
    </row>
    <row r="51" spans="1:37" x14ac:dyDescent="0.2">
      <c r="A51" s="13"/>
      <c r="B51" s="13"/>
      <c r="F51" s="13"/>
      <c r="G51" s="19"/>
      <c r="K51" s="13"/>
      <c r="L51" s="13"/>
      <c r="O51" s="13"/>
      <c r="P51" s="13"/>
      <c r="Q51" s="19"/>
      <c r="T51" s="13"/>
      <c r="Y51" s="32" t="s">
        <v>379</v>
      </c>
      <c r="Z51" s="32" t="s">
        <v>510</v>
      </c>
      <c r="AF51" s="30"/>
    </row>
    <row r="52" spans="1:37" x14ac:dyDescent="0.2">
      <c r="A52" s="13"/>
      <c r="B52" s="13"/>
      <c r="F52" s="13"/>
      <c r="G52" s="19"/>
      <c r="K52" s="13"/>
      <c r="L52" s="13"/>
      <c r="O52" s="13"/>
      <c r="P52" s="13"/>
      <c r="Q52" s="19"/>
      <c r="T52" s="13"/>
      <c r="Y52" s="32" t="s">
        <v>380</v>
      </c>
      <c r="Z52" s="32" t="s">
        <v>511</v>
      </c>
      <c r="AF52" s="30"/>
    </row>
    <row r="53" spans="1:37" x14ac:dyDescent="0.2">
      <c r="A53" s="13"/>
      <c r="B53" s="13"/>
      <c r="F53" s="13"/>
      <c r="G53" s="19"/>
      <c r="K53" s="13"/>
      <c r="L53" s="13"/>
      <c r="O53" s="13"/>
      <c r="P53" s="13"/>
      <c r="Q53" s="19"/>
      <c r="T53" s="13"/>
      <c r="Y53" s="32" t="s">
        <v>381</v>
      </c>
      <c r="Z53" s="32" t="s">
        <v>512</v>
      </c>
      <c r="AF53" s="30"/>
    </row>
    <row r="54" spans="1:37" x14ac:dyDescent="0.2">
      <c r="A54" s="13"/>
      <c r="B54" s="13"/>
      <c r="F54" s="13"/>
      <c r="G54" s="19"/>
      <c r="K54" s="13"/>
      <c r="L54" s="13"/>
      <c r="O54" s="13"/>
      <c r="P54" s="20"/>
      <c r="Q54" s="19"/>
      <c r="T54" s="13"/>
      <c r="Y54" s="32" t="s">
        <v>382</v>
      </c>
      <c r="Z54" s="32" t="s">
        <v>513</v>
      </c>
      <c r="AF54" s="30"/>
    </row>
    <row r="55" spans="1:37" x14ac:dyDescent="0.2">
      <c r="A55" s="13"/>
      <c r="B55" s="13"/>
      <c r="F55" s="13"/>
      <c r="G55" s="19"/>
      <c r="K55" s="13"/>
      <c r="L55" s="13"/>
      <c r="O55" s="13"/>
      <c r="P55" s="13"/>
      <c r="Q55" s="19"/>
      <c r="T55" s="13"/>
      <c r="Y55" s="32" t="s">
        <v>383</v>
      </c>
      <c r="Z55" s="32" t="s">
        <v>514</v>
      </c>
      <c r="AF55" s="30"/>
    </row>
    <row r="56" spans="1:37" x14ac:dyDescent="0.2">
      <c r="A56" s="13"/>
      <c r="B56" s="13"/>
      <c r="F56" s="13"/>
      <c r="G56" s="19"/>
      <c r="K56" s="13"/>
      <c r="L56" s="13"/>
      <c r="O56" s="13"/>
      <c r="P56" s="13"/>
      <c r="Q56" s="19"/>
      <c r="T56" s="13"/>
      <c r="Y56" s="32" t="s">
        <v>384</v>
      </c>
      <c r="Z56" s="32" t="s">
        <v>515</v>
      </c>
      <c r="AF56" s="30"/>
    </row>
    <row r="57" spans="1:37" x14ac:dyDescent="0.2">
      <c r="A57" s="13"/>
      <c r="B57" s="13"/>
      <c r="F57" s="13"/>
      <c r="G57" s="19"/>
      <c r="K57" s="13"/>
      <c r="L57" s="13"/>
      <c r="O57" s="13"/>
      <c r="P57" s="13"/>
      <c r="Q57" s="19"/>
      <c r="T57" s="13"/>
      <c r="Y57" s="32" t="s">
        <v>385</v>
      </c>
      <c r="Z57" s="32" t="s">
        <v>516</v>
      </c>
      <c r="AF57" s="30"/>
    </row>
    <row r="58" spans="1:37" x14ac:dyDescent="0.2">
      <c r="A58" s="13"/>
      <c r="B58" s="13"/>
      <c r="F58" s="13"/>
      <c r="G58" s="19"/>
      <c r="K58" s="13"/>
      <c r="L58" s="13"/>
      <c r="O58" s="13"/>
      <c r="P58" s="13"/>
      <c r="Q58" s="19"/>
      <c r="T58" s="13"/>
      <c r="Y58" s="32" t="s">
        <v>386</v>
      </c>
      <c r="Z58" s="32" t="s">
        <v>517</v>
      </c>
      <c r="AF58" s="30"/>
    </row>
    <row r="59" spans="1:37" x14ac:dyDescent="0.2">
      <c r="A59" s="13"/>
      <c r="B59" s="13"/>
      <c r="F59" s="13"/>
      <c r="G59" s="19"/>
      <c r="K59" s="13"/>
      <c r="L59" s="13"/>
      <c r="O59" s="13"/>
      <c r="P59" s="13"/>
      <c r="Q59" s="19"/>
      <c r="T59" s="13"/>
      <c r="Y59" s="32" t="s">
        <v>387</v>
      </c>
      <c r="Z59" s="32" t="s">
        <v>518</v>
      </c>
      <c r="AF59" s="30"/>
    </row>
    <row r="60" spans="1:37" x14ac:dyDescent="0.2">
      <c r="A60" s="13"/>
      <c r="B60" s="13"/>
      <c r="F60" s="13"/>
      <c r="G60" s="19"/>
      <c r="K60" s="13"/>
      <c r="L60" s="13"/>
      <c r="O60" s="13"/>
      <c r="P60" s="13"/>
      <c r="Q60" s="19"/>
      <c r="T60" s="13"/>
      <c r="Y60" s="32" t="s">
        <v>388</v>
      </c>
      <c r="Z60" s="32" t="s">
        <v>519</v>
      </c>
      <c r="AF60" s="30"/>
    </row>
    <row r="61" spans="1:37" x14ac:dyDescent="0.2">
      <c r="A61" s="13"/>
      <c r="B61" s="13"/>
      <c r="F61" s="13"/>
      <c r="G61" s="19"/>
      <c r="K61" s="13"/>
      <c r="L61" s="13"/>
      <c r="O61" s="13"/>
      <c r="P61" s="13"/>
      <c r="Q61" s="19"/>
      <c r="T61" s="13"/>
      <c r="Y61" s="32" t="s">
        <v>389</v>
      </c>
      <c r="Z61" s="32" t="s">
        <v>520</v>
      </c>
      <c r="AF61" s="30"/>
    </row>
    <row r="62" spans="1:37" x14ac:dyDescent="0.2">
      <c r="A62" s="13"/>
      <c r="B62" s="13"/>
      <c r="F62" s="13"/>
      <c r="G62" s="19"/>
      <c r="K62" s="13"/>
      <c r="L62" s="13"/>
      <c r="O62" s="13"/>
      <c r="P62" s="13"/>
      <c r="Q62" s="19"/>
      <c r="T62" s="13"/>
      <c r="Y62" s="32" t="s">
        <v>390</v>
      </c>
      <c r="Z62" s="32" t="s">
        <v>521</v>
      </c>
      <c r="AF62" s="30"/>
    </row>
    <row r="63" spans="1:37" x14ac:dyDescent="0.2">
      <c r="A63" s="13"/>
      <c r="B63" s="13"/>
      <c r="F63" s="13"/>
      <c r="G63" s="19"/>
      <c r="K63" s="13"/>
      <c r="L63" s="13"/>
      <c r="O63" s="13"/>
      <c r="P63" s="13"/>
      <c r="Q63" s="19"/>
      <c r="T63" s="13"/>
      <c r="Y63" s="32" t="s">
        <v>391</v>
      </c>
      <c r="Z63" s="32" t="s">
        <v>522</v>
      </c>
      <c r="AF63" s="30"/>
    </row>
    <row r="64" spans="1:37" x14ac:dyDescent="0.2">
      <c r="A64" s="13"/>
      <c r="B64" s="13"/>
      <c r="F64" s="13"/>
      <c r="G64" s="19"/>
      <c r="K64" s="13"/>
      <c r="L64" s="13"/>
      <c r="O64" s="13"/>
      <c r="P64" s="13"/>
      <c r="Q64" s="19"/>
      <c r="T64" s="13"/>
      <c r="Y64" s="32" t="s">
        <v>392</v>
      </c>
      <c r="Z64" s="32" t="s">
        <v>523</v>
      </c>
      <c r="AF64" s="30"/>
    </row>
    <row r="65" spans="1:32" x14ac:dyDescent="0.2">
      <c r="A65" s="13"/>
      <c r="B65" s="13"/>
      <c r="F65" s="13"/>
      <c r="G65" s="19"/>
      <c r="K65" s="13"/>
      <c r="L65" s="13"/>
      <c r="O65" s="13"/>
      <c r="P65" s="13"/>
      <c r="Q65" s="19"/>
      <c r="T65" s="13"/>
      <c r="Y65" s="32" t="s">
        <v>393</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394</v>
      </c>
      <c r="Z67" s="32" t="s">
        <v>526</v>
      </c>
      <c r="AF67" s="30"/>
    </row>
    <row r="68" spans="1:32" x14ac:dyDescent="0.2">
      <c r="A68" s="13"/>
      <c r="B68" s="13"/>
      <c r="F68" s="13"/>
      <c r="G68" s="19"/>
      <c r="K68" s="13"/>
      <c r="L68" s="13"/>
      <c r="O68" s="13"/>
      <c r="P68" s="13"/>
      <c r="Q68" s="19"/>
      <c r="T68" s="13"/>
      <c r="Y68" s="32" t="s">
        <v>395</v>
      </c>
      <c r="Z68" s="32" t="s">
        <v>527</v>
      </c>
      <c r="AF68" s="30"/>
    </row>
    <row r="69" spans="1:32" x14ac:dyDescent="0.2">
      <c r="A69" s="13"/>
      <c r="B69" s="13"/>
      <c r="F69" s="13"/>
      <c r="G69" s="19"/>
      <c r="K69" s="13"/>
      <c r="L69" s="13"/>
      <c r="O69" s="13"/>
      <c r="P69" s="13"/>
      <c r="Q69" s="19"/>
      <c r="T69" s="13"/>
      <c r="Y69" s="32" t="s">
        <v>396</v>
      </c>
      <c r="Z69" s="32" t="s">
        <v>528</v>
      </c>
      <c r="AF69" s="30"/>
    </row>
    <row r="70" spans="1:32" x14ac:dyDescent="0.2">
      <c r="A70" s="13"/>
      <c r="B70" s="13"/>
      <c r="Y70" s="32" t="s">
        <v>397</v>
      </c>
      <c r="Z70" s="32" t="s">
        <v>529</v>
      </c>
    </row>
    <row r="71" spans="1:32" x14ac:dyDescent="0.2">
      <c r="Y71" s="32" t="s">
        <v>398</v>
      </c>
      <c r="Z71" s="32" t="s">
        <v>530</v>
      </c>
    </row>
    <row r="72" spans="1:32" x14ac:dyDescent="0.2">
      <c r="Y72" s="32" t="s">
        <v>399</v>
      </c>
      <c r="Z72" s="32" t="s">
        <v>531</v>
      </c>
    </row>
    <row r="73" spans="1:32" x14ac:dyDescent="0.2">
      <c r="Y73" s="32" t="s">
        <v>400</v>
      </c>
      <c r="Z73" s="32" t="s">
        <v>532</v>
      </c>
    </row>
    <row r="74" spans="1:32" x14ac:dyDescent="0.2">
      <c r="Y74" s="32" t="s">
        <v>401</v>
      </c>
      <c r="Z74" s="32" t="s">
        <v>533</v>
      </c>
    </row>
    <row r="75" spans="1:32" x14ac:dyDescent="0.2">
      <c r="Y75" s="32" t="s">
        <v>402</v>
      </c>
      <c r="Z75" s="32" t="s">
        <v>534</v>
      </c>
    </row>
    <row r="76" spans="1:32" x14ac:dyDescent="0.2">
      <c r="Y76" s="32" t="s">
        <v>403</v>
      </c>
      <c r="Z76" s="32" t="s">
        <v>535</v>
      </c>
    </row>
    <row r="77" spans="1:32" x14ac:dyDescent="0.2">
      <c r="Y77" s="32" t="s">
        <v>404</v>
      </c>
      <c r="Z77" s="32" t="s">
        <v>536</v>
      </c>
    </row>
    <row r="78" spans="1:32" x14ac:dyDescent="0.2">
      <c r="Y78" s="32" t="s">
        <v>405</v>
      </c>
      <c r="Z78" s="32" t="s">
        <v>537</v>
      </c>
    </row>
    <row r="79" spans="1:32" x14ac:dyDescent="0.2">
      <c r="Y79" s="32" t="s">
        <v>406</v>
      </c>
      <c r="Z79" s="32" t="s">
        <v>538</v>
      </c>
    </row>
    <row r="80" spans="1:32" x14ac:dyDescent="0.2">
      <c r="Y80" s="32" t="s">
        <v>407</v>
      </c>
      <c r="Z80" s="32" t="s">
        <v>539</v>
      </c>
    </row>
    <row r="81" spans="25:26" x14ac:dyDescent="0.2">
      <c r="Y81" s="32" t="s">
        <v>408</v>
      </c>
      <c r="Z81" s="32" t="s">
        <v>540</v>
      </c>
    </row>
    <row r="82" spans="25:26" x14ac:dyDescent="0.2">
      <c r="Y82" s="32" t="s">
        <v>409</v>
      </c>
      <c r="Z82" s="32" t="s">
        <v>541</v>
      </c>
    </row>
    <row r="83" spans="25:26" x14ac:dyDescent="0.2">
      <c r="Y83" s="32" t="s">
        <v>410</v>
      </c>
      <c r="Z83" s="32" t="s">
        <v>542</v>
      </c>
    </row>
    <row r="84" spans="25:26" x14ac:dyDescent="0.2">
      <c r="Y84" s="32" t="s">
        <v>411</v>
      </c>
      <c r="Z84" s="32" t="s">
        <v>543</v>
      </c>
    </row>
    <row r="85" spans="25:26" x14ac:dyDescent="0.2">
      <c r="Y85" s="32" t="s">
        <v>412</v>
      </c>
      <c r="Z85" s="32" t="s">
        <v>544</v>
      </c>
    </row>
    <row r="86" spans="25:26" x14ac:dyDescent="0.2">
      <c r="Y86" s="32" t="s">
        <v>413</v>
      </c>
      <c r="Z86" s="32" t="s">
        <v>545</v>
      </c>
    </row>
    <row r="87" spans="25:26" x14ac:dyDescent="0.2">
      <c r="Y87" s="32" t="s">
        <v>414</v>
      </c>
      <c r="Z87" s="32" t="s">
        <v>546</v>
      </c>
    </row>
    <row r="88" spans="25:26" x14ac:dyDescent="0.2">
      <c r="Y88" s="32" t="s">
        <v>415</v>
      </c>
      <c r="Z88" s="32" t="s">
        <v>547</v>
      </c>
    </row>
    <row r="89" spans="25:26" x14ac:dyDescent="0.2">
      <c r="Y89" s="32" t="s">
        <v>416</v>
      </c>
      <c r="Z89" s="32" t="s">
        <v>548</v>
      </c>
    </row>
    <row r="90" spans="25:26" x14ac:dyDescent="0.2">
      <c r="Y90" s="32" t="s">
        <v>417</v>
      </c>
      <c r="Z90" s="32" t="s">
        <v>549</v>
      </c>
    </row>
    <row r="91" spans="25:26" x14ac:dyDescent="0.2">
      <c r="Y91" s="32" t="s">
        <v>418</v>
      </c>
      <c r="Z91" s="32" t="s">
        <v>550</v>
      </c>
    </row>
    <row r="92" spans="25:26" x14ac:dyDescent="0.2">
      <c r="Y92" s="32" t="s">
        <v>419</v>
      </c>
      <c r="Z92" s="32" t="s">
        <v>551</v>
      </c>
    </row>
    <row r="93" spans="25:26" x14ac:dyDescent="0.2">
      <c r="Y93" s="32" t="s">
        <v>420</v>
      </c>
      <c r="Z93" s="32" t="s">
        <v>552</v>
      </c>
    </row>
    <row r="94" spans="25:26" x14ac:dyDescent="0.2">
      <c r="Y94" s="32" t="s">
        <v>421</v>
      </c>
      <c r="Z94" s="32" t="s">
        <v>553</v>
      </c>
    </row>
    <row r="95" spans="25:26" x14ac:dyDescent="0.2">
      <c r="Y95" s="32" t="s">
        <v>422</v>
      </c>
      <c r="Z95" s="32" t="s">
        <v>554</v>
      </c>
    </row>
    <row r="96" spans="25:26" x14ac:dyDescent="0.2">
      <c r="Y96" s="32" t="s">
        <v>324</v>
      </c>
      <c r="Z96" s="32" t="s">
        <v>555</v>
      </c>
    </row>
    <row r="97" spans="25:26" x14ac:dyDescent="0.2">
      <c r="Y97" s="32" t="s">
        <v>423</v>
      </c>
      <c r="Z97" s="32" t="s">
        <v>556</v>
      </c>
    </row>
    <row r="98" spans="25:26" x14ac:dyDescent="0.2">
      <c r="Y98" s="32" t="s">
        <v>424</v>
      </c>
      <c r="Z98" s="32" t="s">
        <v>557</v>
      </c>
    </row>
    <row r="99" spans="25:26" x14ac:dyDescent="0.2">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2021-05-28T05:07:26Z</cp:lastPrinted>
  <dcterms:created xsi:type="dcterms:W3CDTF">2012-03-13T00:50:25Z</dcterms:created>
  <dcterms:modified xsi:type="dcterms:W3CDTF">2021-08-16T07:36:02Z</dcterms:modified>
</cp:coreProperties>
</file>