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7 閉海室\"/>
    </mc:Choice>
  </mc:AlternateContent>
  <bookViews>
    <workbookView xWindow="2976" yWindow="0" windowWidth="2880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<sst xmlns="http://schemas.openxmlformats.org/spreadsheetml/2006/main" count="3295" uniqueCount="885">
  <si>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</si>
  <si>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</si>
  <si>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</si>
  <si>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</si>
  <si>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</si>
  <si>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</si>
  <si>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</si>
  <si>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</si>
  <si>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</si>
  <si>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</si>
  <si>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</si>
  <si>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</si>
  <si>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</si>
  <si>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</si>
  <si>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</si>
  <si>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</si>
  <si>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</si>
  <si>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</si>
  <si>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</si>
  <si>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</si>
  <si>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</si>
  <si>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</si>
  <si>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</si>
  <si>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</si>
  <si>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</si>
  <si>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</si>
  <si>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</si>
  <si>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</si>
  <si>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</si>
  <si>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</si>
  <si>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</si>
  <si>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</si>
  <si>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</si>
  <si>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</si>
  <si>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</si>
  <si>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</si>
  <si>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</si>
  <si>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</si>
  <si>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</si>
  <si>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</si>
  <si>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</si>
  <si>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</si>
  <si>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</si>
  <si>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</si>
  <si>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</si>
  <si>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</si>
  <si>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</si>
  <si>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</si>
  <si>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</si>
  <si>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</si>
  <si>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</si>
  <si>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</si>
  <si>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</si>
  <si>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</si>
  <si>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</si>
  <si>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</si>
  <si>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</si>
  <si>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</si>
  <si>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</si>
  <si>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</si>
  <si>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</si>
  <si>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</si>
  <si>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</si>
  <si>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</si>
  <si>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</si>
  <si>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</si>
  <si>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</si>
  <si>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</si>
  <si>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</si>
  <si>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</si>
  <si>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</si>
  <si>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</si>
  <si>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</si>
  <si>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</si>
  <si>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</si>
  <si>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</si>
  <si>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</si>
  <si>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</si>
  <si>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</si>
  <si>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</si>
  <si>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</si>
  <si>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</si>
  <si>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</si>
  <si>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</si>
  <si>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</si>
  <si>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</si>
  <si>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</si>
  <si>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</si>
  <si>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</si>
  <si>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</si>
  <si>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</si>
  <si>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</si>
  <si>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</si>
  <si>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</si>
  <si>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</si>
  <si>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</si>
  <si>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</si>
  <si>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</si>
  <si>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</si>
  <si>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</si>
  <si>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</si>
  <si>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</si>
  <si>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</si>
  <si>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</si>
  <si>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</si>
  <si>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</si>
  <si>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</si>
  <si>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</si>
  <si>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</si>
  <si>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</si>
  <si>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</si>
  <si>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</si>
  <si>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</si>
  <si>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</si>
  <si>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</si>
  <si>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</si>
  <si>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</si>
  <si>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</si>
  <si>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</si>
  <si>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</si>
  <si>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</si>
  <si>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</si>
  <si>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</si>
  <si>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</si>
  <si>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</si>
  <si>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</si>
  <si>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</si>
  <si>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</si>
  <si>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</si>
  <si>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</si>
  <si>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</si>
  <si>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</si>
  <si>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</si>
  <si>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</si>
  <si>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</si>
  <si>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</si>
  <si>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</si>
  <si>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</si>
  <si>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</si>
  <si>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</si>
  <si>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</si>
  <si>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</si>
  <si>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</si>
  <si>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</si>
  <si>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</si>
  <si>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</si>
  <si>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</si>
  <si>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</si>
  <si>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</si>
  <si>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</si>
  <si>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</si>
  <si>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</si>
  <si>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</si>
  <si>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</si>
  <si>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</si>
  <si>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</si>
  <si>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</si>
  <si>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</si>
  <si>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</si>
  <si>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</si>
  <si>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</si>
  <si>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</si>
  <si>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</si>
  <si>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</si>
  <si>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</si>
  <si>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</si>
  <si>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</si>
  <si>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</si>
  <si>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</si>
  <si>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</si>
  <si>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</si>
  <si>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</si>
  <si>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</si>
  <si>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</si>
  <si>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</si>
  <si>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</si>
  <si>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</si>
  <si>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</si>
  <si>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</si>
  <si>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</si>
  <si>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</si>
  <si>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</si>
  <si>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</si>
  <si>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</si>
  <si>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</si>
  <si>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</si>
  <si>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</si>
  <si>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</si>
  <si>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</si>
  <si>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</si>
  <si>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</si>
  <si>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</si>
  <si>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</si>
  <si>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</si>
  <si>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</si>
  <si>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</si>
  <si>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</si>
  <si>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</si>
  <si>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</si>
  <si>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</si>
  <si>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</si>
  <si>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</si>
  <si>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</si>
  <si>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</si>
  <si>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</si>
  <si>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</si>
  <si>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</si>
  <si>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</si>
  <si>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</si>
  <si>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</si>
  <si>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</si>
  <si>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</si>
  <si>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</si>
  <si>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</si>
  <si>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</si>
  <si>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</si>
  <si>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</si>
  <si>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</si>
  <si>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</si>
  <si>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</si>
  <si>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</si>
  <si>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</si>
  <si>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</si>
  <si>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</si>
  <si>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</si>
  <si>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</si>
  <si>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</si>
  <si>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</si>
  <si>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</si>
  <si>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</si>
  <si>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</si>
  <si>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</si>
  <si>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</si>
  <si>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</si>
  <si>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</si>
  <si>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</si>
  <si>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</si>
  <si>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</si>
  <si>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</si>
  <si>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</si>
  <si>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</si>
  <si>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</si>
  <si>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</si>
  <si>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</si>
  <si>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</si>
  <si>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</si>
  <si>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</si>
  <si>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</si>
  <si>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</si>
  <si>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</si>
  <si>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</si>
  <si>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</si>
  <si>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</si>
  <si>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</si>
  <si>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</si>
  <si>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</si>
  <si>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</si>
  <si>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</si>
  <si>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</si>
  <si>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</si>
  <si>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</si>
  <si>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</si>
  <si>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</si>
  <si>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</si>
  <si>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</si>
  <si>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</si>
  <si>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</si>
  <si>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</si>
  <si>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</si>
  <si>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</si>
  <si>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</si>
  <si>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</si>
  <si>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</si>
  <si>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</si>
  <si>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</si>
  <si>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</si>
  <si>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</si>
  <si>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</si>
  <si>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</si>
  <si>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</si>
  <si>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</si>
  <si>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</si>
  <si>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</si>
  <si>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</si>
  <si>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</si>
  <si>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</si>
  <si>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</si>
  <si>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</si>
  <si>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</si>
  <si>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</si>
  <si>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</si>
  <si>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</si>
  <si>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</si>
  <si>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</si>
  <si>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</si>
  <si>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</si>
  <si>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</si>
  <si>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</si>
  <si>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</si>
  <si>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</si>
  <si>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</si>
  <si>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</si>
  <si>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</si>
  <si>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</si>
  <si>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</si>
  <si>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</si>
  <si>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</si>
  <si>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</si>
  <si>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</si>
  <si>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</si>
  <si>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</si>
  <si>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</si>
  <si>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</si>
  <si>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</si>
  <si>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</si>
  <si>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</si>
  <si>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</si>
  <si>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</si>
  <si>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</si>
  <si>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</si>
  <si>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</si>
  <si>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</si>
  <si>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</si>
  <si>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</si>
  <si>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</si>
  <si>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</si>
  <si>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</si>
  <si>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</si>
  <si>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</si>
  <si>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</si>
  <si>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</si>
  <si>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</si>
  <si>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</si>
  <si>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</si>
  <si>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</si>
  <si>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</si>
  <si>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</si>
  <si>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</si>
  <si>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</si>
  <si>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</si>
  <si>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</si>
  <si>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</si>
  <si>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</si>
  <si>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</si>
  <si>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</si>
  <si>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</si>
  <si>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</si>
  <si>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</si>
  <si>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</si>
  <si>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</si>
  <si>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</si>
  <si>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</si>
  <si>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</si>
  <si>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</si>
  <si>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</si>
  <si>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</si>
  <si>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</si>
  <si>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</si>
  <si>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</si>
  <si>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</si>
  <si>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</si>
  <si>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</si>
  <si>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</si>
  <si>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</si>
  <si>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</si>
  <si>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</si>
  <si>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</si>
  <si>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</si>
  <si>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</si>
  <si>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</si>
  <si>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</si>
  <si>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</si>
  <si>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</si>
  <si>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</si>
  <si>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</si>
  <si>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</si>
  <si>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</si>
  <si>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</si>
  <si>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</si>
  <si>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</si>
  <si>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</si>
  <si>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</si>
  <si>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</si>
  <si>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</si>
  <si>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</si>
  <si>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</si>
  <si>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</si>
  <si>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</si>
  <si>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</si>
  <si>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</si>
  <si>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</si>
  <si>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</si>
  <si>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</si>
  <si>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</si>
  <si>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</si>
  <si>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</si>
  <si>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</si>
  <si>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</si>
  <si>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</si>
  <si>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</si>
  <si>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</si>
  <si>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</si>
  <si>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</si>
  <si>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</si>
  <si>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</si>
  <si>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</si>
  <si>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</si>
  <si>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</si>
  <si>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</si>
  <si>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</si>
  <si>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</si>
  <si>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</si>
  <si>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</si>
  <si>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</si>
  <si>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</si>
  <si>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</si>
  <si>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</si>
  <si>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</si>
  <si>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</si>
  <si>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</si>
  <si>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</si>
  <si>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</si>
  <si>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</si>
  <si>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</si>
  <si>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</si>
  <si>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</si>
  <si>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</si>
  <si>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</si>
  <si>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</si>
  <si>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</si>
  <si>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</si>
  <si>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</si>
  <si>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</si>
  <si>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</si>
  <si>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</si>
  <si>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</si>
  <si>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</si>
  <si>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</si>
  <si>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</si>
  <si>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</si>
  <si>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</si>
  <si>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</si>
  <si>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</si>
  <si>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</si>
  <si>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</si>
  <si>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</si>
  <si>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</si>
  <si>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</si>
  <si>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</si>
  <si>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</si>
  <si>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</si>
  <si>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</si>
  <si>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</si>
  <si>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</si>
  <si>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</si>
  <si>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</si>
  <si>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</si>
  <si>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</si>
  <si>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</si>
  <si>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</si>
  <si>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</si>
  <si>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</si>
  <si>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</si>
  <si>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</si>
  <si>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</si>
  <si>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</si>
  <si>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</si>
  <si>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</si>
  <si>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</si>
  <si>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</si>
  <si>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</si>
  <si>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</si>
  <si>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</si>
  <si>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</si>
  <si>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</si>
  <si>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</si>
  <si>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</si>
  <si>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</si>
  <si>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</si>
  <si>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</si>
  <si>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</si>
  <si>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</si>
  <si>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</si>
  <si>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</si>
  <si>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</si>
  <si>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</si>
  <si>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</si>
  <si>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</si>
  <si>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</si>
  <si>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</si>
  <si>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</si>
  <si>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</si>
  <si>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</si>
  <si>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</si>
  <si>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</si>
  <si>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</si>
  <si>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</si>
  <si>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</si>
  <si>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</si>
  <si>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</si>
  <si>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</si>
  <si>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</si>
  <si>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</si>
  <si>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</si>
  <si>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</si>
  <si>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</si>
  <si>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</si>
  <si>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</si>
  <si>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</si>
  <si>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</si>
  <si>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</si>
  <si>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</si>
  <si>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</si>
  <si>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</si>
  <si>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</si>
  <si>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</si>
  <si>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</si>
  <si>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</si>
  <si>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</si>
  <si>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</si>
  <si>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</si>
  <si>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</si>
  <si>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</si>
  <si>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</si>
  <si>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</si>
  <si>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</si>
  <si>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</si>
  <si>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</si>
  <si>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</si>
  <si>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</si>
  <si>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</si>
  <si>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</si>
  <si>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</si>
  <si>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</si>
  <si>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</si>
  <si>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</si>
  <si>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</si>
  <si>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</si>
  <si>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</si>
  <si>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</si>
  <si>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</si>
  <si>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</si>
  <si>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</si>
  <si>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</si>
  <si>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</si>
  <si>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</si>
  <si>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</si>
  <si>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</si>
  <si>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</si>
  <si>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</si>
  <si>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</si>
  <si>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</si>
  <si>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</si>
  <si>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</si>
  <si>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</si>
  <si>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</si>
  <si>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</si>
  <si>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</si>
  <si>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</si>
  <si>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</si>
  <si>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</si>
  <si>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</si>
  <si>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</si>
  <si>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</si>
  <si>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</si>
  <si>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</si>
  <si>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</si>
  <si>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</si>
  <si>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</si>
  <si>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</si>
  <si>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</si>
  <si>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</si>
  <si>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</si>
  <si>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</si>
  <si>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</si>
  <si>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</si>
  <si>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</si>
  <si>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</si>
  <si>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</si>
  <si>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</si>
  <si>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</si>
  <si>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</si>
  <si>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</si>
  <si>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</si>
  <si>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</si>
  <si>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</si>
  <si>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</si>
  <si>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</si>
  <si>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</si>
  <si>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</si>
  <si>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</si>
  <si>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</si>
  <si>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</si>
  <si>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</si>
  <si>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</si>
  <si>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</si>
  <si>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</si>
  <si>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</si>
  <si>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</si>
  <si>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</si>
  <si>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</si>
  <si>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</si>
  <si>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</si>
  <si>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</si>
  <si>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</si>
  <si>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</si>
  <si>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</si>
  <si>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</si>
  <si>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</si>
  <si>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</si>
  <si>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</si>
  <si>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</si>
  <si>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</si>
  <si>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</si>
  <si>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</si>
  <si>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</si>
  <si>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</si>
  <si>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</si>
  <si>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</si>
  <si>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</si>
  <si>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</si>
  <si>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</si>
  <si>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</si>
  <si>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</si>
  <si>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</si>
  <si>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</si>
  <si>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</si>
  <si>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</si>
  <si>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</si>
  <si>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</si>
  <si>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</si>
  <si>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</si>
  <si>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</si>
  <si>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</si>
  <si>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</si>
  <si>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</si>
  <si>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</si>
  <si>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</si>
  <si>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</si>
  <si>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</si>
  <si>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</si>
  <si>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</si>
  <si>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</si>
  <si>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</si>
  <si>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</si>
  <si>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</si>
  <si>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</si>
  <si>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</si>
  <si>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</si>
  <si>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</si>
  <si>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</si>
  <si>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</si>
  <si>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</si>
  <si>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</si>
  <si>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</si>
  <si>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</si>
  <si>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</si>
  <si>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</si>
  <si>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</si>
  <si>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</si>
  <si>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</si>
  <si>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</si>
  <si>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</si>
  <si>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</si>
  <si>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</si>
  <si>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</si>
  <si>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</si>
  <si>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</si>
  <si>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</si>
  <si>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</si>
  <si>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</si>
  <si>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</si>
  <si>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</si>
  <si>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</si>
  <si>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</si>
  <si>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</si>
  <si>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</si>
  <si>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</si>
  <si>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</si>
  <si>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</si>
  <si>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</si>
  <si>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</si>
  <si>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</si>
  <si>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</si>
  <si>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</si>
  <si>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</si>
  <si>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</si>
  <si>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</si>
  <si>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</si>
  <si>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</si>
  <si>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</si>
  <si>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</si>
  <si>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</si>
  <si>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</si>
  <si>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</si>
  <si>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</si>
  <si>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</si>
  <si>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</si>
  <si>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</si>
  <si>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</si>
  <si>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</si>
  <si>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</si>
  <si>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</si>
  <si>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総量削減及び閉鎖性海域管理推進費</t>
  </si>
  <si>
    <t>水・大気環境局</t>
  </si>
  <si>
    <t>閉鎖性海域対策室長
行木美弥</t>
  </si>
  <si>
    <t>昭和53年度</t>
  </si>
  <si>
    <t>終了予定なし</t>
  </si>
  <si>
    <t>水環境課閉鎖性海域対策室</t>
  </si>
  <si>
    <t>化学的酸素要求量、窒素含有量及びりん含有量に係る総量削減基本方針
各都道府県における総量削減計画</t>
  </si>
  <si>
    <t>各閉鎖性海域（東京湾、伊勢湾、瀬戸内海、八代海及び有明海等）における水質汚濁の要因を解析し、水質総量削減などの改善対策等の検討を行い、適切な改善対策を推進する。</t>
  </si>
  <si>
    <t>陸域から各海域（東京湾、伊勢湾、瀬戸内海、八代海及び有明海等）に流入する発生負荷量を算定し、発生源別の汚濁負荷量を整理するとともに、海域の状況を把握するため、統一的な手法により、水質、プランクトン、底質及び底生生物等について調査・分析を実施し、水質汚濁の要因を解析する。
これらの結果を踏まえ、各海域の水環境の状況について整理し、水質汚濁メカニズムの解析や水環境の改善方策の検討等を実施する。また、第９次水質総量削減における汚濁負荷対策等の検討を行い、総量削減基本方針や総量規制基準を定める。</t>
  </si>
  <si>
    <t>-</t>
  </si>
  <si>
    <t>環境保全調査費</t>
  </si>
  <si>
    <t>環境保全調査等
地方公共団体委託費</t>
  </si>
  <si>
    <t>指定水域の環境基準達成率を100％とする
（右表はCOD（化学的酸素要求量）環境基準達成率）</t>
  </si>
  <si>
    <t>指定水域の環境基準達成率を100％とする
（右表はCOD環境基準達成率）</t>
  </si>
  <si>
    <t>水質総量削減の目標年度に汚濁負荷の削減量目標を達成する</t>
  </si>
  <si>
    <t>t/日</t>
  </si>
  <si>
    <t>●●</t>
    <phoneticPr fontId="5"/>
  </si>
  <si>
    <t>発生負荷量等算定調査実施都府県数</t>
  </si>
  <si>
    <t>都府県数</t>
  </si>
  <si>
    <t>各年度の発生負荷量等算定調査業務費／調査実施都府県数　　　　　　　　　　　　　　</t>
    <phoneticPr fontId="5"/>
  </si>
  <si>
    <t>千円</t>
  </si>
  <si>
    <t>千円/都府県</t>
    <phoneticPr fontId="5"/>
  </si>
  <si>
    <t>17,280/26</t>
  </si>
  <si>
    <t>17,600/26</t>
  </si>
  <si>
    <t>／　</t>
    <phoneticPr fontId="5"/>
  </si>
  <si>
    <t>　　/</t>
    <phoneticPr fontId="5"/>
  </si>
  <si>
    <t>／　　　　　　　　　　　　　　</t>
    <phoneticPr fontId="5"/>
  </si>
  <si>
    <t>／　　　　　　　　　　　　　　</t>
    <phoneticPr fontId="5"/>
  </si>
  <si>
    <t>　　/</t>
    <phoneticPr fontId="5"/>
  </si>
  <si>
    <t>-</t>
    <phoneticPr fontId="5"/>
  </si>
  <si>
    <t>3．大気・水・土壌環境等の保全</t>
  </si>
  <si>
    <t>東京湾における水質環境基準の達成率（％）
(全窒素・全りん)</t>
  </si>
  <si>
    <t>伊勢湾における水質環境基準の達成率（％）
(全窒素・全りん)</t>
  </si>
  <si>
    <t>大阪湾における水質環境基準の達成率（％）
(全窒素・全りん)</t>
  </si>
  <si>
    <t>瀬戸内海（大阪湾を除く）における水質環境基準の達成率（％）
(全窒素・全りん)</t>
  </si>
  <si>
    <t>77</t>
  </si>
  <si>
    <t>64</t>
  </si>
  <si>
    <t>63</t>
  </si>
  <si>
    <t>109</t>
  </si>
  <si>
    <t>114</t>
  </si>
  <si>
    <t>119</t>
  </si>
  <si>
    <t>116</t>
  </si>
  <si>
    <t>132</t>
  </si>
  <si>
    <t>130</t>
  </si>
  <si>
    <t>○</t>
  </si>
  <si>
    <t>-</t>
    <phoneticPr fontId="5"/>
  </si>
  <si>
    <t>-</t>
    <phoneticPr fontId="5"/>
  </si>
  <si>
    <t>-</t>
    <phoneticPr fontId="5"/>
  </si>
  <si>
    <t>-</t>
    <phoneticPr fontId="5"/>
  </si>
  <si>
    <t>東京湾におけるCOD環境基準達成率
※R2年度実績はR3年度に算出するため、記載していない</t>
    <phoneticPr fontId="5"/>
  </si>
  <si>
    <t>令和元年度公共用水域水質測定結果 
http://www.env.go.jp/water/suiiki/index.html</t>
    <rPh sb="0" eb="2">
      <t>レイワ</t>
    </rPh>
    <rPh sb="2" eb="4">
      <t>ガンネン</t>
    </rPh>
    <rPh sb="4" eb="5">
      <t>ド</t>
    </rPh>
    <phoneticPr fontId="5"/>
  </si>
  <si>
    <t>伊勢湾におけるCOD環境基準達成率
※R2年度実績はR3年度に算出するため、記載していない</t>
    <phoneticPr fontId="5"/>
  </si>
  <si>
    <t>大阪湾におけるCOD環境基準達成率
※R2年度実績はR3年度に算出するため、記載していない</t>
    <phoneticPr fontId="5"/>
  </si>
  <si>
    <t>大阪湾を除く瀬戸内海におけるCOD環境基準達成率
※R2年度実績はR3年度に算出するため、記載していない</t>
    <phoneticPr fontId="5"/>
  </si>
  <si>
    <t>令和２年度水質総量削減に係る発生負荷量等算定調査業務報告書</t>
    <rPh sb="0" eb="2">
      <t>レイワ</t>
    </rPh>
    <phoneticPr fontId="5"/>
  </si>
  <si>
    <t>H26d～H31dの東京湾におけるCOD汚濁負荷削減量
※H26dのCOD発生負荷量：163 t/日
H31dのCOD発生負荷量の削減目標量：155 t/日
H31dの削減量目標：8 t/日
H31dのCOD発生負荷量：154 t/日
※R2年度実績はR3年度に算出するため、記載していない</t>
    <phoneticPr fontId="5"/>
  </si>
  <si>
    <t>-</t>
    <phoneticPr fontId="5"/>
  </si>
  <si>
    <t>-</t>
    <phoneticPr fontId="5"/>
  </si>
  <si>
    <t>19,800/26</t>
    <phoneticPr fontId="5"/>
  </si>
  <si>
    <t>-/26</t>
    <phoneticPr fontId="5"/>
  </si>
  <si>
    <t>-</t>
    <phoneticPr fontId="5"/>
  </si>
  <si>
    <t>-</t>
    <phoneticPr fontId="5"/>
  </si>
  <si>
    <t>発生負荷量と水質改善状況を経年的に把握し、これらの結果及び上記測定指標の状況等をもとに水質総量削減の目標や達成方策を検討し、総合的な水環境改善を着実に推進することとしている。</t>
    <phoneticPr fontId="5"/>
  </si>
  <si>
    <t>閉鎖性海域の課題は、環境基本計画や海洋基本計画等で記載されており、水環境の改善・保全が求められているため、ニーズを的確に反映している。</t>
    <phoneticPr fontId="5"/>
  </si>
  <si>
    <t>水質総量削減対象水域は複数の県にまたがっており、水質総量削減を統一的かつ効率的に行うためには、汚濁負荷削減に係る施策について国が実施し、各都府県間の調整を図る必要がある。</t>
    <phoneticPr fontId="5"/>
  </si>
  <si>
    <t>水質総量削減制度の効果の把握及び今後の制度検討のために必要な事業である。</t>
    <phoneticPr fontId="5"/>
  </si>
  <si>
    <t>有</t>
  </si>
  <si>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
一者応札の改善に向けた取組として、公告期間を延長する等、引き続き適正な競争の実施に努める。</t>
    <phoneticPr fontId="5"/>
  </si>
  <si>
    <t>‐</t>
  </si>
  <si>
    <t>水質総量削減制度の効果の把握及び今後の制度検討のために必要な額を執行しており、妥当な水準と考えている。</t>
    <phoneticPr fontId="5"/>
  </si>
  <si>
    <t>事業に必要なものにのみ支出している。</t>
    <phoneticPr fontId="5"/>
  </si>
  <si>
    <t>業務の内容を検討し、真に必要な業務のみ執行している。</t>
    <phoneticPr fontId="5"/>
  </si>
  <si>
    <t>水質等の調査は、自治体に対して委託することにより、民間団体への委託に比べ、より低コストで実施できている。</t>
    <phoneticPr fontId="5"/>
  </si>
  <si>
    <t>総量削減に係る事業については、総量削減基本方針の策定、総量規制基準の設定方法の検討、今後の水質総量削減制度の在り方の検討などの基礎データとして活用されている。</t>
    <phoneticPr fontId="5"/>
  </si>
  <si>
    <t>・各種業務について、必要となる調査内容の検討を行った上で、経費の圧縮に努め、執行した。</t>
    <phoneticPr fontId="5"/>
  </si>
  <si>
    <t>・効率的・効果的な水環境改善に資するため、今後も水質総量削減の対策の効果を継続的に把握するとともに、環境基準の達成状況や水環境の改善状況を踏まえ、今後の水質総量削減の方向性について検討を行う。
・一者応札の改善に向けた取組として、公告期間を延長する等、引き続き適正な競争の実施に努める。</t>
    <phoneticPr fontId="5"/>
  </si>
  <si>
    <t>A.いであ（株）</t>
    <rPh sb="6" eb="7">
      <t>カブ</t>
    </rPh>
    <phoneticPr fontId="5"/>
  </si>
  <si>
    <t>人件費</t>
    <rPh sb="0" eb="3">
      <t>ジンケンヒ</t>
    </rPh>
    <phoneticPr fontId="5"/>
  </si>
  <si>
    <t>諸謝金</t>
    <rPh sb="0" eb="3">
      <t>ショシャキン</t>
    </rPh>
    <phoneticPr fontId="5"/>
  </si>
  <si>
    <t>旅費</t>
    <rPh sb="0" eb="2">
      <t>リョヒ</t>
    </rPh>
    <phoneticPr fontId="5"/>
  </si>
  <si>
    <t>通信運搬費</t>
    <rPh sb="0" eb="2">
      <t>ツウシン</t>
    </rPh>
    <rPh sb="2" eb="4">
      <t>ウンパン</t>
    </rPh>
    <rPh sb="4" eb="5">
      <t>ヒ</t>
    </rPh>
    <phoneticPr fontId="5"/>
  </si>
  <si>
    <t>会議費</t>
    <rPh sb="0" eb="3">
      <t>カイギヒ</t>
    </rPh>
    <phoneticPr fontId="5"/>
  </si>
  <si>
    <t>賃金</t>
    <rPh sb="0" eb="2">
      <t>チンギン</t>
    </rPh>
    <phoneticPr fontId="5"/>
  </si>
  <si>
    <t>雑費</t>
    <rPh sb="0" eb="2">
      <t>ザッピ</t>
    </rPh>
    <phoneticPr fontId="5"/>
  </si>
  <si>
    <t>その他</t>
    <rPh sb="2" eb="3">
      <t>タ</t>
    </rPh>
    <phoneticPr fontId="5"/>
  </si>
  <si>
    <t>検討会、ヒアリング</t>
    <rPh sb="0" eb="3">
      <t>ケントウカイ</t>
    </rPh>
    <phoneticPr fontId="5"/>
  </si>
  <si>
    <t>職員旅費</t>
    <rPh sb="0" eb="2">
      <t>ショクイン</t>
    </rPh>
    <rPh sb="2" eb="4">
      <t>リョヒ</t>
    </rPh>
    <phoneticPr fontId="5"/>
  </si>
  <si>
    <t>速記料等</t>
    <rPh sb="0" eb="2">
      <t>ソッキ</t>
    </rPh>
    <rPh sb="2" eb="3">
      <t>リョウ</t>
    </rPh>
    <rPh sb="3" eb="4">
      <t>トウ</t>
    </rPh>
    <phoneticPr fontId="5"/>
  </si>
  <si>
    <t>データ入力等</t>
    <rPh sb="3" eb="5">
      <t>ニュウリョク</t>
    </rPh>
    <rPh sb="5" eb="6">
      <t>トウ</t>
    </rPh>
    <phoneticPr fontId="5"/>
  </si>
  <si>
    <t>文献検索料</t>
    <rPh sb="0" eb="2">
      <t>ブンケン</t>
    </rPh>
    <rPh sb="2" eb="4">
      <t>ケンサク</t>
    </rPh>
    <rPh sb="4" eb="5">
      <t>リョウ</t>
    </rPh>
    <phoneticPr fontId="5"/>
  </si>
  <si>
    <t>営業管理費、一般管理費、販売管理費、消費税等</t>
    <rPh sb="0" eb="2">
      <t>エイギョウ</t>
    </rPh>
    <rPh sb="2" eb="4">
      <t>カンリ</t>
    </rPh>
    <rPh sb="4" eb="5">
      <t>ヒ</t>
    </rPh>
    <rPh sb="6" eb="8">
      <t>イッパン</t>
    </rPh>
    <rPh sb="8" eb="11">
      <t>カンリヒ</t>
    </rPh>
    <rPh sb="12" eb="14">
      <t>ハンバイ</t>
    </rPh>
    <rPh sb="14" eb="17">
      <t>カンリヒ</t>
    </rPh>
    <rPh sb="18" eb="21">
      <t>ショウヒゼイ</t>
    </rPh>
    <rPh sb="21" eb="22">
      <t>トウ</t>
    </rPh>
    <phoneticPr fontId="5"/>
  </si>
  <si>
    <t>B.復建調査設計（株）</t>
    <rPh sb="2" eb="4">
      <t>フッケン</t>
    </rPh>
    <rPh sb="4" eb="6">
      <t>チョウサ</t>
    </rPh>
    <rPh sb="6" eb="8">
      <t>セッケイ</t>
    </rPh>
    <rPh sb="9" eb="10">
      <t>カブ</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</si>
  <si>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</si>
  <si>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</si>
  <si>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</si>
  <si>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打合せ・kt納会運営、既存資料調査、数値モデル構築・解析、検討会資料作成、報告書作成等</t>
    <rPh sb="0" eb="2">
      <t>ウチアワ</t>
    </rPh>
    <rPh sb="6" eb="8">
      <t>ノウカイ</t>
    </rPh>
    <rPh sb="8" eb="10">
      <t>ウンエイ</t>
    </rPh>
    <rPh sb="11" eb="13">
      <t>キソン</t>
    </rPh>
    <rPh sb="13" eb="15">
      <t>シリョウ</t>
    </rPh>
    <rPh sb="15" eb="17">
      <t>チョウサ</t>
    </rPh>
    <rPh sb="18" eb="20">
      <t>スウチ</t>
    </rPh>
    <rPh sb="23" eb="25">
      <t>コウチク</t>
    </rPh>
    <rPh sb="26" eb="28">
      <t>カイセキ</t>
    </rPh>
    <rPh sb="29" eb="32">
      <t>ケントウカイ</t>
    </rPh>
    <rPh sb="32" eb="34">
      <t>シリョウ</t>
    </rPh>
    <rPh sb="34" eb="36">
      <t>サクセイ</t>
    </rPh>
    <rPh sb="37" eb="40">
      <t>ホウコクショ</t>
    </rPh>
    <rPh sb="40" eb="42">
      <t>サクセイ</t>
    </rPh>
    <rPh sb="42" eb="43">
      <t>トウ</t>
    </rPh>
    <phoneticPr fontId="5"/>
  </si>
  <si>
    <t>検討会運営、打合せ協議、検討委員事前説明等</t>
    <rPh sb="0" eb="3">
      <t>ケントウカイ</t>
    </rPh>
    <rPh sb="3" eb="5">
      <t>ウンエイ</t>
    </rPh>
    <rPh sb="6" eb="8">
      <t>ウチアワ</t>
    </rPh>
    <rPh sb="9" eb="11">
      <t>キョウギ</t>
    </rPh>
    <rPh sb="12" eb="14">
      <t>ケントウ</t>
    </rPh>
    <rPh sb="14" eb="16">
      <t>イイン</t>
    </rPh>
    <rPh sb="16" eb="18">
      <t>ジゼン</t>
    </rPh>
    <rPh sb="18" eb="20">
      <t>セツメイ</t>
    </rPh>
    <rPh sb="20" eb="21">
      <t>トウ</t>
    </rPh>
    <phoneticPr fontId="5"/>
  </si>
  <si>
    <t>報告書印刷製本費（50部）</t>
    <rPh sb="0" eb="3">
      <t>ホウコクショ</t>
    </rPh>
    <rPh sb="3" eb="5">
      <t>インサツ</t>
    </rPh>
    <rPh sb="5" eb="7">
      <t>セイホン</t>
    </rPh>
    <rPh sb="7" eb="8">
      <t>ヒ</t>
    </rPh>
    <rPh sb="11" eb="12">
      <t>ブ</t>
    </rPh>
    <phoneticPr fontId="5"/>
  </si>
  <si>
    <t>会議室借料</t>
    <rPh sb="0" eb="3">
      <t>カイギシツ</t>
    </rPh>
    <rPh sb="3" eb="5">
      <t>シャクリョウ</t>
    </rPh>
    <phoneticPr fontId="5"/>
  </si>
  <si>
    <t>検討委員謝金・旅費</t>
    <rPh sb="0" eb="2">
      <t>ケントウ</t>
    </rPh>
    <rPh sb="2" eb="4">
      <t>イイン</t>
    </rPh>
    <rPh sb="4" eb="6">
      <t>シャキン</t>
    </rPh>
    <rPh sb="7" eb="9">
      <t>リョヒ</t>
    </rPh>
    <phoneticPr fontId="5"/>
  </si>
  <si>
    <t>委託費</t>
    <rPh sb="0" eb="2">
      <t>イタク</t>
    </rPh>
    <rPh sb="2" eb="3">
      <t>ヒ</t>
    </rPh>
    <phoneticPr fontId="5"/>
  </si>
  <si>
    <t>需用費</t>
    <rPh sb="0" eb="3">
      <t>ジュヨウヒ</t>
    </rPh>
    <phoneticPr fontId="5"/>
  </si>
  <si>
    <t>水質分析、プランクトン分析</t>
    <rPh sb="0" eb="2">
      <t>スイシツ</t>
    </rPh>
    <rPh sb="2" eb="4">
      <t>ブンセキ</t>
    </rPh>
    <rPh sb="11" eb="13">
      <t>ブンセキ</t>
    </rPh>
    <phoneticPr fontId="5"/>
  </si>
  <si>
    <t>船舶燃料、ガソリン代、分析消耗品費</t>
    <rPh sb="0" eb="2">
      <t>センパク</t>
    </rPh>
    <rPh sb="2" eb="4">
      <t>ネンリョウ</t>
    </rPh>
    <rPh sb="9" eb="10">
      <t>ダイ</t>
    </rPh>
    <rPh sb="11" eb="13">
      <t>ブンセキ</t>
    </rPh>
    <rPh sb="13" eb="15">
      <t>ショウモウ</t>
    </rPh>
    <rPh sb="15" eb="16">
      <t>ヒン</t>
    </rPh>
    <rPh sb="16" eb="17">
      <t>ヒ</t>
    </rPh>
    <phoneticPr fontId="5"/>
  </si>
  <si>
    <t>D.（株）数理計画</t>
    <rPh sb="3" eb="4">
      <t>カブ</t>
    </rPh>
    <rPh sb="5" eb="7">
      <t>スウリ</t>
    </rPh>
    <rPh sb="7" eb="9">
      <t>ケイカク</t>
    </rPh>
    <phoneticPr fontId="5"/>
  </si>
  <si>
    <t>消耗品費</t>
    <rPh sb="0" eb="2">
      <t>ショウモウ</t>
    </rPh>
    <rPh sb="2" eb="3">
      <t>ヒン</t>
    </rPh>
    <rPh sb="3" eb="4">
      <t>ヒ</t>
    </rPh>
    <phoneticPr fontId="5"/>
  </si>
  <si>
    <t>各種調査、各種検討、資料作成、調査票作成及び発送、報告書作成等</t>
    <rPh sb="0" eb="2">
      <t>カクシュ</t>
    </rPh>
    <rPh sb="2" eb="4">
      <t>チョウサ</t>
    </rPh>
    <rPh sb="5" eb="7">
      <t>カクシュ</t>
    </rPh>
    <rPh sb="7" eb="9">
      <t>ケントウ</t>
    </rPh>
    <rPh sb="10" eb="12">
      <t>シリョウ</t>
    </rPh>
    <rPh sb="12" eb="14">
      <t>サクセイ</t>
    </rPh>
    <rPh sb="15" eb="17">
      <t>チョウサ</t>
    </rPh>
    <rPh sb="17" eb="18">
      <t>ヒョウ</t>
    </rPh>
    <rPh sb="18" eb="20">
      <t>サクセイ</t>
    </rPh>
    <rPh sb="20" eb="21">
      <t>オヨ</t>
    </rPh>
    <rPh sb="22" eb="24">
      <t>ハッソウ</t>
    </rPh>
    <rPh sb="25" eb="28">
      <t>ホウコクショ</t>
    </rPh>
    <rPh sb="28" eb="30">
      <t>サクセイ</t>
    </rPh>
    <rPh sb="30" eb="31">
      <t>トウ</t>
    </rPh>
    <phoneticPr fontId="5"/>
  </si>
  <si>
    <t>報告書等</t>
    <rPh sb="0" eb="3">
      <t>ホウコクショ</t>
    </rPh>
    <rPh sb="3" eb="4">
      <t>トウ</t>
    </rPh>
    <phoneticPr fontId="5"/>
  </si>
  <si>
    <t>調査票発送費</t>
    <rPh sb="0" eb="3">
      <t>チョウサヒョウ</t>
    </rPh>
    <rPh sb="3" eb="5">
      <t>ハッソウ</t>
    </rPh>
    <rPh sb="5" eb="6">
      <t>ヒ</t>
    </rPh>
    <phoneticPr fontId="5"/>
  </si>
  <si>
    <t>電子媒体CD-R他購入費等</t>
    <rPh sb="0" eb="2">
      <t>デンシ</t>
    </rPh>
    <rPh sb="2" eb="4">
      <t>バイタイ</t>
    </rPh>
    <rPh sb="8" eb="9">
      <t>ホカ</t>
    </rPh>
    <rPh sb="9" eb="12">
      <t>コウニュウヒ</t>
    </rPh>
    <rPh sb="12" eb="13">
      <t>トウ</t>
    </rPh>
    <phoneticPr fontId="5"/>
  </si>
  <si>
    <t>データ入力費、調査票の整理・確認等関係</t>
    <rPh sb="3" eb="5">
      <t>ニュウリョク</t>
    </rPh>
    <rPh sb="5" eb="6">
      <t>ヒ</t>
    </rPh>
    <rPh sb="7" eb="10">
      <t>チョウサヒョウ</t>
    </rPh>
    <rPh sb="11" eb="13">
      <t>セイリ</t>
    </rPh>
    <rPh sb="14" eb="16">
      <t>カクニン</t>
    </rPh>
    <rPh sb="16" eb="17">
      <t>トウ</t>
    </rPh>
    <rPh sb="17" eb="19">
      <t>カンケイ</t>
    </rPh>
    <phoneticPr fontId="5"/>
  </si>
  <si>
    <t>E.（一財）材料科学技術振興財団</t>
    <rPh sb="3" eb="5">
      <t>イチザイ</t>
    </rPh>
    <rPh sb="6" eb="8">
      <t>ザイリョウ</t>
    </rPh>
    <rPh sb="8" eb="10">
      <t>カガク</t>
    </rPh>
    <rPh sb="10" eb="12">
      <t>ギジュツ</t>
    </rPh>
    <rPh sb="12" eb="14">
      <t>シンコウ</t>
    </rPh>
    <rPh sb="14" eb="16">
      <t>ザイダン</t>
    </rPh>
    <phoneticPr fontId="5"/>
  </si>
  <si>
    <t>雑役務費</t>
    <rPh sb="0" eb="1">
      <t>ザツ</t>
    </rPh>
    <rPh sb="1" eb="4">
      <t>エキムヒ</t>
    </rPh>
    <phoneticPr fontId="5"/>
  </si>
  <si>
    <t>計画検討、調査分析、検討会運営、報告書作成等</t>
    <rPh sb="0" eb="2">
      <t>ケイカク</t>
    </rPh>
    <rPh sb="2" eb="4">
      <t>ケントウ</t>
    </rPh>
    <rPh sb="5" eb="7">
      <t>チョウサ</t>
    </rPh>
    <rPh sb="7" eb="9">
      <t>ブンセキ</t>
    </rPh>
    <rPh sb="10" eb="13">
      <t>ケントウカイ</t>
    </rPh>
    <rPh sb="13" eb="15">
      <t>ウンエイ</t>
    </rPh>
    <rPh sb="16" eb="19">
      <t>ホウコクショ</t>
    </rPh>
    <rPh sb="19" eb="21">
      <t>サクセイ</t>
    </rPh>
    <rPh sb="21" eb="22">
      <t>トウ</t>
    </rPh>
    <phoneticPr fontId="5"/>
  </si>
  <si>
    <t>消耗品費、会議費、諸謝金、運搬費、製本費等</t>
    <rPh sb="0" eb="2">
      <t>ショウモウ</t>
    </rPh>
    <rPh sb="2" eb="3">
      <t>ヒン</t>
    </rPh>
    <rPh sb="3" eb="4">
      <t>ヒ</t>
    </rPh>
    <rPh sb="5" eb="8">
      <t>カイギヒ</t>
    </rPh>
    <rPh sb="9" eb="12">
      <t>ショシャキン</t>
    </rPh>
    <rPh sb="13" eb="15">
      <t>ウンパン</t>
    </rPh>
    <rPh sb="15" eb="16">
      <t>ヒ</t>
    </rPh>
    <rPh sb="17" eb="19">
      <t>セイホン</t>
    </rPh>
    <rPh sb="19" eb="20">
      <t>ヒ</t>
    </rPh>
    <rPh sb="20" eb="21">
      <t>トウ</t>
    </rPh>
    <phoneticPr fontId="5"/>
  </si>
  <si>
    <t>一般管理費、消費税</t>
    <rPh sb="0" eb="2">
      <t>イッパン</t>
    </rPh>
    <rPh sb="2" eb="5">
      <t>カンリヒ</t>
    </rPh>
    <rPh sb="6" eb="9">
      <t>ショウヒゼイ</t>
    </rPh>
    <phoneticPr fontId="5"/>
  </si>
  <si>
    <t>F. （株）日本海洋生物研究所</t>
    <rPh sb="4" eb="5">
      <t>カブ</t>
    </rPh>
    <rPh sb="6" eb="8">
      <t>ニホン</t>
    </rPh>
    <rPh sb="8" eb="10">
      <t>カイヨウ</t>
    </rPh>
    <rPh sb="10" eb="12">
      <t>セイブツ</t>
    </rPh>
    <rPh sb="12" eb="15">
      <t>ケンキュウショ</t>
    </rPh>
    <phoneticPr fontId="5"/>
  </si>
  <si>
    <t>分析費</t>
    <rPh sb="0" eb="2">
      <t>ブンセキ</t>
    </rPh>
    <rPh sb="2" eb="3">
      <t>ヒ</t>
    </rPh>
    <phoneticPr fontId="5"/>
  </si>
  <si>
    <t>計画準備、現地調査等</t>
    <rPh sb="0" eb="2">
      <t>ケイカク</t>
    </rPh>
    <rPh sb="2" eb="4">
      <t>ジュンビ</t>
    </rPh>
    <rPh sb="5" eb="7">
      <t>ゲンチ</t>
    </rPh>
    <rPh sb="7" eb="9">
      <t>チョウサ</t>
    </rPh>
    <rPh sb="9" eb="10">
      <t>トウ</t>
    </rPh>
    <phoneticPr fontId="5"/>
  </si>
  <si>
    <t>水質分析、底質分析、生物分析</t>
    <rPh sb="0" eb="2">
      <t>スイシツ</t>
    </rPh>
    <rPh sb="2" eb="4">
      <t>ブンセキ</t>
    </rPh>
    <rPh sb="5" eb="7">
      <t>テイシツ</t>
    </rPh>
    <rPh sb="7" eb="9">
      <t>ブンセキ</t>
    </rPh>
    <rPh sb="10" eb="12">
      <t>セイブツ</t>
    </rPh>
    <rPh sb="12" eb="14">
      <t>ブンセキ</t>
    </rPh>
    <phoneticPr fontId="5"/>
  </si>
  <si>
    <t>一般管理費、消費税等</t>
    <rPh sb="0" eb="2">
      <t>イッパン</t>
    </rPh>
    <rPh sb="2" eb="5">
      <t>カンリヒ</t>
    </rPh>
    <rPh sb="6" eb="9">
      <t>ショウヒゼイ</t>
    </rPh>
    <rPh sb="9" eb="10">
      <t>トウ</t>
    </rPh>
    <phoneticPr fontId="5"/>
  </si>
  <si>
    <t>G.内外地図（株）</t>
    <rPh sb="2" eb="4">
      <t>ナイガイ</t>
    </rPh>
    <rPh sb="4" eb="6">
      <t>チズ</t>
    </rPh>
    <rPh sb="7" eb="8">
      <t>カブ</t>
    </rPh>
    <phoneticPr fontId="5"/>
  </si>
  <si>
    <t>計画検討、解析等</t>
    <rPh sb="0" eb="2">
      <t>ケイカク</t>
    </rPh>
    <rPh sb="2" eb="4">
      <t>ケントウ</t>
    </rPh>
    <rPh sb="5" eb="7">
      <t>カイセキ</t>
    </rPh>
    <rPh sb="7" eb="8">
      <t>トウ</t>
    </rPh>
    <phoneticPr fontId="5"/>
  </si>
  <si>
    <t>報告書印刷製本</t>
    <rPh sb="0" eb="3">
      <t>ホウコクショ</t>
    </rPh>
    <rPh sb="3" eb="5">
      <t>インサツ</t>
    </rPh>
    <rPh sb="5" eb="7">
      <t>セイホン</t>
    </rPh>
    <phoneticPr fontId="5"/>
  </si>
  <si>
    <t>いであ（株）</t>
    <rPh sb="4" eb="5">
      <t>カブ</t>
    </rPh>
    <phoneticPr fontId="5"/>
  </si>
  <si>
    <t>-</t>
    <phoneticPr fontId="5"/>
  </si>
  <si>
    <t>-</t>
    <phoneticPr fontId="5"/>
  </si>
  <si>
    <t>復建調査設計（株）</t>
    <rPh sb="0" eb="2">
      <t>フッケン</t>
    </rPh>
    <rPh sb="2" eb="4">
      <t>チョウサ</t>
    </rPh>
    <rPh sb="4" eb="6">
      <t>セッケイ</t>
    </rPh>
    <rPh sb="7" eb="8">
      <t>カブ</t>
    </rPh>
    <phoneticPr fontId="5"/>
  </si>
  <si>
    <t>（株）数理計画</t>
    <rPh sb="1" eb="2">
      <t>カブ</t>
    </rPh>
    <rPh sb="3" eb="5">
      <t>スウリ</t>
    </rPh>
    <rPh sb="5" eb="7">
      <t>ケイカク</t>
    </rPh>
    <phoneticPr fontId="5"/>
  </si>
  <si>
    <t>（一財）材料科学技術振興財団</t>
    <rPh sb="1" eb="3">
      <t>イチザイ</t>
    </rPh>
    <rPh sb="4" eb="6">
      <t>ザイリョウ</t>
    </rPh>
    <rPh sb="6" eb="8">
      <t>カガク</t>
    </rPh>
    <rPh sb="8" eb="10">
      <t>ギジュツ</t>
    </rPh>
    <rPh sb="10" eb="12">
      <t>シンコウ</t>
    </rPh>
    <rPh sb="12" eb="14">
      <t>ザイダン</t>
    </rPh>
    <phoneticPr fontId="5"/>
  </si>
  <si>
    <t>（株）日本海洋生物研究所</t>
    <rPh sb="1" eb="2">
      <t>カブ</t>
    </rPh>
    <rPh sb="3" eb="5">
      <t>ニホン</t>
    </rPh>
    <rPh sb="5" eb="7">
      <t>カイヨウ</t>
    </rPh>
    <rPh sb="7" eb="9">
      <t>セイブツ</t>
    </rPh>
    <rPh sb="9" eb="12">
      <t>ケンキュウショ</t>
    </rPh>
    <phoneticPr fontId="5"/>
  </si>
  <si>
    <t>内外地図（株）</t>
    <rPh sb="0" eb="2">
      <t>ナイガイ</t>
    </rPh>
    <rPh sb="2" eb="4">
      <t>チズ</t>
    </rPh>
    <rPh sb="5" eb="6">
      <t>カブ</t>
    </rPh>
    <phoneticPr fontId="5"/>
  </si>
  <si>
    <t>今後の水質総量削減制度のあり方の検討、検討会開催</t>
    <phoneticPr fontId="5"/>
  </si>
  <si>
    <t>底層溶存酸素量・沿岸透明度改善対策検討</t>
    <phoneticPr fontId="5"/>
  </si>
  <si>
    <t>発生負荷量等算定調査</t>
    <phoneticPr fontId="5"/>
  </si>
  <si>
    <t>水質調査等</t>
    <phoneticPr fontId="5"/>
  </si>
  <si>
    <t>水質調査等</t>
    <phoneticPr fontId="5"/>
  </si>
  <si>
    <t>水質調査等</t>
    <phoneticPr fontId="5"/>
  </si>
  <si>
    <t>水質調査等</t>
    <phoneticPr fontId="5"/>
  </si>
  <si>
    <t>水質調査等</t>
    <phoneticPr fontId="5"/>
  </si>
  <si>
    <t>暫定排水基準適用事業場調査、基準見直し検討</t>
    <phoneticPr fontId="5"/>
  </si>
  <si>
    <t>水質・底質・底生生物・プランクトン分析</t>
    <phoneticPr fontId="5"/>
  </si>
  <si>
    <t>東京湾環境一斉調査データ解析等</t>
    <phoneticPr fontId="5"/>
  </si>
  <si>
    <t>C.山口県</t>
    <rPh sb="2" eb="4">
      <t>ヤマグチ</t>
    </rPh>
    <rPh sb="4" eb="5">
      <t>ケン</t>
    </rPh>
    <phoneticPr fontId="5"/>
  </si>
  <si>
    <t>山口県</t>
    <rPh sb="0" eb="2">
      <t>ヤマグチ</t>
    </rPh>
    <rPh sb="2" eb="3">
      <t>ケン</t>
    </rPh>
    <phoneticPr fontId="5"/>
  </si>
  <si>
    <t>広島県</t>
    <rPh sb="0" eb="3">
      <t>ヒロシマケン</t>
    </rPh>
    <phoneticPr fontId="5"/>
  </si>
  <si>
    <t>兵庫県</t>
    <rPh sb="0" eb="3">
      <t>ヒョウゴケン</t>
    </rPh>
    <phoneticPr fontId="5"/>
  </si>
  <si>
    <t>三重県</t>
    <rPh sb="0" eb="3">
      <t>ミエケン</t>
    </rPh>
    <phoneticPr fontId="5"/>
  </si>
  <si>
    <t>福岡県</t>
    <rPh sb="0" eb="3">
      <t>フクオカケン</t>
    </rPh>
    <phoneticPr fontId="5"/>
  </si>
  <si>
    <t>愛知県</t>
    <rPh sb="0" eb="3">
      <t>アイチケン</t>
    </rPh>
    <phoneticPr fontId="5"/>
  </si>
  <si>
    <t>大分県</t>
    <rPh sb="0" eb="3">
      <t>オオイタケン</t>
    </rPh>
    <phoneticPr fontId="5"/>
  </si>
  <si>
    <t>岡山県</t>
    <rPh sb="0" eb="3">
      <t>オカヤマケン</t>
    </rPh>
    <phoneticPr fontId="5"/>
  </si>
  <si>
    <t>愛媛県</t>
    <rPh sb="0" eb="3">
      <t>エヒメケン</t>
    </rPh>
    <phoneticPr fontId="5"/>
  </si>
  <si>
    <t>香川県</t>
    <rPh sb="0" eb="3">
      <t>カガワケン</t>
    </rPh>
    <phoneticPr fontId="5"/>
  </si>
  <si>
    <t>-</t>
    <phoneticPr fontId="5"/>
  </si>
  <si>
    <t>-</t>
    <phoneticPr fontId="5"/>
  </si>
  <si>
    <t>-</t>
    <phoneticPr fontId="5"/>
  </si>
  <si>
    <t>-</t>
    <phoneticPr fontId="5"/>
  </si>
  <si>
    <t>-</t>
    <phoneticPr fontId="5"/>
  </si>
  <si>
    <t>-</t>
    <phoneticPr fontId="5"/>
  </si>
  <si>
    <t>H.（公財）ひょうご環境創造協会</t>
    <rPh sb="3" eb="5">
      <t>コウザイ</t>
    </rPh>
    <rPh sb="10" eb="12">
      <t>カンキョウ</t>
    </rPh>
    <rPh sb="12" eb="14">
      <t>ソウゾウ</t>
    </rPh>
    <rPh sb="14" eb="16">
      <t>キョウカイ</t>
    </rPh>
    <phoneticPr fontId="5"/>
  </si>
  <si>
    <t>人件費</t>
    <rPh sb="0" eb="3">
      <t>ジンケンヒ</t>
    </rPh>
    <phoneticPr fontId="5"/>
  </si>
  <si>
    <t>分析費</t>
    <rPh sb="0" eb="2">
      <t>ブンセキ</t>
    </rPh>
    <rPh sb="2" eb="3">
      <t>ヒ</t>
    </rPh>
    <phoneticPr fontId="5"/>
  </si>
  <si>
    <t>諸経費</t>
    <rPh sb="0" eb="3">
      <t>ショケイヒ</t>
    </rPh>
    <phoneticPr fontId="5"/>
  </si>
  <si>
    <t>消費税</t>
    <rPh sb="0" eb="3">
      <t>ショウヒゼイ</t>
    </rPh>
    <phoneticPr fontId="5"/>
  </si>
  <si>
    <t>（公財）ひょうご環境創造協会</t>
    <rPh sb="1" eb="3">
      <t>コウザイ</t>
    </rPh>
    <rPh sb="8" eb="10">
      <t>カンキョウ</t>
    </rPh>
    <rPh sb="10" eb="12">
      <t>ソウゾウ</t>
    </rPh>
    <rPh sb="12" eb="14">
      <t>キョウカイ</t>
    </rPh>
    <phoneticPr fontId="5"/>
  </si>
  <si>
    <t>（一財）三重県環境保全事業団</t>
    <rPh sb="1" eb="3">
      <t>イチザイ</t>
    </rPh>
    <rPh sb="4" eb="7">
      <t>ミエケン</t>
    </rPh>
    <rPh sb="7" eb="9">
      <t>カンキョウ</t>
    </rPh>
    <rPh sb="9" eb="11">
      <t>ホゼン</t>
    </rPh>
    <rPh sb="11" eb="14">
      <t>ジギョウダン</t>
    </rPh>
    <phoneticPr fontId="5"/>
  </si>
  <si>
    <t>（公財）岡山県健康づくり財団</t>
    <rPh sb="1" eb="3">
      <t>コウザイ</t>
    </rPh>
    <rPh sb="4" eb="7">
      <t>オカヤマケン</t>
    </rPh>
    <rPh sb="7" eb="9">
      <t>ケンコウ</t>
    </rPh>
    <rPh sb="12" eb="14">
      <t>ザイダン</t>
    </rPh>
    <phoneticPr fontId="5"/>
  </si>
  <si>
    <t>学校法人香川学園宇部環境技術センター</t>
    <rPh sb="0" eb="2">
      <t>ガッコウ</t>
    </rPh>
    <rPh sb="2" eb="4">
      <t>ホウジン</t>
    </rPh>
    <rPh sb="4" eb="6">
      <t>カガワ</t>
    </rPh>
    <rPh sb="6" eb="8">
      <t>ガクエン</t>
    </rPh>
    <rPh sb="8" eb="10">
      <t>ウベ</t>
    </rPh>
    <rPh sb="10" eb="12">
      <t>カンキョウ</t>
    </rPh>
    <rPh sb="12" eb="14">
      <t>ギジュツ</t>
    </rPh>
    <phoneticPr fontId="5"/>
  </si>
  <si>
    <t>（一財）関西環境管理技術センター</t>
    <rPh sb="1" eb="3">
      <t>イチザイ</t>
    </rPh>
    <rPh sb="4" eb="6">
      <t>カンサイ</t>
    </rPh>
    <rPh sb="6" eb="8">
      <t>カンキョウ</t>
    </rPh>
    <rPh sb="8" eb="10">
      <t>カンリ</t>
    </rPh>
    <rPh sb="10" eb="12">
      <t>ギジュツ</t>
    </rPh>
    <phoneticPr fontId="5"/>
  </si>
  <si>
    <t>協同組合中紀環境科学</t>
    <rPh sb="0" eb="2">
      <t>キョウドウ</t>
    </rPh>
    <rPh sb="2" eb="4">
      <t>クミアイ</t>
    </rPh>
    <rPh sb="4" eb="6">
      <t>チュウキ</t>
    </rPh>
    <rPh sb="6" eb="8">
      <t>カンキョウ</t>
    </rPh>
    <rPh sb="8" eb="10">
      <t>カガク</t>
    </rPh>
    <phoneticPr fontId="5"/>
  </si>
  <si>
    <t>中外テクノス（株）関東環境技術センター</t>
    <rPh sb="0" eb="2">
      <t>チュウガイ</t>
    </rPh>
    <rPh sb="7" eb="8">
      <t>カブ</t>
    </rPh>
    <rPh sb="9" eb="11">
      <t>カントウ</t>
    </rPh>
    <rPh sb="11" eb="13">
      <t>カンキョウ</t>
    </rPh>
    <rPh sb="13" eb="15">
      <t>ギジュツ</t>
    </rPh>
    <phoneticPr fontId="5"/>
  </si>
  <si>
    <t>（一財）東海技術センター</t>
    <rPh sb="1" eb="3">
      <t>イチザイ</t>
    </rPh>
    <rPh sb="4" eb="6">
      <t>トウカイ</t>
    </rPh>
    <rPh sb="6" eb="8">
      <t>ギジュツ</t>
    </rPh>
    <phoneticPr fontId="5"/>
  </si>
  <si>
    <t>（株）エヌ・イーサポート</t>
    <rPh sb="1" eb="2">
      <t>カブ</t>
    </rPh>
    <phoneticPr fontId="5"/>
  </si>
  <si>
    <t>分析業務</t>
    <rPh sb="0" eb="2">
      <t>ブンセキ</t>
    </rPh>
    <rPh sb="2" eb="4">
      <t>ギョウム</t>
    </rPh>
    <phoneticPr fontId="5"/>
  </si>
  <si>
    <t>-</t>
    <phoneticPr fontId="5"/>
  </si>
  <si>
    <t>当初見込み通り発生量負荷等量調査が実施されている。</t>
    <phoneticPr fontId="5"/>
  </si>
  <si>
    <t>指定水域のCODの環境基準の達成率は、一部において未達成であるものの、上昇してきており、また、汚濁負荷量の削減は着実に減少している。</t>
    <rPh sb="9" eb="11">
      <t>カンキョウ</t>
    </rPh>
    <rPh sb="11" eb="13">
      <t>キジュン</t>
    </rPh>
    <rPh sb="14" eb="17">
      <t>タッセイリツ</t>
    </rPh>
    <rPh sb="19" eb="21">
      <t>イチブ</t>
    </rPh>
    <rPh sb="25" eb="28">
      <t>ミタッセイ</t>
    </rPh>
    <rPh sb="35" eb="37">
      <t>ジョウショウ</t>
    </rPh>
    <rPh sb="47" eb="49">
      <t>オダク</t>
    </rPh>
    <rPh sb="53" eb="55">
      <t>サクゲン</t>
    </rPh>
    <phoneticPr fontId="5"/>
  </si>
  <si>
    <t>外部有識者点検対象外</t>
    <phoneticPr fontId="5"/>
  </si>
  <si>
    <t>引き続き、成果目標の達成に向けた適切な事業の実施に努めること。また、一者応札の改善に向けた取り組みを検討すること。</t>
    <phoneticPr fontId="5"/>
  </si>
  <si>
    <t>引き続き、成果目標の達成に向けた適切な事業の実施に努める。また、一者応札の改善に向けて公告期間の延長等のほか、仕様書をより詳細に記載し業務内容を明確にすること等により改善に努める。</t>
    <phoneticPr fontId="5"/>
  </si>
  <si>
    <t>水質汚濁防止法第４条の２及び瀬戸内海環境保全特別措置法第１２条の３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</si>
</sst>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67235</xdr:colOff>
      <xdr:row>748</xdr:row>
      <xdr:rowOff>111998</xdr:rowOff>
    </xdr:from>
    <xdr:to>
      <xdr:col>47</xdr:col>
      <xdr:colOff>165958</xdr:colOff>
      <xdr:row>776</xdr:row>
      <xdr:rowOff>18250</xdr:rowOff>
    </xdr:to>
    <xdr:grpSp>
      <xdr:nvGrpSpPr>
        <xdr:cNvPr id="90" name="グループ化 89"/>
        <xdr:cNvGrpSpPr/>
      </xdr:nvGrpSpPr>
      <xdr:grpSpPr>
        <a:xfrm>
          <a:off x="1347395" y="50830718"/>
          <a:ext cx="7413923" cy="10289772"/>
          <a:chOff x="1490133" y="39420800"/>
          <a:chExt cx="7423101" cy="10414391"/>
        </a:xfrm>
      </xdr:grpSpPr>
      <xdr:grpSp>
        <xdr:nvGrpSpPr>
          <xdr:cNvPr id="91" name="グループ化 90"/>
          <xdr:cNvGrpSpPr/>
        </xdr:nvGrpSpPr>
        <xdr:grpSpPr>
          <a:xfrm>
            <a:off x="1490133" y="39435751"/>
            <a:ext cx="2105161" cy="1186525"/>
            <a:chOff x="1886129" y="31316071"/>
            <a:chExt cx="2279536" cy="1188064"/>
          </a:xfrm>
        </xdr:grpSpPr>
        <xdr:sp macro="" textlink="">
          <xdr:nvSpPr>
            <xdr:cNvPr id="128" name="正方形/長方形 2"/>
            <xdr:cNvSpPr/>
          </xdr:nvSpPr>
          <xdr:spPr bwMode="auto">
            <a:xfrm>
              <a:off x="2020064" y="31316071"/>
              <a:ext cx="1617780" cy="5131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123.3</a:t>
              </a:r>
              <a:r>
                <a:rPr kumimoji="1" lang="ja-JP" altLang="en-US" sz="1100">
                  <a:solidFill>
                    <a:sysClr val="windowText" lastClr="000000"/>
                  </a:solidFill>
                </a:rPr>
                <a:t>百万円</a:t>
              </a:r>
            </a:p>
          </xdr:txBody>
        </xdr:sp>
        <xdr:sp macro="" textlink="">
          <xdr:nvSpPr>
            <xdr:cNvPr id="129" name="大かっこ 4"/>
            <xdr:cNvSpPr/>
          </xdr:nvSpPr>
          <xdr:spPr bwMode="auto">
            <a:xfrm>
              <a:off x="1886129" y="31910450"/>
              <a:ext cx="2279536" cy="593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xnSp macro="">
        <xdr:nvCxnSpPr>
          <xdr:cNvPr id="92" name="直線コネクタ 91"/>
          <xdr:cNvCxnSpPr/>
        </xdr:nvCxnSpPr>
        <xdr:spPr>
          <a:xfrm>
            <a:off x="2378779" y="41105630"/>
            <a:ext cx="2057012" cy="3050"/>
          </a:xfrm>
          <a:prstGeom prst="line">
            <a:avLst/>
          </a:prstGeom>
          <a:ln w="25400" cmpd="sng">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93" name="グループ化 92"/>
          <xdr:cNvGrpSpPr/>
        </xdr:nvGrpSpPr>
        <xdr:grpSpPr>
          <a:xfrm>
            <a:off x="4317821" y="41843847"/>
            <a:ext cx="3781021" cy="1089484"/>
            <a:chOff x="5052256" y="32811010"/>
            <a:chExt cx="4169927" cy="1087549"/>
          </a:xfrm>
        </xdr:grpSpPr>
        <xdr:grpSp>
          <xdr:nvGrpSpPr>
            <xdr:cNvPr id="124" name="グループ化 123"/>
            <xdr:cNvGrpSpPr/>
          </xdr:nvGrpSpPr>
          <xdr:grpSpPr>
            <a:xfrm>
              <a:off x="5075033" y="33058110"/>
              <a:ext cx="4147150" cy="840449"/>
              <a:chOff x="5078305" y="33058249"/>
              <a:chExt cx="4141993" cy="840069"/>
            </a:xfrm>
          </xdr:grpSpPr>
          <xdr:sp macro="" textlink="">
            <xdr:nvSpPr>
              <xdr:cNvPr id="126" name="正方形/長方形 125"/>
              <xdr:cNvSpPr/>
            </xdr:nvSpPr>
            <xdr:spPr bwMode="auto">
              <a:xfrm>
                <a:off x="5175884" y="33058249"/>
                <a:ext cx="1937437" cy="5810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B</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復建調査設計（株）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20.9</a:t>
                </a:r>
                <a:r>
                  <a:rPr kumimoji="1" lang="ja-JP" altLang="en-US" sz="1100">
                    <a:solidFill>
                      <a:sysClr val="windowText" lastClr="000000"/>
                    </a:solidFill>
                  </a:rPr>
                  <a:t>百万円</a:t>
                </a:r>
              </a:p>
            </xdr:txBody>
          </xdr:sp>
          <xdr:sp macro="" textlink="">
            <xdr:nvSpPr>
              <xdr:cNvPr id="127" name="大かっこ 126"/>
              <xdr:cNvSpPr/>
            </xdr:nvSpPr>
            <xdr:spPr bwMode="auto">
              <a:xfrm>
                <a:off x="5078305" y="33658335"/>
                <a:ext cx="4141993" cy="23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底層溶存酸素量の改善対策の検討、検討会開催</a:t>
                </a:r>
                <a:endParaRPr kumimoji="1" lang="en-US" altLang="ja-JP" sz="1100"/>
              </a:p>
            </xdr:txBody>
          </xdr:sp>
        </xdr:grpSp>
        <xdr:sp macro="" textlink="">
          <xdr:nvSpPr>
            <xdr:cNvPr id="125" name="テキスト ボックス 124"/>
            <xdr:cNvSpPr txBox="1"/>
          </xdr:nvSpPr>
          <xdr:spPr bwMode="auto">
            <a:xfrm rot="10800000" flipV="1">
              <a:off x="5052256" y="32811010"/>
              <a:ext cx="2630330" cy="227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grpSp>
      <xdr:cxnSp macro="">
        <xdr:nvCxnSpPr>
          <xdr:cNvPr id="94" name="直線コネクタ 93"/>
          <xdr:cNvCxnSpPr/>
        </xdr:nvCxnSpPr>
        <xdr:spPr>
          <a:xfrm flipH="1">
            <a:off x="3894062" y="41107392"/>
            <a:ext cx="10565" cy="8727799"/>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95" name="グループ化 94"/>
          <xdr:cNvGrpSpPr/>
        </xdr:nvGrpSpPr>
        <xdr:grpSpPr>
          <a:xfrm>
            <a:off x="3907210" y="44413542"/>
            <a:ext cx="2863968" cy="1114567"/>
            <a:chOff x="4215995" y="52256183"/>
            <a:chExt cx="3116812" cy="1088678"/>
          </a:xfrm>
        </xdr:grpSpPr>
        <xdr:grpSp>
          <xdr:nvGrpSpPr>
            <xdr:cNvPr id="118" name="グループ化 73"/>
            <xdr:cNvGrpSpPr>
              <a:grpSpLocks/>
            </xdr:cNvGrpSpPr>
          </xdr:nvGrpSpPr>
          <xdr:grpSpPr bwMode="auto">
            <a:xfrm>
              <a:off x="4704079" y="52256183"/>
              <a:ext cx="2628728" cy="1088678"/>
              <a:chOff x="4585304" y="34879533"/>
              <a:chExt cx="1834526" cy="772945"/>
            </a:xfrm>
          </xdr:grpSpPr>
          <xdr:grpSp>
            <xdr:nvGrpSpPr>
              <xdr:cNvPr id="120" name="グループ化 12"/>
              <xdr:cNvGrpSpPr>
                <a:grpSpLocks/>
              </xdr:cNvGrpSpPr>
            </xdr:nvGrpSpPr>
            <xdr:grpSpPr bwMode="auto">
              <a:xfrm>
                <a:off x="4649935" y="35062054"/>
                <a:ext cx="1318825" cy="590424"/>
                <a:chOff x="2334764" y="14736483"/>
                <a:chExt cx="1891754" cy="898902"/>
              </a:xfrm>
            </xdr:grpSpPr>
            <xdr:sp macro="" textlink="">
              <xdr:nvSpPr>
                <xdr:cNvPr id="122" name="正方形/長方形 14"/>
                <xdr:cNvSpPr/>
              </xdr:nvSpPr>
              <xdr:spPr>
                <a:xfrm>
                  <a:off x="2334764" y="14736483"/>
                  <a:ext cx="1891754" cy="6284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19.8</a:t>
                  </a:r>
                  <a:r>
                    <a:rPr kumimoji="1" lang="ja-JP" altLang="en-US" sz="1100">
                      <a:solidFill>
                        <a:sysClr val="windowText" lastClr="000000"/>
                      </a:solidFill>
                    </a:rPr>
                    <a:t>百万円</a:t>
                  </a:r>
                </a:p>
              </xdr:txBody>
            </xdr:sp>
            <xdr:sp macro="" textlink="">
              <xdr:nvSpPr>
                <xdr:cNvPr id="123" name="大かっこ 15"/>
                <xdr:cNvSpPr/>
              </xdr:nvSpPr>
              <xdr:spPr>
                <a:xfrm>
                  <a:off x="2373645" y="15435842"/>
                  <a:ext cx="1757774" cy="199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121" name="テキスト ボックス 120"/>
              <xdr:cNvSpPr txBox="1"/>
            </xdr:nvSpPr>
            <xdr:spPr>
              <a:xfrm rot="10800000" flipV="1">
                <a:off x="4585304" y="34879533"/>
                <a:ext cx="1834526" cy="17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grpSp>
        <xdr:cxnSp macro="">
          <xdr:nvCxnSpPr>
            <xdr:cNvPr id="119" name="直線コネクタ 118"/>
            <xdr:cNvCxnSpPr/>
          </xdr:nvCxnSpPr>
          <xdr:spPr>
            <a:xfrm flipV="1">
              <a:off x="4215995" y="52803498"/>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grpSp>
        <xdr:nvGrpSpPr>
          <xdr:cNvPr id="96" name="グループ化 95"/>
          <xdr:cNvGrpSpPr/>
        </xdr:nvGrpSpPr>
        <xdr:grpSpPr>
          <a:xfrm>
            <a:off x="3911027" y="42886653"/>
            <a:ext cx="5002207" cy="1320878"/>
            <a:chOff x="4219812" y="50770389"/>
            <a:chExt cx="5419065" cy="1288236"/>
          </a:xfrm>
        </xdr:grpSpPr>
        <xdr:grpSp>
          <xdr:nvGrpSpPr>
            <xdr:cNvPr id="106" name="グループ化 89"/>
            <xdr:cNvGrpSpPr>
              <a:grpSpLocks/>
            </xdr:cNvGrpSpPr>
          </xdr:nvGrpSpPr>
          <xdr:grpSpPr bwMode="auto">
            <a:xfrm>
              <a:off x="4702789" y="50770389"/>
              <a:ext cx="4936088" cy="1288236"/>
              <a:chOff x="4604659" y="29758822"/>
              <a:chExt cx="4940915" cy="1305940"/>
            </a:xfrm>
          </xdr:grpSpPr>
          <xdr:grpSp>
            <xdr:nvGrpSpPr>
              <xdr:cNvPr id="108" name="グループ化 72"/>
              <xdr:cNvGrpSpPr>
                <a:grpSpLocks/>
              </xdr:cNvGrpSpPr>
            </xdr:nvGrpSpPr>
            <xdr:grpSpPr bwMode="auto">
              <a:xfrm>
                <a:off x="4604659" y="29853224"/>
                <a:ext cx="1718579" cy="1143882"/>
                <a:chOff x="4549588" y="29731827"/>
                <a:chExt cx="1702165" cy="1141327"/>
              </a:xfrm>
            </xdr:grpSpPr>
            <xdr:grpSp>
              <xdr:nvGrpSpPr>
                <xdr:cNvPr id="114" name="グループ化 15"/>
                <xdr:cNvGrpSpPr>
                  <a:grpSpLocks/>
                </xdr:cNvGrpSpPr>
              </xdr:nvGrpSpPr>
              <xdr:grpSpPr bwMode="auto">
                <a:xfrm>
                  <a:off x="4646302" y="30030324"/>
                  <a:ext cx="1605451" cy="842830"/>
                  <a:chOff x="8493519" y="12964362"/>
                  <a:chExt cx="2197045" cy="1404139"/>
                </a:xfrm>
              </xdr:grpSpPr>
              <xdr:sp macro="" textlink="">
                <xdr:nvSpPr>
                  <xdr:cNvPr id="116" name="正方形/長方形 12"/>
                  <xdr:cNvSpPr/>
                </xdr:nvSpPr>
                <xdr:spPr>
                  <a:xfrm>
                    <a:off x="8493519" y="12964362"/>
                    <a:ext cx="2197045" cy="90951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41</a:t>
                    </a:r>
                    <a:r>
                      <a:rPr kumimoji="1" lang="ja-JP" altLang="en-US" sz="1100">
                        <a:solidFill>
                          <a:sysClr val="windowText" lastClr="000000"/>
                        </a:solidFill>
                      </a:rPr>
                      <a:t>百万円</a:t>
                    </a:r>
                  </a:p>
                </xdr:txBody>
              </xdr:sp>
              <xdr:sp macro="" textlink="">
                <xdr:nvSpPr>
                  <xdr:cNvPr id="117" name="大かっこ 13"/>
                  <xdr:cNvSpPr/>
                </xdr:nvSpPr>
                <xdr:spPr>
                  <a:xfrm>
                    <a:off x="8705284" y="13937680"/>
                    <a:ext cx="1469108" cy="43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115" name="テキスト ボックス 114"/>
                <xdr:cNvSpPr txBox="1"/>
              </xdr:nvSpPr>
              <xdr:spPr>
                <a:xfrm rot="10800000" flipV="1">
                  <a:off x="4549588" y="29731827"/>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109" name="グループ化 91"/>
              <xdr:cNvGrpSpPr>
                <a:grpSpLocks/>
              </xdr:cNvGrpSpPr>
            </xdr:nvGrpSpPr>
            <xdr:grpSpPr bwMode="auto">
              <a:xfrm>
                <a:off x="7026294" y="29758822"/>
                <a:ext cx="2519280" cy="1305940"/>
                <a:chOff x="7026294" y="29758822"/>
                <a:chExt cx="2519280" cy="1305940"/>
              </a:xfrm>
            </xdr:grpSpPr>
            <xdr:sp macro="" textlink="">
              <xdr:nvSpPr>
                <xdr:cNvPr id="111" name="正方形/長方形 110"/>
                <xdr:cNvSpPr/>
              </xdr:nvSpPr>
              <xdr:spPr bwMode="auto">
                <a:xfrm>
                  <a:off x="7133705" y="30037199"/>
                  <a:ext cx="2265399" cy="7679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H</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5</a:t>
                  </a:r>
                  <a:r>
                    <a:rPr kumimoji="1" lang="ja-JP" altLang="en-US" sz="1100">
                      <a:solidFill>
                        <a:sysClr val="windowText" lastClr="000000"/>
                      </a:solidFill>
                    </a:rPr>
                    <a:t>）、財団法人（</a:t>
                  </a:r>
                  <a:r>
                    <a:rPr kumimoji="1" lang="en-US" altLang="ja-JP" sz="1100">
                      <a:solidFill>
                        <a:sysClr val="windowText" lastClr="000000"/>
                      </a:solidFill>
                    </a:rPr>
                    <a:t>6</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22.5</a:t>
                  </a:r>
                  <a:r>
                    <a:rPr kumimoji="1" lang="ja-JP" altLang="en-US" sz="1100">
                      <a:solidFill>
                        <a:sysClr val="windowText" lastClr="000000"/>
                      </a:solidFill>
                    </a:rPr>
                    <a:t>百万円</a:t>
                  </a:r>
                </a:p>
              </xdr:txBody>
            </xdr:sp>
            <xdr:sp macro="" textlink="">
              <xdr:nvSpPr>
                <xdr:cNvPr id="112" name="大かっこ 111"/>
                <xdr:cNvSpPr/>
              </xdr:nvSpPr>
              <xdr:spPr bwMode="auto">
                <a:xfrm>
                  <a:off x="7758643" y="30843531"/>
                  <a:ext cx="1301458" cy="2212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sp macro="" textlink="">
              <xdr:nvSpPr>
                <xdr:cNvPr id="113" name="テキスト ボックス 112"/>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grpSp>
          <xdr:cxnSp macro="">
            <xdr:nvCxnSpPr>
              <xdr:cNvPr id="110" name="直線コネクタ 109"/>
              <xdr:cNvCxnSpPr/>
            </xdr:nvCxnSpPr>
            <xdr:spPr>
              <a:xfrm flipV="1">
                <a:off x="6323239" y="30421167"/>
                <a:ext cx="810466" cy="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cxnSp macro="">
          <xdr:nvCxnSpPr>
            <xdr:cNvPr id="107" name="直線コネクタ 106"/>
            <xdr:cNvCxnSpPr/>
          </xdr:nvCxnSpPr>
          <xdr:spPr>
            <a:xfrm flipV="1">
              <a:off x="4219812" y="51429758"/>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97" name="大かっこ 96"/>
          <xdr:cNvSpPr/>
        </xdr:nvSpPr>
        <xdr:spPr>
          <a:xfrm>
            <a:off x="3826565" y="39420800"/>
            <a:ext cx="2432673" cy="56216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rgbClr val="FF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４</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xnSp macro="">
        <xdr:nvCxnSpPr>
          <xdr:cNvPr id="98" name="直線コネクタ 97"/>
          <xdr:cNvCxnSpPr/>
        </xdr:nvCxnSpPr>
        <xdr:spPr>
          <a:xfrm>
            <a:off x="2392082" y="40678100"/>
            <a:ext cx="0" cy="427963"/>
          </a:xfrm>
          <a:prstGeom prst="line">
            <a:avLst/>
          </a:prstGeom>
          <a:ln w="25400" cmpd="sng">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99" name="グループ化 98"/>
          <xdr:cNvGrpSpPr/>
        </xdr:nvGrpSpPr>
        <xdr:grpSpPr>
          <a:xfrm>
            <a:off x="3893421" y="46548698"/>
            <a:ext cx="3254287" cy="2269664"/>
            <a:chOff x="4202205" y="54281295"/>
            <a:chExt cx="3530671" cy="2229407"/>
          </a:xfrm>
        </xdr:grpSpPr>
        <xdr:grpSp>
          <xdr:nvGrpSpPr>
            <xdr:cNvPr id="100" name="グループ化 64"/>
            <xdr:cNvGrpSpPr>
              <a:grpSpLocks/>
            </xdr:cNvGrpSpPr>
          </xdr:nvGrpSpPr>
          <xdr:grpSpPr bwMode="auto">
            <a:xfrm>
              <a:off x="4713991" y="55355033"/>
              <a:ext cx="3018885" cy="1155669"/>
              <a:chOff x="4550069" y="32924301"/>
              <a:chExt cx="2330929" cy="959826"/>
            </a:xfrm>
          </xdr:grpSpPr>
          <xdr:grpSp>
            <xdr:nvGrpSpPr>
              <xdr:cNvPr id="102" name="グループ化 9"/>
              <xdr:cNvGrpSpPr>
                <a:grpSpLocks/>
              </xdr:cNvGrpSpPr>
            </xdr:nvGrpSpPr>
            <xdr:grpSpPr bwMode="auto">
              <a:xfrm>
                <a:off x="4625213" y="33150364"/>
                <a:ext cx="2255785" cy="733763"/>
                <a:chOff x="5045563" y="15384943"/>
                <a:chExt cx="3058265" cy="1097360"/>
              </a:xfrm>
            </xdr:grpSpPr>
            <xdr:sp macro="" textlink="">
              <xdr:nvSpPr>
                <xdr:cNvPr id="104" name="正方形/長方形 103"/>
                <xdr:cNvSpPr/>
              </xdr:nvSpPr>
              <xdr:spPr>
                <a:xfrm>
                  <a:off x="5045563" y="15384943"/>
                  <a:ext cx="2455787" cy="7496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F</a:t>
                  </a:r>
                  <a:r>
                    <a:rPr kumimoji="1" lang="ja-JP" altLang="en-US" sz="1100">
                      <a:solidFill>
                        <a:sysClr val="windowText" lastClr="000000"/>
                      </a:solidFill>
                    </a:rPr>
                    <a:t>．（株）日本海洋生物研究所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3.3</a:t>
                  </a:r>
                  <a:r>
                    <a:rPr kumimoji="1" lang="ja-JP" altLang="en-US" sz="1100">
                      <a:solidFill>
                        <a:sysClr val="windowText" lastClr="000000"/>
                      </a:solidFill>
                    </a:rPr>
                    <a:t>百万円</a:t>
                  </a:r>
                </a:p>
              </xdr:txBody>
            </xdr:sp>
            <xdr:sp macro="" textlink="">
              <xdr:nvSpPr>
                <xdr:cNvPr id="105" name="大かっこ 104"/>
                <xdr:cNvSpPr/>
              </xdr:nvSpPr>
              <xdr:spPr>
                <a:xfrm>
                  <a:off x="5047753" y="16211982"/>
                  <a:ext cx="3056075" cy="270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水質・底質・底生生物・プランクトン分析</a:t>
                  </a:r>
                </a:p>
              </xdr:txBody>
            </xdr:sp>
          </xdr:grpSp>
          <xdr:sp macro="" textlink="">
            <xdr:nvSpPr>
              <xdr:cNvPr id="103" name="テキスト ボックス 102"/>
              <xdr:cNvSpPr txBox="1"/>
            </xdr:nvSpPr>
            <xdr:spPr>
              <a:xfrm rot="10800000" flipV="1">
                <a:off x="4550069" y="32924301"/>
                <a:ext cx="1884968"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grpSp>
        <xdr:cxnSp macro="">
          <xdr:nvCxnSpPr>
            <xdr:cNvPr id="101" name="直線コネクタ 100"/>
            <xdr:cNvCxnSpPr/>
          </xdr:nvCxnSpPr>
          <xdr:spPr>
            <a:xfrm flipV="1">
              <a:off x="4202205" y="54281295"/>
              <a:ext cx="576737" cy="1330"/>
            </a:xfrm>
            <a:prstGeom prst="line">
              <a:avLst/>
            </a:prstGeom>
            <a:ln w="25400" cmpd="sng">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20</xdr:col>
      <xdr:colOff>78441</xdr:colOff>
      <xdr:row>770</xdr:row>
      <xdr:rowOff>327526</xdr:rowOff>
    </xdr:from>
    <xdr:to>
      <xdr:col>23</xdr:col>
      <xdr:colOff>60703</xdr:colOff>
      <xdr:row>770</xdr:row>
      <xdr:rowOff>328880</xdr:rowOff>
    </xdr:to>
    <xdr:cxnSp macro="">
      <xdr:nvCxnSpPr>
        <xdr:cNvPr id="130" name="直線コネクタ 129"/>
        <xdr:cNvCxnSpPr/>
      </xdr:nvCxnSpPr>
      <xdr:spPr>
        <a:xfrm flipV="1">
          <a:off x="4078941" y="62278126"/>
          <a:ext cx="582337"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100158</xdr:colOff>
      <xdr:row>775</xdr:row>
      <xdr:rowOff>61216</xdr:rowOff>
    </xdr:from>
    <xdr:to>
      <xdr:col>32</xdr:col>
      <xdr:colOff>171450</xdr:colOff>
      <xdr:row>776</xdr:row>
      <xdr:rowOff>282313</xdr:rowOff>
    </xdr:to>
    <xdr:sp macro="" textlink="">
      <xdr:nvSpPr>
        <xdr:cNvPr id="131" name="正方形/長方形 14"/>
        <xdr:cNvSpPr/>
      </xdr:nvSpPr>
      <xdr:spPr bwMode="auto">
        <a:xfrm>
          <a:off x="4587236" y="67447722"/>
          <a:ext cx="1827106" cy="530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．内外地図（株）</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1.5</a:t>
          </a:r>
          <a:r>
            <a:rPr kumimoji="1" lang="ja-JP" altLang="en-US" sz="1100">
              <a:solidFill>
                <a:sysClr val="windowText" lastClr="000000"/>
              </a:solidFill>
            </a:rPr>
            <a:t>百万円</a:t>
          </a:r>
        </a:p>
      </xdr:txBody>
    </xdr:sp>
    <xdr:clientData/>
  </xdr:twoCellAnchor>
  <xdr:twoCellAnchor>
    <xdr:from>
      <xdr:col>23</xdr:col>
      <xdr:colOff>129428</xdr:colOff>
      <xdr:row>777</xdr:row>
      <xdr:rowOff>55764</xdr:rowOff>
    </xdr:from>
    <xdr:to>
      <xdr:col>38</xdr:col>
      <xdr:colOff>38100</xdr:colOff>
      <xdr:row>778</xdr:row>
      <xdr:rowOff>13929</xdr:rowOff>
    </xdr:to>
    <xdr:sp macro="" textlink="">
      <xdr:nvSpPr>
        <xdr:cNvPr id="133" name="大かっこ 17"/>
        <xdr:cNvSpPr/>
      </xdr:nvSpPr>
      <xdr:spPr bwMode="auto">
        <a:xfrm>
          <a:off x="4616506" y="68061969"/>
          <a:ext cx="2835028" cy="268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東京湾環境一斉調査データ解析等</a:t>
          </a:r>
        </a:p>
      </xdr:txBody>
    </xdr:sp>
    <xdr:clientData/>
  </xdr:twoCellAnchor>
  <xdr:twoCellAnchor>
    <xdr:from>
      <xdr:col>20</xdr:col>
      <xdr:colOff>85725</xdr:colOff>
      <xdr:row>756</xdr:row>
      <xdr:rowOff>266700</xdr:rowOff>
    </xdr:from>
    <xdr:to>
      <xdr:col>23</xdr:col>
      <xdr:colOff>66548</xdr:colOff>
      <xdr:row>756</xdr:row>
      <xdr:rowOff>268077</xdr:rowOff>
    </xdr:to>
    <xdr:cxnSp macro="">
      <xdr:nvCxnSpPr>
        <xdr:cNvPr id="134" name="直線コネクタ 133"/>
        <xdr:cNvCxnSpPr/>
      </xdr:nvCxnSpPr>
      <xdr:spPr>
        <a:xfrm flipV="1">
          <a:off x="4086225" y="56349900"/>
          <a:ext cx="580898" cy="1377"/>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119196</xdr:colOff>
      <xdr:row>752</xdr:row>
      <xdr:rowOff>97485</xdr:rowOff>
    </xdr:from>
    <xdr:to>
      <xdr:col>32</xdr:col>
      <xdr:colOff>180975</xdr:colOff>
      <xdr:row>753</xdr:row>
      <xdr:rowOff>332874</xdr:rowOff>
    </xdr:to>
    <xdr:sp macro="" textlink="">
      <xdr:nvSpPr>
        <xdr:cNvPr id="135" name="正方形/長方形 134"/>
        <xdr:cNvSpPr/>
      </xdr:nvSpPr>
      <xdr:spPr bwMode="auto">
        <a:xfrm>
          <a:off x="4719771" y="54770985"/>
          <a:ext cx="1862004" cy="587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いであ（株）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23</xdr:col>
      <xdr:colOff>22533</xdr:colOff>
      <xdr:row>753</xdr:row>
      <xdr:rowOff>352158</xdr:rowOff>
    </xdr:from>
    <xdr:to>
      <xdr:col>42</xdr:col>
      <xdr:colOff>177800</xdr:colOff>
      <xdr:row>754</xdr:row>
      <xdr:rowOff>342900</xdr:rowOff>
    </xdr:to>
    <xdr:sp macro="" textlink="">
      <xdr:nvSpPr>
        <xdr:cNvPr id="136" name="大かっこ 135"/>
        <xdr:cNvSpPr/>
      </xdr:nvSpPr>
      <xdr:spPr bwMode="auto">
        <a:xfrm>
          <a:off x="4623108" y="55378083"/>
          <a:ext cx="3955742" cy="343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今後の水質総量削減制度のあり方の検討、検討会開催</a:t>
          </a:r>
          <a:endParaRPr kumimoji="1" lang="en-US" altLang="ja-JP" sz="1100"/>
        </a:p>
      </xdr:txBody>
    </xdr:sp>
    <xdr:clientData/>
  </xdr:twoCellAnchor>
  <xdr:twoCellAnchor>
    <xdr:from>
      <xdr:col>23</xdr:col>
      <xdr:colOff>0</xdr:colOff>
      <xdr:row>751</xdr:row>
      <xdr:rowOff>200025</xdr:rowOff>
    </xdr:from>
    <xdr:to>
      <xdr:col>33</xdr:col>
      <xdr:colOff>55968</xdr:colOff>
      <xdr:row>752</xdr:row>
      <xdr:rowOff>107664</xdr:rowOff>
    </xdr:to>
    <xdr:sp macro="" textlink="">
      <xdr:nvSpPr>
        <xdr:cNvPr id="137" name="テキスト ボックス 136"/>
        <xdr:cNvSpPr txBox="1"/>
      </xdr:nvSpPr>
      <xdr:spPr bwMode="auto">
        <a:xfrm rot="10800000" flipV="1">
          <a:off x="4600575" y="54521100"/>
          <a:ext cx="2056218" cy="260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20</xdr:col>
      <xdr:colOff>108278</xdr:colOff>
      <xdr:row>776</xdr:row>
      <xdr:rowOff>9878</xdr:rowOff>
    </xdr:from>
    <xdr:to>
      <xdr:col>23</xdr:col>
      <xdr:colOff>90540</xdr:colOff>
      <xdr:row>776</xdr:row>
      <xdr:rowOff>11232</xdr:rowOff>
    </xdr:to>
    <xdr:cxnSp macro="">
      <xdr:nvCxnSpPr>
        <xdr:cNvPr id="138" name="直線コネクタ 137"/>
        <xdr:cNvCxnSpPr/>
      </xdr:nvCxnSpPr>
      <xdr:spPr>
        <a:xfrm flipV="1">
          <a:off x="4010085" y="67706233"/>
          <a:ext cx="567533"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2288</xdr:colOff>
      <xdr:row>774</xdr:row>
      <xdr:rowOff>107854</xdr:rowOff>
    </xdr:from>
    <xdr:to>
      <xdr:col>34</xdr:col>
      <xdr:colOff>144978</xdr:colOff>
      <xdr:row>775</xdr:row>
      <xdr:rowOff>49463</xdr:rowOff>
    </xdr:to>
    <xdr:sp macro="" textlink="">
      <xdr:nvSpPr>
        <xdr:cNvPr id="139" name="テキスト ボックス 138"/>
        <xdr:cNvSpPr txBox="1"/>
      </xdr:nvSpPr>
      <xdr:spPr bwMode="auto">
        <a:xfrm rot="10800000" flipV="1">
          <a:off x="4489366" y="67184511"/>
          <a:ext cx="2288684" cy="25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16977</xdr:colOff>
      <xdr:row>765</xdr:row>
      <xdr:rowOff>207454</xdr:rowOff>
    </xdr:from>
    <xdr:to>
      <xdr:col>34</xdr:col>
      <xdr:colOff>159667</xdr:colOff>
      <xdr:row>766</xdr:row>
      <xdr:rowOff>91804</xdr:rowOff>
    </xdr:to>
    <xdr:sp macro="" textlink="">
      <xdr:nvSpPr>
        <xdr:cNvPr id="141" name="テキスト ボックス 140"/>
        <xdr:cNvSpPr txBox="1"/>
      </xdr:nvSpPr>
      <xdr:spPr bwMode="auto">
        <a:xfrm rot="10800000" flipV="1">
          <a:off x="4240110" y="57302370"/>
          <a:ext cx="2162449" cy="36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103283</xdr:colOff>
      <xdr:row>766</xdr:row>
      <xdr:rowOff>11474</xdr:rowOff>
    </xdr:from>
    <xdr:to>
      <xdr:col>35</xdr:col>
      <xdr:colOff>64168</xdr:colOff>
      <xdr:row>766</xdr:row>
      <xdr:rowOff>634970</xdr:rowOff>
    </xdr:to>
    <xdr:sp macro="" textlink="">
      <xdr:nvSpPr>
        <xdr:cNvPr id="143" name="正方形/長方形 142"/>
        <xdr:cNvSpPr/>
      </xdr:nvSpPr>
      <xdr:spPr bwMode="auto">
        <a:xfrm>
          <a:off x="4590361" y="64069968"/>
          <a:ext cx="2301970" cy="623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E</a:t>
          </a:r>
          <a:r>
            <a:rPr kumimoji="1" lang="ja-JP" altLang="en-US" sz="1100">
              <a:solidFill>
                <a:sysClr val="windowText" lastClr="000000"/>
              </a:solidFill>
            </a:rPr>
            <a:t>．（一財）材料科学技術振興財団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23</xdr:col>
      <xdr:colOff>126236</xdr:colOff>
      <xdr:row>766</xdr:row>
      <xdr:rowOff>654126</xdr:rowOff>
    </xdr:from>
    <xdr:to>
      <xdr:col>40</xdr:col>
      <xdr:colOff>172139</xdr:colOff>
      <xdr:row>767</xdr:row>
      <xdr:rowOff>229518</xdr:rowOff>
    </xdr:to>
    <xdr:sp macro="" textlink="">
      <xdr:nvSpPr>
        <xdr:cNvPr id="144" name="大かっこ 143"/>
        <xdr:cNvSpPr/>
      </xdr:nvSpPr>
      <xdr:spPr bwMode="auto">
        <a:xfrm>
          <a:off x="4613314" y="64712620"/>
          <a:ext cx="3362439" cy="240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暫定排水基準適用事業場調査、基準見直し検討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396</v>
      </c>
      <c r="AJ2" s="206" t="s">
        <v>700</v>
      </c>
      <c r="AK2" s="206"/>
      <c r="AL2" s="206"/>
      <c r="AM2" s="206"/>
      <c r="AN2" s="98" t="s">
        <v>396</v>
      </c>
      <c r="AO2" s="206">
        <v>20</v>
      </c>
      <c r="AP2" s="206"/>
      <c r="AQ2" s="206"/>
      <c r="AR2" s="99" t="s">
        <v>699</v>
      </c>
      <c r="AS2" s="207">
        <v>131</v>
      </c>
      <c r="AT2" s="207"/>
      <c r="AU2" s="207"/>
      <c r="AV2" s="98" t="str">
        <f>IF(AW2="","","-")</f>
        <v/>
      </c>
      <c r="AW2" s="394"/>
      <c r="AX2" s="394"/>
    </row>
    <row r="3" spans="1:50" ht="21" customHeight="1" thickBot="1" x14ac:dyDescent="0.25">
      <c r="A3" s="519" t="s">
        <v>692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702</v>
      </c>
      <c r="AK3" s="521"/>
      <c r="AL3" s="521"/>
      <c r="AM3" s="521"/>
      <c r="AN3" s="521"/>
      <c r="AO3" s="521"/>
      <c r="AP3" s="521"/>
      <c r="AQ3" s="521"/>
      <c r="AR3" s="521"/>
      <c r="AS3" s="521"/>
      <c r="AT3" s="521"/>
      <c r="AU3" s="521"/>
      <c r="AV3" s="521"/>
      <c r="AW3" s="521"/>
      <c r="AX3" s="24" t="s">
        <v>65</v>
      </c>
    </row>
    <row r="4" spans="1:50" ht="24.75" customHeight="1" x14ac:dyDescent="0.2">
      <c r="A4" s="729" t="s">
        <v>25</v>
      </c>
      <c r="B4" s="730"/>
      <c r="C4" s="730"/>
      <c r="D4" s="730"/>
      <c r="E4" s="730"/>
      <c r="F4" s="730"/>
      <c r="G4" s="705" t="s">
        <v>703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4" t="s">
        <v>706</v>
      </c>
      <c r="H5" s="555"/>
      <c r="I5" s="555"/>
      <c r="J5" s="555"/>
      <c r="K5" s="555"/>
      <c r="L5" s="555"/>
      <c r="M5" s="556" t="s">
        <v>66</v>
      </c>
      <c r="N5" s="557"/>
      <c r="O5" s="557"/>
      <c r="P5" s="557"/>
      <c r="Q5" s="557"/>
      <c r="R5" s="558"/>
      <c r="S5" s="559" t="s">
        <v>707</v>
      </c>
      <c r="T5" s="555"/>
      <c r="U5" s="555"/>
      <c r="V5" s="555"/>
      <c r="W5" s="555"/>
      <c r="X5" s="560"/>
      <c r="Y5" s="721" t="s">
        <v>3</v>
      </c>
      <c r="Z5" s="722"/>
      <c r="AA5" s="722"/>
      <c r="AB5" s="722"/>
      <c r="AC5" s="722"/>
      <c r="AD5" s="723"/>
      <c r="AE5" s="724" t="s">
        <v>708</v>
      </c>
      <c r="AF5" s="724"/>
      <c r="AG5" s="724"/>
      <c r="AH5" s="724"/>
      <c r="AI5" s="724"/>
      <c r="AJ5" s="724"/>
      <c r="AK5" s="724"/>
      <c r="AL5" s="724"/>
      <c r="AM5" s="724"/>
      <c r="AN5" s="724"/>
      <c r="AO5" s="724"/>
      <c r="AP5" s="725"/>
      <c r="AQ5" s="726" t="s">
        <v>705</v>
      </c>
      <c r="AR5" s="727"/>
      <c r="AS5" s="727"/>
      <c r="AT5" s="727"/>
      <c r="AU5" s="727"/>
      <c r="AV5" s="727"/>
      <c r="AW5" s="727"/>
      <c r="AX5" s="728"/>
    </row>
    <row r="6" spans="1:50" ht="39" customHeight="1" x14ac:dyDescent="0.2">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884</v>
      </c>
      <c r="H7" s="832"/>
      <c r="I7" s="832"/>
      <c r="J7" s="832"/>
      <c r="K7" s="832"/>
      <c r="L7" s="832"/>
      <c r="M7" s="832"/>
      <c r="N7" s="832"/>
      <c r="O7" s="832"/>
      <c r="P7" s="832"/>
      <c r="Q7" s="832"/>
      <c r="R7" s="832"/>
      <c r="S7" s="832"/>
      <c r="T7" s="832"/>
      <c r="U7" s="832"/>
      <c r="V7" s="832"/>
      <c r="W7" s="832"/>
      <c r="X7" s="833"/>
      <c r="Y7" s="392" t="s">
        <v>379</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8" t="s">
        <v>255</v>
      </c>
      <c r="B8" s="829"/>
      <c r="C8" s="829"/>
      <c r="D8" s="829"/>
      <c r="E8" s="829"/>
      <c r="F8" s="830"/>
      <c r="G8" s="218" t="str">
        <f>入力規則等!A27</f>
        <v>海洋政策</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2">
      <c r="A9" s="123" t="s">
        <v>23</v>
      </c>
      <c r="B9" s="124"/>
      <c r="C9" s="124"/>
      <c r="D9" s="124"/>
      <c r="E9" s="124"/>
      <c r="F9" s="124"/>
      <c r="G9" s="568" t="s">
        <v>710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46" t="s">
        <v>30</v>
      </c>
      <c r="B10" s="747"/>
      <c r="C10" s="747"/>
      <c r="D10" s="747"/>
      <c r="E10" s="747"/>
      <c r="F10" s="747"/>
      <c r="G10" s="679" t="s">
        <v>711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17" t="s">
        <v>24</v>
      </c>
      <c r="B12" s="118"/>
      <c r="C12" s="118"/>
      <c r="D12" s="118"/>
      <c r="E12" s="118"/>
      <c r="F12" s="119"/>
      <c r="G12" s="685"/>
      <c r="H12" s="686"/>
      <c r="I12" s="686"/>
      <c r="J12" s="686"/>
      <c r="K12" s="686"/>
      <c r="L12" s="686"/>
      <c r="M12" s="686"/>
      <c r="N12" s="686"/>
      <c r="O12" s="686"/>
      <c r="P12" s="303" t="s">
        <v>380</v>
      </c>
      <c r="Q12" s="298"/>
      <c r="R12" s="298"/>
      <c r="S12" s="298"/>
      <c r="T12" s="298"/>
      <c r="U12" s="298"/>
      <c r="V12" s="299"/>
      <c r="W12" s="303" t="s">
        <v>402</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48"/>
    </row>
    <row r="13" spans="1:50" ht="21" customHeight="1" x14ac:dyDescent="0.2">
      <c r="A13" s="120"/>
      <c r="B13" s="121"/>
      <c r="C13" s="121"/>
      <c r="D13" s="121"/>
      <c r="E13" s="121"/>
      <c r="F13" s="122"/>
      <c r="G13" s="749" t="s">
        <v>6</v>
      </c>
      <c r="H13" s="750"/>
      <c r="I13" s="642" t="s">
        <v>7</v>
      </c>
      <c r="J13" s="643"/>
      <c r="K13" s="643"/>
      <c r="L13" s="643"/>
      <c r="M13" s="643"/>
      <c r="N13" s="643"/>
      <c r="O13" s="644"/>
      <c r="P13" s="163">
        <v>126</v>
      </c>
      <c r="Q13" s="164"/>
      <c r="R13" s="164"/>
      <c r="S13" s="164"/>
      <c r="T13" s="164"/>
      <c r="U13" s="164"/>
      <c r="V13" s="165"/>
      <c r="W13" s="163">
        <v>129</v>
      </c>
      <c r="X13" s="164"/>
      <c r="Y13" s="164"/>
      <c r="Z13" s="164"/>
      <c r="AA13" s="164"/>
      <c r="AB13" s="164"/>
      <c r="AC13" s="165"/>
      <c r="AD13" s="163">
        <v>129</v>
      </c>
      <c r="AE13" s="164"/>
      <c r="AF13" s="164"/>
      <c r="AG13" s="164"/>
      <c r="AH13" s="164"/>
      <c r="AI13" s="164"/>
      <c r="AJ13" s="165"/>
      <c r="AK13" s="163">
        <v>106</v>
      </c>
      <c r="AL13" s="164"/>
      <c r="AM13" s="164"/>
      <c r="AN13" s="164"/>
      <c r="AO13" s="164"/>
      <c r="AP13" s="164"/>
      <c r="AQ13" s="165"/>
      <c r="AR13" s="160">
        <v>126</v>
      </c>
      <c r="AS13" s="161"/>
      <c r="AT13" s="161"/>
      <c r="AU13" s="161"/>
      <c r="AV13" s="161"/>
      <c r="AW13" s="161"/>
      <c r="AX13" s="391"/>
    </row>
    <row r="14" spans="1:50" ht="21" customHeight="1" x14ac:dyDescent="0.2">
      <c r="A14" s="120"/>
      <c r="B14" s="121"/>
      <c r="C14" s="121"/>
      <c r="D14" s="121"/>
      <c r="E14" s="121"/>
      <c r="F14" s="122"/>
      <c r="G14" s="751"/>
      <c r="H14" s="752"/>
      <c r="I14" s="571" t="s">
        <v>8</v>
      </c>
      <c r="J14" s="633"/>
      <c r="K14" s="633"/>
      <c r="L14" s="633"/>
      <c r="M14" s="633"/>
      <c r="N14" s="633"/>
      <c r="O14" s="634"/>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748</v>
      </c>
      <c r="AL14" s="164"/>
      <c r="AM14" s="164"/>
      <c r="AN14" s="164"/>
      <c r="AO14" s="164"/>
      <c r="AP14" s="164"/>
      <c r="AQ14" s="165"/>
      <c r="AR14" s="669"/>
      <c r="AS14" s="669"/>
      <c r="AT14" s="669"/>
      <c r="AU14" s="669"/>
      <c r="AV14" s="669"/>
      <c r="AW14" s="669"/>
      <c r="AX14" s="670"/>
    </row>
    <row r="15" spans="1:50" ht="21" customHeight="1" x14ac:dyDescent="0.2">
      <c r="A15" s="120"/>
      <c r="B15" s="121"/>
      <c r="C15" s="121"/>
      <c r="D15" s="121"/>
      <c r="E15" s="121"/>
      <c r="F15" s="122"/>
      <c r="G15" s="751"/>
      <c r="H15" s="752"/>
      <c r="I15" s="571" t="s">
        <v>51</v>
      </c>
      <c r="J15" s="572"/>
      <c r="K15" s="572"/>
      <c r="L15" s="572"/>
      <c r="M15" s="572"/>
      <c r="N15" s="572"/>
      <c r="O15" s="573"/>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749</v>
      </c>
      <c r="AL15" s="164"/>
      <c r="AM15" s="164"/>
      <c r="AN15" s="164"/>
      <c r="AO15" s="164"/>
      <c r="AP15" s="164"/>
      <c r="AQ15" s="165"/>
      <c r="AR15" s="163" t="s">
        <v>751</v>
      </c>
      <c r="AS15" s="164"/>
      <c r="AT15" s="164"/>
      <c r="AU15" s="164"/>
      <c r="AV15" s="164"/>
      <c r="AW15" s="164"/>
      <c r="AX15" s="632"/>
    </row>
    <row r="16" spans="1:50" ht="21" customHeight="1" x14ac:dyDescent="0.2">
      <c r="A16" s="120"/>
      <c r="B16" s="121"/>
      <c r="C16" s="121"/>
      <c r="D16" s="121"/>
      <c r="E16" s="121"/>
      <c r="F16" s="122"/>
      <c r="G16" s="751"/>
      <c r="H16" s="752"/>
      <c r="I16" s="571" t="s">
        <v>52</v>
      </c>
      <c r="J16" s="572"/>
      <c r="K16" s="572"/>
      <c r="L16" s="572"/>
      <c r="M16" s="572"/>
      <c r="N16" s="572"/>
      <c r="O16" s="573"/>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750</v>
      </c>
      <c r="AL16" s="164"/>
      <c r="AM16" s="164"/>
      <c r="AN16" s="164"/>
      <c r="AO16" s="164"/>
      <c r="AP16" s="164"/>
      <c r="AQ16" s="165"/>
      <c r="AR16" s="682"/>
      <c r="AS16" s="683"/>
      <c r="AT16" s="683"/>
      <c r="AU16" s="683"/>
      <c r="AV16" s="683"/>
      <c r="AW16" s="683"/>
      <c r="AX16" s="684"/>
    </row>
    <row r="17" spans="1:50" ht="24.75" customHeight="1" x14ac:dyDescent="0.2">
      <c r="A17" s="120"/>
      <c r="B17" s="121"/>
      <c r="C17" s="121"/>
      <c r="D17" s="121"/>
      <c r="E17" s="121"/>
      <c r="F17" s="122"/>
      <c r="G17" s="751"/>
      <c r="H17" s="752"/>
      <c r="I17" s="571" t="s">
        <v>50</v>
      </c>
      <c r="J17" s="633"/>
      <c r="K17" s="633"/>
      <c r="L17" s="633"/>
      <c r="M17" s="633"/>
      <c r="N17" s="633"/>
      <c r="O17" s="634"/>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748</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3"/>
      <c r="H18" s="754"/>
      <c r="I18" s="741" t="s">
        <v>20</v>
      </c>
      <c r="J18" s="742"/>
      <c r="K18" s="742"/>
      <c r="L18" s="742"/>
      <c r="M18" s="742"/>
      <c r="N18" s="742"/>
      <c r="O18" s="743"/>
      <c r="P18" s="169">
        <f>SUM(P13:V17)</f>
        <v>126</v>
      </c>
      <c r="Q18" s="170"/>
      <c r="R18" s="170"/>
      <c r="S18" s="170"/>
      <c r="T18" s="170"/>
      <c r="U18" s="170"/>
      <c r="V18" s="171"/>
      <c r="W18" s="169">
        <f>SUM(W13:AC17)</f>
        <v>129</v>
      </c>
      <c r="X18" s="170"/>
      <c r="Y18" s="170"/>
      <c r="Z18" s="170"/>
      <c r="AA18" s="170"/>
      <c r="AB18" s="170"/>
      <c r="AC18" s="171"/>
      <c r="AD18" s="169">
        <f>SUM(AD13:AJ17)</f>
        <v>129</v>
      </c>
      <c r="AE18" s="170"/>
      <c r="AF18" s="170"/>
      <c r="AG18" s="170"/>
      <c r="AH18" s="170"/>
      <c r="AI18" s="170"/>
      <c r="AJ18" s="171"/>
      <c r="AK18" s="169">
        <f>SUM(AK13:AQ17)</f>
        <v>106</v>
      </c>
      <c r="AL18" s="170"/>
      <c r="AM18" s="170"/>
      <c r="AN18" s="170"/>
      <c r="AO18" s="170"/>
      <c r="AP18" s="170"/>
      <c r="AQ18" s="171"/>
      <c r="AR18" s="169">
        <f>SUM(AR13:AX17)</f>
        <v>126</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119</v>
      </c>
      <c r="Q19" s="164"/>
      <c r="R19" s="164"/>
      <c r="S19" s="164"/>
      <c r="T19" s="164"/>
      <c r="U19" s="164"/>
      <c r="V19" s="165"/>
      <c r="W19" s="163">
        <v>124</v>
      </c>
      <c r="X19" s="164"/>
      <c r="Y19" s="164"/>
      <c r="Z19" s="164"/>
      <c r="AA19" s="164"/>
      <c r="AB19" s="164"/>
      <c r="AC19" s="165"/>
      <c r="AD19" s="163">
        <v>123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0.94444444444444442</v>
      </c>
      <c r="Q20" s="535"/>
      <c r="R20" s="535"/>
      <c r="S20" s="535"/>
      <c r="T20" s="535"/>
      <c r="U20" s="535"/>
      <c r="V20" s="535"/>
      <c r="W20" s="535">
        <f t="shared" ref="W20" si="0">IF(W18=0, "-", SUM(W19)/W18)</f>
        <v>0.96124031007751942</v>
      </c>
      <c r="X20" s="535"/>
      <c r="Y20" s="535"/>
      <c r="Z20" s="535"/>
      <c r="AA20" s="535"/>
      <c r="AB20" s="535"/>
      <c r="AC20" s="535"/>
      <c r="AD20" s="535">
        <f t="shared" ref="AD20" si="1">IF(AD18=0, "-", SUM(AD19)/AD18)</f>
        <v>0.95348837209302328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6" t="s">
        <v>348</v>
      </c>
      <c r="H21" s="927"/>
      <c r="I21" s="927"/>
      <c r="J21" s="927"/>
      <c r="K21" s="927"/>
      <c r="L21" s="927"/>
      <c r="M21" s="927"/>
      <c r="N21" s="927"/>
      <c r="O21" s="927"/>
      <c r="P21" s="535">
        <f>IF(P19=0, "-", SUM(P19)/SUM(P13,P14))</f>
        <v>0.94444444444444442</v>
      </c>
      <c r="Q21" s="535"/>
      <c r="R21" s="535"/>
      <c r="S21" s="535"/>
      <c r="T21" s="535"/>
      <c r="U21" s="535"/>
      <c r="V21" s="535"/>
      <c r="W21" s="535">
        <f t="shared" ref="W21" si="2">IF(W19=0, "-", SUM(W19)/SUM(W13,W14))</f>
        <v>0.96124031007751942</v>
      </c>
      <c r="X21" s="535"/>
      <c r="Y21" s="535"/>
      <c r="Z21" s="535"/>
      <c r="AA21" s="535"/>
      <c r="AB21" s="535"/>
      <c r="AC21" s="535"/>
      <c r="AD21" s="535">
        <f t="shared" ref="AD21" si="3">IF(AD19=0, "-", SUM(AD19)/SUM(AD13,AD14))</f>
        <v>0.95348837209302328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697</v>
      </c>
      <c r="B22" s="139"/>
      <c r="C22" s="139"/>
      <c r="D22" s="139"/>
      <c r="E22" s="139"/>
      <c r="F22" s="140"/>
      <c r="G22" s="129" t="s">
        <v>327</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713</v>
      </c>
      <c r="H23" s="133"/>
      <c r="I23" s="133"/>
      <c r="J23" s="133"/>
      <c r="K23" s="133"/>
      <c r="L23" s="133"/>
      <c r="M23" s="133"/>
      <c r="N23" s="133"/>
      <c r="O23" s="134"/>
      <c r="P23" s="160">
        <v>57</v>
      </c>
      <c r="Q23" s="161"/>
      <c r="R23" s="161"/>
      <c r="S23" s="161"/>
      <c r="T23" s="161"/>
      <c r="U23" s="161"/>
      <c r="V23" s="162"/>
      <c r="W23" s="160">
        <v>73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714</v>
      </c>
      <c r="H24" s="136"/>
      <c r="I24" s="136"/>
      <c r="J24" s="136"/>
      <c r="K24" s="136"/>
      <c r="L24" s="136"/>
      <c r="M24" s="136"/>
      <c r="N24" s="136"/>
      <c r="O24" s="137"/>
      <c r="P24" s="163">
        <v>49</v>
      </c>
      <c r="Q24" s="164"/>
      <c r="R24" s="164"/>
      <c r="S24" s="164"/>
      <c r="T24" s="164"/>
      <c r="U24" s="164"/>
      <c r="V24" s="165"/>
      <c r="W24" s="163">
        <v>53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328</v>
      </c>
      <c r="H29" s="229"/>
      <c r="I29" s="229"/>
      <c r="J29" s="229"/>
      <c r="K29" s="229"/>
      <c r="L29" s="229"/>
      <c r="M29" s="229"/>
      <c r="N29" s="229"/>
      <c r="O29" s="230"/>
      <c r="P29" s="163">
        <v>106</v>
      </c>
      <c r="Q29" s="164"/>
      <c r="R29" s="164"/>
      <c r="S29" s="164"/>
      <c r="T29" s="164"/>
      <c r="U29" s="164"/>
      <c r="V29" s="165"/>
      <c r="W29" s="211">
        <f>AR13</f>
        <v>126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343</v>
      </c>
      <c r="B30" s="506"/>
      <c r="C30" s="506"/>
      <c r="D30" s="506"/>
      <c r="E30" s="506"/>
      <c r="F30" s="507"/>
      <c r="G30" s="654"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380</v>
      </c>
      <c r="AF30" s="383"/>
      <c r="AG30" s="383"/>
      <c r="AH30" s="384"/>
      <c r="AI30" s="385" t="s">
        <v>402</v>
      </c>
      <c r="AJ30" s="385"/>
      <c r="AK30" s="385"/>
      <c r="AL30" s="382"/>
      <c r="AM30" s="385" t="s">
        <v>499</v>
      </c>
      <c r="AN30" s="385"/>
      <c r="AO30" s="385"/>
      <c r="AP30" s="382"/>
      <c r="AQ30" s="645" t="s">
        <v>231</v>
      </c>
      <c r="AR30" s="646"/>
      <c r="AS30" s="646"/>
      <c r="AT30" s="647"/>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232</v>
      </c>
      <c r="AT31" s="202"/>
      <c r="AU31" s="271" t="s">
        <v>712</v>
      </c>
      <c r="AV31" s="271"/>
      <c r="AW31" s="375" t="s">
        <v>179</v>
      </c>
      <c r="AX31" s="376"/>
    </row>
    <row r="32" spans="1:50" ht="23.25" customHeight="1" x14ac:dyDescent="0.2">
      <c r="A32" s="511"/>
      <c r="B32" s="509"/>
      <c r="C32" s="509"/>
      <c r="D32" s="509"/>
      <c r="E32" s="509"/>
      <c r="F32" s="510"/>
      <c r="G32" s="536" t="s">
        <v>715</v>
      </c>
      <c r="H32" s="537"/>
      <c r="I32" s="537"/>
      <c r="J32" s="537"/>
      <c r="K32" s="537"/>
      <c r="L32" s="537"/>
      <c r="M32" s="537"/>
      <c r="N32" s="537"/>
      <c r="O32" s="538"/>
      <c r="P32" s="191" t="s">
        <v>752</v>
      </c>
      <c r="Q32" s="191"/>
      <c r="R32" s="191"/>
      <c r="S32" s="191"/>
      <c r="T32" s="191"/>
      <c r="U32" s="191"/>
      <c r="V32" s="191"/>
      <c r="W32" s="191"/>
      <c r="X32" s="233"/>
      <c r="Y32" s="339" t="s">
        <v>12</v>
      </c>
      <c r="Z32" s="545"/>
      <c r="AA32" s="546"/>
      <c r="AB32" s="547" t="s">
        <v>362</v>
      </c>
      <c r="AC32" s="547"/>
      <c r="AD32" s="547"/>
      <c r="AE32" s="363">
        <v>63.2</v>
      </c>
      <c r="AF32" s="364"/>
      <c r="AG32" s="364"/>
      <c r="AH32" s="364"/>
      <c r="AI32" s="363">
        <v>68.400000000000006</v>
      </c>
      <c r="AJ32" s="364"/>
      <c r="AK32" s="364"/>
      <c r="AL32" s="364"/>
      <c r="AM32" s="363" t="s">
        <v>748</v>
      </c>
      <c r="AN32" s="364"/>
      <c r="AO32" s="364"/>
      <c r="AP32" s="364"/>
      <c r="AQ32" s="166" t="s">
        <v>712</v>
      </c>
      <c r="AR32" s="167"/>
      <c r="AS32" s="167"/>
      <c r="AT32" s="168"/>
      <c r="AU32" s="364" t="s">
        <v>712</v>
      </c>
      <c r="AV32" s="364"/>
      <c r="AW32" s="364"/>
      <c r="AX32" s="365"/>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362</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63.2</v>
      </c>
      <c r="AF34" s="364"/>
      <c r="AG34" s="364"/>
      <c r="AH34" s="364"/>
      <c r="AI34" s="363">
        <v>68.400000000000006</v>
      </c>
      <c r="AJ34" s="364"/>
      <c r="AK34" s="364"/>
      <c r="AL34" s="364"/>
      <c r="AM34" s="363" t="s">
        <v>748</v>
      </c>
      <c r="AN34" s="364"/>
      <c r="AO34" s="364"/>
      <c r="AP34" s="364"/>
      <c r="AQ34" s="166" t="s">
        <v>712</v>
      </c>
      <c r="AR34" s="167"/>
      <c r="AS34" s="167"/>
      <c r="AT34" s="168"/>
      <c r="AU34" s="364" t="s">
        <v>712</v>
      </c>
      <c r="AV34" s="364"/>
      <c r="AW34" s="364"/>
      <c r="AX34" s="365"/>
    </row>
    <row r="35" spans="1:51" ht="23.25" customHeight="1" x14ac:dyDescent="0.2">
      <c r="A35" s="899" t="s">
        <v>371</v>
      </c>
      <c r="B35" s="900"/>
      <c r="C35" s="900"/>
      <c r="D35" s="900"/>
      <c r="E35" s="900"/>
      <c r="F35" s="901"/>
      <c r="G35" s="905" t="s">
        <v>753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2">
      <c r="A37" s="648" t="s">
        <v>343</v>
      </c>
      <c r="B37" s="649"/>
      <c r="C37" s="649"/>
      <c r="D37" s="649"/>
      <c r="E37" s="649"/>
      <c r="F37" s="650"/>
      <c r="G37" s="561" t="s">
        <v>146</v>
      </c>
      <c r="H37" s="377"/>
      <c r="I37" s="377"/>
      <c r="J37" s="377"/>
      <c r="K37" s="377"/>
      <c r="L37" s="377"/>
      <c r="M37" s="377"/>
      <c r="N37" s="377"/>
      <c r="O37" s="562"/>
      <c r="P37" s="635" t="s">
        <v>59</v>
      </c>
      <c r="Q37" s="377"/>
      <c r="R37" s="377"/>
      <c r="S37" s="377"/>
      <c r="T37" s="377"/>
      <c r="U37" s="377"/>
      <c r="V37" s="377"/>
      <c r="W37" s="377"/>
      <c r="X37" s="562"/>
      <c r="Y37" s="636"/>
      <c r="Z37" s="637"/>
      <c r="AA37" s="638"/>
      <c r="AB37" s="639" t="s">
        <v>11</v>
      </c>
      <c r="AC37" s="640"/>
      <c r="AD37" s="641"/>
      <c r="AE37" s="335" t="s">
        <v>380</v>
      </c>
      <c r="AF37" s="335"/>
      <c r="AG37" s="335"/>
      <c r="AH37" s="335"/>
      <c r="AI37" s="335" t="s">
        <v>402</v>
      </c>
      <c r="AJ37" s="335"/>
      <c r="AK37" s="335"/>
      <c r="AL37" s="335"/>
      <c r="AM37" s="335" t="s">
        <v>499</v>
      </c>
      <c r="AN37" s="335"/>
      <c r="AO37" s="335"/>
      <c r="AP37" s="335"/>
      <c r="AQ37" s="267" t="s">
        <v>231</v>
      </c>
      <c r="AR37" s="268"/>
      <c r="AS37" s="268"/>
      <c r="AT37" s="269"/>
      <c r="AU37" s="377" t="s">
        <v>134</v>
      </c>
      <c r="AV37" s="377"/>
      <c r="AW37" s="377"/>
      <c r="AX37" s="378"/>
      <c r="AY37">
        <f>COUNTA($G$39)</f>
        <v>1</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232</v>
      </c>
      <c r="AT38" s="202"/>
      <c r="AU38" s="271" t="s">
        <v>712</v>
      </c>
      <c r="AV38" s="271"/>
      <c r="AW38" s="375" t="s">
        <v>179</v>
      </c>
      <c r="AX38" s="376"/>
      <c r="AY38">
        <f>$AY$37</f>
        <v>1</v>
      </c>
    </row>
    <row r="39" spans="1:51" ht="23.25" customHeight="1" x14ac:dyDescent="0.2">
      <c r="A39" s="511"/>
      <c r="B39" s="509"/>
      <c r="C39" s="509"/>
      <c r="D39" s="509"/>
      <c r="E39" s="509"/>
      <c r="F39" s="510"/>
      <c r="G39" s="536" t="s">
        <v>716</v>
      </c>
      <c r="H39" s="537"/>
      <c r="I39" s="537"/>
      <c r="J39" s="537"/>
      <c r="K39" s="537"/>
      <c r="L39" s="537"/>
      <c r="M39" s="537"/>
      <c r="N39" s="537"/>
      <c r="O39" s="538"/>
      <c r="P39" s="191" t="s">
        <v>754</v>
      </c>
      <c r="Q39" s="191"/>
      <c r="R39" s="191"/>
      <c r="S39" s="191"/>
      <c r="T39" s="191"/>
      <c r="U39" s="191"/>
      <c r="V39" s="191"/>
      <c r="W39" s="191"/>
      <c r="X39" s="233"/>
      <c r="Y39" s="339" t="s">
        <v>12</v>
      </c>
      <c r="Z39" s="545"/>
      <c r="AA39" s="546"/>
      <c r="AB39" s="547" t="s">
        <v>362</v>
      </c>
      <c r="AC39" s="547"/>
      <c r="AD39" s="547"/>
      <c r="AE39" s="363">
        <v>50</v>
      </c>
      <c r="AF39" s="364"/>
      <c r="AG39" s="364"/>
      <c r="AH39" s="364"/>
      <c r="AI39" s="363">
        <v>62.5</v>
      </c>
      <c r="AJ39" s="364"/>
      <c r="AK39" s="364"/>
      <c r="AL39" s="364"/>
      <c r="AM39" s="363" t="s">
        <v>751</v>
      </c>
      <c r="AN39" s="364"/>
      <c r="AO39" s="364"/>
      <c r="AP39" s="364"/>
      <c r="AQ39" s="166" t="s">
        <v>712</v>
      </c>
      <c r="AR39" s="167"/>
      <c r="AS39" s="167"/>
      <c r="AT39" s="168"/>
      <c r="AU39" s="364" t="s">
        <v>712</v>
      </c>
      <c r="AV39" s="364"/>
      <c r="AW39" s="364"/>
      <c r="AX39" s="365"/>
      <c r="AY39">
        <f t="shared" ref="AY39:AY43" si="4">$AY$37</f>
        <v>1</v>
      </c>
    </row>
    <row r="40" spans="1:51" ht="23.25"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362</v>
      </c>
      <c r="AC40" s="518"/>
      <c r="AD40" s="518"/>
      <c r="AE40" s="363">
        <v>100</v>
      </c>
      <c r="AF40" s="364"/>
      <c r="AG40" s="364"/>
      <c r="AH40" s="364"/>
      <c r="AI40" s="363">
        <v>100</v>
      </c>
      <c r="AJ40" s="364"/>
      <c r="AK40" s="364"/>
      <c r="AL40" s="364"/>
      <c r="AM40" s="363">
        <v>100</v>
      </c>
      <c r="AN40" s="364"/>
      <c r="AO40" s="364"/>
      <c r="AP40" s="364"/>
      <c r="AQ40" s="166">
        <v>100</v>
      </c>
      <c r="AR40" s="167"/>
      <c r="AS40" s="167"/>
      <c r="AT40" s="168"/>
      <c r="AU40" s="364">
        <v>100</v>
      </c>
      <c r="AV40" s="364"/>
      <c r="AW40" s="364"/>
      <c r="AX40" s="365"/>
      <c r="AY40">
        <f t="shared" si="4"/>
        <v>1</v>
      </c>
    </row>
    <row r="41" spans="1:51" ht="23.25" customHeight="1" x14ac:dyDescent="0.2">
      <c r="A41" s="651"/>
      <c r="B41" s="652"/>
      <c r="C41" s="652"/>
      <c r="D41" s="652"/>
      <c r="E41" s="652"/>
      <c r="F41" s="653"/>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50</v>
      </c>
      <c r="AF41" s="364"/>
      <c r="AG41" s="364"/>
      <c r="AH41" s="364"/>
      <c r="AI41" s="363">
        <v>62.5</v>
      </c>
      <c r="AJ41" s="364"/>
      <c r="AK41" s="364"/>
      <c r="AL41" s="364"/>
      <c r="AM41" s="363" t="s">
        <v>748</v>
      </c>
      <c r="AN41" s="364"/>
      <c r="AO41" s="364"/>
      <c r="AP41" s="364"/>
      <c r="AQ41" s="166" t="s">
        <v>712</v>
      </c>
      <c r="AR41" s="167"/>
      <c r="AS41" s="167"/>
      <c r="AT41" s="168"/>
      <c r="AU41" s="364" t="s">
        <v>712</v>
      </c>
      <c r="AV41" s="364"/>
      <c r="AW41" s="364"/>
      <c r="AX41" s="365"/>
      <c r="AY41">
        <f t="shared" si="4"/>
        <v>1</v>
      </c>
    </row>
    <row r="42" spans="1:51" ht="23.25" customHeight="1" x14ac:dyDescent="0.2">
      <c r="A42" s="899" t="s">
        <v>371</v>
      </c>
      <c r="B42" s="900"/>
      <c r="C42" s="900"/>
      <c r="D42" s="900"/>
      <c r="E42" s="900"/>
      <c r="F42" s="901"/>
      <c r="G42" s="905" t="s">
        <v>753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customHeight="1" x14ac:dyDescent="0.2">
      <c r="A44" s="648" t="s">
        <v>343</v>
      </c>
      <c r="B44" s="649"/>
      <c r="C44" s="649"/>
      <c r="D44" s="649"/>
      <c r="E44" s="649"/>
      <c r="F44" s="650"/>
      <c r="G44" s="561" t="s">
        <v>146</v>
      </c>
      <c r="H44" s="377"/>
      <c r="I44" s="377"/>
      <c r="J44" s="377"/>
      <c r="K44" s="377"/>
      <c r="L44" s="377"/>
      <c r="M44" s="377"/>
      <c r="N44" s="377"/>
      <c r="O44" s="562"/>
      <c r="P44" s="635" t="s">
        <v>59</v>
      </c>
      <c r="Q44" s="377"/>
      <c r="R44" s="377"/>
      <c r="S44" s="377"/>
      <c r="T44" s="377"/>
      <c r="U44" s="377"/>
      <c r="V44" s="377"/>
      <c r="W44" s="377"/>
      <c r="X44" s="562"/>
      <c r="Y44" s="636"/>
      <c r="Z44" s="637"/>
      <c r="AA44" s="638"/>
      <c r="AB44" s="639" t="s">
        <v>11</v>
      </c>
      <c r="AC44" s="640"/>
      <c r="AD44" s="641"/>
      <c r="AE44" s="335" t="s">
        <v>380</v>
      </c>
      <c r="AF44" s="335"/>
      <c r="AG44" s="335"/>
      <c r="AH44" s="335"/>
      <c r="AI44" s="335" t="s">
        <v>402</v>
      </c>
      <c r="AJ44" s="335"/>
      <c r="AK44" s="335"/>
      <c r="AL44" s="335"/>
      <c r="AM44" s="335" t="s">
        <v>499</v>
      </c>
      <c r="AN44" s="335"/>
      <c r="AO44" s="335"/>
      <c r="AP44" s="335"/>
      <c r="AQ44" s="267" t="s">
        <v>231</v>
      </c>
      <c r="AR44" s="268"/>
      <c r="AS44" s="268"/>
      <c r="AT44" s="269"/>
      <c r="AU44" s="377" t="s">
        <v>134</v>
      </c>
      <c r="AV44" s="377"/>
      <c r="AW44" s="377"/>
      <c r="AX44" s="378"/>
      <c r="AY44">
        <f>COUNTA($G$46)</f>
        <v>1</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232</v>
      </c>
      <c r="AT45" s="202"/>
      <c r="AU45" s="271" t="s">
        <v>712</v>
      </c>
      <c r="AV45" s="271"/>
      <c r="AW45" s="375" t="s">
        <v>179</v>
      </c>
      <c r="AX45" s="376"/>
      <c r="AY45">
        <f>$AY$44</f>
        <v>1</v>
      </c>
    </row>
    <row r="46" spans="1:51" ht="23.25" customHeight="1" x14ac:dyDescent="0.2">
      <c r="A46" s="511"/>
      <c r="B46" s="509"/>
      <c r="C46" s="509"/>
      <c r="D46" s="509"/>
      <c r="E46" s="509"/>
      <c r="F46" s="510"/>
      <c r="G46" s="536" t="s">
        <v>716</v>
      </c>
      <c r="H46" s="537"/>
      <c r="I46" s="537"/>
      <c r="J46" s="537"/>
      <c r="K46" s="537"/>
      <c r="L46" s="537"/>
      <c r="M46" s="537"/>
      <c r="N46" s="537"/>
      <c r="O46" s="538"/>
      <c r="P46" s="191" t="s">
        <v>755</v>
      </c>
      <c r="Q46" s="191"/>
      <c r="R46" s="191"/>
      <c r="S46" s="191"/>
      <c r="T46" s="191"/>
      <c r="U46" s="191"/>
      <c r="V46" s="191"/>
      <c r="W46" s="191"/>
      <c r="X46" s="233"/>
      <c r="Y46" s="339" t="s">
        <v>12</v>
      </c>
      <c r="Z46" s="545"/>
      <c r="AA46" s="546"/>
      <c r="AB46" s="547" t="s">
        <v>362</v>
      </c>
      <c r="AC46" s="547"/>
      <c r="AD46" s="547"/>
      <c r="AE46" s="358">
        <v>66.7</v>
      </c>
      <c r="AF46" s="358"/>
      <c r="AG46" s="358"/>
      <c r="AH46" s="358"/>
      <c r="AI46" s="358">
        <v>66.7</v>
      </c>
      <c r="AJ46" s="358"/>
      <c r="AK46" s="358"/>
      <c r="AL46" s="358"/>
      <c r="AM46" s="358" t="s">
        <v>751</v>
      </c>
      <c r="AN46" s="358"/>
      <c r="AO46" s="358"/>
      <c r="AP46" s="358"/>
      <c r="AQ46" s="166" t="s">
        <v>712</v>
      </c>
      <c r="AR46" s="167"/>
      <c r="AS46" s="167"/>
      <c r="AT46" s="168"/>
      <c r="AU46" s="364" t="s">
        <v>712</v>
      </c>
      <c r="AV46" s="364"/>
      <c r="AW46" s="364"/>
      <c r="AX46" s="365"/>
      <c r="AY46">
        <f t="shared" ref="AY46:AY50" si="5">$AY$44</f>
        <v>1</v>
      </c>
    </row>
    <row r="47" spans="1:51" ht="23.25"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362</v>
      </c>
      <c r="AC47" s="518"/>
      <c r="AD47" s="518"/>
      <c r="AE47" s="363">
        <v>100</v>
      </c>
      <c r="AF47" s="364"/>
      <c r="AG47" s="364"/>
      <c r="AH47" s="364"/>
      <c r="AI47" s="363">
        <v>100</v>
      </c>
      <c r="AJ47" s="364"/>
      <c r="AK47" s="364"/>
      <c r="AL47" s="364"/>
      <c r="AM47" s="363">
        <v>100</v>
      </c>
      <c r="AN47" s="364"/>
      <c r="AO47" s="364"/>
      <c r="AP47" s="364"/>
      <c r="AQ47" s="166">
        <v>100</v>
      </c>
      <c r="AR47" s="167"/>
      <c r="AS47" s="167"/>
      <c r="AT47" s="168"/>
      <c r="AU47" s="364">
        <v>100</v>
      </c>
      <c r="AV47" s="364"/>
      <c r="AW47" s="364"/>
      <c r="AX47" s="365"/>
      <c r="AY47">
        <f t="shared" si="5"/>
        <v>1</v>
      </c>
    </row>
    <row r="48" spans="1:51" ht="23.25" customHeight="1" x14ac:dyDescent="0.2">
      <c r="A48" s="651"/>
      <c r="B48" s="652"/>
      <c r="C48" s="652"/>
      <c r="D48" s="652"/>
      <c r="E48" s="652"/>
      <c r="F48" s="653"/>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66.7</v>
      </c>
      <c r="AF48" s="364"/>
      <c r="AG48" s="364"/>
      <c r="AH48" s="364"/>
      <c r="AI48" s="363">
        <v>66.7</v>
      </c>
      <c r="AJ48" s="364"/>
      <c r="AK48" s="364"/>
      <c r="AL48" s="364"/>
      <c r="AM48" s="363" t="s">
        <v>751</v>
      </c>
      <c r="AN48" s="364"/>
      <c r="AO48" s="364"/>
      <c r="AP48" s="364"/>
      <c r="AQ48" s="166" t="s">
        <v>712</v>
      </c>
      <c r="AR48" s="167"/>
      <c r="AS48" s="167"/>
      <c r="AT48" s="168"/>
      <c r="AU48" s="364" t="s">
        <v>712</v>
      </c>
      <c r="AV48" s="364"/>
      <c r="AW48" s="364"/>
      <c r="AX48" s="365"/>
      <c r="AY48">
        <f t="shared" si="5"/>
        <v>1</v>
      </c>
    </row>
    <row r="49" spans="1:51" ht="23.25" customHeight="1" x14ac:dyDescent="0.2">
      <c r="A49" s="899" t="s">
        <v>371</v>
      </c>
      <c r="B49" s="900"/>
      <c r="C49" s="900"/>
      <c r="D49" s="900"/>
      <c r="E49" s="900"/>
      <c r="F49" s="901"/>
      <c r="G49" s="905" t="s">
        <v>753</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1</v>
      </c>
    </row>
    <row r="50" spans="1:5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1</v>
      </c>
    </row>
    <row r="51" spans="1:51" ht="18.75" customHeight="1" x14ac:dyDescent="0.2">
      <c r="A51" s="508" t="s">
        <v>343</v>
      </c>
      <c r="B51" s="509"/>
      <c r="C51" s="509"/>
      <c r="D51" s="509"/>
      <c r="E51" s="509"/>
      <c r="F51" s="510"/>
      <c r="G51" s="561" t="s">
        <v>146</v>
      </c>
      <c r="H51" s="377"/>
      <c r="I51" s="377"/>
      <c r="J51" s="377"/>
      <c r="K51" s="377"/>
      <c r="L51" s="377"/>
      <c r="M51" s="377"/>
      <c r="N51" s="377"/>
      <c r="O51" s="562"/>
      <c r="P51" s="635" t="s">
        <v>59</v>
      </c>
      <c r="Q51" s="377"/>
      <c r="R51" s="377"/>
      <c r="S51" s="377"/>
      <c r="T51" s="377"/>
      <c r="U51" s="377"/>
      <c r="V51" s="377"/>
      <c r="W51" s="377"/>
      <c r="X51" s="562"/>
      <c r="Y51" s="636"/>
      <c r="Z51" s="637"/>
      <c r="AA51" s="638"/>
      <c r="AB51" s="639" t="s">
        <v>11</v>
      </c>
      <c r="AC51" s="640"/>
      <c r="AD51" s="641"/>
      <c r="AE51" s="335" t="s">
        <v>380</v>
      </c>
      <c r="AF51" s="335"/>
      <c r="AG51" s="335"/>
      <c r="AH51" s="335"/>
      <c r="AI51" s="335" t="s">
        <v>402</v>
      </c>
      <c r="AJ51" s="335"/>
      <c r="AK51" s="335"/>
      <c r="AL51" s="335"/>
      <c r="AM51" s="335" t="s">
        <v>499</v>
      </c>
      <c r="AN51" s="335"/>
      <c r="AO51" s="335"/>
      <c r="AP51" s="335"/>
      <c r="AQ51" s="267" t="s">
        <v>231</v>
      </c>
      <c r="AR51" s="268"/>
      <c r="AS51" s="268"/>
      <c r="AT51" s="269"/>
      <c r="AU51" s="373" t="s">
        <v>134</v>
      </c>
      <c r="AV51" s="373"/>
      <c r="AW51" s="373"/>
      <c r="AX51" s="374"/>
      <c r="AY51">
        <f>COUNTA($G$53)</f>
        <v>1</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232</v>
      </c>
      <c r="AT52" s="202"/>
      <c r="AU52" s="271" t="s">
        <v>712</v>
      </c>
      <c r="AV52" s="271"/>
      <c r="AW52" s="375" t="s">
        <v>179</v>
      </c>
      <c r="AX52" s="376"/>
      <c r="AY52">
        <f>$AY$51</f>
        <v>1</v>
      </c>
    </row>
    <row r="53" spans="1:51" ht="23.25" customHeight="1" x14ac:dyDescent="0.2">
      <c r="A53" s="511"/>
      <c r="B53" s="509"/>
      <c r="C53" s="509"/>
      <c r="D53" s="509"/>
      <c r="E53" s="509"/>
      <c r="F53" s="510"/>
      <c r="G53" s="536" t="s">
        <v>716</v>
      </c>
      <c r="H53" s="537"/>
      <c r="I53" s="537"/>
      <c r="J53" s="537"/>
      <c r="K53" s="537"/>
      <c r="L53" s="537"/>
      <c r="M53" s="537"/>
      <c r="N53" s="537"/>
      <c r="O53" s="538"/>
      <c r="P53" s="191" t="s">
        <v>756</v>
      </c>
      <c r="Q53" s="191"/>
      <c r="R53" s="191"/>
      <c r="S53" s="191"/>
      <c r="T53" s="191"/>
      <c r="U53" s="191"/>
      <c r="V53" s="191"/>
      <c r="W53" s="191"/>
      <c r="X53" s="233"/>
      <c r="Y53" s="339" t="s">
        <v>12</v>
      </c>
      <c r="Z53" s="545"/>
      <c r="AA53" s="546"/>
      <c r="AB53" s="547" t="s">
        <v>362</v>
      </c>
      <c r="AC53" s="547"/>
      <c r="AD53" s="547"/>
      <c r="AE53" s="363">
        <v>72.3</v>
      </c>
      <c r="AF53" s="364"/>
      <c r="AG53" s="364"/>
      <c r="AH53" s="364"/>
      <c r="AI53" s="363">
        <v>77</v>
      </c>
      <c r="AJ53" s="364"/>
      <c r="AK53" s="364"/>
      <c r="AL53" s="364"/>
      <c r="AM53" s="363" t="s">
        <v>748</v>
      </c>
      <c r="AN53" s="364"/>
      <c r="AO53" s="364"/>
      <c r="AP53" s="364"/>
      <c r="AQ53" s="166" t="s">
        <v>712</v>
      </c>
      <c r="AR53" s="167"/>
      <c r="AS53" s="167"/>
      <c r="AT53" s="168"/>
      <c r="AU53" s="364" t="s">
        <v>712</v>
      </c>
      <c r="AV53" s="364"/>
      <c r="AW53" s="364"/>
      <c r="AX53" s="365"/>
      <c r="AY53">
        <f t="shared" ref="AY53:AY57" si="6">$AY$51</f>
        <v>1</v>
      </c>
    </row>
    <row r="54" spans="1:51" ht="23.25"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362</v>
      </c>
      <c r="AC54" s="518"/>
      <c r="AD54" s="518"/>
      <c r="AE54" s="363">
        <v>100</v>
      </c>
      <c r="AF54" s="364"/>
      <c r="AG54" s="364"/>
      <c r="AH54" s="364"/>
      <c r="AI54" s="363">
        <v>100</v>
      </c>
      <c r="AJ54" s="364"/>
      <c r="AK54" s="364"/>
      <c r="AL54" s="364"/>
      <c r="AM54" s="363">
        <v>100</v>
      </c>
      <c r="AN54" s="364"/>
      <c r="AO54" s="364"/>
      <c r="AP54" s="364"/>
      <c r="AQ54" s="166">
        <v>100</v>
      </c>
      <c r="AR54" s="167"/>
      <c r="AS54" s="167"/>
      <c r="AT54" s="168"/>
      <c r="AU54" s="364">
        <v>100</v>
      </c>
      <c r="AV54" s="364"/>
      <c r="AW54" s="364"/>
      <c r="AX54" s="365"/>
      <c r="AY54">
        <f t="shared" si="6"/>
        <v>1</v>
      </c>
    </row>
    <row r="55" spans="1:51" ht="23.25" customHeight="1" x14ac:dyDescent="0.2">
      <c r="A55" s="651"/>
      <c r="B55" s="652"/>
      <c r="C55" s="652"/>
      <c r="D55" s="652"/>
      <c r="E55" s="652"/>
      <c r="F55" s="653"/>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72.3</v>
      </c>
      <c r="AF55" s="364"/>
      <c r="AG55" s="364"/>
      <c r="AH55" s="364"/>
      <c r="AI55" s="363">
        <v>77</v>
      </c>
      <c r="AJ55" s="364"/>
      <c r="AK55" s="364"/>
      <c r="AL55" s="364"/>
      <c r="AM55" s="363" t="s">
        <v>748</v>
      </c>
      <c r="AN55" s="364"/>
      <c r="AO55" s="364"/>
      <c r="AP55" s="364"/>
      <c r="AQ55" s="166" t="s">
        <v>712</v>
      </c>
      <c r="AR55" s="167"/>
      <c r="AS55" s="167"/>
      <c r="AT55" s="168"/>
      <c r="AU55" s="364" t="s">
        <v>712</v>
      </c>
      <c r="AV55" s="364"/>
      <c r="AW55" s="364"/>
      <c r="AX55" s="365"/>
      <c r="AY55">
        <f t="shared" si="6"/>
        <v>1</v>
      </c>
    </row>
    <row r="56" spans="1:51" ht="23.25" customHeight="1" x14ac:dyDescent="0.2">
      <c r="A56" s="899" t="s">
        <v>371</v>
      </c>
      <c r="B56" s="900"/>
      <c r="C56" s="900"/>
      <c r="D56" s="900"/>
      <c r="E56" s="900"/>
      <c r="F56" s="901"/>
      <c r="G56" s="905" t="s">
        <v>753</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1</v>
      </c>
    </row>
    <row r="57" spans="1:5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1</v>
      </c>
    </row>
    <row r="58" spans="1:51" ht="18.75" customHeight="1" x14ac:dyDescent="0.2">
      <c r="A58" s="508" t="s">
        <v>343</v>
      </c>
      <c r="B58" s="509"/>
      <c r="C58" s="509"/>
      <c r="D58" s="509"/>
      <c r="E58" s="509"/>
      <c r="F58" s="510"/>
      <c r="G58" s="561" t="s">
        <v>146</v>
      </c>
      <c r="H58" s="377"/>
      <c r="I58" s="377"/>
      <c r="J58" s="377"/>
      <c r="K58" s="377"/>
      <c r="L58" s="377"/>
      <c r="M58" s="377"/>
      <c r="N58" s="377"/>
      <c r="O58" s="562"/>
      <c r="P58" s="635" t="s">
        <v>59</v>
      </c>
      <c r="Q58" s="377"/>
      <c r="R58" s="377"/>
      <c r="S58" s="377"/>
      <c r="T58" s="377"/>
      <c r="U58" s="377"/>
      <c r="V58" s="377"/>
      <c r="W58" s="377"/>
      <c r="X58" s="562"/>
      <c r="Y58" s="636"/>
      <c r="Z58" s="637"/>
      <c r="AA58" s="638"/>
      <c r="AB58" s="639" t="s">
        <v>11</v>
      </c>
      <c r="AC58" s="640"/>
      <c r="AD58" s="641"/>
      <c r="AE58" s="335" t="s">
        <v>380</v>
      </c>
      <c r="AF58" s="335"/>
      <c r="AG58" s="335"/>
      <c r="AH58" s="335"/>
      <c r="AI58" s="335" t="s">
        <v>402</v>
      </c>
      <c r="AJ58" s="335"/>
      <c r="AK58" s="335"/>
      <c r="AL58" s="335"/>
      <c r="AM58" s="335" t="s">
        <v>499</v>
      </c>
      <c r="AN58" s="335"/>
      <c r="AO58" s="335"/>
      <c r="AP58" s="335"/>
      <c r="AQ58" s="267" t="s">
        <v>231</v>
      </c>
      <c r="AR58" s="268"/>
      <c r="AS58" s="268"/>
      <c r="AT58" s="269"/>
      <c r="AU58" s="373" t="s">
        <v>134</v>
      </c>
      <c r="AV58" s="373"/>
      <c r="AW58" s="373"/>
      <c r="AX58" s="374"/>
      <c r="AY58">
        <f>COUNTA($G$60)</f>
        <v>1</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v>3</v>
      </c>
      <c r="AR59" s="178"/>
      <c r="AS59" s="179" t="s">
        <v>232</v>
      </c>
      <c r="AT59" s="202"/>
      <c r="AU59" s="271" t="s">
        <v>712</v>
      </c>
      <c r="AV59" s="271"/>
      <c r="AW59" s="375" t="s">
        <v>179</v>
      </c>
      <c r="AX59" s="376"/>
      <c r="AY59">
        <f>$AY$58</f>
        <v>1</v>
      </c>
    </row>
    <row r="60" spans="1:51" ht="52.5" customHeight="1" x14ac:dyDescent="0.2">
      <c r="A60" s="511"/>
      <c r="B60" s="509"/>
      <c r="C60" s="509"/>
      <c r="D60" s="509"/>
      <c r="E60" s="509"/>
      <c r="F60" s="510"/>
      <c r="G60" s="536" t="s">
        <v>717</v>
      </c>
      <c r="H60" s="537"/>
      <c r="I60" s="537"/>
      <c r="J60" s="537"/>
      <c r="K60" s="537"/>
      <c r="L60" s="537"/>
      <c r="M60" s="537"/>
      <c r="N60" s="537"/>
      <c r="O60" s="538"/>
      <c r="P60" s="191" t="s">
        <v>758</v>
      </c>
      <c r="Q60" s="191"/>
      <c r="R60" s="191"/>
      <c r="S60" s="191"/>
      <c r="T60" s="191"/>
      <c r="U60" s="191"/>
      <c r="V60" s="191"/>
      <c r="W60" s="191"/>
      <c r="X60" s="233"/>
      <c r="Y60" s="339" t="s">
        <v>12</v>
      </c>
      <c r="Z60" s="545"/>
      <c r="AA60" s="546"/>
      <c r="AB60" s="547" t="s">
        <v>718</v>
      </c>
      <c r="AC60" s="547"/>
      <c r="AD60" s="547"/>
      <c r="AE60" s="363">
        <v>8</v>
      </c>
      <c r="AF60" s="364"/>
      <c r="AG60" s="364"/>
      <c r="AH60" s="364"/>
      <c r="AI60" s="363">
        <v>9</v>
      </c>
      <c r="AJ60" s="364"/>
      <c r="AK60" s="364"/>
      <c r="AL60" s="364"/>
      <c r="AM60" s="363" t="s">
        <v>751</v>
      </c>
      <c r="AN60" s="364"/>
      <c r="AO60" s="364"/>
      <c r="AP60" s="364"/>
      <c r="AQ60" s="166" t="s">
        <v>712</v>
      </c>
      <c r="AR60" s="167"/>
      <c r="AS60" s="167"/>
      <c r="AT60" s="168"/>
      <c r="AU60" s="364" t="s">
        <v>712</v>
      </c>
      <c r="AV60" s="364"/>
      <c r="AW60" s="364"/>
      <c r="AX60" s="365"/>
      <c r="AY60">
        <f t="shared" ref="AY60:AY64" si="7">$AY$58</f>
        <v>1</v>
      </c>
    </row>
    <row r="61" spans="1:51" ht="52.5"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718</v>
      </c>
      <c r="AC61" s="518"/>
      <c r="AD61" s="518"/>
      <c r="AE61" s="363">
        <v>8</v>
      </c>
      <c r="AF61" s="364"/>
      <c r="AG61" s="364"/>
      <c r="AH61" s="364"/>
      <c r="AI61" s="363">
        <v>8</v>
      </c>
      <c r="AJ61" s="364"/>
      <c r="AK61" s="364"/>
      <c r="AL61" s="364"/>
      <c r="AM61" s="363">
        <v>8</v>
      </c>
      <c r="AN61" s="364"/>
      <c r="AO61" s="364"/>
      <c r="AP61" s="364"/>
      <c r="AQ61" s="166">
        <v>8</v>
      </c>
      <c r="AR61" s="167"/>
      <c r="AS61" s="167"/>
      <c r="AT61" s="168"/>
      <c r="AU61" s="364" t="s">
        <v>712</v>
      </c>
      <c r="AV61" s="364"/>
      <c r="AW61" s="364"/>
      <c r="AX61" s="365"/>
      <c r="AY61">
        <f t="shared" si="7"/>
        <v>1</v>
      </c>
    </row>
    <row r="62" spans="1:51" ht="52.5"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v>100</v>
      </c>
      <c r="AF62" s="364"/>
      <c r="AG62" s="364"/>
      <c r="AH62" s="364"/>
      <c r="AI62" s="363">
        <v>113</v>
      </c>
      <c r="AJ62" s="364"/>
      <c r="AK62" s="364"/>
      <c r="AL62" s="364"/>
      <c r="AM62" s="363" t="s">
        <v>759</v>
      </c>
      <c r="AN62" s="364"/>
      <c r="AO62" s="364"/>
      <c r="AP62" s="364"/>
      <c r="AQ62" s="166" t="s">
        <v>712</v>
      </c>
      <c r="AR62" s="167"/>
      <c r="AS62" s="167"/>
      <c r="AT62" s="168"/>
      <c r="AU62" s="364" t="s">
        <v>712</v>
      </c>
      <c r="AV62" s="364"/>
      <c r="AW62" s="364"/>
      <c r="AX62" s="365"/>
      <c r="AY62">
        <f t="shared" si="7"/>
        <v>1</v>
      </c>
    </row>
    <row r="63" spans="1:51" ht="23.25" customHeight="1" x14ac:dyDescent="0.2">
      <c r="A63" s="899" t="s">
        <v>371</v>
      </c>
      <c r="B63" s="900"/>
      <c r="C63" s="900"/>
      <c r="D63" s="900"/>
      <c r="E63" s="900"/>
      <c r="F63" s="901"/>
      <c r="G63" s="905" t="s">
        <v>757</v>
      </c>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1</v>
      </c>
    </row>
    <row r="64" spans="1:51" ht="23.25" customHeight="1" thickBot="1" x14ac:dyDescent="0.2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1</v>
      </c>
    </row>
    <row r="65" spans="1:51" ht="18.75" hidden="1" customHeight="1" x14ac:dyDescent="0.2">
      <c r="A65" s="860" t="s">
        <v>344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339</v>
      </c>
      <c r="X65" s="872"/>
      <c r="Y65" s="875"/>
      <c r="Z65" s="875"/>
      <c r="AA65" s="876"/>
      <c r="AB65" s="869" t="s">
        <v>11</v>
      </c>
      <c r="AC65" s="865"/>
      <c r="AD65" s="866"/>
      <c r="AE65" s="335" t="s">
        <v>380</v>
      </c>
      <c r="AF65" s="335"/>
      <c r="AG65" s="335"/>
      <c r="AH65" s="335"/>
      <c r="AI65" s="335" t="s">
        <v>402</v>
      </c>
      <c r="AJ65" s="335"/>
      <c r="AK65" s="335"/>
      <c r="AL65" s="335"/>
      <c r="AM65" s="335" t="s">
        <v>499</v>
      </c>
      <c r="AN65" s="335"/>
      <c r="AO65" s="335"/>
      <c r="AP65" s="335"/>
      <c r="AQ65" s="215" t="s">
        <v>231</v>
      </c>
      <c r="AR65" s="199"/>
      <c r="AS65" s="199"/>
      <c r="AT65" s="200"/>
      <c r="AU65" s="978" t="s">
        <v>134</v>
      </c>
      <c r="AV65" s="978"/>
      <c r="AW65" s="978"/>
      <c r="AX65" s="979"/>
      <c r="AY65">
        <f>COUNTA($H$67)</f>
        <v>0</v>
      </c>
    </row>
    <row r="66" spans="1:51"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232</v>
      </c>
      <c r="AT66" s="202"/>
      <c r="AU66" s="271"/>
      <c r="AV66" s="271"/>
      <c r="AW66" s="867" t="s">
        <v>342</v>
      </c>
      <c r="AX66" s="980"/>
      <c r="AY66">
        <f>$AY$65</f>
        <v>0</v>
      </c>
    </row>
    <row r="67" spans="1:51" ht="23.25" hidden="1" customHeight="1" x14ac:dyDescent="0.2">
      <c r="A67" s="853"/>
      <c r="B67" s="854"/>
      <c r="C67" s="854"/>
      <c r="D67" s="854"/>
      <c r="E67" s="854"/>
      <c r="F67" s="855"/>
      <c r="G67" s="981" t="s">
        <v>233</v>
      </c>
      <c r="H67" s="964"/>
      <c r="I67" s="965"/>
      <c r="J67" s="965"/>
      <c r="K67" s="965"/>
      <c r="L67" s="965"/>
      <c r="M67" s="965"/>
      <c r="N67" s="965"/>
      <c r="O67" s="966"/>
      <c r="P67" s="964"/>
      <c r="Q67" s="965"/>
      <c r="R67" s="965"/>
      <c r="S67" s="965"/>
      <c r="T67" s="965"/>
      <c r="U67" s="965"/>
      <c r="V67" s="966"/>
      <c r="W67" s="970"/>
      <c r="X67" s="971"/>
      <c r="Y67" s="951" t="s">
        <v>12</v>
      </c>
      <c r="Z67" s="951"/>
      <c r="AA67" s="952"/>
      <c r="AB67" s="953" t="s">
        <v>361</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361</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362</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2">
      <c r="A70" s="853" t="s">
        <v>349</v>
      </c>
      <c r="B70" s="854"/>
      <c r="C70" s="854"/>
      <c r="D70" s="854"/>
      <c r="E70" s="854"/>
      <c r="F70" s="855"/>
      <c r="G70" s="941" t="s">
        <v>234</v>
      </c>
      <c r="H70" s="942"/>
      <c r="I70" s="942"/>
      <c r="J70" s="942"/>
      <c r="K70" s="942"/>
      <c r="L70" s="942"/>
      <c r="M70" s="942"/>
      <c r="N70" s="942"/>
      <c r="O70" s="942"/>
      <c r="P70" s="942"/>
      <c r="Q70" s="942"/>
      <c r="R70" s="942"/>
      <c r="S70" s="942"/>
      <c r="T70" s="942"/>
      <c r="U70" s="942"/>
      <c r="V70" s="942"/>
      <c r="W70" s="945" t="s">
        <v>360</v>
      </c>
      <c r="X70" s="946"/>
      <c r="Y70" s="951" t="s">
        <v>12</v>
      </c>
      <c r="Z70" s="951"/>
      <c r="AA70" s="952"/>
      <c r="AB70" s="953" t="s">
        <v>361</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361</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362</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2">
      <c r="A73" s="839" t="s">
        <v>344</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380</v>
      </c>
      <c r="AF73" s="335"/>
      <c r="AG73" s="335"/>
      <c r="AH73" s="335"/>
      <c r="AI73" s="335" t="s">
        <v>402</v>
      </c>
      <c r="AJ73" s="335"/>
      <c r="AK73" s="335"/>
      <c r="AL73" s="335"/>
      <c r="AM73" s="335" t="s">
        <v>499</v>
      </c>
      <c r="AN73" s="335"/>
      <c r="AO73" s="335"/>
      <c r="AP73" s="335"/>
      <c r="AQ73" s="215" t="s">
        <v>231</v>
      </c>
      <c r="AR73" s="199"/>
      <c r="AS73" s="199"/>
      <c r="AT73" s="200"/>
      <c r="AU73" s="273" t="s">
        <v>134</v>
      </c>
      <c r="AV73" s="176"/>
      <c r="AW73" s="176"/>
      <c r="AX73" s="177"/>
      <c r="AY73">
        <f>COUNTA($H$75)</f>
        <v>0</v>
      </c>
    </row>
    <row r="74" spans="1:51" ht="18.75" hidden="1" customHeight="1" x14ac:dyDescent="0.2">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2">
      <c r="A75" s="842"/>
      <c r="B75" s="843"/>
      <c r="C75" s="843"/>
      <c r="D75" s="843"/>
      <c r="E75" s="843"/>
      <c r="F75" s="844"/>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4" t="s">
        <v>719</v>
      </c>
      <c r="B78" s="915"/>
      <c r="C78" s="915"/>
      <c r="D78" s="915"/>
      <c r="E78" s="912" t="s">
        <v>322</v>
      </c>
      <c r="F78" s="913"/>
      <c r="G78" s="54" t="s">
        <v>234</v>
      </c>
      <c r="H78" s="796"/>
      <c r="I78" s="245"/>
      <c r="J78" s="245"/>
      <c r="K78" s="245"/>
      <c r="L78" s="245"/>
      <c r="M78" s="245"/>
      <c r="N78" s="245"/>
      <c r="O78" s="79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338</v>
      </c>
      <c r="AP79" s="127"/>
      <c r="AQ79" s="127"/>
      <c r="AR79" s="76" t="s">
        <v>336</v>
      </c>
      <c r="AS79" s="126"/>
      <c r="AT79" s="127"/>
      <c r="AU79" s="127"/>
      <c r="AV79" s="127"/>
      <c r="AW79" s="127"/>
      <c r="AX79" s="128"/>
      <c r="AY79">
        <f>COUNTIF($AR$79,"☑")</f>
        <v>0</v>
      </c>
    </row>
    <row r="80" spans="1:51" ht="18.75" hidden="1" customHeight="1" x14ac:dyDescent="0.2">
      <c r="A80" s="515" t="s">
        <v>147</v>
      </c>
      <c r="B80" s="848" t="s">
        <v>335</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2">
      <c r="A81" s="516"/>
      <c r="B81" s="851"/>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5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5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5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4" t="s">
        <v>11</v>
      </c>
      <c r="AC85" s="455"/>
      <c r="AD85" s="456"/>
      <c r="AE85" s="335" t="s">
        <v>380</v>
      </c>
      <c r="AF85" s="335"/>
      <c r="AG85" s="335"/>
      <c r="AH85" s="335"/>
      <c r="AI85" s="335" t="s">
        <v>402</v>
      </c>
      <c r="AJ85" s="335"/>
      <c r="AK85" s="335"/>
      <c r="AL85" s="335"/>
      <c r="AM85" s="335" t="s">
        <v>499</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803"/>
      <c r="R87" s="803"/>
      <c r="S87" s="803"/>
      <c r="T87" s="803"/>
      <c r="U87" s="803"/>
      <c r="V87" s="803"/>
      <c r="W87" s="803"/>
      <c r="X87" s="804"/>
      <c r="Y87" s="759" t="s">
        <v>62</v>
      </c>
      <c r="Z87" s="760"/>
      <c r="AA87" s="761"/>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805"/>
      <c r="Q88" s="805"/>
      <c r="R88" s="805"/>
      <c r="S88" s="805"/>
      <c r="T88" s="805"/>
      <c r="U88" s="805"/>
      <c r="V88" s="805"/>
      <c r="W88" s="805"/>
      <c r="X88" s="806"/>
      <c r="Y88" s="736" t="s">
        <v>54</v>
      </c>
      <c r="Z88" s="737"/>
      <c r="AA88" s="738"/>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7"/>
      <c r="Y89" s="736" t="s">
        <v>13</v>
      </c>
      <c r="Z89" s="737"/>
      <c r="AA89" s="738"/>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4" t="s">
        <v>11</v>
      </c>
      <c r="AC90" s="455"/>
      <c r="AD90" s="456"/>
      <c r="AE90" s="335" t="s">
        <v>380</v>
      </c>
      <c r="AF90" s="335"/>
      <c r="AG90" s="335"/>
      <c r="AH90" s="335"/>
      <c r="AI90" s="335" t="s">
        <v>402</v>
      </c>
      <c r="AJ90" s="335"/>
      <c r="AK90" s="335"/>
      <c r="AL90" s="335"/>
      <c r="AM90" s="335" t="s">
        <v>499</v>
      </c>
      <c r="AN90" s="335"/>
      <c r="AO90" s="335"/>
      <c r="AP90" s="335"/>
      <c r="AQ90" s="215" t="s">
        <v>231</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803"/>
      <c r="R92" s="803"/>
      <c r="S92" s="803"/>
      <c r="T92" s="803"/>
      <c r="U92" s="803"/>
      <c r="V92" s="803"/>
      <c r="W92" s="803"/>
      <c r="X92" s="804"/>
      <c r="Y92" s="759" t="s">
        <v>62</v>
      </c>
      <c r="Z92" s="760"/>
      <c r="AA92" s="761"/>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805"/>
      <c r="Q93" s="805"/>
      <c r="R93" s="805"/>
      <c r="S93" s="805"/>
      <c r="T93" s="805"/>
      <c r="U93" s="805"/>
      <c r="V93" s="805"/>
      <c r="W93" s="805"/>
      <c r="X93" s="806"/>
      <c r="Y93" s="736" t="s">
        <v>54</v>
      </c>
      <c r="Z93" s="737"/>
      <c r="AA93" s="738"/>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7"/>
      <c r="Y94" s="736" t="s">
        <v>13</v>
      </c>
      <c r="Z94" s="737"/>
      <c r="AA94" s="738"/>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4" t="s">
        <v>11</v>
      </c>
      <c r="AC95" s="455"/>
      <c r="AD95" s="456"/>
      <c r="AE95" s="335" t="s">
        <v>380</v>
      </c>
      <c r="AF95" s="335"/>
      <c r="AG95" s="335"/>
      <c r="AH95" s="335"/>
      <c r="AI95" s="335" t="s">
        <v>402</v>
      </c>
      <c r="AJ95" s="335"/>
      <c r="AK95" s="335"/>
      <c r="AL95" s="335"/>
      <c r="AM95" s="335" t="s">
        <v>499</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76" t="s">
        <v>13</v>
      </c>
      <c r="Z99" s="477"/>
      <c r="AA99" s="478"/>
      <c r="AB99" s="458" t="s">
        <v>14</v>
      </c>
      <c r="AC99" s="459"/>
      <c r="AD99" s="460"/>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2">
      <c r="A100" s="834" t="s">
        <v>345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1"/>
      <c r="Z100" s="462"/>
      <c r="AA100" s="463"/>
      <c r="AB100" s="859" t="s">
        <v>11</v>
      </c>
      <c r="AC100" s="859"/>
      <c r="AD100" s="859"/>
      <c r="AE100" s="825" t="s">
        <v>380</v>
      </c>
      <c r="AF100" s="826"/>
      <c r="AG100" s="826"/>
      <c r="AH100" s="827"/>
      <c r="AI100" s="825" t="s">
        <v>402</v>
      </c>
      <c r="AJ100" s="826"/>
      <c r="AK100" s="826"/>
      <c r="AL100" s="827"/>
      <c r="AM100" s="825" t="s">
        <v>499</v>
      </c>
      <c r="AN100" s="826"/>
      <c r="AO100" s="826"/>
      <c r="AP100" s="827"/>
      <c r="AQ100" s="928" t="s">
        <v>407</v>
      </c>
      <c r="AR100" s="929"/>
      <c r="AS100" s="929"/>
      <c r="AT100" s="930"/>
      <c r="AU100" s="928" t="s">
        <v>531</v>
      </c>
      <c r="AV100" s="929"/>
      <c r="AW100" s="929"/>
      <c r="AX100" s="931"/>
    </row>
    <row r="101" spans="1:60" ht="23.25" customHeight="1" x14ac:dyDescent="0.2">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47" t="s">
        <v>721</v>
      </c>
      <c r="AC101" s="547"/>
      <c r="AD101" s="547"/>
      <c r="AE101" s="358">
        <v>26</v>
      </c>
      <c r="AF101" s="358"/>
      <c r="AG101" s="358"/>
      <c r="AH101" s="358"/>
      <c r="AI101" s="358">
        <v>26</v>
      </c>
      <c r="AJ101" s="358"/>
      <c r="AK101" s="358"/>
      <c r="AL101" s="358"/>
      <c r="AM101" s="358">
        <v>26</v>
      </c>
      <c r="AN101" s="358"/>
      <c r="AO101" s="358"/>
      <c r="AP101" s="358"/>
      <c r="AQ101" s="358" t="s">
        <v>748</v>
      </c>
      <c r="AR101" s="358"/>
      <c r="AS101" s="358"/>
      <c r="AT101" s="358"/>
      <c r="AU101" s="363" t="s">
        <v>760</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v>26</v>
      </c>
      <c r="AF102" s="358"/>
      <c r="AG102" s="358"/>
      <c r="AH102" s="358"/>
      <c r="AI102" s="358">
        <v>26</v>
      </c>
      <c r="AJ102" s="358"/>
      <c r="AK102" s="358"/>
      <c r="AL102" s="358"/>
      <c r="AM102" s="358">
        <v>26</v>
      </c>
      <c r="AN102" s="358"/>
      <c r="AO102" s="358"/>
      <c r="AP102" s="358"/>
      <c r="AQ102" s="358">
        <v>26</v>
      </c>
      <c r="AR102" s="358"/>
      <c r="AS102" s="358"/>
      <c r="AT102" s="358"/>
      <c r="AU102" s="371">
        <v>26</v>
      </c>
      <c r="AV102" s="372"/>
      <c r="AW102" s="372"/>
      <c r="AX102" s="932"/>
    </row>
    <row r="103" spans="1:60" ht="31.5" hidden="1" customHeight="1" x14ac:dyDescent="0.2">
      <c r="A103" s="484" t="s">
        <v>345</v>
      </c>
      <c r="B103" s="485"/>
      <c r="C103" s="485"/>
      <c r="D103" s="485"/>
      <c r="E103" s="485"/>
      <c r="F103" s="486"/>
      <c r="G103" s="737" t="s">
        <v>60</v>
      </c>
      <c r="H103" s="737"/>
      <c r="I103" s="737"/>
      <c r="J103" s="737"/>
      <c r="K103" s="737"/>
      <c r="L103" s="737"/>
      <c r="M103" s="737"/>
      <c r="N103" s="737"/>
      <c r="O103" s="737"/>
      <c r="P103" s="737"/>
      <c r="Q103" s="737"/>
      <c r="R103" s="737"/>
      <c r="S103" s="737"/>
      <c r="T103" s="737"/>
      <c r="U103" s="737"/>
      <c r="V103" s="737"/>
      <c r="W103" s="737"/>
      <c r="X103" s="738"/>
      <c r="Y103" s="464"/>
      <c r="Z103" s="465"/>
      <c r="AA103" s="466"/>
      <c r="AB103" s="303" t="s">
        <v>11</v>
      </c>
      <c r="AC103" s="298"/>
      <c r="AD103" s="299"/>
      <c r="AE103" s="335" t="s">
        <v>380</v>
      </c>
      <c r="AF103" s="335"/>
      <c r="AG103" s="335"/>
      <c r="AH103" s="335"/>
      <c r="AI103" s="335" t="s">
        <v>402</v>
      </c>
      <c r="AJ103" s="335"/>
      <c r="AK103" s="335"/>
      <c r="AL103" s="335"/>
      <c r="AM103" s="335" t="s">
        <v>499</v>
      </c>
      <c r="AN103" s="335"/>
      <c r="AO103" s="335"/>
      <c r="AP103" s="335"/>
      <c r="AQ103" s="360" t="s">
        <v>407</v>
      </c>
      <c r="AR103" s="361"/>
      <c r="AS103" s="361"/>
      <c r="AT103" s="361"/>
      <c r="AU103" s="360" t="s">
        <v>531</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345</v>
      </c>
      <c r="B106" s="485"/>
      <c r="C106" s="485"/>
      <c r="D106" s="485"/>
      <c r="E106" s="485"/>
      <c r="F106" s="486"/>
      <c r="G106" s="737" t="s">
        <v>60</v>
      </c>
      <c r="H106" s="737"/>
      <c r="I106" s="737"/>
      <c r="J106" s="737"/>
      <c r="K106" s="737"/>
      <c r="L106" s="737"/>
      <c r="M106" s="737"/>
      <c r="N106" s="737"/>
      <c r="O106" s="737"/>
      <c r="P106" s="737"/>
      <c r="Q106" s="737"/>
      <c r="R106" s="737"/>
      <c r="S106" s="737"/>
      <c r="T106" s="737"/>
      <c r="U106" s="737"/>
      <c r="V106" s="737"/>
      <c r="W106" s="737"/>
      <c r="X106" s="738"/>
      <c r="Y106" s="464"/>
      <c r="Z106" s="465"/>
      <c r="AA106" s="466"/>
      <c r="AB106" s="303" t="s">
        <v>11</v>
      </c>
      <c r="AC106" s="298"/>
      <c r="AD106" s="299"/>
      <c r="AE106" s="335" t="s">
        <v>380</v>
      </c>
      <c r="AF106" s="335"/>
      <c r="AG106" s="335"/>
      <c r="AH106" s="335"/>
      <c r="AI106" s="335" t="s">
        <v>402</v>
      </c>
      <c r="AJ106" s="335"/>
      <c r="AK106" s="335"/>
      <c r="AL106" s="335"/>
      <c r="AM106" s="335" t="s">
        <v>499</v>
      </c>
      <c r="AN106" s="335"/>
      <c r="AO106" s="335"/>
      <c r="AP106" s="335"/>
      <c r="AQ106" s="360" t="s">
        <v>407</v>
      </c>
      <c r="AR106" s="361"/>
      <c r="AS106" s="361"/>
      <c r="AT106" s="361"/>
      <c r="AU106" s="360" t="s">
        <v>531</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345</v>
      </c>
      <c r="B109" s="485"/>
      <c r="C109" s="485"/>
      <c r="D109" s="485"/>
      <c r="E109" s="485"/>
      <c r="F109" s="486"/>
      <c r="G109" s="737" t="s">
        <v>60</v>
      </c>
      <c r="H109" s="737"/>
      <c r="I109" s="737"/>
      <c r="J109" s="737"/>
      <c r="K109" s="737"/>
      <c r="L109" s="737"/>
      <c r="M109" s="737"/>
      <c r="N109" s="737"/>
      <c r="O109" s="737"/>
      <c r="P109" s="737"/>
      <c r="Q109" s="737"/>
      <c r="R109" s="737"/>
      <c r="S109" s="737"/>
      <c r="T109" s="737"/>
      <c r="U109" s="737"/>
      <c r="V109" s="737"/>
      <c r="W109" s="737"/>
      <c r="X109" s="738"/>
      <c r="Y109" s="464"/>
      <c r="Z109" s="465"/>
      <c r="AA109" s="466"/>
      <c r="AB109" s="303" t="s">
        <v>11</v>
      </c>
      <c r="AC109" s="298"/>
      <c r="AD109" s="299"/>
      <c r="AE109" s="335" t="s">
        <v>380</v>
      </c>
      <c r="AF109" s="335"/>
      <c r="AG109" s="335"/>
      <c r="AH109" s="335"/>
      <c r="AI109" s="335" t="s">
        <v>402</v>
      </c>
      <c r="AJ109" s="335"/>
      <c r="AK109" s="335"/>
      <c r="AL109" s="335"/>
      <c r="AM109" s="335" t="s">
        <v>499</v>
      </c>
      <c r="AN109" s="335"/>
      <c r="AO109" s="335"/>
      <c r="AP109" s="335"/>
      <c r="AQ109" s="360" t="s">
        <v>407</v>
      </c>
      <c r="AR109" s="361"/>
      <c r="AS109" s="361"/>
      <c r="AT109" s="361"/>
      <c r="AU109" s="360" t="s">
        <v>531</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345</v>
      </c>
      <c r="B112" s="485"/>
      <c r="C112" s="485"/>
      <c r="D112" s="485"/>
      <c r="E112" s="485"/>
      <c r="F112" s="486"/>
      <c r="G112" s="737" t="s">
        <v>60</v>
      </c>
      <c r="H112" s="737"/>
      <c r="I112" s="737"/>
      <c r="J112" s="737"/>
      <c r="K112" s="737"/>
      <c r="L112" s="737"/>
      <c r="M112" s="737"/>
      <c r="N112" s="737"/>
      <c r="O112" s="737"/>
      <c r="P112" s="737"/>
      <c r="Q112" s="737"/>
      <c r="R112" s="737"/>
      <c r="S112" s="737"/>
      <c r="T112" s="737"/>
      <c r="U112" s="737"/>
      <c r="V112" s="737"/>
      <c r="W112" s="737"/>
      <c r="X112" s="738"/>
      <c r="Y112" s="464"/>
      <c r="Z112" s="465"/>
      <c r="AA112" s="466"/>
      <c r="AB112" s="303" t="s">
        <v>11</v>
      </c>
      <c r="AC112" s="298"/>
      <c r="AD112" s="299"/>
      <c r="AE112" s="335" t="s">
        <v>380</v>
      </c>
      <c r="AF112" s="335"/>
      <c r="AG112" s="335"/>
      <c r="AH112" s="335"/>
      <c r="AI112" s="335" t="s">
        <v>402</v>
      </c>
      <c r="AJ112" s="335"/>
      <c r="AK112" s="335"/>
      <c r="AL112" s="335"/>
      <c r="AM112" s="335" t="s">
        <v>499</v>
      </c>
      <c r="AN112" s="335"/>
      <c r="AO112" s="335"/>
      <c r="AP112" s="335"/>
      <c r="AQ112" s="360" t="s">
        <v>407</v>
      </c>
      <c r="AR112" s="361"/>
      <c r="AS112" s="361"/>
      <c r="AT112" s="361"/>
      <c r="AU112" s="360" t="s">
        <v>531</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380</v>
      </c>
      <c r="AF115" s="335"/>
      <c r="AG115" s="335"/>
      <c r="AH115" s="335"/>
      <c r="AI115" s="335" t="s">
        <v>402</v>
      </c>
      <c r="AJ115" s="335"/>
      <c r="AK115" s="335"/>
      <c r="AL115" s="335"/>
      <c r="AM115" s="335" t="s">
        <v>499</v>
      </c>
      <c r="AN115" s="335"/>
      <c r="AO115" s="335"/>
      <c r="AP115" s="335"/>
      <c r="AQ115" s="336" t="s">
        <v>532</v>
      </c>
      <c r="AR115" s="337"/>
      <c r="AS115" s="337"/>
      <c r="AT115" s="337"/>
      <c r="AU115" s="337"/>
      <c r="AV115" s="337"/>
      <c r="AW115" s="337"/>
      <c r="AX115" s="338"/>
    </row>
    <row r="116" spans="1:51" ht="23.25" customHeight="1" x14ac:dyDescent="0.2">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665</v>
      </c>
      <c r="AF116" s="358"/>
      <c r="AG116" s="358"/>
      <c r="AH116" s="358"/>
      <c r="AI116" s="358">
        <v>677</v>
      </c>
      <c r="AJ116" s="358"/>
      <c r="AK116" s="358"/>
      <c r="AL116" s="358"/>
      <c r="AM116" s="358">
        <v>762</v>
      </c>
      <c r="AN116" s="358"/>
      <c r="AO116" s="358"/>
      <c r="AP116" s="358"/>
      <c r="AQ116" s="363" t="s">
        <v>751</v>
      </c>
      <c r="AR116" s="364"/>
      <c r="AS116" s="364"/>
      <c r="AT116" s="364"/>
      <c r="AU116" s="364"/>
      <c r="AV116" s="364"/>
      <c r="AW116" s="364"/>
      <c r="AX116" s="365"/>
    </row>
    <row r="117" spans="1:51" ht="36.6"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726</v>
      </c>
      <c r="AJ117" s="306"/>
      <c r="AK117" s="306"/>
      <c r="AL117" s="306"/>
      <c r="AM117" s="306" t="s">
        <v>761</v>
      </c>
      <c r="AN117" s="306"/>
      <c r="AO117" s="306"/>
      <c r="AP117" s="306"/>
      <c r="AQ117" s="306" t="s">
        <v>762</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380</v>
      </c>
      <c r="AF118" s="335"/>
      <c r="AG118" s="335"/>
      <c r="AH118" s="335"/>
      <c r="AI118" s="335" t="s">
        <v>402</v>
      </c>
      <c r="AJ118" s="335"/>
      <c r="AK118" s="335"/>
      <c r="AL118" s="335"/>
      <c r="AM118" s="335" t="s">
        <v>499</v>
      </c>
      <c r="AN118" s="335"/>
      <c r="AO118" s="335"/>
      <c r="AP118" s="335"/>
      <c r="AQ118" s="336" t="s">
        <v>532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727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380</v>
      </c>
      <c r="AF121" s="335"/>
      <c r="AG121" s="335"/>
      <c r="AH121" s="335"/>
      <c r="AI121" s="335" t="s">
        <v>402</v>
      </c>
      <c r="AJ121" s="335"/>
      <c r="AK121" s="335"/>
      <c r="AL121" s="335"/>
      <c r="AM121" s="335" t="s">
        <v>499</v>
      </c>
      <c r="AN121" s="335"/>
      <c r="AO121" s="335"/>
      <c r="AP121" s="335"/>
      <c r="AQ121" s="336" t="s">
        <v>532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729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380</v>
      </c>
      <c r="AF124" s="335"/>
      <c r="AG124" s="335"/>
      <c r="AH124" s="335"/>
      <c r="AI124" s="335" t="s">
        <v>402</v>
      </c>
      <c r="AJ124" s="335"/>
      <c r="AK124" s="335"/>
      <c r="AL124" s="335"/>
      <c r="AM124" s="335" t="s">
        <v>499</v>
      </c>
      <c r="AN124" s="335"/>
      <c r="AO124" s="335"/>
      <c r="AP124" s="335"/>
      <c r="AQ124" s="336" t="s">
        <v>532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380</v>
      </c>
      <c r="AF127" s="335"/>
      <c r="AG127" s="335"/>
      <c r="AH127" s="335"/>
      <c r="AI127" s="335" t="s">
        <v>402</v>
      </c>
      <c r="AJ127" s="335"/>
      <c r="AK127" s="335"/>
      <c r="AL127" s="335"/>
      <c r="AM127" s="335" t="s">
        <v>499</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3.4" customHeight="1" x14ac:dyDescent="0.2">
      <c r="A130" s="995" t="s">
        <v>395</v>
      </c>
      <c r="B130" s="993"/>
      <c r="C130" s="992" t="s">
        <v>235</v>
      </c>
      <c r="D130" s="993"/>
      <c r="E130" s="308" t="s">
        <v>264</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3.4" customHeight="1" x14ac:dyDescent="0.2">
      <c r="A131" s="996"/>
      <c r="B131" s="253"/>
      <c r="C131" s="252"/>
      <c r="D131" s="253"/>
      <c r="E131" s="239" t="s">
        <v>263</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380</v>
      </c>
      <c r="AF132" s="199"/>
      <c r="AG132" s="199"/>
      <c r="AH132" s="200"/>
      <c r="AI132" s="215" t="s">
        <v>402</v>
      </c>
      <c r="AJ132" s="199"/>
      <c r="AK132" s="199"/>
      <c r="AL132" s="200"/>
      <c r="AM132" s="215" t="s">
        <v>689</v>
      </c>
      <c r="AN132" s="199"/>
      <c r="AO132" s="199"/>
      <c r="AP132" s="200"/>
      <c r="AQ132" s="267" t="s">
        <v>231</v>
      </c>
      <c r="AR132" s="268"/>
      <c r="AS132" s="268"/>
      <c r="AT132" s="269"/>
      <c r="AU132" s="279" t="s">
        <v>247</v>
      </c>
      <c r="AV132" s="279"/>
      <c r="AW132" s="279"/>
      <c r="AX132" s="280"/>
      <c r="AY132">
        <f>COUNTA($G$134)</f>
        <v>1</v>
      </c>
    </row>
    <row r="133" spans="1:51" ht="18.75" customHeight="1" x14ac:dyDescent="0.2">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t="s">
        <v>712</v>
      </c>
      <c r="AV133" s="178"/>
      <c r="AW133" s="179" t="s">
        <v>179</v>
      </c>
      <c r="AX133" s="180"/>
      <c r="AY133">
        <f>$AY$132</f>
        <v>1</v>
      </c>
    </row>
    <row r="134" spans="1:51" ht="21" customHeight="1" x14ac:dyDescent="0.2">
      <c r="A134" s="996"/>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362</v>
      </c>
      <c r="AC134" s="224"/>
      <c r="AD134" s="224"/>
      <c r="AE134" s="266">
        <v>100</v>
      </c>
      <c r="AF134" s="167"/>
      <c r="AG134" s="167"/>
      <c r="AH134" s="167"/>
      <c r="AI134" s="266">
        <v>100</v>
      </c>
      <c r="AJ134" s="167"/>
      <c r="AK134" s="167"/>
      <c r="AL134" s="167"/>
      <c r="AM134" s="266" t="s">
        <v>751</v>
      </c>
      <c r="AN134" s="167"/>
      <c r="AO134" s="167"/>
      <c r="AP134" s="167"/>
      <c r="AQ134" s="266" t="s">
        <v>712</v>
      </c>
      <c r="AR134" s="167"/>
      <c r="AS134" s="167"/>
      <c r="AT134" s="167"/>
      <c r="AU134" s="266" t="s">
        <v>712</v>
      </c>
      <c r="AV134" s="167"/>
      <c r="AW134" s="167"/>
      <c r="AX134" s="208"/>
      <c r="AY134">
        <f t="shared" ref="AY134:AY135" si="13">$AY$132</f>
        <v>1</v>
      </c>
    </row>
    <row r="135" spans="1:51" ht="21" customHeight="1" x14ac:dyDescent="0.2">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362</v>
      </c>
      <c r="AC135" s="175"/>
      <c r="AD135" s="175"/>
      <c r="AE135" s="266" t="s">
        <v>712</v>
      </c>
      <c r="AF135" s="167"/>
      <c r="AG135" s="167"/>
      <c r="AH135" s="167"/>
      <c r="AI135" s="266" t="s">
        <v>712</v>
      </c>
      <c r="AJ135" s="167"/>
      <c r="AK135" s="167"/>
      <c r="AL135" s="167"/>
      <c r="AM135" s="266" t="s">
        <v>748</v>
      </c>
      <c r="AN135" s="167"/>
      <c r="AO135" s="167"/>
      <c r="AP135" s="167"/>
      <c r="AQ135" s="266" t="s">
        <v>712</v>
      </c>
      <c r="AR135" s="167"/>
      <c r="AS135" s="167"/>
      <c r="AT135" s="167"/>
      <c r="AU135" s="266" t="s">
        <v>712</v>
      </c>
      <c r="AV135" s="167"/>
      <c r="AW135" s="167"/>
      <c r="AX135" s="208"/>
      <c r="AY135">
        <f t="shared" si="13"/>
        <v>1</v>
      </c>
    </row>
    <row r="136" spans="1:51" ht="18.75" customHeight="1" x14ac:dyDescent="0.2">
      <c r="A136" s="99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380</v>
      </c>
      <c r="AF136" s="199"/>
      <c r="AG136" s="199"/>
      <c r="AH136" s="200"/>
      <c r="AI136" s="215" t="s">
        <v>402</v>
      </c>
      <c r="AJ136" s="199"/>
      <c r="AK136" s="199"/>
      <c r="AL136" s="200"/>
      <c r="AM136" s="215" t="s">
        <v>689</v>
      </c>
      <c r="AN136" s="199"/>
      <c r="AO136" s="199"/>
      <c r="AP136" s="200"/>
      <c r="AQ136" s="267" t="s">
        <v>231</v>
      </c>
      <c r="AR136" s="268"/>
      <c r="AS136" s="268"/>
      <c r="AT136" s="269"/>
      <c r="AU136" s="279" t="s">
        <v>247</v>
      </c>
      <c r="AV136" s="279"/>
      <c r="AW136" s="279"/>
      <c r="AX136" s="280"/>
      <c r="AY136">
        <f>COUNTA($G$138)</f>
        <v>1</v>
      </c>
    </row>
    <row r="137" spans="1:51" ht="18.75" customHeight="1" x14ac:dyDescent="0.2">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712</v>
      </c>
      <c r="AR137" s="271"/>
      <c r="AS137" s="179" t="s">
        <v>232</v>
      </c>
      <c r="AT137" s="202"/>
      <c r="AU137" s="178" t="s">
        <v>712</v>
      </c>
      <c r="AV137" s="178"/>
      <c r="AW137" s="179" t="s">
        <v>179</v>
      </c>
      <c r="AX137" s="180"/>
      <c r="AY137">
        <f>$AY$136</f>
        <v>1</v>
      </c>
    </row>
    <row r="138" spans="1:51" ht="21" customHeight="1" x14ac:dyDescent="0.2">
      <c r="A138" s="996"/>
      <c r="B138" s="253"/>
      <c r="C138" s="252"/>
      <c r="D138" s="253"/>
      <c r="E138" s="252"/>
      <c r="F138" s="314"/>
      <c r="G138" s="232" t="s">
        <v>735</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362</v>
      </c>
      <c r="AC138" s="224"/>
      <c r="AD138" s="224"/>
      <c r="AE138" s="266">
        <v>86</v>
      </c>
      <c r="AF138" s="167"/>
      <c r="AG138" s="167"/>
      <c r="AH138" s="167"/>
      <c r="AI138" s="266">
        <v>86</v>
      </c>
      <c r="AJ138" s="167"/>
      <c r="AK138" s="167"/>
      <c r="AL138" s="167"/>
      <c r="AM138" s="266" t="s">
        <v>748</v>
      </c>
      <c r="AN138" s="167"/>
      <c r="AO138" s="167"/>
      <c r="AP138" s="167"/>
      <c r="AQ138" s="266" t="s">
        <v>712</v>
      </c>
      <c r="AR138" s="167"/>
      <c r="AS138" s="167"/>
      <c r="AT138" s="167"/>
      <c r="AU138" s="266" t="s">
        <v>712</v>
      </c>
      <c r="AV138" s="167"/>
      <c r="AW138" s="167"/>
      <c r="AX138" s="208"/>
      <c r="AY138">
        <f t="shared" ref="AY138:AY139" si="14">$AY$136</f>
        <v>1</v>
      </c>
    </row>
    <row r="139" spans="1:51" ht="21" customHeight="1" x14ac:dyDescent="0.2">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362</v>
      </c>
      <c r="AC139" s="175"/>
      <c r="AD139" s="175"/>
      <c r="AE139" s="266" t="s">
        <v>712</v>
      </c>
      <c r="AF139" s="167"/>
      <c r="AG139" s="167"/>
      <c r="AH139" s="167"/>
      <c r="AI139" s="266" t="s">
        <v>712</v>
      </c>
      <c r="AJ139" s="167"/>
      <c r="AK139" s="167"/>
      <c r="AL139" s="167"/>
      <c r="AM139" s="266" t="s">
        <v>748</v>
      </c>
      <c r="AN139" s="167"/>
      <c r="AO139" s="167"/>
      <c r="AP139" s="167"/>
      <c r="AQ139" s="266" t="s">
        <v>712</v>
      </c>
      <c r="AR139" s="167"/>
      <c r="AS139" s="167"/>
      <c r="AT139" s="167"/>
      <c r="AU139" s="266" t="s">
        <v>712</v>
      </c>
      <c r="AV139" s="167"/>
      <c r="AW139" s="167"/>
      <c r="AX139" s="208"/>
      <c r="AY139">
        <f t="shared" si="14"/>
        <v>1</v>
      </c>
    </row>
    <row r="140" spans="1:51" ht="18.75" customHeight="1" x14ac:dyDescent="0.2">
      <c r="A140" s="99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380</v>
      </c>
      <c r="AF140" s="199"/>
      <c r="AG140" s="199"/>
      <c r="AH140" s="200"/>
      <c r="AI140" s="215" t="s">
        <v>402</v>
      </c>
      <c r="AJ140" s="199"/>
      <c r="AK140" s="199"/>
      <c r="AL140" s="200"/>
      <c r="AM140" s="215" t="s">
        <v>689</v>
      </c>
      <c r="AN140" s="199"/>
      <c r="AO140" s="199"/>
      <c r="AP140" s="200"/>
      <c r="AQ140" s="267" t="s">
        <v>231</v>
      </c>
      <c r="AR140" s="268"/>
      <c r="AS140" s="268"/>
      <c r="AT140" s="269"/>
      <c r="AU140" s="279" t="s">
        <v>247</v>
      </c>
      <c r="AV140" s="279"/>
      <c r="AW140" s="279"/>
      <c r="AX140" s="280"/>
      <c r="AY140">
        <f>COUNTA($G$142)</f>
        <v>1</v>
      </c>
    </row>
    <row r="141" spans="1:51" ht="18.75" customHeight="1" x14ac:dyDescent="0.2">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712</v>
      </c>
      <c r="AR141" s="271"/>
      <c r="AS141" s="179" t="s">
        <v>232</v>
      </c>
      <c r="AT141" s="202"/>
      <c r="AU141" s="178" t="s">
        <v>712</v>
      </c>
      <c r="AV141" s="178"/>
      <c r="AW141" s="179" t="s">
        <v>179</v>
      </c>
      <c r="AX141" s="180"/>
      <c r="AY141">
        <f>$AY$140</f>
        <v>1</v>
      </c>
    </row>
    <row r="142" spans="1:51" ht="19.95" customHeight="1" x14ac:dyDescent="0.2">
      <c r="A142" s="996"/>
      <c r="B142" s="253"/>
      <c r="C142" s="252"/>
      <c r="D142" s="253"/>
      <c r="E142" s="252"/>
      <c r="F142" s="314"/>
      <c r="G142" s="232" t="s">
        <v>736</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362</v>
      </c>
      <c r="AC142" s="224"/>
      <c r="AD142" s="224"/>
      <c r="AE142" s="266">
        <v>100</v>
      </c>
      <c r="AF142" s="167"/>
      <c r="AG142" s="167"/>
      <c r="AH142" s="167"/>
      <c r="AI142" s="266">
        <v>100</v>
      </c>
      <c r="AJ142" s="167"/>
      <c r="AK142" s="167"/>
      <c r="AL142" s="167"/>
      <c r="AM142" s="266" t="s">
        <v>763</v>
      </c>
      <c r="AN142" s="167"/>
      <c r="AO142" s="167"/>
      <c r="AP142" s="167"/>
      <c r="AQ142" s="266" t="s">
        <v>712</v>
      </c>
      <c r="AR142" s="167"/>
      <c r="AS142" s="167"/>
      <c r="AT142" s="167"/>
      <c r="AU142" s="266" t="s">
        <v>712</v>
      </c>
      <c r="AV142" s="167"/>
      <c r="AW142" s="167"/>
      <c r="AX142" s="208"/>
      <c r="AY142">
        <f t="shared" ref="AY142:AY143" si="15">$AY$140</f>
        <v>1</v>
      </c>
    </row>
    <row r="143" spans="1:51" ht="19.95" customHeight="1" x14ac:dyDescent="0.2">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362</v>
      </c>
      <c r="AC143" s="175"/>
      <c r="AD143" s="175"/>
      <c r="AE143" s="266" t="s">
        <v>712</v>
      </c>
      <c r="AF143" s="167"/>
      <c r="AG143" s="167"/>
      <c r="AH143" s="167"/>
      <c r="AI143" s="266" t="s">
        <v>712</v>
      </c>
      <c r="AJ143" s="167"/>
      <c r="AK143" s="167"/>
      <c r="AL143" s="167"/>
      <c r="AM143" s="266" t="s">
        <v>751</v>
      </c>
      <c r="AN143" s="167"/>
      <c r="AO143" s="167"/>
      <c r="AP143" s="167"/>
      <c r="AQ143" s="266" t="s">
        <v>712</v>
      </c>
      <c r="AR143" s="167"/>
      <c r="AS143" s="167"/>
      <c r="AT143" s="167"/>
      <c r="AU143" s="266" t="s">
        <v>712</v>
      </c>
      <c r="AV143" s="167"/>
      <c r="AW143" s="167"/>
      <c r="AX143" s="208"/>
      <c r="AY143">
        <f t="shared" si="15"/>
        <v>1</v>
      </c>
    </row>
    <row r="144" spans="1:51" ht="18.75" customHeight="1" x14ac:dyDescent="0.2">
      <c r="A144" s="99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380</v>
      </c>
      <c r="AF144" s="199"/>
      <c r="AG144" s="199"/>
      <c r="AH144" s="200"/>
      <c r="AI144" s="215" t="s">
        <v>402</v>
      </c>
      <c r="AJ144" s="199"/>
      <c r="AK144" s="199"/>
      <c r="AL144" s="200"/>
      <c r="AM144" s="215" t="s">
        <v>689</v>
      </c>
      <c r="AN144" s="199"/>
      <c r="AO144" s="199"/>
      <c r="AP144" s="200"/>
      <c r="AQ144" s="267" t="s">
        <v>231</v>
      </c>
      <c r="AR144" s="268"/>
      <c r="AS144" s="268"/>
      <c r="AT144" s="269"/>
      <c r="AU144" s="279" t="s">
        <v>247</v>
      </c>
      <c r="AV144" s="279"/>
      <c r="AW144" s="279"/>
      <c r="AX144" s="280"/>
      <c r="AY144">
        <f>COUNTA($G$146)</f>
        <v>1</v>
      </c>
    </row>
    <row r="145" spans="1:51" ht="18.75" customHeight="1" x14ac:dyDescent="0.2">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712</v>
      </c>
      <c r="AR145" s="271"/>
      <c r="AS145" s="179" t="s">
        <v>232</v>
      </c>
      <c r="AT145" s="202"/>
      <c r="AU145" s="178" t="s">
        <v>712</v>
      </c>
      <c r="AV145" s="178"/>
      <c r="AW145" s="179" t="s">
        <v>179</v>
      </c>
      <c r="AX145" s="180"/>
      <c r="AY145">
        <f>$AY$144</f>
        <v>1</v>
      </c>
    </row>
    <row r="146" spans="1:51" ht="27" customHeight="1" x14ac:dyDescent="0.2">
      <c r="A146" s="996"/>
      <c r="B146" s="253"/>
      <c r="C146" s="252"/>
      <c r="D146" s="253"/>
      <c r="E146" s="252"/>
      <c r="F146" s="314"/>
      <c r="G146" s="232" t="s">
        <v>737</v>
      </c>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t="s">
        <v>362</v>
      </c>
      <c r="AC146" s="224"/>
      <c r="AD146" s="224"/>
      <c r="AE146" s="266">
        <v>97</v>
      </c>
      <c r="AF146" s="167"/>
      <c r="AG146" s="167"/>
      <c r="AH146" s="167"/>
      <c r="AI146" s="266">
        <v>97</v>
      </c>
      <c r="AJ146" s="167"/>
      <c r="AK146" s="167"/>
      <c r="AL146" s="167"/>
      <c r="AM146" s="266" t="s">
        <v>764</v>
      </c>
      <c r="AN146" s="167"/>
      <c r="AO146" s="167"/>
      <c r="AP146" s="167"/>
      <c r="AQ146" s="266" t="s">
        <v>712</v>
      </c>
      <c r="AR146" s="167"/>
      <c r="AS146" s="167"/>
      <c r="AT146" s="167"/>
      <c r="AU146" s="266" t="s">
        <v>712</v>
      </c>
      <c r="AV146" s="167"/>
      <c r="AW146" s="167"/>
      <c r="AX146" s="208"/>
      <c r="AY146">
        <f t="shared" ref="AY146:AY147" si="16">$AY$144</f>
        <v>1</v>
      </c>
    </row>
    <row r="147" spans="1:51" ht="27" customHeight="1" x14ac:dyDescent="0.2">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362</v>
      </c>
      <c r="AC147" s="175"/>
      <c r="AD147" s="175"/>
      <c r="AE147" s="266" t="s">
        <v>712</v>
      </c>
      <c r="AF147" s="167"/>
      <c r="AG147" s="167"/>
      <c r="AH147" s="167"/>
      <c r="AI147" s="266" t="s">
        <v>712</v>
      </c>
      <c r="AJ147" s="167"/>
      <c r="AK147" s="167"/>
      <c r="AL147" s="167"/>
      <c r="AM147" s="266" t="s">
        <v>751</v>
      </c>
      <c r="AN147" s="167"/>
      <c r="AO147" s="167"/>
      <c r="AP147" s="167"/>
      <c r="AQ147" s="266" t="s">
        <v>712</v>
      </c>
      <c r="AR147" s="167"/>
      <c r="AS147" s="167"/>
      <c r="AT147" s="167"/>
      <c r="AU147" s="266" t="s">
        <v>712</v>
      </c>
      <c r="AV147" s="167"/>
      <c r="AW147" s="167"/>
      <c r="AX147" s="208"/>
      <c r="AY147">
        <f t="shared" si="16"/>
        <v>1</v>
      </c>
    </row>
    <row r="148" spans="1:51" ht="18.75" hidden="1" customHeight="1" x14ac:dyDescent="0.2">
      <c r="A148" s="99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380</v>
      </c>
      <c r="AF148" s="199"/>
      <c r="AG148" s="199"/>
      <c r="AH148" s="200"/>
      <c r="AI148" s="215" t="s">
        <v>402</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6"/>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2">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6"/>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6"/>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6"/>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6"/>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18" customHeight="1" x14ac:dyDescent="0.2">
      <c r="A187" s="996"/>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0.199999999999999" customHeight="1" x14ac:dyDescent="0.2">
      <c r="A188" s="996"/>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6" customHeight="1" x14ac:dyDescent="0.2">
      <c r="A189" s="99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380</v>
      </c>
      <c r="AF192" s="199"/>
      <c r="AG192" s="199"/>
      <c r="AH192" s="200"/>
      <c r="AI192" s="215" t="s">
        <v>402</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380</v>
      </c>
      <c r="AF196" s="199"/>
      <c r="AG196" s="199"/>
      <c r="AH196" s="200"/>
      <c r="AI196" s="215" t="s">
        <v>402</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380</v>
      </c>
      <c r="AF200" s="199"/>
      <c r="AG200" s="199"/>
      <c r="AH200" s="200"/>
      <c r="AI200" s="215" t="s">
        <v>402</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380</v>
      </c>
      <c r="AF204" s="199"/>
      <c r="AG204" s="199"/>
      <c r="AH204" s="200"/>
      <c r="AI204" s="215" t="s">
        <v>402</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380</v>
      </c>
      <c r="AF208" s="199"/>
      <c r="AG208" s="199"/>
      <c r="AH208" s="200"/>
      <c r="AI208" s="215" t="s">
        <v>402</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6"/>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2">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6"/>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6"/>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6"/>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6"/>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6"/>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380</v>
      </c>
      <c r="AF252" s="199"/>
      <c r="AG252" s="199"/>
      <c r="AH252" s="200"/>
      <c r="AI252" s="215" t="s">
        <v>402</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380</v>
      </c>
      <c r="AF256" s="199"/>
      <c r="AG256" s="199"/>
      <c r="AH256" s="200"/>
      <c r="AI256" s="215" t="s">
        <v>402</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380</v>
      </c>
      <c r="AF260" s="199"/>
      <c r="AG260" s="199"/>
      <c r="AH260" s="200"/>
      <c r="AI260" s="215" t="s">
        <v>402</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380</v>
      </c>
      <c r="AF264" s="199"/>
      <c r="AG264" s="199"/>
      <c r="AH264" s="200"/>
      <c r="AI264" s="215" t="s">
        <v>402</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380</v>
      </c>
      <c r="AF268" s="199"/>
      <c r="AG268" s="199"/>
      <c r="AH268" s="200"/>
      <c r="AI268" s="215" t="s">
        <v>402</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6"/>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2">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6"/>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6"/>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6"/>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6"/>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6"/>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380</v>
      </c>
      <c r="AF312" s="199"/>
      <c r="AG312" s="199"/>
      <c r="AH312" s="200"/>
      <c r="AI312" s="215" t="s">
        <v>402</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380</v>
      </c>
      <c r="AF316" s="199"/>
      <c r="AG316" s="199"/>
      <c r="AH316" s="200"/>
      <c r="AI316" s="215" t="s">
        <v>402</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380</v>
      </c>
      <c r="AF320" s="199"/>
      <c r="AG320" s="199"/>
      <c r="AH320" s="200"/>
      <c r="AI320" s="215" t="s">
        <v>402</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380</v>
      </c>
      <c r="AF324" s="199"/>
      <c r="AG324" s="199"/>
      <c r="AH324" s="200"/>
      <c r="AI324" s="215" t="s">
        <v>402</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380</v>
      </c>
      <c r="AF328" s="199"/>
      <c r="AG328" s="199"/>
      <c r="AH328" s="200"/>
      <c r="AI328" s="215" t="s">
        <v>402</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6"/>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2">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6"/>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6"/>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6"/>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6"/>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6"/>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380</v>
      </c>
      <c r="AF372" s="199"/>
      <c r="AG372" s="199"/>
      <c r="AH372" s="200"/>
      <c r="AI372" s="215" t="s">
        <v>402</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380</v>
      </c>
      <c r="AF376" s="199"/>
      <c r="AG376" s="199"/>
      <c r="AH376" s="200"/>
      <c r="AI376" s="215" t="s">
        <v>402</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380</v>
      </c>
      <c r="AF380" s="199"/>
      <c r="AG380" s="199"/>
      <c r="AH380" s="200"/>
      <c r="AI380" s="215" t="s">
        <v>402</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380</v>
      </c>
      <c r="AF384" s="199"/>
      <c r="AG384" s="199"/>
      <c r="AH384" s="200"/>
      <c r="AI384" s="215" t="s">
        <v>402</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380</v>
      </c>
      <c r="AF388" s="199"/>
      <c r="AG388" s="199"/>
      <c r="AH388" s="200"/>
      <c r="AI388" s="215" t="s">
        <v>402</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6"/>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2">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6"/>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6"/>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6"/>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6"/>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6"/>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6"/>
      <c r="B430" s="253"/>
      <c r="C430" s="250" t="s">
        <v>661</v>
      </c>
      <c r="D430" s="251"/>
      <c r="E430" s="239" t="s">
        <v>389</v>
      </c>
      <c r="F430" s="444"/>
      <c r="G430" s="241" t="s">
        <v>251</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5.6" customHeight="1" x14ac:dyDescent="0.2">
      <c r="A431" s="99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1</v>
      </c>
    </row>
    <row r="432" spans="1:51" ht="15.6" customHeight="1" x14ac:dyDescent="0.2">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18.600000000000001" customHeight="1" x14ac:dyDescent="0.2">
      <c r="A433" s="996"/>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748</v>
      </c>
      <c r="AN433" s="167"/>
      <c r="AO433" s="167"/>
      <c r="AP433" s="168"/>
      <c r="AQ433" s="166" t="s">
        <v>712</v>
      </c>
      <c r="AR433" s="167"/>
      <c r="AS433" s="167"/>
      <c r="AT433" s="168"/>
      <c r="AU433" s="167" t="s">
        <v>712</v>
      </c>
      <c r="AV433" s="167"/>
      <c r="AW433" s="167"/>
      <c r="AX433" s="208"/>
      <c r="AY433">
        <f t="shared" ref="AY433:AY435" si="63">$AY$431</f>
        <v>1</v>
      </c>
    </row>
    <row r="434" spans="1:51" ht="18.600000000000001" customHeight="1" x14ac:dyDescent="0.2">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751</v>
      </c>
      <c r="AN434" s="167"/>
      <c r="AO434" s="167"/>
      <c r="AP434" s="168"/>
      <c r="AQ434" s="166" t="s">
        <v>712</v>
      </c>
      <c r="AR434" s="167"/>
      <c r="AS434" s="167"/>
      <c r="AT434" s="168"/>
      <c r="AU434" s="167" t="s">
        <v>712</v>
      </c>
      <c r="AV434" s="167"/>
      <c r="AW434" s="167"/>
      <c r="AX434" s="208"/>
      <c r="AY434">
        <f t="shared" si="63"/>
        <v>1</v>
      </c>
    </row>
    <row r="435" spans="1:51" ht="18.600000000000001" customHeight="1" x14ac:dyDescent="0.2">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751</v>
      </c>
      <c r="AN435" s="167"/>
      <c r="AO435" s="167"/>
      <c r="AP435" s="168"/>
      <c r="AQ435" s="166" t="s">
        <v>712</v>
      </c>
      <c r="AR435" s="167"/>
      <c r="AS435" s="167"/>
      <c r="AT435" s="168"/>
      <c r="AU435" s="167" t="s">
        <v>712</v>
      </c>
      <c r="AV435" s="167"/>
      <c r="AW435" s="167"/>
      <c r="AX435" s="208"/>
      <c r="AY435">
        <f t="shared" si="63"/>
        <v>1</v>
      </c>
    </row>
    <row r="436" spans="1:51" ht="18.75" hidden="1" customHeight="1" x14ac:dyDescent="0.2">
      <c r="A436" s="99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3.95" customHeight="1" x14ac:dyDescent="0.2">
      <c r="A456" s="99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1</v>
      </c>
    </row>
    <row r="457" spans="1:51" ht="13.95" customHeight="1" x14ac:dyDescent="0.2">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18.600000000000001" customHeight="1" x14ac:dyDescent="0.2">
      <c r="A458" s="996"/>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751</v>
      </c>
      <c r="AN458" s="167"/>
      <c r="AO458" s="167"/>
      <c r="AP458" s="168"/>
      <c r="AQ458" s="166" t="s">
        <v>712</v>
      </c>
      <c r="AR458" s="167"/>
      <c r="AS458" s="167"/>
      <c r="AT458" s="168"/>
      <c r="AU458" s="167" t="s">
        <v>712</v>
      </c>
      <c r="AV458" s="167"/>
      <c r="AW458" s="167"/>
      <c r="AX458" s="208"/>
      <c r="AY458">
        <f t="shared" ref="AY458:AY460" si="68">$AY$456</f>
        <v>1</v>
      </c>
    </row>
    <row r="459" spans="1:51" ht="18.600000000000001" customHeight="1" x14ac:dyDescent="0.2">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748</v>
      </c>
      <c r="AN459" s="167"/>
      <c r="AO459" s="167"/>
      <c r="AP459" s="168"/>
      <c r="AQ459" s="166" t="s">
        <v>712</v>
      </c>
      <c r="AR459" s="167"/>
      <c r="AS459" s="167"/>
      <c r="AT459" s="168"/>
      <c r="AU459" s="167" t="s">
        <v>712</v>
      </c>
      <c r="AV459" s="167"/>
      <c r="AW459" s="167"/>
      <c r="AX459" s="208"/>
      <c r="AY459">
        <f t="shared" si="68"/>
        <v>1</v>
      </c>
    </row>
    <row r="460" spans="1:51" ht="18.600000000000001" customHeigh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751</v>
      </c>
      <c r="AN460" s="167"/>
      <c r="AO460" s="167"/>
      <c r="AP460" s="168"/>
      <c r="AQ460" s="166" t="s">
        <v>712</v>
      </c>
      <c r="AR460" s="167"/>
      <c r="AS460" s="167"/>
      <c r="AT460" s="168"/>
      <c r="AU460" s="167" t="s">
        <v>712</v>
      </c>
      <c r="AV460" s="167"/>
      <c r="AW460" s="167"/>
      <c r="AX460" s="208"/>
      <c r="AY460">
        <f t="shared" si="68"/>
        <v>1</v>
      </c>
    </row>
    <row r="461" spans="1:51" ht="18.75" hidden="1" customHeight="1" x14ac:dyDescent="0.2">
      <c r="A461" s="99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6"/>
      <c r="B481" s="253"/>
      <c r="C481" s="252"/>
      <c r="D481" s="253"/>
      <c r="E481" s="187" t="s">
        <v>397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2.6" customHeight="1" x14ac:dyDescent="0.2">
      <c r="A482" s="996"/>
      <c r="B482" s="253"/>
      <c r="C482" s="252"/>
      <c r="D482" s="253"/>
      <c r="E482" s="190" t="s">
        <v>748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7.95" customHeight="1" thickBot="1" x14ac:dyDescent="0.2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6"/>
      <c r="B484" s="253"/>
      <c r="C484" s="252"/>
      <c r="D484" s="253"/>
      <c r="E484" s="239" t="s">
        <v>392</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6"/>
      <c r="B535" s="253"/>
      <c r="C535" s="252"/>
      <c r="D535" s="253"/>
      <c r="E535" s="187" t="s">
        <v>398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6"/>
      <c r="B538" s="253"/>
      <c r="C538" s="252"/>
      <c r="D538" s="253"/>
      <c r="E538" s="239" t="s">
        <v>393</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6"/>
      <c r="B589" s="253"/>
      <c r="C589" s="252"/>
      <c r="D589" s="253"/>
      <c r="E589" s="187" t="s">
        <v>398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6"/>
      <c r="B592" s="253"/>
      <c r="C592" s="252"/>
      <c r="D592" s="253"/>
      <c r="E592" s="239" t="s">
        <v>392</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6"/>
      <c r="B643" s="253"/>
      <c r="C643" s="252"/>
      <c r="D643" s="253"/>
      <c r="E643" s="187" t="s">
        <v>398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6"/>
      <c r="B646" s="253"/>
      <c r="C646" s="252"/>
      <c r="D646" s="253"/>
      <c r="E646" s="239" t="s">
        <v>393</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6"/>
      <c r="B697" s="253"/>
      <c r="C697" s="252"/>
      <c r="D697" s="253"/>
      <c r="E697" s="187" t="s">
        <v>398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52.5" customHeight="1" x14ac:dyDescent="0.2">
      <c r="A702" s="525" t="s">
        <v>140</v>
      </c>
      <c r="B702" s="52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747</v>
      </c>
      <c r="AE702" s="898"/>
      <c r="AF702" s="898"/>
      <c r="AG702" s="887" t="s">
        <v>766</v>
      </c>
      <c r="AH702" s="888"/>
      <c r="AI702" s="888"/>
      <c r="AJ702" s="888"/>
      <c r="AK702" s="888"/>
      <c r="AL702" s="888"/>
      <c r="AM702" s="888"/>
      <c r="AN702" s="888"/>
      <c r="AO702" s="888"/>
      <c r="AP702" s="888"/>
      <c r="AQ702" s="888"/>
      <c r="AR702" s="888"/>
      <c r="AS702" s="888"/>
      <c r="AT702" s="888"/>
      <c r="AU702" s="888"/>
      <c r="AV702" s="888"/>
      <c r="AW702" s="888"/>
      <c r="AX702" s="889"/>
    </row>
    <row r="703" spans="1:51" ht="59.25" customHeight="1" x14ac:dyDescent="0.2">
      <c r="A703" s="527"/>
      <c r="B703" s="528"/>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747</v>
      </c>
      <c r="AE703" s="185"/>
      <c r="AF703" s="185"/>
      <c r="AG703" s="671" t="s">
        <v>767</v>
      </c>
      <c r="AH703" s="672"/>
      <c r="AI703" s="672"/>
      <c r="AJ703" s="672"/>
      <c r="AK703" s="672"/>
      <c r="AL703" s="672"/>
      <c r="AM703" s="672"/>
      <c r="AN703" s="672"/>
      <c r="AO703" s="672"/>
      <c r="AP703" s="672"/>
      <c r="AQ703" s="672"/>
      <c r="AR703" s="672"/>
      <c r="AS703" s="672"/>
      <c r="AT703" s="672"/>
      <c r="AU703" s="672"/>
      <c r="AV703" s="672"/>
      <c r="AW703" s="672"/>
      <c r="AX703" s="673"/>
    </row>
    <row r="704" spans="1:51" ht="45.75" customHeight="1" x14ac:dyDescent="0.2">
      <c r="A704" s="529"/>
      <c r="B704" s="530"/>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747</v>
      </c>
      <c r="AE704" s="590"/>
      <c r="AF704" s="590"/>
      <c r="AG704" s="424" t="s">
        <v>768</v>
      </c>
      <c r="AH704" s="235"/>
      <c r="AI704" s="235"/>
      <c r="AJ704" s="235"/>
      <c r="AK704" s="235"/>
      <c r="AL704" s="235"/>
      <c r="AM704" s="235"/>
      <c r="AN704" s="235"/>
      <c r="AO704" s="235"/>
      <c r="AP704" s="235"/>
      <c r="AQ704" s="235"/>
      <c r="AR704" s="235"/>
      <c r="AS704" s="235"/>
      <c r="AT704" s="235"/>
      <c r="AU704" s="235"/>
      <c r="AV704" s="235"/>
      <c r="AW704" s="235"/>
      <c r="AX704" s="425"/>
    </row>
    <row r="705" spans="1:50" ht="45.75"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747</v>
      </c>
      <c r="AE705" s="740"/>
      <c r="AF705" s="740"/>
      <c r="AG705" s="190" t="s">
        <v>770</v>
      </c>
      <c r="AH705" s="191"/>
      <c r="AI705" s="191"/>
      <c r="AJ705" s="191"/>
      <c r="AK705" s="191"/>
      <c r="AL705" s="191"/>
      <c r="AM705" s="191"/>
      <c r="AN705" s="191"/>
      <c r="AO705" s="191"/>
      <c r="AP705" s="191"/>
      <c r="AQ705" s="191"/>
      <c r="AR705" s="191"/>
      <c r="AS705" s="191"/>
      <c r="AT705" s="191"/>
      <c r="AU705" s="191"/>
      <c r="AV705" s="191"/>
      <c r="AW705" s="191"/>
      <c r="AX705" s="192"/>
    </row>
    <row r="706" spans="1:50" ht="45.75" customHeight="1" x14ac:dyDescent="0.2">
      <c r="A706" s="662"/>
      <c r="B706" s="774"/>
      <c r="C706" s="618"/>
      <c r="D706" s="619"/>
      <c r="E706" s="690" t="s">
        <v>372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769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5.75" customHeight="1" x14ac:dyDescent="0.2">
      <c r="A707" s="662"/>
      <c r="B707" s="774"/>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769</v>
      </c>
      <c r="AE707" s="588"/>
      <c r="AF707" s="588"/>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771</v>
      </c>
      <c r="AE708" s="675"/>
      <c r="AF708" s="675"/>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747</v>
      </c>
      <c r="AE709" s="185"/>
      <c r="AF709" s="185"/>
      <c r="AG709" s="671" t="s">
        <v>772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771</v>
      </c>
      <c r="AE710" s="185"/>
      <c r="AF710" s="185"/>
      <c r="AG710" s="671" t="s">
        <v>759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747</v>
      </c>
      <c r="AE711" s="185"/>
      <c r="AF711" s="185"/>
      <c r="AG711" s="671" t="s">
        <v>773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771</v>
      </c>
      <c r="AE712" s="590"/>
      <c r="AF712" s="590"/>
      <c r="AG712" s="598" t="s">
        <v>748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771</v>
      </c>
      <c r="AE713" s="185"/>
      <c r="AF713" s="186"/>
      <c r="AG713" s="671" t="s">
        <v>748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747</v>
      </c>
      <c r="AE714" s="596"/>
      <c r="AF714" s="597"/>
      <c r="AG714" s="696" t="s">
        <v>774</v>
      </c>
      <c r="AH714" s="697"/>
      <c r="AI714" s="697"/>
      <c r="AJ714" s="697"/>
      <c r="AK714" s="697"/>
      <c r="AL714" s="697"/>
      <c r="AM714" s="697"/>
      <c r="AN714" s="697"/>
      <c r="AO714" s="697"/>
      <c r="AP714" s="697"/>
      <c r="AQ714" s="697"/>
      <c r="AR714" s="697"/>
      <c r="AS714" s="697"/>
      <c r="AT714" s="697"/>
      <c r="AU714" s="697"/>
      <c r="AV714" s="697"/>
      <c r="AW714" s="697"/>
      <c r="AX714" s="698"/>
    </row>
    <row r="715" spans="1:50" ht="45" customHeight="1" x14ac:dyDescent="0.2">
      <c r="A715" s="625" t="s">
        <v>40</v>
      </c>
      <c r="B715" s="661"/>
      <c r="C715" s="666" t="s">
        <v>320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747</v>
      </c>
      <c r="AE715" s="675"/>
      <c r="AF715" s="781"/>
      <c r="AG715" s="522" t="s">
        <v>880</v>
      </c>
      <c r="AH715" s="523"/>
      <c r="AI715" s="523"/>
      <c r="AJ715" s="523"/>
      <c r="AK715" s="523"/>
      <c r="AL715" s="523"/>
      <c r="AM715" s="523"/>
      <c r="AN715" s="523"/>
      <c r="AO715" s="523"/>
      <c r="AP715" s="523"/>
      <c r="AQ715" s="523"/>
      <c r="AR715" s="523"/>
      <c r="AS715" s="523"/>
      <c r="AT715" s="523"/>
      <c r="AU715" s="523"/>
      <c r="AV715" s="523"/>
      <c r="AW715" s="523"/>
      <c r="AX715" s="524"/>
    </row>
    <row r="716" spans="1:50" ht="45" customHeight="1" x14ac:dyDescent="0.2">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747</v>
      </c>
      <c r="AE716" s="763"/>
      <c r="AF716" s="763"/>
      <c r="AG716" s="671" t="s">
        <v>775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747</v>
      </c>
      <c r="AE717" s="185"/>
      <c r="AF717" s="185"/>
      <c r="AG717" s="671" t="s">
        <v>879</v>
      </c>
      <c r="AH717" s="672"/>
      <c r="AI717" s="672"/>
      <c r="AJ717" s="672"/>
      <c r="AK717" s="672"/>
      <c r="AL717" s="672"/>
      <c r="AM717" s="672"/>
      <c r="AN717" s="672"/>
      <c r="AO717" s="672"/>
      <c r="AP717" s="672"/>
      <c r="AQ717" s="672"/>
      <c r="AR717" s="672"/>
      <c r="AS717" s="672"/>
      <c r="AT717" s="672"/>
      <c r="AU717" s="672"/>
      <c r="AV717" s="672"/>
      <c r="AW717" s="672"/>
      <c r="AX717" s="673"/>
    </row>
    <row r="718" spans="1:50" ht="54"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747</v>
      </c>
      <c r="AE718" s="185"/>
      <c r="AF718" s="185"/>
      <c r="AG718" s="193" t="s">
        <v>776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771</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7"/>
      <c r="B720" s="658"/>
      <c r="C720" s="936" t="s">
        <v>333</v>
      </c>
      <c r="D720" s="934"/>
      <c r="E720" s="934"/>
      <c r="F720" s="937"/>
      <c r="G720" s="933" t="s">
        <v>334</v>
      </c>
      <c r="H720" s="934"/>
      <c r="I720" s="934"/>
      <c r="J720" s="934"/>
      <c r="K720" s="934"/>
      <c r="L720" s="934"/>
      <c r="M720" s="934"/>
      <c r="N720" s="933" t="s">
        <v>337</v>
      </c>
      <c r="O720" s="934"/>
      <c r="P720" s="934"/>
      <c r="Q720" s="934"/>
      <c r="R720" s="934"/>
      <c r="S720" s="934"/>
      <c r="T720" s="934"/>
      <c r="U720" s="934"/>
      <c r="V720" s="934"/>
      <c r="W720" s="934"/>
      <c r="X720" s="934"/>
      <c r="Y720" s="934"/>
      <c r="Z720" s="934"/>
      <c r="AA720" s="934"/>
      <c r="AB720" s="934"/>
      <c r="AC720" s="934"/>
      <c r="AD720" s="934"/>
      <c r="AE720" s="934"/>
      <c r="AF720" s="93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7"/>
      <c r="B721" s="658"/>
      <c r="C721" s="920"/>
      <c r="D721" s="921"/>
      <c r="E721" s="921"/>
      <c r="F721" s="922"/>
      <c r="G721" s="938"/>
      <c r="H721" s="939"/>
      <c r="I721" s="77" t="str">
        <f>IF(OR(G721="　", G721=""), "", "-")</f>
        <v/>
      </c>
      <c r="J721" s="919"/>
      <c r="K721" s="919"/>
      <c r="L721" s="77" t="str">
        <f>IF(M721="","","-")</f>
        <v/>
      </c>
      <c r="M721" s="78"/>
      <c r="N721" s="916" t="s">
        <v>712</v>
      </c>
      <c r="O721" s="917"/>
      <c r="P721" s="917"/>
      <c r="Q721" s="917"/>
      <c r="R721" s="917"/>
      <c r="S721" s="917"/>
      <c r="T721" s="917"/>
      <c r="U721" s="917"/>
      <c r="V721" s="917"/>
      <c r="W721" s="917"/>
      <c r="X721" s="917"/>
      <c r="Y721" s="917"/>
      <c r="Z721" s="917"/>
      <c r="AA721" s="917"/>
      <c r="AB721" s="917"/>
      <c r="AC721" s="917"/>
      <c r="AD721" s="917"/>
      <c r="AE721" s="917"/>
      <c r="AF721" s="91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49.95" customHeight="1" x14ac:dyDescent="0.2">
      <c r="A726" s="625" t="s">
        <v>48</v>
      </c>
      <c r="B726" s="626"/>
      <c r="C726" s="439" t="s">
        <v>53</v>
      </c>
      <c r="D726" s="585"/>
      <c r="E726" s="585"/>
      <c r="F726" s="586"/>
      <c r="G726" s="801" t="s">
        <v>777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49.95" customHeight="1" thickBot="1" x14ac:dyDescent="0.25">
      <c r="A727" s="627"/>
      <c r="B727" s="628"/>
      <c r="C727" s="702" t="s">
        <v>57</v>
      </c>
      <c r="D727" s="703"/>
      <c r="E727" s="703"/>
      <c r="F727" s="704"/>
      <c r="G727" s="799" t="s">
        <v>778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57.6" customHeight="1" thickBot="1" x14ac:dyDescent="0.25">
      <c r="A729" s="769" t="s">
        <v>881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57.6" customHeight="1" thickBot="1" x14ac:dyDescent="0.25">
      <c r="A731" s="622" t="s">
        <v>138</v>
      </c>
      <c r="B731" s="623"/>
      <c r="C731" s="623"/>
      <c r="D731" s="623"/>
      <c r="E731" s="624"/>
      <c r="F731" s="687" t="s">
        <v>882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57.6" customHeight="1" thickBot="1" x14ac:dyDescent="0.25">
      <c r="A733" s="622" t="s">
        <v>138</v>
      </c>
      <c r="B733" s="623"/>
      <c r="C733" s="623"/>
      <c r="D733" s="623"/>
      <c r="E733" s="624"/>
      <c r="F733" s="770" t="s">
        <v>883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47.4"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2">
      <c r="A736" s="778" t="s">
        <v>346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2">
      <c r="A737" s="157" t="s">
        <v>662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387</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383</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382</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381</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535</v>
      </c>
      <c r="B746" s="109"/>
      <c r="C746" s="109"/>
      <c r="D746" s="109"/>
      <c r="E746" s="112" t="s">
        <v>701</v>
      </c>
      <c r="F746" s="113"/>
      <c r="G746" s="113"/>
      <c r="H746" s="100" t="str">
        <f>IF(E746="","","-")</f>
        <v>-</v>
      </c>
      <c r="I746" s="113"/>
      <c r="J746" s="113"/>
      <c r="K746" s="100" t="str">
        <f>IF(I746="","","-")</f>
        <v/>
      </c>
      <c r="L746" s="104">
        <v>124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499</v>
      </c>
      <c r="B747" s="109"/>
      <c r="C747" s="109"/>
      <c r="D747" s="109"/>
      <c r="E747" s="112" t="s">
        <v>701</v>
      </c>
      <c r="F747" s="113"/>
      <c r="G747" s="113"/>
      <c r="H747" s="100" t="str">
        <f>IF(E747="","","-")</f>
        <v>-</v>
      </c>
      <c r="I747" s="113"/>
      <c r="J747" s="113"/>
      <c r="K747" s="100" t="str">
        <f>IF(I747="","","-")</f>
        <v/>
      </c>
      <c r="L747" s="104">
        <v>127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374</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7.950000000000003"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5.6"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4" t="s">
        <v>376</v>
      </c>
      <c r="B787" s="765"/>
      <c r="C787" s="765"/>
      <c r="D787" s="765"/>
      <c r="E787" s="765"/>
      <c r="F787" s="766"/>
      <c r="G787" s="435" t="s">
        <v>779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67"/>
      <c r="C788" s="767"/>
      <c r="D788" s="767"/>
      <c r="E788" s="767"/>
      <c r="F788" s="76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67"/>
      <c r="C789" s="767"/>
      <c r="D789" s="767"/>
      <c r="E789" s="767"/>
      <c r="F789" s="768"/>
      <c r="G789" s="445" t="s">
        <v>780</v>
      </c>
      <c r="H789" s="446"/>
      <c r="I789" s="446"/>
      <c r="J789" s="446"/>
      <c r="K789" s="447"/>
      <c r="L789" s="448"/>
      <c r="M789" s="449"/>
      <c r="N789" s="449"/>
      <c r="O789" s="449"/>
      <c r="P789" s="449"/>
      <c r="Q789" s="449"/>
      <c r="R789" s="449"/>
      <c r="S789" s="449"/>
      <c r="T789" s="449"/>
      <c r="U789" s="449"/>
      <c r="V789" s="449"/>
      <c r="W789" s="449"/>
      <c r="X789" s="450"/>
      <c r="Y789" s="451">
        <v>17.100000000000001</v>
      </c>
      <c r="Z789" s="452"/>
      <c r="AA789" s="452"/>
      <c r="AB789" s="553"/>
      <c r="AC789" s="445" t="s">
        <v>780</v>
      </c>
      <c r="AD789" s="446"/>
      <c r="AE789" s="446"/>
      <c r="AF789" s="446"/>
      <c r="AG789" s="447"/>
      <c r="AH789" s="448" t="s">
        <v>798</v>
      </c>
      <c r="AI789" s="449"/>
      <c r="AJ789" s="449"/>
      <c r="AK789" s="449"/>
      <c r="AL789" s="449"/>
      <c r="AM789" s="449"/>
      <c r="AN789" s="449"/>
      <c r="AO789" s="449"/>
      <c r="AP789" s="449"/>
      <c r="AQ789" s="449"/>
      <c r="AR789" s="449"/>
      <c r="AS789" s="449"/>
      <c r="AT789" s="450"/>
      <c r="AU789" s="451">
        <v>15.2</v>
      </c>
      <c r="AV789" s="452"/>
      <c r="AW789" s="452"/>
      <c r="AX789" s="453"/>
    </row>
    <row r="790" spans="1:51" ht="24.75" customHeight="1" x14ac:dyDescent="0.2">
      <c r="A790" s="552"/>
      <c r="B790" s="767"/>
      <c r="C790" s="767"/>
      <c r="D790" s="767"/>
      <c r="E790" s="767"/>
      <c r="F790" s="768"/>
      <c r="G790" s="348" t="s">
        <v>781</v>
      </c>
      <c r="H790" s="349"/>
      <c r="I790" s="349"/>
      <c r="J790" s="349"/>
      <c r="K790" s="350"/>
      <c r="L790" s="398" t="s">
        <v>788</v>
      </c>
      <c r="M790" s="399"/>
      <c r="N790" s="399"/>
      <c r="O790" s="399"/>
      <c r="P790" s="399"/>
      <c r="Q790" s="399"/>
      <c r="R790" s="399"/>
      <c r="S790" s="399"/>
      <c r="T790" s="399"/>
      <c r="U790" s="399"/>
      <c r="V790" s="399"/>
      <c r="W790" s="399"/>
      <c r="X790" s="400"/>
      <c r="Y790" s="395">
        <v>0.4</v>
      </c>
      <c r="Z790" s="396"/>
      <c r="AA790" s="396"/>
      <c r="AB790" s="402"/>
      <c r="AC790" s="348" t="s">
        <v>785</v>
      </c>
      <c r="AD790" s="349"/>
      <c r="AE790" s="349"/>
      <c r="AF790" s="349"/>
      <c r="AG790" s="350"/>
      <c r="AH790" s="398" t="s">
        <v>802</v>
      </c>
      <c r="AI790" s="399"/>
      <c r="AJ790" s="399"/>
      <c r="AK790" s="399"/>
      <c r="AL790" s="399"/>
      <c r="AM790" s="399"/>
      <c r="AN790" s="399"/>
      <c r="AO790" s="399"/>
      <c r="AP790" s="399"/>
      <c r="AQ790" s="399"/>
      <c r="AR790" s="399"/>
      <c r="AS790" s="399"/>
      <c r="AT790" s="400"/>
      <c r="AU790" s="395">
        <v>0.6</v>
      </c>
      <c r="AV790" s="396"/>
      <c r="AW790" s="396"/>
      <c r="AX790" s="397"/>
    </row>
    <row r="791" spans="1:51" ht="24.75" customHeight="1" x14ac:dyDescent="0.2">
      <c r="A791" s="552"/>
      <c r="B791" s="767"/>
      <c r="C791" s="767"/>
      <c r="D791" s="767"/>
      <c r="E791" s="767"/>
      <c r="F791" s="768"/>
      <c r="G791" s="348" t="s">
        <v>785</v>
      </c>
      <c r="H791" s="577"/>
      <c r="I791" s="577"/>
      <c r="J791" s="577"/>
      <c r="K791" s="578"/>
      <c r="L791" s="398" t="s">
        <v>791</v>
      </c>
      <c r="M791" s="579"/>
      <c r="N791" s="579"/>
      <c r="O791" s="579"/>
      <c r="P791" s="579"/>
      <c r="Q791" s="579"/>
      <c r="R791" s="579"/>
      <c r="S791" s="579"/>
      <c r="T791" s="579"/>
      <c r="U791" s="579"/>
      <c r="V791" s="579"/>
      <c r="W791" s="579"/>
      <c r="X791" s="580"/>
      <c r="Y791" s="395">
        <v>0.3</v>
      </c>
      <c r="Z791" s="396"/>
      <c r="AA791" s="396"/>
      <c r="AB791" s="402"/>
      <c r="AC791" s="348" t="s">
        <v>795</v>
      </c>
      <c r="AD791" s="349"/>
      <c r="AE791" s="349"/>
      <c r="AF791" s="349"/>
      <c r="AG791" s="350"/>
      <c r="AH791" s="398" t="s">
        <v>800</v>
      </c>
      <c r="AI791" s="399"/>
      <c r="AJ791" s="399"/>
      <c r="AK791" s="399"/>
      <c r="AL791" s="399"/>
      <c r="AM791" s="399"/>
      <c r="AN791" s="399"/>
      <c r="AO791" s="399"/>
      <c r="AP791" s="399"/>
      <c r="AQ791" s="399"/>
      <c r="AR791" s="399"/>
      <c r="AS791" s="399"/>
      <c r="AT791" s="400"/>
      <c r="AU791" s="395">
        <v>0.4</v>
      </c>
      <c r="AV791" s="396"/>
      <c r="AW791" s="396"/>
      <c r="AX791" s="397"/>
    </row>
    <row r="792" spans="1:51" ht="24.75" customHeight="1" x14ac:dyDescent="0.2">
      <c r="A792" s="552"/>
      <c r="B792" s="767"/>
      <c r="C792" s="767"/>
      <c r="D792" s="767"/>
      <c r="E792" s="767"/>
      <c r="F792" s="768"/>
      <c r="G792" s="348" t="s">
        <v>784</v>
      </c>
      <c r="H792" s="349"/>
      <c r="I792" s="349"/>
      <c r="J792" s="349"/>
      <c r="K792" s="350"/>
      <c r="L792" s="398" t="s">
        <v>790</v>
      </c>
      <c r="M792" s="399"/>
      <c r="N792" s="399"/>
      <c r="O792" s="399"/>
      <c r="P792" s="399"/>
      <c r="Q792" s="399"/>
      <c r="R792" s="399"/>
      <c r="S792" s="399"/>
      <c r="T792" s="399"/>
      <c r="U792" s="399"/>
      <c r="V792" s="399"/>
      <c r="W792" s="399"/>
      <c r="X792" s="400"/>
      <c r="Y792" s="395">
        <v>0.2</v>
      </c>
      <c r="Z792" s="396"/>
      <c r="AA792" s="396"/>
      <c r="AB792" s="402"/>
      <c r="AC792" s="348" t="s">
        <v>782</v>
      </c>
      <c r="AD792" s="349"/>
      <c r="AE792" s="349"/>
      <c r="AF792" s="349"/>
      <c r="AG792" s="350"/>
      <c r="AH792" s="398" t="s">
        <v>799</v>
      </c>
      <c r="AI792" s="399"/>
      <c r="AJ792" s="399"/>
      <c r="AK792" s="399"/>
      <c r="AL792" s="399"/>
      <c r="AM792" s="399"/>
      <c r="AN792" s="399"/>
      <c r="AO792" s="399"/>
      <c r="AP792" s="399"/>
      <c r="AQ792" s="399"/>
      <c r="AR792" s="399"/>
      <c r="AS792" s="399"/>
      <c r="AT792" s="400"/>
      <c r="AU792" s="395">
        <v>0.3</v>
      </c>
      <c r="AV792" s="396"/>
      <c r="AW792" s="396"/>
      <c r="AX792" s="397"/>
    </row>
    <row r="793" spans="1:51" ht="24.75" customHeight="1" x14ac:dyDescent="0.2">
      <c r="A793" s="552"/>
      <c r="B793" s="767"/>
      <c r="C793" s="767"/>
      <c r="D793" s="767"/>
      <c r="E793" s="767"/>
      <c r="F793" s="768"/>
      <c r="G793" s="348" t="s">
        <v>782</v>
      </c>
      <c r="H793" s="349"/>
      <c r="I793" s="349"/>
      <c r="J793" s="349"/>
      <c r="K793" s="350"/>
      <c r="L793" s="398" t="s">
        <v>789</v>
      </c>
      <c r="M793" s="399"/>
      <c r="N793" s="399"/>
      <c r="O793" s="399"/>
      <c r="P793" s="399"/>
      <c r="Q793" s="399"/>
      <c r="R793" s="399"/>
      <c r="S793" s="399"/>
      <c r="T793" s="399"/>
      <c r="U793" s="399"/>
      <c r="V793" s="399"/>
      <c r="W793" s="399"/>
      <c r="X793" s="400"/>
      <c r="Y793" s="395">
        <v>0.1</v>
      </c>
      <c r="Z793" s="396"/>
      <c r="AA793" s="396"/>
      <c r="AB793" s="402"/>
      <c r="AC793" s="348" t="s">
        <v>784</v>
      </c>
      <c r="AD793" s="349"/>
      <c r="AE793" s="349"/>
      <c r="AF793" s="349"/>
      <c r="AG793" s="350"/>
      <c r="AH793" s="398" t="s">
        <v>801</v>
      </c>
      <c r="AI793" s="399"/>
      <c r="AJ793" s="399"/>
      <c r="AK793" s="399"/>
      <c r="AL793" s="399"/>
      <c r="AM793" s="399"/>
      <c r="AN793" s="399"/>
      <c r="AO793" s="399"/>
      <c r="AP793" s="399"/>
      <c r="AQ793" s="399"/>
      <c r="AR793" s="399"/>
      <c r="AS793" s="399"/>
      <c r="AT793" s="400"/>
      <c r="AU793" s="395">
        <v>0.1</v>
      </c>
      <c r="AV793" s="396"/>
      <c r="AW793" s="396"/>
      <c r="AX793" s="397"/>
    </row>
    <row r="794" spans="1:51" ht="24.75" customHeight="1" x14ac:dyDescent="0.2">
      <c r="A794" s="552"/>
      <c r="B794" s="767"/>
      <c r="C794" s="767"/>
      <c r="D794" s="767"/>
      <c r="E794" s="767"/>
      <c r="F794" s="768"/>
      <c r="G794" s="348" t="s">
        <v>783</v>
      </c>
      <c r="H794" s="349"/>
      <c r="I794" s="349"/>
      <c r="J794" s="349"/>
      <c r="K794" s="350"/>
      <c r="L794" s="398"/>
      <c r="M794" s="399"/>
      <c r="N794" s="399"/>
      <c r="O794" s="399"/>
      <c r="P794" s="399"/>
      <c r="Q794" s="399"/>
      <c r="R794" s="399"/>
      <c r="S794" s="399"/>
      <c r="T794" s="399"/>
      <c r="U794" s="399"/>
      <c r="V794" s="399"/>
      <c r="W794" s="399"/>
      <c r="X794" s="400"/>
      <c r="Y794" s="395">
        <v>0</v>
      </c>
      <c r="Z794" s="396"/>
      <c r="AA794" s="396"/>
      <c r="AB794" s="402"/>
      <c r="AC794" s="348" t="s">
        <v>796</v>
      </c>
      <c r="AD794" s="349"/>
      <c r="AE794" s="349"/>
      <c r="AF794" s="349"/>
      <c r="AG794" s="350"/>
      <c r="AH794" s="398"/>
      <c r="AI794" s="399"/>
      <c r="AJ794" s="399"/>
      <c r="AK794" s="399"/>
      <c r="AL794" s="399"/>
      <c r="AM794" s="399"/>
      <c r="AN794" s="399"/>
      <c r="AO794" s="399"/>
      <c r="AP794" s="399"/>
      <c r="AQ794" s="399"/>
      <c r="AR794" s="399"/>
      <c r="AS794" s="399"/>
      <c r="AT794" s="400"/>
      <c r="AU794" s="395">
        <v>2.4</v>
      </c>
      <c r="AV794" s="396"/>
      <c r="AW794" s="396"/>
      <c r="AX794" s="397"/>
    </row>
    <row r="795" spans="1:51" ht="24.75" customHeight="1" x14ac:dyDescent="0.2">
      <c r="A795" s="552"/>
      <c r="B795" s="767"/>
      <c r="C795" s="767"/>
      <c r="D795" s="767"/>
      <c r="E795" s="767"/>
      <c r="F795" s="768"/>
      <c r="G795" s="348" t="s">
        <v>786</v>
      </c>
      <c r="H795" s="349"/>
      <c r="I795" s="349"/>
      <c r="J795" s="349"/>
      <c r="K795" s="350"/>
      <c r="L795" s="398" t="s">
        <v>792</v>
      </c>
      <c r="M795" s="399"/>
      <c r="N795" s="399"/>
      <c r="O795" s="399"/>
      <c r="P795" s="399"/>
      <c r="Q795" s="399"/>
      <c r="R795" s="399"/>
      <c r="S795" s="399"/>
      <c r="T795" s="399"/>
      <c r="U795" s="399"/>
      <c r="V795" s="399"/>
      <c r="W795" s="399"/>
      <c r="X795" s="400"/>
      <c r="Y795" s="395">
        <v>0</v>
      </c>
      <c r="Z795" s="396"/>
      <c r="AA795" s="396"/>
      <c r="AB795" s="402"/>
      <c r="AC795" s="348" t="s">
        <v>797</v>
      </c>
      <c r="AD795" s="349"/>
      <c r="AE795" s="349"/>
      <c r="AF795" s="349"/>
      <c r="AG795" s="350"/>
      <c r="AH795" s="398"/>
      <c r="AI795" s="399"/>
      <c r="AJ795" s="399"/>
      <c r="AK795" s="399"/>
      <c r="AL795" s="399"/>
      <c r="AM795" s="399"/>
      <c r="AN795" s="399"/>
      <c r="AO795" s="399"/>
      <c r="AP795" s="399"/>
      <c r="AQ795" s="399"/>
      <c r="AR795" s="399"/>
      <c r="AS795" s="399"/>
      <c r="AT795" s="400"/>
      <c r="AU795" s="395">
        <v>1.9</v>
      </c>
      <c r="AV795" s="396"/>
      <c r="AW795" s="396"/>
      <c r="AX795" s="397"/>
    </row>
    <row r="796" spans="1:51" ht="24.75" customHeight="1" x14ac:dyDescent="0.2">
      <c r="A796" s="552"/>
      <c r="B796" s="767"/>
      <c r="C796" s="767"/>
      <c r="D796" s="767"/>
      <c r="E796" s="767"/>
      <c r="F796" s="768"/>
      <c r="G796" s="348" t="s">
        <v>787</v>
      </c>
      <c r="H796" s="349"/>
      <c r="I796" s="349"/>
      <c r="J796" s="349"/>
      <c r="K796" s="350"/>
      <c r="L796" s="398" t="s">
        <v>793</v>
      </c>
      <c r="M796" s="399"/>
      <c r="N796" s="399"/>
      <c r="O796" s="399"/>
      <c r="P796" s="399"/>
      <c r="Q796" s="399"/>
      <c r="R796" s="399"/>
      <c r="S796" s="399"/>
      <c r="T796" s="399"/>
      <c r="U796" s="399"/>
      <c r="V796" s="399"/>
      <c r="W796" s="399"/>
      <c r="X796" s="400"/>
      <c r="Y796" s="395">
        <v>8.9</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2"/>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2"/>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2"/>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20.9</v>
      </c>
      <c r="AV799" s="412"/>
      <c r="AW799" s="412"/>
      <c r="AX799" s="414"/>
    </row>
    <row r="800" spans="1:51" ht="24.75" customHeight="1" x14ac:dyDescent="0.2">
      <c r="A800" s="552"/>
      <c r="B800" s="767"/>
      <c r="C800" s="767"/>
      <c r="D800" s="767"/>
      <c r="E800" s="767"/>
      <c r="F800" s="768"/>
      <c r="G800" s="435" t="s">
        <v>846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67"/>
      <c r="C801" s="767"/>
      <c r="D801" s="767"/>
      <c r="E801" s="767"/>
      <c r="F801" s="76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67"/>
      <c r="C802" s="767"/>
      <c r="D802" s="767"/>
      <c r="E802" s="767"/>
      <c r="F802" s="768"/>
      <c r="G802" s="445" t="s">
        <v>803</v>
      </c>
      <c r="H802" s="446"/>
      <c r="I802" s="446"/>
      <c r="J802" s="446"/>
      <c r="K802" s="447"/>
      <c r="L802" s="448" t="s">
        <v>805</v>
      </c>
      <c r="M802" s="449"/>
      <c r="N802" s="449"/>
      <c r="O802" s="449"/>
      <c r="P802" s="449"/>
      <c r="Q802" s="449"/>
      <c r="R802" s="449"/>
      <c r="S802" s="449"/>
      <c r="T802" s="449"/>
      <c r="U802" s="449"/>
      <c r="V802" s="449"/>
      <c r="W802" s="449"/>
      <c r="X802" s="450"/>
      <c r="Y802" s="451">
        <v>2.9</v>
      </c>
      <c r="Z802" s="452"/>
      <c r="AA802" s="452"/>
      <c r="AB802" s="553"/>
      <c r="AC802" s="445" t="s">
        <v>780</v>
      </c>
      <c r="AD802" s="446"/>
      <c r="AE802" s="446"/>
      <c r="AF802" s="446"/>
      <c r="AG802" s="447"/>
      <c r="AH802" s="448" t="s">
        <v>809</v>
      </c>
      <c r="AI802" s="449"/>
      <c r="AJ802" s="449"/>
      <c r="AK802" s="449"/>
      <c r="AL802" s="449"/>
      <c r="AM802" s="449"/>
      <c r="AN802" s="449"/>
      <c r="AO802" s="449"/>
      <c r="AP802" s="449"/>
      <c r="AQ802" s="449"/>
      <c r="AR802" s="449"/>
      <c r="AS802" s="449"/>
      <c r="AT802" s="450"/>
      <c r="AU802" s="451">
        <v>14.8</v>
      </c>
      <c r="AV802" s="452"/>
      <c r="AW802" s="452"/>
      <c r="AX802" s="453"/>
      <c r="AY802">
        <f t="shared" ref="AY802:AY812" si="115">$AY$800</f>
        <v>2</v>
      </c>
    </row>
    <row r="803" spans="1:51" ht="24.75" customHeight="1" x14ac:dyDescent="0.2">
      <c r="A803" s="552"/>
      <c r="B803" s="767"/>
      <c r="C803" s="767"/>
      <c r="D803" s="767"/>
      <c r="E803" s="767"/>
      <c r="F803" s="768"/>
      <c r="G803" s="348" t="s">
        <v>804</v>
      </c>
      <c r="H803" s="349"/>
      <c r="I803" s="349"/>
      <c r="J803" s="349"/>
      <c r="K803" s="350"/>
      <c r="L803" s="398" t="s">
        <v>806</v>
      </c>
      <c r="M803" s="399"/>
      <c r="N803" s="399"/>
      <c r="O803" s="399"/>
      <c r="P803" s="399"/>
      <c r="Q803" s="399"/>
      <c r="R803" s="399"/>
      <c r="S803" s="399"/>
      <c r="T803" s="399"/>
      <c r="U803" s="399"/>
      <c r="V803" s="399"/>
      <c r="W803" s="399"/>
      <c r="X803" s="400"/>
      <c r="Y803" s="395">
        <v>1.5</v>
      </c>
      <c r="Z803" s="396"/>
      <c r="AA803" s="396"/>
      <c r="AB803" s="402"/>
      <c r="AC803" s="348" t="s">
        <v>795</v>
      </c>
      <c r="AD803" s="349"/>
      <c r="AE803" s="349"/>
      <c r="AF803" s="349"/>
      <c r="AG803" s="350"/>
      <c r="AH803" s="398" t="s">
        <v>810</v>
      </c>
      <c r="AI803" s="399"/>
      <c r="AJ803" s="399"/>
      <c r="AK803" s="399"/>
      <c r="AL803" s="399"/>
      <c r="AM803" s="399"/>
      <c r="AN803" s="399"/>
      <c r="AO803" s="399"/>
      <c r="AP803" s="399"/>
      <c r="AQ803" s="399"/>
      <c r="AR803" s="399"/>
      <c r="AS803" s="399"/>
      <c r="AT803" s="400"/>
      <c r="AU803" s="395">
        <v>0.2</v>
      </c>
      <c r="AV803" s="396"/>
      <c r="AW803" s="396"/>
      <c r="AX803" s="397"/>
      <c r="AY803">
        <f t="shared" si="115"/>
        <v>2</v>
      </c>
    </row>
    <row r="804" spans="1:51" ht="24.75" customHeight="1" x14ac:dyDescent="0.2">
      <c r="A804" s="552"/>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783</v>
      </c>
      <c r="AD804" s="349"/>
      <c r="AE804" s="349"/>
      <c r="AF804" s="349"/>
      <c r="AG804" s="350"/>
      <c r="AH804" s="398" t="s">
        <v>811</v>
      </c>
      <c r="AI804" s="399"/>
      <c r="AJ804" s="399"/>
      <c r="AK804" s="399"/>
      <c r="AL804" s="399"/>
      <c r="AM804" s="399"/>
      <c r="AN804" s="399"/>
      <c r="AO804" s="399"/>
      <c r="AP804" s="399"/>
      <c r="AQ804" s="399"/>
      <c r="AR804" s="399"/>
      <c r="AS804" s="399"/>
      <c r="AT804" s="400"/>
      <c r="AU804" s="395">
        <v>0.1</v>
      </c>
      <c r="AV804" s="396"/>
      <c r="AW804" s="396"/>
      <c r="AX804" s="397"/>
      <c r="AY804">
        <f t="shared" si="115"/>
        <v>2</v>
      </c>
    </row>
    <row r="805" spans="1:51" ht="24.75" customHeight="1" x14ac:dyDescent="0.2">
      <c r="A805" s="552"/>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t="s">
        <v>808</v>
      </c>
      <c r="AD805" s="349"/>
      <c r="AE805" s="349"/>
      <c r="AF805" s="349"/>
      <c r="AG805" s="350"/>
      <c r="AH805" s="398" t="s">
        <v>812</v>
      </c>
      <c r="AI805" s="399"/>
      <c r="AJ805" s="399"/>
      <c r="AK805" s="399"/>
      <c r="AL805" s="399"/>
      <c r="AM805" s="399"/>
      <c r="AN805" s="399"/>
      <c r="AO805" s="399"/>
      <c r="AP805" s="399"/>
      <c r="AQ805" s="399"/>
      <c r="AR805" s="399"/>
      <c r="AS805" s="399"/>
      <c r="AT805" s="400"/>
      <c r="AU805" s="395">
        <v>0</v>
      </c>
      <c r="AV805" s="396"/>
      <c r="AW805" s="396"/>
      <c r="AX805" s="397"/>
      <c r="AY805">
        <f t="shared" si="115"/>
        <v>2</v>
      </c>
    </row>
    <row r="806" spans="1:51" ht="24.75" customHeight="1" x14ac:dyDescent="0.2">
      <c r="A806" s="552"/>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t="s">
        <v>787</v>
      </c>
      <c r="AD806" s="349"/>
      <c r="AE806" s="349"/>
      <c r="AF806" s="349"/>
      <c r="AG806" s="350"/>
      <c r="AH806" s="398" t="s">
        <v>813</v>
      </c>
      <c r="AI806" s="399"/>
      <c r="AJ806" s="399"/>
      <c r="AK806" s="399"/>
      <c r="AL806" s="399"/>
      <c r="AM806" s="399"/>
      <c r="AN806" s="399"/>
      <c r="AO806" s="399"/>
      <c r="AP806" s="399"/>
      <c r="AQ806" s="399"/>
      <c r="AR806" s="399"/>
      <c r="AS806" s="399"/>
      <c r="AT806" s="400"/>
      <c r="AU806" s="395">
        <v>0.8</v>
      </c>
      <c r="AV806" s="396"/>
      <c r="AW806" s="396"/>
      <c r="AX806" s="397"/>
      <c r="AY806">
        <f t="shared" si="115"/>
        <v>2</v>
      </c>
    </row>
    <row r="807" spans="1:51" ht="24.75" customHeight="1" x14ac:dyDescent="0.2">
      <c r="A807" s="552"/>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t="s">
        <v>796</v>
      </c>
      <c r="AD807" s="349"/>
      <c r="AE807" s="349"/>
      <c r="AF807" s="349"/>
      <c r="AG807" s="350"/>
      <c r="AH807" s="398"/>
      <c r="AI807" s="399"/>
      <c r="AJ807" s="399"/>
      <c r="AK807" s="399"/>
      <c r="AL807" s="399"/>
      <c r="AM807" s="399"/>
      <c r="AN807" s="399"/>
      <c r="AO807" s="399"/>
      <c r="AP807" s="399"/>
      <c r="AQ807" s="399"/>
      <c r="AR807" s="399"/>
      <c r="AS807" s="399"/>
      <c r="AT807" s="400"/>
      <c r="AU807" s="395">
        <v>2.1</v>
      </c>
      <c r="AV807" s="396"/>
      <c r="AW807" s="396"/>
      <c r="AX807" s="397"/>
      <c r="AY807">
        <f t="shared" si="115"/>
        <v>2</v>
      </c>
    </row>
    <row r="808" spans="1:51" ht="24.75" customHeight="1" x14ac:dyDescent="0.2">
      <c r="A808" s="552"/>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t="s">
        <v>797</v>
      </c>
      <c r="AD808" s="349"/>
      <c r="AE808" s="349"/>
      <c r="AF808" s="349"/>
      <c r="AG808" s="350"/>
      <c r="AH808" s="398"/>
      <c r="AI808" s="399"/>
      <c r="AJ808" s="399"/>
      <c r="AK808" s="399"/>
      <c r="AL808" s="399"/>
      <c r="AM808" s="399"/>
      <c r="AN808" s="399"/>
      <c r="AO808" s="399"/>
      <c r="AP808" s="399"/>
      <c r="AQ808" s="399"/>
      <c r="AR808" s="399"/>
      <c r="AS808" s="399"/>
      <c r="AT808" s="400"/>
      <c r="AU808" s="395">
        <v>1.8</v>
      </c>
      <c r="AV808" s="396"/>
      <c r="AW808" s="396"/>
      <c r="AX808" s="397"/>
      <c r="AY808">
        <f t="shared" si="115"/>
        <v>2</v>
      </c>
    </row>
    <row r="809" spans="1:51" ht="24.75" customHeight="1" x14ac:dyDescent="0.2">
      <c r="A809" s="552"/>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2">
      <c r="A810" s="552"/>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2">
      <c r="A811" s="552"/>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5">
      <c r="A812" s="552"/>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4.4000000000000004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19.8</v>
      </c>
      <c r="AV812" s="412"/>
      <c r="AW812" s="412"/>
      <c r="AX812" s="414"/>
      <c r="AY812">
        <f t="shared" si="115"/>
        <v>2</v>
      </c>
    </row>
    <row r="813" spans="1:51" ht="24.75" customHeight="1" x14ac:dyDescent="0.2">
      <c r="A813" s="552"/>
      <c r="B813" s="767"/>
      <c r="C813" s="767"/>
      <c r="D813" s="767"/>
      <c r="E813" s="767"/>
      <c r="F813" s="768"/>
      <c r="G813" s="435" t="s">
        <v>814</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2">
      <c r="A814" s="552"/>
      <c r="B814" s="767"/>
      <c r="C814" s="767"/>
      <c r="D814" s="767"/>
      <c r="E814" s="767"/>
      <c r="F814" s="76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2">
      <c r="A815" s="552"/>
      <c r="B815" s="767"/>
      <c r="C815" s="767"/>
      <c r="D815" s="767"/>
      <c r="E815" s="767"/>
      <c r="F815" s="768"/>
      <c r="G815" s="445" t="s">
        <v>780</v>
      </c>
      <c r="H815" s="446"/>
      <c r="I815" s="446"/>
      <c r="J815" s="446"/>
      <c r="K815" s="447"/>
      <c r="L815" s="448" t="s">
        <v>816</v>
      </c>
      <c r="M815" s="449"/>
      <c r="N815" s="449"/>
      <c r="O815" s="449"/>
      <c r="P815" s="449"/>
      <c r="Q815" s="449"/>
      <c r="R815" s="449"/>
      <c r="S815" s="449"/>
      <c r="T815" s="449"/>
      <c r="U815" s="449"/>
      <c r="V815" s="449"/>
      <c r="W815" s="449"/>
      <c r="X815" s="450"/>
      <c r="Y815" s="451">
        <v>3.5</v>
      </c>
      <c r="Z815" s="452"/>
      <c r="AA815" s="452"/>
      <c r="AB815" s="553"/>
      <c r="AC815" s="445" t="s">
        <v>820</v>
      </c>
      <c r="AD815" s="581"/>
      <c r="AE815" s="581"/>
      <c r="AF815" s="581"/>
      <c r="AG815" s="582"/>
      <c r="AH815" s="448" t="s">
        <v>822</v>
      </c>
      <c r="AI815" s="583"/>
      <c r="AJ815" s="583"/>
      <c r="AK815" s="583"/>
      <c r="AL815" s="583"/>
      <c r="AM815" s="583"/>
      <c r="AN815" s="583"/>
      <c r="AO815" s="583"/>
      <c r="AP815" s="583"/>
      <c r="AQ815" s="583"/>
      <c r="AR815" s="583"/>
      <c r="AS815" s="583"/>
      <c r="AT815" s="584"/>
      <c r="AU815" s="451">
        <v>1.7</v>
      </c>
      <c r="AV815" s="452"/>
      <c r="AW815" s="452"/>
      <c r="AX815" s="453"/>
      <c r="AY815">
        <f t="shared" ref="AY815:AY825" si="116">$AY$813</f>
        <v>2</v>
      </c>
    </row>
    <row r="816" spans="1:51" ht="24.75" customHeight="1" x14ac:dyDescent="0.2">
      <c r="A816" s="552"/>
      <c r="B816" s="767"/>
      <c r="C816" s="767"/>
      <c r="D816" s="767"/>
      <c r="E816" s="767"/>
      <c r="F816" s="768"/>
      <c r="G816" s="348" t="s">
        <v>815</v>
      </c>
      <c r="H816" s="349"/>
      <c r="I816" s="349"/>
      <c r="J816" s="349"/>
      <c r="K816" s="350"/>
      <c r="L816" s="398" t="s">
        <v>817</v>
      </c>
      <c r="M816" s="399"/>
      <c r="N816" s="399"/>
      <c r="O816" s="399"/>
      <c r="P816" s="399"/>
      <c r="Q816" s="399"/>
      <c r="R816" s="399"/>
      <c r="S816" s="399"/>
      <c r="T816" s="399"/>
      <c r="U816" s="399"/>
      <c r="V816" s="399"/>
      <c r="W816" s="399"/>
      <c r="X816" s="400"/>
      <c r="Y816" s="395">
        <v>1.2</v>
      </c>
      <c r="Z816" s="396"/>
      <c r="AA816" s="396"/>
      <c r="AB816" s="402"/>
      <c r="AC816" s="348" t="s">
        <v>780</v>
      </c>
      <c r="AD816" s="349"/>
      <c r="AE816" s="349"/>
      <c r="AF816" s="349"/>
      <c r="AG816" s="350"/>
      <c r="AH816" s="398" t="s">
        <v>821</v>
      </c>
      <c r="AI816" s="399"/>
      <c r="AJ816" s="399"/>
      <c r="AK816" s="399"/>
      <c r="AL816" s="399"/>
      <c r="AM816" s="399"/>
      <c r="AN816" s="399"/>
      <c r="AO816" s="399"/>
      <c r="AP816" s="399"/>
      <c r="AQ816" s="399"/>
      <c r="AR816" s="399"/>
      <c r="AS816" s="399"/>
      <c r="AT816" s="400"/>
      <c r="AU816" s="395">
        <v>1.2</v>
      </c>
      <c r="AV816" s="396"/>
      <c r="AW816" s="396"/>
      <c r="AX816" s="397"/>
      <c r="AY816">
        <f t="shared" si="116"/>
        <v>2</v>
      </c>
    </row>
    <row r="817" spans="1:51" ht="24.75" customHeight="1" x14ac:dyDescent="0.2">
      <c r="A817" s="552"/>
      <c r="B817" s="767"/>
      <c r="C817" s="767"/>
      <c r="D817" s="767"/>
      <c r="E817" s="767"/>
      <c r="F817" s="768"/>
      <c r="G817" s="348" t="s">
        <v>787</v>
      </c>
      <c r="H817" s="349"/>
      <c r="I817" s="349"/>
      <c r="J817" s="349"/>
      <c r="K817" s="350"/>
      <c r="L817" s="398" t="s">
        <v>818</v>
      </c>
      <c r="M817" s="399"/>
      <c r="N817" s="399"/>
      <c r="O817" s="399"/>
      <c r="P817" s="399"/>
      <c r="Q817" s="399"/>
      <c r="R817" s="399"/>
      <c r="S817" s="399"/>
      <c r="T817" s="399"/>
      <c r="U817" s="399"/>
      <c r="V817" s="399"/>
      <c r="W817" s="399"/>
      <c r="X817" s="400"/>
      <c r="Y817" s="395">
        <v>1.4</v>
      </c>
      <c r="Z817" s="396"/>
      <c r="AA817" s="396"/>
      <c r="AB817" s="402"/>
      <c r="AC817" s="348" t="s">
        <v>787</v>
      </c>
      <c r="AD817" s="349"/>
      <c r="AE817" s="349"/>
      <c r="AF817" s="349"/>
      <c r="AG817" s="350"/>
      <c r="AH817" s="398" t="s">
        <v>823</v>
      </c>
      <c r="AI817" s="399"/>
      <c r="AJ817" s="399"/>
      <c r="AK817" s="399"/>
      <c r="AL817" s="399"/>
      <c r="AM817" s="399"/>
      <c r="AN817" s="399"/>
      <c r="AO817" s="399"/>
      <c r="AP817" s="399"/>
      <c r="AQ817" s="399"/>
      <c r="AR817" s="399"/>
      <c r="AS817" s="399"/>
      <c r="AT817" s="400"/>
      <c r="AU817" s="395">
        <v>0.4</v>
      </c>
      <c r="AV817" s="396"/>
      <c r="AW817" s="396"/>
      <c r="AX817" s="397"/>
      <c r="AY817">
        <f t="shared" si="116"/>
        <v>2</v>
      </c>
    </row>
    <row r="818" spans="1:51" ht="24.75" customHeight="1" x14ac:dyDescent="0.2">
      <c r="A818" s="552"/>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577"/>
      <c r="AE818" s="577"/>
      <c r="AF818" s="577"/>
      <c r="AG818" s="578"/>
      <c r="AH818" s="398"/>
      <c r="AI818" s="579"/>
      <c r="AJ818" s="579"/>
      <c r="AK818" s="579"/>
      <c r="AL818" s="579"/>
      <c r="AM818" s="579"/>
      <c r="AN818" s="579"/>
      <c r="AO818" s="579"/>
      <c r="AP818" s="579"/>
      <c r="AQ818" s="579"/>
      <c r="AR818" s="579"/>
      <c r="AS818" s="579"/>
      <c r="AT818" s="580"/>
      <c r="AU818" s="395"/>
      <c r="AV818" s="396"/>
      <c r="AW818" s="396"/>
      <c r="AX818" s="397"/>
      <c r="AY818">
        <f t="shared" si="116"/>
        <v>2</v>
      </c>
    </row>
    <row r="819" spans="1:51" ht="24.75" customHeight="1" x14ac:dyDescent="0.2">
      <c r="A819" s="552"/>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customHeight="1" x14ac:dyDescent="0.2">
      <c r="A820" s="552"/>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2">
      <c r="A821" s="552"/>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2">
      <c r="A822" s="552"/>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2">
      <c r="A823" s="552"/>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2">
      <c r="A824" s="552"/>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5">
      <c r="A825" s="552"/>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6.1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3.3</v>
      </c>
      <c r="AV825" s="412"/>
      <c r="AW825" s="412"/>
      <c r="AX825" s="414"/>
      <c r="AY825">
        <f t="shared" si="116"/>
        <v>2</v>
      </c>
    </row>
    <row r="826" spans="1:51" ht="24.75" customHeight="1" x14ac:dyDescent="0.2">
      <c r="A826" s="552"/>
      <c r="B826" s="767"/>
      <c r="C826" s="767"/>
      <c r="D826" s="767"/>
      <c r="E826" s="767"/>
      <c r="F826" s="768"/>
      <c r="G826" s="435" t="s">
        <v>824</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863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2">
      <c r="A827" s="552"/>
      <c r="B827" s="767"/>
      <c r="C827" s="767"/>
      <c r="D827" s="767"/>
      <c r="E827" s="767"/>
      <c r="F827" s="76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2">
      <c r="A828" s="552"/>
      <c r="B828" s="767"/>
      <c r="C828" s="767"/>
      <c r="D828" s="767"/>
      <c r="E828" s="767"/>
      <c r="F828" s="768"/>
      <c r="G828" s="445" t="s">
        <v>780</v>
      </c>
      <c r="H828" s="446"/>
      <c r="I828" s="446"/>
      <c r="J828" s="446"/>
      <c r="K828" s="447"/>
      <c r="L828" s="448" t="s">
        <v>825</v>
      </c>
      <c r="M828" s="449"/>
      <c r="N828" s="449"/>
      <c r="O828" s="449"/>
      <c r="P828" s="449"/>
      <c r="Q828" s="449"/>
      <c r="R828" s="449"/>
      <c r="S828" s="449"/>
      <c r="T828" s="449"/>
      <c r="U828" s="449"/>
      <c r="V828" s="449"/>
      <c r="W828" s="449"/>
      <c r="X828" s="450"/>
      <c r="Y828" s="451">
        <v>1</v>
      </c>
      <c r="Z828" s="452"/>
      <c r="AA828" s="452"/>
      <c r="AB828" s="553"/>
      <c r="AC828" s="445" t="s">
        <v>865</v>
      </c>
      <c r="AD828" s="446"/>
      <c r="AE828" s="446"/>
      <c r="AF828" s="446"/>
      <c r="AG828" s="447"/>
      <c r="AH828" s="448"/>
      <c r="AI828" s="449"/>
      <c r="AJ828" s="449"/>
      <c r="AK828" s="449"/>
      <c r="AL828" s="449"/>
      <c r="AM828" s="449"/>
      <c r="AN828" s="449"/>
      <c r="AO828" s="449"/>
      <c r="AP828" s="449"/>
      <c r="AQ828" s="449"/>
      <c r="AR828" s="449"/>
      <c r="AS828" s="449"/>
      <c r="AT828" s="450"/>
      <c r="AU828" s="451">
        <v>2.6</v>
      </c>
      <c r="AV828" s="452"/>
      <c r="AW828" s="452"/>
      <c r="AX828" s="453"/>
      <c r="AY828">
        <f t="shared" ref="AY828:AY838" si="117">$AY$826</f>
        <v>2</v>
      </c>
    </row>
    <row r="829" spans="1:51" ht="24.75" customHeight="1" x14ac:dyDescent="0.2">
      <c r="A829" s="552"/>
      <c r="B829" s="767"/>
      <c r="C829" s="767"/>
      <c r="D829" s="767"/>
      <c r="E829" s="767"/>
      <c r="F829" s="768"/>
      <c r="G829" s="348" t="s">
        <v>795</v>
      </c>
      <c r="H829" s="349"/>
      <c r="I829" s="349"/>
      <c r="J829" s="349"/>
      <c r="K829" s="350"/>
      <c r="L829" s="398" t="s">
        <v>826</v>
      </c>
      <c r="M829" s="399"/>
      <c r="N829" s="399"/>
      <c r="O829" s="399"/>
      <c r="P829" s="399"/>
      <c r="Q829" s="399"/>
      <c r="R829" s="399"/>
      <c r="S829" s="399"/>
      <c r="T829" s="399"/>
      <c r="U829" s="399"/>
      <c r="V829" s="399"/>
      <c r="W829" s="399"/>
      <c r="X829" s="400"/>
      <c r="Y829" s="395">
        <v>0.1</v>
      </c>
      <c r="Z829" s="396"/>
      <c r="AA829" s="396"/>
      <c r="AB829" s="402"/>
      <c r="AC829" s="348" t="s">
        <v>864</v>
      </c>
      <c r="AD829" s="349"/>
      <c r="AE829" s="349"/>
      <c r="AF829" s="349"/>
      <c r="AG829" s="350"/>
      <c r="AH829" s="398"/>
      <c r="AI829" s="399"/>
      <c r="AJ829" s="399"/>
      <c r="AK829" s="399"/>
      <c r="AL829" s="399"/>
      <c r="AM829" s="399"/>
      <c r="AN829" s="399"/>
      <c r="AO829" s="399"/>
      <c r="AP829" s="399"/>
      <c r="AQ829" s="399"/>
      <c r="AR829" s="399"/>
      <c r="AS829" s="399"/>
      <c r="AT829" s="400"/>
      <c r="AU829" s="395">
        <v>0.3</v>
      </c>
      <c r="AV829" s="396"/>
      <c r="AW829" s="396"/>
      <c r="AX829" s="397"/>
      <c r="AY829">
        <f t="shared" si="117"/>
        <v>2</v>
      </c>
    </row>
    <row r="830" spans="1:51" ht="24.75" customHeight="1" x14ac:dyDescent="0.2">
      <c r="A830" s="552"/>
      <c r="B830" s="767"/>
      <c r="C830" s="767"/>
      <c r="D830" s="767"/>
      <c r="E830" s="767"/>
      <c r="F830" s="768"/>
      <c r="G830" s="348" t="s">
        <v>787</v>
      </c>
      <c r="H830" s="349"/>
      <c r="I830" s="349"/>
      <c r="J830" s="349"/>
      <c r="K830" s="350"/>
      <c r="L830" s="398" t="s">
        <v>823</v>
      </c>
      <c r="M830" s="399"/>
      <c r="N830" s="399"/>
      <c r="O830" s="399"/>
      <c r="P830" s="399"/>
      <c r="Q830" s="399"/>
      <c r="R830" s="399"/>
      <c r="S830" s="399"/>
      <c r="T830" s="399"/>
      <c r="U830" s="399"/>
      <c r="V830" s="399"/>
      <c r="W830" s="399"/>
      <c r="X830" s="400"/>
      <c r="Y830" s="395">
        <v>0.4</v>
      </c>
      <c r="Z830" s="396"/>
      <c r="AA830" s="396"/>
      <c r="AB830" s="402"/>
      <c r="AC830" s="348" t="s">
        <v>866</v>
      </c>
      <c r="AD830" s="349"/>
      <c r="AE830" s="349"/>
      <c r="AF830" s="349"/>
      <c r="AG830" s="350"/>
      <c r="AH830" s="398"/>
      <c r="AI830" s="399"/>
      <c r="AJ830" s="399"/>
      <c r="AK830" s="399"/>
      <c r="AL830" s="399"/>
      <c r="AM830" s="399"/>
      <c r="AN830" s="399"/>
      <c r="AO830" s="399"/>
      <c r="AP830" s="399"/>
      <c r="AQ830" s="399"/>
      <c r="AR830" s="399"/>
      <c r="AS830" s="399"/>
      <c r="AT830" s="400"/>
      <c r="AU830" s="395">
        <v>0.3</v>
      </c>
      <c r="AV830" s="396"/>
      <c r="AW830" s="396"/>
      <c r="AX830" s="397"/>
      <c r="AY830">
        <f t="shared" si="117"/>
        <v>2</v>
      </c>
    </row>
    <row r="831" spans="1:51" ht="24.75" customHeight="1" x14ac:dyDescent="0.2">
      <c r="A831" s="552"/>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t="s">
        <v>867</v>
      </c>
      <c r="AD831" s="349"/>
      <c r="AE831" s="349"/>
      <c r="AF831" s="349"/>
      <c r="AG831" s="350"/>
      <c r="AH831" s="398"/>
      <c r="AI831" s="399"/>
      <c r="AJ831" s="399"/>
      <c r="AK831" s="399"/>
      <c r="AL831" s="399"/>
      <c r="AM831" s="399"/>
      <c r="AN831" s="399"/>
      <c r="AO831" s="399"/>
      <c r="AP831" s="399"/>
      <c r="AQ831" s="399"/>
      <c r="AR831" s="399"/>
      <c r="AS831" s="399"/>
      <c r="AT831" s="400"/>
      <c r="AU831" s="395">
        <v>0.3</v>
      </c>
      <c r="AV831" s="396"/>
      <c r="AW831" s="396"/>
      <c r="AX831" s="397"/>
      <c r="AY831">
        <f t="shared" si="117"/>
        <v>2</v>
      </c>
    </row>
    <row r="832" spans="1:51" ht="24.75" customHeight="1" x14ac:dyDescent="0.2">
      <c r="A832" s="552"/>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customHeight="1" x14ac:dyDescent="0.2">
      <c r="A833" s="552"/>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customHeight="1" x14ac:dyDescent="0.2">
      <c r="A834" s="552"/>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customHeight="1" x14ac:dyDescent="0.2">
      <c r="A835" s="552"/>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customHeight="1" x14ac:dyDescent="0.2">
      <c r="A836" s="552"/>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customHeight="1" x14ac:dyDescent="0.2">
      <c r="A837" s="552"/>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2">
      <c r="A838" s="552"/>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1.5</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3.4999999999999996</v>
      </c>
      <c r="AV838" s="412"/>
      <c r="AW838" s="412"/>
      <c r="AX838" s="414"/>
      <c r="AY838">
        <f t="shared" si="117"/>
        <v>2</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7" t="s">
        <v>338</v>
      </c>
      <c r="AM839" s="958"/>
      <c r="AN839" s="958"/>
      <c r="AO839" s="102" t="s">
        <v>336</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358</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2">
      <c r="A845" s="401">
        <v>1</v>
      </c>
      <c r="B845" s="401">
        <v>1</v>
      </c>
      <c r="C845" s="418" t="s">
        <v>827</v>
      </c>
      <c r="D845" s="415"/>
      <c r="E845" s="415"/>
      <c r="F845" s="415"/>
      <c r="G845" s="415"/>
      <c r="H845" s="415"/>
      <c r="I845" s="415"/>
      <c r="J845" s="416">
        <v>7010901005494</v>
      </c>
      <c r="K845" s="417"/>
      <c r="L845" s="417"/>
      <c r="M845" s="417"/>
      <c r="N845" s="417"/>
      <c r="O845" s="417"/>
      <c r="P845" s="419" t="s">
        <v>835</v>
      </c>
      <c r="Q845" s="317"/>
      <c r="R845" s="317"/>
      <c r="S845" s="317"/>
      <c r="T845" s="317"/>
      <c r="U845" s="317"/>
      <c r="V845" s="317"/>
      <c r="W845" s="317"/>
      <c r="X845" s="317"/>
      <c r="Y845" s="318">
        <v>27</v>
      </c>
      <c r="Z845" s="319"/>
      <c r="AA845" s="319"/>
      <c r="AB845" s="320"/>
      <c r="AC845" s="322" t="s">
        <v>364</v>
      </c>
      <c r="AD845" s="323"/>
      <c r="AE845" s="323"/>
      <c r="AF845" s="323"/>
      <c r="AG845" s="323"/>
      <c r="AH845" s="420">
        <v>1</v>
      </c>
      <c r="AI845" s="421"/>
      <c r="AJ845" s="421"/>
      <c r="AK845" s="421"/>
      <c r="AL845" s="326">
        <v>98.1</v>
      </c>
      <c r="AM845" s="327"/>
      <c r="AN845" s="327"/>
      <c r="AO845" s="328"/>
      <c r="AP845" s="321"/>
      <c r="AQ845" s="321"/>
      <c r="AR845" s="321"/>
      <c r="AS845" s="321"/>
      <c r="AT845" s="321"/>
      <c r="AU845" s="321"/>
      <c r="AV845" s="321"/>
      <c r="AW845" s="321"/>
      <c r="AX845" s="321"/>
    </row>
    <row r="846" spans="1:51" ht="30" hidden="1" customHeight="1" x14ac:dyDescent="0.2">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358</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2">
      <c r="A878" s="401">
        <v>1</v>
      </c>
      <c r="B878" s="401">
        <v>1</v>
      </c>
      <c r="C878" s="418" t="s">
        <v>830</v>
      </c>
      <c r="D878" s="415"/>
      <c r="E878" s="415"/>
      <c r="F878" s="415"/>
      <c r="G878" s="415"/>
      <c r="H878" s="415"/>
      <c r="I878" s="415"/>
      <c r="J878" s="416">
        <v>4240001010433</v>
      </c>
      <c r="K878" s="417"/>
      <c r="L878" s="417"/>
      <c r="M878" s="417"/>
      <c r="N878" s="417"/>
      <c r="O878" s="417"/>
      <c r="P878" s="419" t="s">
        <v>836</v>
      </c>
      <c r="Q878" s="317"/>
      <c r="R878" s="317"/>
      <c r="S878" s="317"/>
      <c r="T878" s="317"/>
      <c r="U878" s="317"/>
      <c r="V878" s="317"/>
      <c r="W878" s="317"/>
      <c r="X878" s="317"/>
      <c r="Y878" s="318">
        <v>20.9</v>
      </c>
      <c r="Z878" s="319"/>
      <c r="AA878" s="319"/>
      <c r="AB878" s="320"/>
      <c r="AC878" s="322" t="s">
        <v>364</v>
      </c>
      <c r="AD878" s="323"/>
      <c r="AE878" s="323"/>
      <c r="AF878" s="323"/>
      <c r="AG878" s="323"/>
      <c r="AH878" s="420">
        <v>1</v>
      </c>
      <c r="AI878" s="421"/>
      <c r="AJ878" s="421"/>
      <c r="AK878" s="421"/>
      <c r="AL878" s="326">
        <v>99.8</v>
      </c>
      <c r="AM878" s="327"/>
      <c r="AN878" s="327"/>
      <c r="AO878" s="328"/>
      <c r="AP878" s="321"/>
      <c r="AQ878" s="321"/>
      <c r="AR878" s="321"/>
      <c r="AS878" s="321"/>
      <c r="AT878" s="321"/>
      <c r="AU878" s="321"/>
      <c r="AV878" s="321"/>
      <c r="AW878" s="321"/>
      <c r="AX878" s="321"/>
      <c r="AY878">
        <f t="shared" si="118"/>
        <v>1</v>
      </c>
    </row>
    <row r="879" spans="1:51" ht="30" hidden="1" customHeight="1" x14ac:dyDescent="0.2">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358</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x14ac:dyDescent="0.2">
      <c r="A911" s="401">
        <v>1</v>
      </c>
      <c r="B911" s="401">
        <v>1</v>
      </c>
      <c r="C911" s="418" t="s">
        <v>847</v>
      </c>
      <c r="D911" s="415"/>
      <c r="E911" s="415"/>
      <c r="F911" s="415"/>
      <c r="G911" s="415"/>
      <c r="H911" s="415"/>
      <c r="I911" s="415"/>
      <c r="J911" s="416">
        <v>2000020350001</v>
      </c>
      <c r="K911" s="417"/>
      <c r="L911" s="417"/>
      <c r="M911" s="417"/>
      <c r="N911" s="417"/>
      <c r="O911" s="417"/>
      <c r="P911" s="419" t="s">
        <v>838</v>
      </c>
      <c r="Q911" s="317"/>
      <c r="R911" s="317"/>
      <c r="S911" s="317"/>
      <c r="T911" s="317"/>
      <c r="U911" s="317"/>
      <c r="V911" s="317"/>
      <c r="W911" s="317"/>
      <c r="X911" s="317"/>
      <c r="Y911" s="318">
        <v>4.4000000000000004</v>
      </c>
      <c r="Z911" s="319"/>
      <c r="AA911" s="319"/>
      <c r="AB911" s="320"/>
      <c r="AC911" s="322" t="s">
        <v>370</v>
      </c>
      <c r="AD911" s="323"/>
      <c r="AE911" s="323"/>
      <c r="AF911" s="323"/>
      <c r="AG911" s="323"/>
      <c r="AH911" s="420" t="s">
        <v>857</v>
      </c>
      <c r="AI911" s="421"/>
      <c r="AJ911" s="421"/>
      <c r="AK911" s="421"/>
      <c r="AL911" s="326" t="s">
        <v>859</v>
      </c>
      <c r="AM911" s="327"/>
      <c r="AN911" s="327"/>
      <c r="AO911" s="328"/>
      <c r="AP911" s="321"/>
      <c r="AQ911" s="321"/>
      <c r="AR911" s="321"/>
      <c r="AS911" s="321"/>
      <c r="AT911" s="321"/>
      <c r="AU911" s="321"/>
      <c r="AV911" s="321"/>
      <c r="AW911" s="321"/>
      <c r="AX911" s="321"/>
      <c r="AY911">
        <f t="shared" si="119"/>
        <v>1</v>
      </c>
    </row>
    <row r="912" spans="1:51" ht="30" customHeight="1" x14ac:dyDescent="0.2">
      <c r="A912" s="401">
        <v>2</v>
      </c>
      <c r="B912" s="401">
        <v>1</v>
      </c>
      <c r="C912" s="418" t="s">
        <v>848</v>
      </c>
      <c r="D912" s="415"/>
      <c r="E912" s="415"/>
      <c r="F912" s="415"/>
      <c r="G912" s="415"/>
      <c r="H912" s="415"/>
      <c r="I912" s="415"/>
      <c r="J912" s="416">
        <v>7000020340006</v>
      </c>
      <c r="K912" s="417"/>
      <c r="L912" s="417"/>
      <c r="M912" s="417"/>
      <c r="N912" s="417"/>
      <c r="O912" s="417"/>
      <c r="P912" s="419" t="s">
        <v>838</v>
      </c>
      <c r="Q912" s="317"/>
      <c r="R912" s="317"/>
      <c r="S912" s="317"/>
      <c r="T912" s="317"/>
      <c r="U912" s="317"/>
      <c r="V912" s="317"/>
      <c r="W912" s="317"/>
      <c r="X912" s="317"/>
      <c r="Y912" s="318">
        <v>4</v>
      </c>
      <c r="Z912" s="319"/>
      <c r="AA912" s="319"/>
      <c r="AB912" s="320"/>
      <c r="AC912" s="322" t="s">
        <v>370</v>
      </c>
      <c r="AD912" s="323"/>
      <c r="AE912" s="323"/>
      <c r="AF912" s="323"/>
      <c r="AG912" s="323"/>
      <c r="AH912" s="420" t="s">
        <v>858</v>
      </c>
      <c r="AI912" s="421"/>
      <c r="AJ912" s="421"/>
      <c r="AK912" s="421"/>
      <c r="AL912" s="326" t="s">
        <v>859</v>
      </c>
      <c r="AM912" s="327"/>
      <c r="AN912" s="327"/>
      <c r="AO912" s="328"/>
      <c r="AP912" s="321"/>
      <c r="AQ912" s="321"/>
      <c r="AR912" s="321"/>
      <c r="AS912" s="321"/>
      <c r="AT912" s="321"/>
      <c r="AU912" s="321"/>
      <c r="AV912" s="321"/>
      <c r="AW912" s="321"/>
      <c r="AX912" s="321"/>
      <c r="AY912">
        <f>COUNTA($C$912)</f>
        <v>1</v>
      </c>
    </row>
    <row r="913" spans="1:51" ht="30" customHeight="1" x14ac:dyDescent="0.2">
      <c r="A913" s="401">
        <v>3</v>
      </c>
      <c r="B913" s="401">
        <v>1</v>
      </c>
      <c r="C913" s="418" t="s">
        <v>849</v>
      </c>
      <c r="D913" s="415"/>
      <c r="E913" s="415"/>
      <c r="F913" s="415"/>
      <c r="G913" s="415"/>
      <c r="H913" s="415"/>
      <c r="I913" s="415"/>
      <c r="J913" s="416">
        <v>8000020280003</v>
      </c>
      <c r="K913" s="417"/>
      <c r="L913" s="417"/>
      <c r="M913" s="417"/>
      <c r="N913" s="417"/>
      <c r="O913" s="417"/>
      <c r="P913" s="419" t="s">
        <v>838</v>
      </c>
      <c r="Q913" s="317"/>
      <c r="R913" s="317"/>
      <c r="S913" s="317"/>
      <c r="T913" s="317"/>
      <c r="U913" s="317"/>
      <c r="V913" s="317"/>
      <c r="W913" s="317"/>
      <c r="X913" s="317"/>
      <c r="Y913" s="318">
        <v>4</v>
      </c>
      <c r="Z913" s="319"/>
      <c r="AA913" s="319"/>
      <c r="AB913" s="320"/>
      <c r="AC913" s="322" t="s">
        <v>370</v>
      </c>
      <c r="AD913" s="323"/>
      <c r="AE913" s="323"/>
      <c r="AF913" s="323"/>
      <c r="AG913" s="323"/>
      <c r="AH913" s="324" t="s">
        <v>859</v>
      </c>
      <c r="AI913" s="325"/>
      <c r="AJ913" s="325"/>
      <c r="AK913" s="325"/>
      <c r="AL913" s="326" t="s">
        <v>861</v>
      </c>
      <c r="AM913" s="327"/>
      <c r="AN913" s="327"/>
      <c r="AO913" s="328"/>
      <c r="AP913" s="321"/>
      <c r="AQ913" s="321"/>
      <c r="AR913" s="321"/>
      <c r="AS913" s="321"/>
      <c r="AT913" s="321"/>
      <c r="AU913" s="321"/>
      <c r="AV913" s="321"/>
      <c r="AW913" s="321"/>
      <c r="AX913" s="321"/>
      <c r="AY913">
        <f>COUNTA($C$913)</f>
        <v>1</v>
      </c>
    </row>
    <row r="914" spans="1:51" ht="30" customHeight="1" x14ac:dyDescent="0.2">
      <c r="A914" s="401">
        <v>4</v>
      </c>
      <c r="B914" s="401">
        <v>1</v>
      </c>
      <c r="C914" s="418" t="s">
        <v>850</v>
      </c>
      <c r="D914" s="415"/>
      <c r="E914" s="415"/>
      <c r="F914" s="415"/>
      <c r="G914" s="415"/>
      <c r="H914" s="415"/>
      <c r="I914" s="415"/>
      <c r="J914" s="416">
        <v>5000020240001</v>
      </c>
      <c r="K914" s="417"/>
      <c r="L914" s="417"/>
      <c r="M914" s="417"/>
      <c r="N914" s="417"/>
      <c r="O914" s="417"/>
      <c r="P914" s="419" t="s">
        <v>838</v>
      </c>
      <c r="Q914" s="317"/>
      <c r="R914" s="317"/>
      <c r="S914" s="317"/>
      <c r="T914" s="317"/>
      <c r="U914" s="317"/>
      <c r="V914" s="317"/>
      <c r="W914" s="317"/>
      <c r="X914" s="317"/>
      <c r="Y914" s="318">
        <v>4</v>
      </c>
      <c r="Z914" s="319"/>
      <c r="AA914" s="319"/>
      <c r="AB914" s="320"/>
      <c r="AC914" s="322" t="s">
        <v>370</v>
      </c>
      <c r="AD914" s="323"/>
      <c r="AE914" s="323"/>
      <c r="AF914" s="323"/>
      <c r="AG914" s="323"/>
      <c r="AH914" s="324" t="s">
        <v>857</v>
      </c>
      <c r="AI914" s="325"/>
      <c r="AJ914" s="325"/>
      <c r="AK914" s="325"/>
      <c r="AL914" s="326" t="s">
        <v>859</v>
      </c>
      <c r="AM914" s="327"/>
      <c r="AN914" s="327"/>
      <c r="AO914" s="328"/>
      <c r="AP914" s="321"/>
      <c r="AQ914" s="321"/>
      <c r="AR914" s="321"/>
      <c r="AS914" s="321"/>
      <c r="AT914" s="321"/>
      <c r="AU914" s="321"/>
      <c r="AV914" s="321"/>
      <c r="AW914" s="321"/>
      <c r="AX914" s="321"/>
      <c r="AY914">
        <f>COUNTA($C$914)</f>
        <v>1</v>
      </c>
    </row>
    <row r="915" spans="1:51" ht="30" customHeight="1" x14ac:dyDescent="0.2">
      <c r="A915" s="401">
        <v>5</v>
      </c>
      <c r="B915" s="401">
        <v>1</v>
      </c>
      <c r="C915" s="418" t="s">
        <v>851</v>
      </c>
      <c r="D915" s="415"/>
      <c r="E915" s="415"/>
      <c r="F915" s="415"/>
      <c r="G915" s="415"/>
      <c r="H915" s="415"/>
      <c r="I915" s="415"/>
      <c r="J915" s="416">
        <v>6000020400009</v>
      </c>
      <c r="K915" s="417"/>
      <c r="L915" s="417"/>
      <c r="M915" s="417"/>
      <c r="N915" s="417"/>
      <c r="O915" s="417"/>
      <c r="P915" s="419" t="s">
        <v>839</v>
      </c>
      <c r="Q915" s="317"/>
      <c r="R915" s="317"/>
      <c r="S915" s="317"/>
      <c r="T915" s="317"/>
      <c r="U915" s="317"/>
      <c r="V915" s="317"/>
      <c r="W915" s="317"/>
      <c r="X915" s="317"/>
      <c r="Y915" s="318">
        <v>3</v>
      </c>
      <c r="Z915" s="319"/>
      <c r="AA915" s="319"/>
      <c r="AB915" s="320"/>
      <c r="AC915" s="322" t="s">
        <v>370</v>
      </c>
      <c r="AD915" s="323"/>
      <c r="AE915" s="323"/>
      <c r="AF915" s="323"/>
      <c r="AG915" s="323"/>
      <c r="AH915" s="324" t="s">
        <v>859</v>
      </c>
      <c r="AI915" s="325"/>
      <c r="AJ915" s="325"/>
      <c r="AK915" s="325"/>
      <c r="AL915" s="326" t="s">
        <v>858</v>
      </c>
      <c r="AM915" s="327"/>
      <c r="AN915" s="327"/>
      <c r="AO915" s="328"/>
      <c r="AP915" s="321"/>
      <c r="AQ915" s="321"/>
      <c r="AR915" s="321"/>
      <c r="AS915" s="321"/>
      <c r="AT915" s="321"/>
      <c r="AU915" s="321"/>
      <c r="AV915" s="321"/>
      <c r="AW915" s="321"/>
      <c r="AX915" s="321"/>
      <c r="AY915">
        <f>COUNTA($C$915)</f>
        <v>1</v>
      </c>
    </row>
    <row r="916" spans="1:51" ht="30" customHeight="1" x14ac:dyDescent="0.2">
      <c r="A916" s="401">
        <v>6</v>
      </c>
      <c r="B916" s="401">
        <v>1</v>
      </c>
      <c r="C916" s="418" t="s">
        <v>852</v>
      </c>
      <c r="D916" s="415"/>
      <c r="E916" s="415"/>
      <c r="F916" s="415"/>
      <c r="G916" s="415"/>
      <c r="H916" s="415"/>
      <c r="I916" s="415"/>
      <c r="J916" s="416">
        <v>1000020230006</v>
      </c>
      <c r="K916" s="417"/>
      <c r="L916" s="417"/>
      <c r="M916" s="417"/>
      <c r="N916" s="417"/>
      <c r="O916" s="417"/>
      <c r="P916" s="419" t="s">
        <v>840</v>
      </c>
      <c r="Q916" s="317"/>
      <c r="R916" s="317"/>
      <c r="S916" s="317"/>
      <c r="T916" s="317"/>
      <c r="U916" s="317"/>
      <c r="V916" s="317"/>
      <c r="W916" s="317"/>
      <c r="X916" s="317"/>
      <c r="Y916" s="318">
        <v>3</v>
      </c>
      <c r="Z916" s="319"/>
      <c r="AA916" s="319"/>
      <c r="AB916" s="320"/>
      <c r="AC916" s="322" t="s">
        <v>370</v>
      </c>
      <c r="AD916" s="323"/>
      <c r="AE916" s="323"/>
      <c r="AF916" s="323"/>
      <c r="AG916" s="323"/>
      <c r="AH916" s="324" t="s">
        <v>859</v>
      </c>
      <c r="AI916" s="325"/>
      <c r="AJ916" s="325"/>
      <c r="AK916" s="325"/>
      <c r="AL916" s="326" t="s">
        <v>859</v>
      </c>
      <c r="AM916" s="327"/>
      <c r="AN916" s="327"/>
      <c r="AO916" s="328"/>
      <c r="AP916" s="321"/>
      <c r="AQ916" s="321"/>
      <c r="AR916" s="321"/>
      <c r="AS916" s="321"/>
      <c r="AT916" s="321"/>
      <c r="AU916" s="321"/>
      <c r="AV916" s="321"/>
      <c r="AW916" s="321"/>
      <c r="AX916" s="321"/>
      <c r="AY916">
        <f>COUNTA($C$916)</f>
        <v>1</v>
      </c>
    </row>
    <row r="917" spans="1:51" ht="30" customHeight="1" x14ac:dyDescent="0.2">
      <c r="A917" s="401">
        <v>7</v>
      </c>
      <c r="B917" s="401">
        <v>1</v>
      </c>
      <c r="C917" s="418" t="s">
        <v>853</v>
      </c>
      <c r="D917" s="415"/>
      <c r="E917" s="415"/>
      <c r="F917" s="415"/>
      <c r="G917" s="415"/>
      <c r="H917" s="415"/>
      <c r="I917" s="415"/>
      <c r="J917" s="416">
        <v>1000020440001</v>
      </c>
      <c r="K917" s="417"/>
      <c r="L917" s="417"/>
      <c r="M917" s="417"/>
      <c r="N917" s="417"/>
      <c r="O917" s="417"/>
      <c r="P917" s="419" t="s">
        <v>838</v>
      </c>
      <c r="Q917" s="317"/>
      <c r="R917" s="317"/>
      <c r="S917" s="317"/>
      <c r="T917" s="317"/>
      <c r="U917" s="317"/>
      <c r="V917" s="317"/>
      <c r="W917" s="317"/>
      <c r="X917" s="317"/>
      <c r="Y917" s="318">
        <v>3</v>
      </c>
      <c r="Z917" s="319"/>
      <c r="AA917" s="319"/>
      <c r="AB917" s="320"/>
      <c r="AC917" s="322" t="s">
        <v>370</v>
      </c>
      <c r="AD917" s="323"/>
      <c r="AE917" s="323"/>
      <c r="AF917" s="323"/>
      <c r="AG917" s="323"/>
      <c r="AH917" s="324" t="s">
        <v>857</v>
      </c>
      <c r="AI917" s="325"/>
      <c r="AJ917" s="325"/>
      <c r="AK917" s="325"/>
      <c r="AL917" s="326" t="s">
        <v>859</v>
      </c>
      <c r="AM917" s="327"/>
      <c r="AN917" s="327"/>
      <c r="AO917" s="328"/>
      <c r="AP917" s="321"/>
      <c r="AQ917" s="321"/>
      <c r="AR917" s="321"/>
      <c r="AS917" s="321"/>
      <c r="AT917" s="321"/>
      <c r="AU917" s="321"/>
      <c r="AV917" s="321"/>
      <c r="AW917" s="321"/>
      <c r="AX917" s="321"/>
      <c r="AY917">
        <f>COUNTA($C$917)</f>
        <v>1</v>
      </c>
    </row>
    <row r="918" spans="1:51" ht="30" customHeight="1" x14ac:dyDescent="0.2">
      <c r="A918" s="401">
        <v>8</v>
      </c>
      <c r="B918" s="401">
        <v>1</v>
      </c>
      <c r="C918" s="418" t="s">
        <v>854</v>
      </c>
      <c r="D918" s="415"/>
      <c r="E918" s="415"/>
      <c r="F918" s="415"/>
      <c r="G918" s="415"/>
      <c r="H918" s="415"/>
      <c r="I918" s="415"/>
      <c r="J918" s="416">
        <v>4000020330001</v>
      </c>
      <c r="K918" s="417"/>
      <c r="L918" s="417"/>
      <c r="M918" s="417"/>
      <c r="N918" s="417"/>
      <c r="O918" s="417"/>
      <c r="P918" s="419" t="s">
        <v>841</v>
      </c>
      <c r="Q918" s="317"/>
      <c r="R918" s="317"/>
      <c r="S918" s="317"/>
      <c r="T918" s="317"/>
      <c r="U918" s="317"/>
      <c r="V918" s="317"/>
      <c r="W918" s="317"/>
      <c r="X918" s="317"/>
      <c r="Y918" s="318">
        <v>3</v>
      </c>
      <c r="Z918" s="319"/>
      <c r="AA918" s="319"/>
      <c r="AB918" s="320"/>
      <c r="AC918" s="322" t="s">
        <v>370</v>
      </c>
      <c r="AD918" s="323"/>
      <c r="AE918" s="323"/>
      <c r="AF918" s="323"/>
      <c r="AG918" s="323"/>
      <c r="AH918" s="324" t="s">
        <v>859</v>
      </c>
      <c r="AI918" s="325"/>
      <c r="AJ918" s="325"/>
      <c r="AK918" s="325"/>
      <c r="AL918" s="326" t="s">
        <v>859</v>
      </c>
      <c r="AM918" s="327"/>
      <c r="AN918" s="327"/>
      <c r="AO918" s="328"/>
      <c r="AP918" s="321"/>
      <c r="AQ918" s="321"/>
      <c r="AR918" s="321"/>
      <c r="AS918" s="321"/>
      <c r="AT918" s="321"/>
      <c r="AU918" s="321"/>
      <c r="AV918" s="321"/>
      <c r="AW918" s="321"/>
      <c r="AX918" s="321"/>
      <c r="AY918">
        <f>COUNTA($C$918)</f>
        <v>1</v>
      </c>
    </row>
    <row r="919" spans="1:51" ht="30" customHeight="1" x14ac:dyDescent="0.2">
      <c r="A919" s="401">
        <v>9</v>
      </c>
      <c r="B919" s="401">
        <v>1</v>
      </c>
      <c r="C919" s="418" t="s">
        <v>855</v>
      </c>
      <c r="D919" s="415"/>
      <c r="E919" s="415"/>
      <c r="F919" s="415"/>
      <c r="G919" s="415"/>
      <c r="H919" s="415"/>
      <c r="I919" s="415"/>
      <c r="J919" s="416">
        <v>1000020380008</v>
      </c>
      <c r="K919" s="417"/>
      <c r="L919" s="417"/>
      <c r="M919" s="417"/>
      <c r="N919" s="417"/>
      <c r="O919" s="417"/>
      <c r="P919" s="419" t="s">
        <v>842</v>
      </c>
      <c r="Q919" s="317"/>
      <c r="R919" s="317"/>
      <c r="S919" s="317"/>
      <c r="T919" s="317"/>
      <c r="U919" s="317"/>
      <c r="V919" s="317"/>
      <c r="W919" s="317"/>
      <c r="X919" s="317"/>
      <c r="Y919" s="318">
        <v>2</v>
      </c>
      <c r="Z919" s="319"/>
      <c r="AA919" s="319"/>
      <c r="AB919" s="320"/>
      <c r="AC919" s="322" t="s">
        <v>370</v>
      </c>
      <c r="AD919" s="323"/>
      <c r="AE919" s="323"/>
      <c r="AF919" s="323"/>
      <c r="AG919" s="323"/>
      <c r="AH919" s="324" t="s">
        <v>860</v>
      </c>
      <c r="AI919" s="325"/>
      <c r="AJ919" s="325"/>
      <c r="AK919" s="325"/>
      <c r="AL919" s="326" t="s">
        <v>862</v>
      </c>
      <c r="AM919" s="327"/>
      <c r="AN919" s="327"/>
      <c r="AO919" s="328"/>
      <c r="AP919" s="321"/>
      <c r="AQ919" s="321"/>
      <c r="AR919" s="321"/>
      <c r="AS919" s="321"/>
      <c r="AT919" s="321"/>
      <c r="AU919" s="321"/>
      <c r="AV919" s="321"/>
      <c r="AW919" s="321"/>
      <c r="AX919" s="321"/>
      <c r="AY919">
        <f>COUNTA($C$919)</f>
        <v>1</v>
      </c>
    </row>
    <row r="920" spans="1:51" ht="30" customHeight="1" x14ac:dyDescent="0.2">
      <c r="A920" s="401">
        <v>10</v>
      </c>
      <c r="B920" s="401">
        <v>1</v>
      </c>
      <c r="C920" s="418" t="s">
        <v>856</v>
      </c>
      <c r="D920" s="415"/>
      <c r="E920" s="415"/>
      <c r="F920" s="415"/>
      <c r="G920" s="415"/>
      <c r="H920" s="415"/>
      <c r="I920" s="415"/>
      <c r="J920" s="416">
        <v>8000020370002</v>
      </c>
      <c r="K920" s="417"/>
      <c r="L920" s="417"/>
      <c r="M920" s="417"/>
      <c r="N920" s="417"/>
      <c r="O920" s="417"/>
      <c r="P920" s="419" t="s">
        <v>838</v>
      </c>
      <c r="Q920" s="317"/>
      <c r="R920" s="317"/>
      <c r="S920" s="317"/>
      <c r="T920" s="317"/>
      <c r="U920" s="317"/>
      <c r="V920" s="317"/>
      <c r="W920" s="317"/>
      <c r="X920" s="317"/>
      <c r="Y920" s="318">
        <v>2</v>
      </c>
      <c r="Z920" s="319"/>
      <c r="AA920" s="319"/>
      <c r="AB920" s="320"/>
      <c r="AC920" s="322" t="s">
        <v>370</v>
      </c>
      <c r="AD920" s="323"/>
      <c r="AE920" s="323"/>
      <c r="AF920" s="323"/>
      <c r="AG920" s="323"/>
      <c r="AH920" s="324" t="s">
        <v>860</v>
      </c>
      <c r="AI920" s="325"/>
      <c r="AJ920" s="325"/>
      <c r="AK920" s="325"/>
      <c r="AL920" s="326" t="s">
        <v>858</v>
      </c>
      <c r="AM920" s="327"/>
      <c r="AN920" s="327"/>
      <c r="AO920" s="328"/>
      <c r="AP920" s="321"/>
      <c r="AQ920" s="321"/>
      <c r="AR920" s="321"/>
      <c r="AS920" s="321"/>
      <c r="AT920" s="321"/>
      <c r="AU920" s="321"/>
      <c r="AV920" s="321"/>
      <c r="AW920" s="321"/>
      <c r="AX920" s="321"/>
      <c r="AY920">
        <f>COUNTA($C$920)</f>
        <v>1</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358</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2">
      <c r="A944" s="401">
        <v>1</v>
      </c>
      <c r="B944" s="401">
        <v>1</v>
      </c>
      <c r="C944" s="418" t="s">
        <v>831</v>
      </c>
      <c r="D944" s="415"/>
      <c r="E944" s="415"/>
      <c r="F944" s="415"/>
      <c r="G944" s="415"/>
      <c r="H944" s="415"/>
      <c r="I944" s="415"/>
      <c r="J944" s="416">
        <v>9010001020285</v>
      </c>
      <c r="K944" s="417"/>
      <c r="L944" s="417"/>
      <c r="M944" s="417"/>
      <c r="N944" s="417"/>
      <c r="O944" s="417"/>
      <c r="P944" s="419" t="s">
        <v>837</v>
      </c>
      <c r="Q944" s="317"/>
      <c r="R944" s="317"/>
      <c r="S944" s="317"/>
      <c r="T944" s="317"/>
      <c r="U944" s="317"/>
      <c r="V944" s="317"/>
      <c r="W944" s="317"/>
      <c r="X944" s="317"/>
      <c r="Y944" s="318">
        <v>19.8</v>
      </c>
      <c r="Z944" s="319"/>
      <c r="AA944" s="319"/>
      <c r="AB944" s="320"/>
      <c r="AC944" s="322" t="s">
        <v>364</v>
      </c>
      <c r="AD944" s="323"/>
      <c r="AE944" s="323"/>
      <c r="AF944" s="323"/>
      <c r="AG944" s="323"/>
      <c r="AH944" s="420">
        <v>1</v>
      </c>
      <c r="AI944" s="421"/>
      <c r="AJ944" s="421"/>
      <c r="AK944" s="421"/>
      <c r="AL944" s="326">
        <v>95.9</v>
      </c>
      <c r="AM944" s="327"/>
      <c r="AN944" s="327"/>
      <c r="AO944" s="328"/>
      <c r="AP944" s="321"/>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358</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x14ac:dyDescent="0.2">
      <c r="A977" s="401">
        <v>1</v>
      </c>
      <c r="B977" s="401">
        <v>1</v>
      </c>
      <c r="C977" s="418" t="s">
        <v>832</v>
      </c>
      <c r="D977" s="415"/>
      <c r="E977" s="415"/>
      <c r="F977" s="415"/>
      <c r="G977" s="415"/>
      <c r="H977" s="415"/>
      <c r="I977" s="415"/>
      <c r="J977" s="416">
        <v>3010905002467</v>
      </c>
      <c r="K977" s="417"/>
      <c r="L977" s="417"/>
      <c r="M977" s="417"/>
      <c r="N977" s="417"/>
      <c r="O977" s="417"/>
      <c r="P977" s="419" t="s">
        <v>843</v>
      </c>
      <c r="Q977" s="317"/>
      <c r="R977" s="317"/>
      <c r="S977" s="317"/>
      <c r="T977" s="317"/>
      <c r="U977" s="317"/>
      <c r="V977" s="317"/>
      <c r="W977" s="317"/>
      <c r="X977" s="317"/>
      <c r="Y977" s="318">
        <v>6.1</v>
      </c>
      <c r="Z977" s="319"/>
      <c r="AA977" s="319"/>
      <c r="AB977" s="320"/>
      <c r="AC977" s="322" t="s">
        <v>364</v>
      </c>
      <c r="AD977" s="323"/>
      <c r="AE977" s="323"/>
      <c r="AF977" s="323"/>
      <c r="AG977" s="323"/>
      <c r="AH977" s="420">
        <v>2</v>
      </c>
      <c r="AI977" s="421"/>
      <c r="AJ977" s="421"/>
      <c r="AK977" s="421"/>
      <c r="AL977" s="326">
        <v>65.2</v>
      </c>
      <c r="AM977" s="327"/>
      <c r="AN977" s="327"/>
      <c r="AO977" s="328"/>
      <c r="AP977" s="321"/>
      <c r="AQ977" s="321"/>
      <c r="AR977" s="321"/>
      <c r="AS977" s="321"/>
      <c r="AT977" s="321"/>
      <c r="AU977" s="321"/>
      <c r="AV977" s="321"/>
      <c r="AW977" s="321"/>
      <c r="AX977" s="321"/>
      <c r="AY977">
        <f t="shared" si="121"/>
        <v>1</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18"/>
      <c r="D979" s="415"/>
      <c r="E979" s="415"/>
      <c r="F979" s="415"/>
      <c r="G979" s="415"/>
      <c r="H979" s="415"/>
      <c r="I979" s="415"/>
      <c r="J979" s="416"/>
      <c r="K979" s="417"/>
      <c r="L979" s="417"/>
      <c r="M979" s="417"/>
      <c r="N979" s="417"/>
      <c r="O979" s="417"/>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358</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2">
      <c r="A1010" s="401">
        <v>1</v>
      </c>
      <c r="B1010" s="401">
        <v>1</v>
      </c>
      <c r="C1010" s="418" t="s">
        <v>833</v>
      </c>
      <c r="D1010" s="415"/>
      <c r="E1010" s="415"/>
      <c r="F1010" s="415"/>
      <c r="G1010" s="415"/>
      <c r="H1010" s="415"/>
      <c r="I1010" s="415"/>
      <c r="J1010" s="416">
        <v>9010701007648</v>
      </c>
      <c r="K1010" s="417"/>
      <c r="L1010" s="417"/>
      <c r="M1010" s="417"/>
      <c r="N1010" s="417"/>
      <c r="O1010" s="417"/>
      <c r="P1010" s="419" t="s">
        <v>844</v>
      </c>
      <c r="Q1010" s="317"/>
      <c r="R1010" s="317"/>
      <c r="S1010" s="317"/>
      <c r="T1010" s="317"/>
      <c r="U1010" s="317"/>
      <c r="V1010" s="317"/>
      <c r="W1010" s="317"/>
      <c r="X1010" s="317"/>
      <c r="Y1010" s="318">
        <v>3.3</v>
      </c>
      <c r="Z1010" s="319"/>
      <c r="AA1010" s="319"/>
      <c r="AB1010" s="320"/>
      <c r="AC1010" s="322" t="s">
        <v>363</v>
      </c>
      <c r="AD1010" s="323"/>
      <c r="AE1010" s="323"/>
      <c r="AF1010" s="323"/>
      <c r="AG1010" s="323"/>
      <c r="AH1010" s="420">
        <v>3</v>
      </c>
      <c r="AI1010" s="421"/>
      <c r="AJ1010" s="421"/>
      <c r="AK1010" s="421"/>
      <c r="AL1010" s="326">
        <v>48.8</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18"/>
      <c r="D1012" s="415"/>
      <c r="E1012" s="415"/>
      <c r="F1012" s="415"/>
      <c r="G1012" s="415"/>
      <c r="H1012" s="415"/>
      <c r="I1012" s="415"/>
      <c r="J1012" s="416"/>
      <c r="K1012" s="417"/>
      <c r="L1012" s="417"/>
      <c r="M1012" s="417"/>
      <c r="N1012" s="417"/>
      <c r="O1012" s="417"/>
      <c r="P1012" s="419"/>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18"/>
      <c r="D1013" s="415"/>
      <c r="E1013" s="415"/>
      <c r="F1013" s="415"/>
      <c r="G1013" s="415"/>
      <c r="H1013" s="415"/>
      <c r="I1013" s="415"/>
      <c r="J1013" s="416"/>
      <c r="K1013" s="417"/>
      <c r="L1013" s="417"/>
      <c r="M1013" s="417"/>
      <c r="N1013" s="417"/>
      <c r="O1013" s="417"/>
      <c r="P1013" s="419"/>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358</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30" customHeight="1" x14ac:dyDescent="0.2">
      <c r="A1043" s="401">
        <v>1</v>
      </c>
      <c r="B1043" s="401">
        <v>1</v>
      </c>
      <c r="C1043" s="418" t="s">
        <v>834</v>
      </c>
      <c r="D1043" s="415"/>
      <c r="E1043" s="415"/>
      <c r="F1043" s="415"/>
      <c r="G1043" s="415"/>
      <c r="H1043" s="415"/>
      <c r="I1043" s="415"/>
      <c r="J1043" s="416">
        <v>2010001025159</v>
      </c>
      <c r="K1043" s="417"/>
      <c r="L1043" s="417"/>
      <c r="M1043" s="417"/>
      <c r="N1043" s="417"/>
      <c r="O1043" s="417"/>
      <c r="P1043" s="419" t="s">
        <v>845</v>
      </c>
      <c r="Q1043" s="317"/>
      <c r="R1043" s="317"/>
      <c r="S1043" s="317"/>
      <c r="T1043" s="317"/>
      <c r="U1043" s="317"/>
      <c r="V1043" s="317"/>
      <c r="W1043" s="317"/>
      <c r="X1043" s="317"/>
      <c r="Y1043" s="318">
        <v>1.5</v>
      </c>
      <c r="Z1043" s="319"/>
      <c r="AA1043" s="319"/>
      <c r="AB1043" s="320"/>
      <c r="AC1043" s="322" t="s">
        <v>363</v>
      </c>
      <c r="AD1043" s="323"/>
      <c r="AE1043" s="323"/>
      <c r="AF1043" s="323"/>
      <c r="AG1043" s="323"/>
      <c r="AH1043" s="420">
        <v>2</v>
      </c>
      <c r="AI1043" s="421"/>
      <c r="AJ1043" s="421"/>
      <c r="AK1043" s="421"/>
      <c r="AL1043" s="326">
        <v>60.5</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18"/>
      <c r="D1045" s="415"/>
      <c r="E1045" s="415"/>
      <c r="F1045" s="415"/>
      <c r="G1045" s="415"/>
      <c r="H1045" s="415"/>
      <c r="I1045" s="415"/>
      <c r="J1045" s="416"/>
      <c r="K1045" s="417"/>
      <c r="L1045" s="417"/>
      <c r="M1045" s="417"/>
      <c r="N1045" s="417"/>
      <c r="O1045" s="417"/>
      <c r="P1045" s="419"/>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18"/>
      <c r="D1046" s="415"/>
      <c r="E1046" s="415"/>
      <c r="F1046" s="415"/>
      <c r="G1046" s="415"/>
      <c r="H1046" s="415"/>
      <c r="I1046" s="415"/>
      <c r="J1046" s="416"/>
      <c r="K1046" s="417"/>
      <c r="L1046" s="417"/>
      <c r="M1046" s="417"/>
      <c r="N1046" s="417"/>
      <c r="O1046" s="417"/>
      <c r="P1046" s="41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358</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2">
      <c r="A1076" s="401">
        <v>1</v>
      </c>
      <c r="B1076" s="401">
        <v>1</v>
      </c>
      <c r="C1076" s="418" t="s">
        <v>868</v>
      </c>
      <c r="D1076" s="415"/>
      <c r="E1076" s="415"/>
      <c r="F1076" s="415"/>
      <c r="G1076" s="415"/>
      <c r="H1076" s="415"/>
      <c r="I1076" s="415"/>
      <c r="J1076" s="416">
        <v>8140005001658</v>
      </c>
      <c r="K1076" s="417"/>
      <c r="L1076" s="417"/>
      <c r="M1076" s="417"/>
      <c r="N1076" s="417"/>
      <c r="O1076" s="417"/>
      <c r="P1076" s="419" t="s">
        <v>877</v>
      </c>
      <c r="Q1076" s="317"/>
      <c r="R1076" s="317"/>
      <c r="S1076" s="317"/>
      <c r="T1076" s="317"/>
      <c r="U1076" s="317"/>
      <c r="V1076" s="317"/>
      <c r="W1076" s="317"/>
      <c r="X1076" s="317"/>
      <c r="Y1076" s="318">
        <v>3.5</v>
      </c>
      <c r="Z1076" s="319"/>
      <c r="AA1076" s="319"/>
      <c r="AB1076" s="320"/>
      <c r="AC1076" s="322" t="s">
        <v>365</v>
      </c>
      <c r="AD1076" s="323"/>
      <c r="AE1076" s="323"/>
      <c r="AF1076" s="323"/>
      <c r="AG1076" s="323"/>
      <c r="AH1076" s="420">
        <v>4</v>
      </c>
      <c r="AI1076" s="421"/>
      <c r="AJ1076" s="421"/>
      <c r="AK1076" s="421"/>
      <c r="AL1076" s="326">
        <v>98</v>
      </c>
      <c r="AM1076" s="327"/>
      <c r="AN1076" s="327"/>
      <c r="AO1076" s="328"/>
      <c r="AP1076" s="321"/>
      <c r="AQ1076" s="321"/>
      <c r="AR1076" s="321"/>
      <c r="AS1076" s="321"/>
      <c r="AT1076" s="321"/>
      <c r="AU1076" s="321"/>
      <c r="AV1076" s="321"/>
      <c r="AW1076" s="321"/>
      <c r="AX1076" s="321"/>
      <c r="AY1076">
        <f t="shared" si="124"/>
        <v>1</v>
      </c>
    </row>
    <row r="1077" spans="1:51" ht="30" customHeight="1" x14ac:dyDescent="0.2">
      <c r="A1077" s="401">
        <v>2</v>
      </c>
      <c r="B1077" s="401">
        <v>1</v>
      </c>
      <c r="C1077" s="418" t="s">
        <v>876</v>
      </c>
      <c r="D1077" s="415"/>
      <c r="E1077" s="415"/>
      <c r="F1077" s="415"/>
      <c r="G1077" s="415"/>
      <c r="H1077" s="415"/>
      <c r="I1077" s="415"/>
      <c r="J1077" s="416">
        <v>5240001006562</v>
      </c>
      <c r="K1077" s="417"/>
      <c r="L1077" s="417"/>
      <c r="M1077" s="417"/>
      <c r="N1077" s="417"/>
      <c r="O1077" s="417"/>
      <c r="P1077" s="419" t="s">
        <v>877</v>
      </c>
      <c r="Q1077" s="317"/>
      <c r="R1077" s="317"/>
      <c r="S1077" s="317"/>
      <c r="T1077" s="317"/>
      <c r="U1077" s="317"/>
      <c r="V1077" s="317"/>
      <c r="W1077" s="317"/>
      <c r="X1077" s="317"/>
      <c r="Y1077" s="318">
        <v>3</v>
      </c>
      <c r="Z1077" s="319"/>
      <c r="AA1077" s="319"/>
      <c r="AB1077" s="320"/>
      <c r="AC1077" s="322" t="s">
        <v>365</v>
      </c>
      <c r="AD1077" s="323"/>
      <c r="AE1077" s="323"/>
      <c r="AF1077" s="323"/>
      <c r="AG1077" s="323"/>
      <c r="AH1077" s="420">
        <v>14</v>
      </c>
      <c r="AI1077" s="421"/>
      <c r="AJ1077" s="421"/>
      <c r="AK1077" s="421"/>
      <c r="AL1077" s="326">
        <v>96.4</v>
      </c>
      <c r="AM1077" s="327"/>
      <c r="AN1077" s="327"/>
      <c r="AO1077" s="328"/>
      <c r="AP1077" s="321"/>
      <c r="AQ1077" s="321"/>
      <c r="AR1077" s="321"/>
      <c r="AS1077" s="321"/>
      <c r="AT1077" s="321"/>
      <c r="AU1077" s="321"/>
      <c r="AV1077" s="321"/>
      <c r="AW1077" s="321"/>
      <c r="AX1077" s="321"/>
      <c r="AY1077">
        <f>COUNTA($C$1077)</f>
        <v>1</v>
      </c>
    </row>
    <row r="1078" spans="1:51" ht="30" customHeight="1" x14ac:dyDescent="0.2">
      <c r="A1078" s="401">
        <v>3</v>
      </c>
      <c r="B1078" s="401">
        <v>1</v>
      </c>
      <c r="C1078" s="418" t="s">
        <v>869</v>
      </c>
      <c r="D1078" s="415"/>
      <c r="E1078" s="415"/>
      <c r="F1078" s="415"/>
      <c r="G1078" s="415"/>
      <c r="H1078" s="415"/>
      <c r="I1078" s="415"/>
      <c r="J1078" s="416">
        <v>6190005000517</v>
      </c>
      <c r="K1078" s="417"/>
      <c r="L1078" s="417"/>
      <c r="M1078" s="417"/>
      <c r="N1078" s="417"/>
      <c r="O1078" s="417"/>
      <c r="P1078" s="419" t="s">
        <v>877</v>
      </c>
      <c r="Q1078" s="317"/>
      <c r="R1078" s="317"/>
      <c r="S1078" s="317"/>
      <c r="T1078" s="317"/>
      <c r="U1078" s="317"/>
      <c r="V1078" s="317"/>
      <c r="W1078" s="317"/>
      <c r="X1078" s="317"/>
      <c r="Y1078" s="318">
        <v>3</v>
      </c>
      <c r="Z1078" s="319"/>
      <c r="AA1078" s="319"/>
      <c r="AB1078" s="320"/>
      <c r="AC1078" s="322" t="s">
        <v>363</v>
      </c>
      <c r="AD1078" s="323"/>
      <c r="AE1078" s="323"/>
      <c r="AF1078" s="323"/>
      <c r="AG1078" s="323"/>
      <c r="AH1078" s="324">
        <v>3</v>
      </c>
      <c r="AI1078" s="325"/>
      <c r="AJ1078" s="325"/>
      <c r="AK1078" s="325"/>
      <c r="AL1078" s="326">
        <v>86</v>
      </c>
      <c r="AM1078" s="327"/>
      <c r="AN1078" s="327"/>
      <c r="AO1078" s="328"/>
      <c r="AP1078" s="321"/>
      <c r="AQ1078" s="321"/>
      <c r="AR1078" s="321"/>
      <c r="AS1078" s="321"/>
      <c r="AT1078" s="321"/>
      <c r="AU1078" s="321"/>
      <c r="AV1078" s="321"/>
      <c r="AW1078" s="321"/>
      <c r="AX1078" s="321"/>
      <c r="AY1078">
        <f>COUNTA($C$1078)</f>
        <v>1</v>
      </c>
    </row>
    <row r="1079" spans="1:51" ht="30" customHeight="1" x14ac:dyDescent="0.2">
      <c r="A1079" s="401">
        <v>4</v>
      </c>
      <c r="B1079" s="401">
        <v>1</v>
      </c>
      <c r="C1079" s="418" t="s">
        <v>870</v>
      </c>
      <c r="D1079" s="415"/>
      <c r="E1079" s="415"/>
      <c r="F1079" s="415"/>
      <c r="G1079" s="415"/>
      <c r="H1079" s="415"/>
      <c r="I1079" s="415"/>
      <c r="J1079" s="416">
        <v>6260005000237</v>
      </c>
      <c r="K1079" s="417"/>
      <c r="L1079" s="417"/>
      <c r="M1079" s="417"/>
      <c r="N1079" s="417"/>
      <c r="O1079" s="417"/>
      <c r="P1079" s="419" t="s">
        <v>877</v>
      </c>
      <c r="Q1079" s="317"/>
      <c r="R1079" s="317"/>
      <c r="S1079" s="317"/>
      <c r="T1079" s="317"/>
      <c r="U1079" s="317"/>
      <c r="V1079" s="317"/>
      <c r="W1079" s="317"/>
      <c r="X1079" s="317"/>
      <c r="Y1079" s="318">
        <v>3</v>
      </c>
      <c r="Z1079" s="319"/>
      <c r="AA1079" s="319"/>
      <c r="AB1079" s="320"/>
      <c r="AC1079" s="322" t="s">
        <v>363</v>
      </c>
      <c r="AD1079" s="323"/>
      <c r="AE1079" s="323"/>
      <c r="AF1079" s="323"/>
      <c r="AG1079" s="323"/>
      <c r="AH1079" s="324">
        <v>1</v>
      </c>
      <c r="AI1079" s="325"/>
      <c r="AJ1079" s="325"/>
      <c r="AK1079" s="325"/>
      <c r="AL1079" s="326">
        <v>74.3</v>
      </c>
      <c r="AM1079" s="327"/>
      <c r="AN1079" s="327"/>
      <c r="AO1079" s="328"/>
      <c r="AP1079" s="321"/>
      <c r="AQ1079" s="321"/>
      <c r="AR1079" s="321"/>
      <c r="AS1079" s="321"/>
      <c r="AT1079" s="321"/>
      <c r="AU1079" s="321"/>
      <c r="AV1079" s="321"/>
      <c r="AW1079" s="321"/>
      <c r="AX1079" s="321"/>
      <c r="AY1079">
        <f>COUNTA($C$1079)</f>
        <v>1</v>
      </c>
    </row>
    <row r="1080" spans="1:51" ht="30" customHeight="1" x14ac:dyDescent="0.2">
      <c r="A1080" s="401">
        <v>5</v>
      </c>
      <c r="B1080" s="401">
        <v>1</v>
      </c>
      <c r="C1080" s="418" t="s">
        <v>871</v>
      </c>
      <c r="D1080" s="415"/>
      <c r="E1080" s="415"/>
      <c r="F1080" s="415"/>
      <c r="G1080" s="415"/>
      <c r="H1080" s="415"/>
      <c r="I1080" s="415"/>
      <c r="J1080" s="416">
        <v>4250005002137</v>
      </c>
      <c r="K1080" s="417"/>
      <c r="L1080" s="417"/>
      <c r="M1080" s="417"/>
      <c r="N1080" s="417"/>
      <c r="O1080" s="417"/>
      <c r="P1080" s="419" t="s">
        <v>877</v>
      </c>
      <c r="Q1080" s="317"/>
      <c r="R1080" s="317"/>
      <c r="S1080" s="317"/>
      <c r="T1080" s="317"/>
      <c r="U1080" s="317"/>
      <c r="V1080" s="317"/>
      <c r="W1080" s="317"/>
      <c r="X1080" s="317"/>
      <c r="Y1080" s="318">
        <v>2</v>
      </c>
      <c r="Z1080" s="319"/>
      <c r="AA1080" s="319"/>
      <c r="AB1080" s="320"/>
      <c r="AC1080" s="322" t="s">
        <v>365</v>
      </c>
      <c r="AD1080" s="323"/>
      <c r="AE1080" s="323"/>
      <c r="AF1080" s="323"/>
      <c r="AG1080" s="323"/>
      <c r="AH1080" s="324">
        <v>7</v>
      </c>
      <c r="AI1080" s="325"/>
      <c r="AJ1080" s="325"/>
      <c r="AK1080" s="325"/>
      <c r="AL1080" s="326">
        <v>73</v>
      </c>
      <c r="AM1080" s="327"/>
      <c r="AN1080" s="327"/>
      <c r="AO1080" s="328"/>
      <c r="AP1080" s="321"/>
      <c r="AQ1080" s="321"/>
      <c r="AR1080" s="321"/>
      <c r="AS1080" s="321"/>
      <c r="AT1080" s="321"/>
      <c r="AU1080" s="321"/>
      <c r="AV1080" s="321"/>
      <c r="AW1080" s="321"/>
      <c r="AX1080" s="321"/>
      <c r="AY1080">
        <f>COUNTA($C$1080)</f>
        <v>1</v>
      </c>
    </row>
    <row r="1081" spans="1:51" ht="30" customHeight="1" x14ac:dyDescent="0.2">
      <c r="A1081" s="401">
        <v>6</v>
      </c>
      <c r="B1081" s="401">
        <v>1</v>
      </c>
      <c r="C1081" s="418" t="s">
        <v>872</v>
      </c>
      <c r="D1081" s="415"/>
      <c r="E1081" s="415"/>
      <c r="F1081" s="415"/>
      <c r="G1081" s="415"/>
      <c r="H1081" s="415"/>
      <c r="I1081" s="415"/>
      <c r="J1081" s="416">
        <v>9120005014743</v>
      </c>
      <c r="K1081" s="417"/>
      <c r="L1081" s="417"/>
      <c r="M1081" s="417"/>
      <c r="N1081" s="417"/>
      <c r="O1081" s="417"/>
      <c r="P1081" s="419" t="s">
        <v>877</v>
      </c>
      <c r="Q1081" s="317"/>
      <c r="R1081" s="317"/>
      <c r="S1081" s="317"/>
      <c r="T1081" s="317"/>
      <c r="U1081" s="317"/>
      <c r="V1081" s="317"/>
      <c r="W1081" s="317"/>
      <c r="X1081" s="317"/>
      <c r="Y1081" s="318">
        <v>2</v>
      </c>
      <c r="Z1081" s="319"/>
      <c r="AA1081" s="319"/>
      <c r="AB1081" s="320"/>
      <c r="AC1081" s="322" t="s">
        <v>363</v>
      </c>
      <c r="AD1081" s="323"/>
      <c r="AE1081" s="323"/>
      <c r="AF1081" s="323"/>
      <c r="AG1081" s="323"/>
      <c r="AH1081" s="324">
        <v>2</v>
      </c>
      <c r="AI1081" s="325"/>
      <c r="AJ1081" s="325"/>
      <c r="AK1081" s="325"/>
      <c r="AL1081" s="326">
        <v>86.3</v>
      </c>
      <c r="AM1081" s="327"/>
      <c r="AN1081" s="327"/>
      <c r="AO1081" s="328"/>
      <c r="AP1081" s="321"/>
      <c r="AQ1081" s="321"/>
      <c r="AR1081" s="321"/>
      <c r="AS1081" s="321"/>
      <c r="AT1081" s="321"/>
      <c r="AU1081" s="321"/>
      <c r="AV1081" s="321"/>
      <c r="AW1081" s="321"/>
      <c r="AX1081" s="321"/>
      <c r="AY1081">
        <f>COUNTA($C$1081)</f>
        <v>1</v>
      </c>
    </row>
    <row r="1082" spans="1:51" ht="30" customHeight="1" x14ac:dyDescent="0.2">
      <c r="A1082" s="401">
        <v>7</v>
      </c>
      <c r="B1082" s="401">
        <v>1</v>
      </c>
      <c r="C1082" s="418" t="s">
        <v>874</v>
      </c>
      <c r="D1082" s="415"/>
      <c r="E1082" s="415"/>
      <c r="F1082" s="415"/>
      <c r="G1082" s="415"/>
      <c r="H1082" s="415"/>
      <c r="I1082" s="415"/>
      <c r="J1082" s="416">
        <v>5240001006942</v>
      </c>
      <c r="K1082" s="417"/>
      <c r="L1082" s="417"/>
      <c r="M1082" s="417"/>
      <c r="N1082" s="417"/>
      <c r="O1082" s="417"/>
      <c r="P1082" s="419" t="s">
        <v>877</v>
      </c>
      <c r="Q1082" s="317"/>
      <c r="R1082" s="317"/>
      <c r="S1082" s="317"/>
      <c r="T1082" s="317"/>
      <c r="U1082" s="317"/>
      <c r="V1082" s="317"/>
      <c r="W1082" s="317"/>
      <c r="X1082" s="317"/>
      <c r="Y1082" s="318">
        <v>2</v>
      </c>
      <c r="Z1082" s="319"/>
      <c r="AA1082" s="319"/>
      <c r="AB1082" s="320"/>
      <c r="AC1082" s="322" t="s">
        <v>370</v>
      </c>
      <c r="AD1082" s="323"/>
      <c r="AE1082" s="323"/>
      <c r="AF1082" s="323"/>
      <c r="AG1082" s="323"/>
      <c r="AH1082" s="324" t="s">
        <v>878</v>
      </c>
      <c r="AI1082" s="325"/>
      <c r="AJ1082" s="325"/>
      <c r="AK1082" s="325"/>
      <c r="AL1082" s="326">
        <v>97.5</v>
      </c>
      <c r="AM1082" s="327"/>
      <c r="AN1082" s="327"/>
      <c r="AO1082" s="328"/>
      <c r="AP1082" s="321"/>
      <c r="AQ1082" s="321"/>
      <c r="AR1082" s="321"/>
      <c r="AS1082" s="321"/>
      <c r="AT1082" s="321"/>
      <c r="AU1082" s="321"/>
      <c r="AV1082" s="321"/>
      <c r="AW1082" s="321"/>
      <c r="AX1082" s="321"/>
      <c r="AY1082">
        <f>COUNTA($C$1082)</f>
        <v>1</v>
      </c>
    </row>
    <row r="1083" spans="1:51" ht="30" customHeight="1" x14ac:dyDescent="0.2">
      <c r="A1083" s="401">
        <v>8</v>
      </c>
      <c r="B1083" s="401">
        <v>1</v>
      </c>
      <c r="C1083" s="418" t="s">
        <v>873</v>
      </c>
      <c r="D1083" s="415"/>
      <c r="E1083" s="415"/>
      <c r="F1083" s="415"/>
      <c r="G1083" s="415"/>
      <c r="H1083" s="415"/>
      <c r="I1083" s="415"/>
      <c r="J1083" s="416">
        <v>4170005002442</v>
      </c>
      <c r="K1083" s="417"/>
      <c r="L1083" s="417"/>
      <c r="M1083" s="417"/>
      <c r="N1083" s="417"/>
      <c r="O1083" s="417"/>
      <c r="P1083" s="419" t="s">
        <v>877</v>
      </c>
      <c r="Q1083" s="317"/>
      <c r="R1083" s="317"/>
      <c r="S1083" s="317"/>
      <c r="T1083" s="317"/>
      <c r="U1083" s="317"/>
      <c r="V1083" s="317"/>
      <c r="W1083" s="317"/>
      <c r="X1083" s="317"/>
      <c r="Y1083" s="318">
        <v>2</v>
      </c>
      <c r="Z1083" s="319"/>
      <c r="AA1083" s="319"/>
      <c r="AB1083" s="320"/>
      <c r="AC1083" s="322" t="s">
        <v>363</v>
      </c>
      <c r="AD1083" s="323"/>
      <c r="AE1083" s="323"/>
      <c r="AF1083" s="323"/>
      <c r="AG1083" s="323"/>
      <c r="AH1083" s="324">
        <v>2</v>
      </c>
      <c r="AI1083" s="325"/>
      <c r="AJ1083" s="325"/>
      <c r="AK1083" s="325"/>
      <c r="AL1083" s="326">
        <v>88.2</v>
      </c>
      <c r="AM1083" s="327"/>
      <c r="AN1083" s="327"/>
      <c r="AO1083" s="328"/>
      <c r="AP1083" s="321"/>
      <c r="AQ1083" s="321"/>
      <c r="AR1083" s="321"/>
      <c r="AS1083" s="321"/>
      <c r="AT1083" s="321"/>
      <c r="AU1083" s="321"/>
      <c r="AV1083" s="321"/>
      <c r="AW1083" s="321"/>
      <c r="AX1083" s="321"/>
      <c r="AY1083">
        <f>COUNTA($C$1083)</f>
        <v>1</v>
      </c>
    </row>
    <row r="1084" spans="1:51" ht="30" customHeight="1" x14ac:dyDescent="0.2">
      <c r="A1084" s="401">
        <v>9</v>
      </c>
      <c r="B1084" s="401">
        <v>1</v>
      </c>
      <c r="C1084" s="418" t="s">
        <v>875</v>
      </c>
      <c r="D1084" s="415"/>
      <c r="E1084" s="415"/>
      <c r="F1084" s="415"/>
      <c r="G1084" s="415"/>
      <c r="H1084" s="415"/>
      <c r="I1084" s="415"/>
      <c r="J1084" s="416">
        <v>2180005014042</v>
      </c>
      <c r="K1084" s="417"/>
      <c r="L1084" s="417"/>
      <c r="M1084" s="417"/>
      <c r="N1084" s="417"/>
      <c r="O1084" s="417"/>
      <c r="P1084" s="419" t="s">
        <v>877</v>
      </c>
      <c r="Q1084" s="317"/>
      <c r="R1084" s="317"/>
      <c r="S1084" s="317"/>
      <c r="T1084" s="317"/>
      <c r="U1084" s="317"/>
      <c r="V1084" s="317"/>
      <c r="W1084" s="317"/>
      <c r="X1084" s="317"/>
      <c r="Y1084" s="318">
        <v>1</v>
      </c>
      <c r="Z1084" s="319"/>
      <c r="AA1084" s="319"/>
      <c r="AB1084" s="320"/>
      <c r="AC1084" s="322" t="s">
        <v>369</v>
      </c>
      <c r="AD1084" s="323"/>
      <c r="AE1084" s="323"/>
      <c r="AF1084" s="323"/>
      <c r="AG1084" s="323"/>
      <c r="AH1084" s="324">
        <v>4</v>
      </c>
      <c r="AI1084" s="325"/>
      <c r="AJ1084" s="325"/>
      <c r="AK1084" s="325"/>
      <c r="AL1084" s="326">
        <v>99.8</v>
      </c>
      <c r="AM1084" s="327"/>
      <c r="AN1084" s="327"/>
      <c r="AO1084" s="328"/>
      <c r="AP1084" s="321"/>
      <c r="AQ1084" s="321"/>
      <c r="AR1084" s="321"/>
      <c r="AS1084" s="321"/>
      <c r="AT1084" s="321"/>
      <c r="AU1084" s="321"/>
      <c r="AV1084" s="321"/>
      <c r="AW1084" s="321"/>
      <c r="AX1084" s="321"/>
      <c r="AY1084">
        <f>COUNTA($C$1084)</f>
        <v>1</v>
      </c>
    </row>
    <row r="1085" spans="1:51" ht="30" customHeight="1" x14ac:dyDescent="0.2">
      <c r="A1085" s="401">
        <v>10</v>
      </c>
      <c r="B1085" s="401">
        <v>1</v>
      </c>
      <c r="C1085" s="418" t="s">
        <v>876</v>
      </c>
      <c r="D1085" s="415"/>
      <c r="E1085" s="415"/>
      <c r="F1085" s="415"/>
      <c r="G1085" s="415"/>
      <c r="H1085" s="415"/>
      <c r="I1085" s="415"/>
      <c r="J1085" s="416">
        <v>5240001006562</v>
      </c>
      <c r="K1085" s="417"/>
      <c r="L1085" s="417"/>
      <c r="M1085" s="417"/>
      <c r="N1085" s="417"/>
      <c r="O1085" s="417"/>
      <c r="P1085" s="419" t="s">
        <v>877</v>
      </c>
      <c r="Q1085" s="317"/>
      <c r="R1085" s="317"/>
      <c r="S1085" s="317"/>
      <c r="T1085" s="317"/>
      <c r="U1085" s="317"/>
      <c r="V1085" s="317"/>
      <c r="W1085" s="317"/>
      <c r="X1085" s="317"/>
      <c r="Y1085" s="318">
        <v>1</v>
      </c>
      <c r="Z1085" s="319"/>
      <c r="AA1085" s="319"/>
      <c r="AB1085" s="320"/>
      <c r="AC1085" s="322" t="s">
        <v>369</v>
      </c>
      <c r="AD1085" s="323"/>
      <c r="AE1085" s="323"/>
      <c r="AF1085" s="323"/>
      <c r="AG1085" s="323"/>
      <c r="AH1085" s="324">
        <v>4</v>
      </c>
      <c r="AI1085" s="325"/>
      <c r="AJ1085" s="325"/>
      <c r="AK1085" s="325"/>
      <c r="AL1085" s="326">
        <v>93</v>
      </c>
      <c r="AM1085" s="327"/>
      <c r="AN1085" s="327"/>
      <c r="AO1085" s="328"/>
      <c r="AP1085" s="321"/>
      <c r="AQ1085" s="321"/>
      <c r="AR1085" s="321"/>
      <c r="AS1085" s="321"/>
      <c r="AT1085" s="321"/>
      <c r="AU1085" s="321"/>
      <c r="AV1085" s="321"/>
      <c r="AW1085" s="321"/>
      <c r="AX1085" s="321"/>
      <c r="AY1085">
        <f>COUNTA($C$1085)</f>
        <v>1</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0" t="s">
        <v>323</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338</v>
      </c>
      <c r="AM1106" s="960"/>
      <c r="AN1106" s="960"/>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262</v>
      </c>
      <c r="D1109" s="893"/>
      <c r="E1109" s="277" t="s">
        <v>261</v>
      </c>
      <c r="F1109" s="893"/>
      <c r="G1109" s="893"/>
      <c r="H1109" s="893"/>
      <c r="I1109" s="893"/>
      <c r="J1109" s="277" t="s">
        <v>295</v>
      </c>
      <c r="K1109" s="277"/>
      <c r="L1109" s="277"/>
      <c r="M1109" s="277"/>
      <c r="N1109" s="277"/>
      <c r="O1109" s="277"/>
      <c r="P1109" s="345" t="s">
        <v>27</v>
      </c>
      <c r="Q1109" s="345"/>
      <c r="R1109" s="345"/>
      <c r="S1109" s="345"/>
      <c r="T1109" s="345"/>
      <c r="U1109" s="345"/>
      <c r="V1109" s="345"/>
      <c r="W1109" s="345"/>
      <c r="X1109" s="345"/>
      <c r="Y1109" s="277" t="s">
        <v>297</v>
      </c>
      <c r="Z1109" s="893"/>
      <c r="AA1109" s="893"/>
      <c r="AB1109" s="893"/>
      <c r="AC1109" s="277" t="s">
        <v>244</v>
      </c>
      <c r="AD1109" s="277"/>
      <c r="AE1109" s="277"/>
      <c r="AF1109" s="277"/>
      <c r="AG1109" s="277"/>
      <c r="AH1109" s="345" t="s">
        <v>257</v>
      </c>
      <c r="AI1109" s="346"/>
      <c r="AJ1109" s="346"/>
      <c r="AK1109" s="346"/>
      <c r="AL1109" s="346" t="s">
        <v>21</v>
      </c>
      <c r="AM1109" s="346"/>
      <c r="AN1109" s="346"/>
      <c r="AO1109" s="896"/>
      <c r="AP1109" s="423" t="s">
        <v>324</v>
      </c>
      <c r="AQ1109" s="423"/>
      <c r="AR1109" s="423"/>
      <c r="AS1109" s="423"/>
      <c r="AT1109" s="423"/>
      <c r="AU1109" s="423"/>
      <c r="AV1109" s="423"/>
      <c r="AW1109" s="423"/>
      <c r="AX1109" s="423"/>
    </row>
    <row r="1110" spans="1:51" ht="30" customHeight="1" x14ac:dyDescent="0.2">
      <c r="A1110" s="401">
        <v>1</v>
      </c>
      <c r="B1110" s="401">
        <v>1</v>
      </c>
      <c r="C1110" s="895"/>
      <c r="D1110" s="895"/>
      <c r="E1110" s="262" t="s">
        <v>759</v>
      </c>
      <c r="F1110" s="894"/>
      <c r="G1110" s="894"/>
      <c r="H1110" s="894"/>
      <c r="I1110" s="894"/>
      <c r="J1110" s="416" t="s">
        <v>759</v>
      </c>
      <c r="K1110" s="417"/>
      <c r="L1110" s="417"/>
      <c r="M1110" s="417"/>
      <c r="N1110" s="417"/>
      <c r="O1110" s="417"/>
      <c r="P1110" s="419" t="s">
        <v>828</v>
      </c>
      <c r="Q1110" s="317"/>
      <c r="R1110" s="317"/>
      <c r="S1110" s="317"/>
      <c r="T1110" s="317"/>
      <c r="U1110" s="317"/>
      <c r="V1110" s="317"/>
      <c r="W1110" s="317"/>
      <c r="X1110" s="317"/>
      <c r="Y1110" s="318" t="s">
        <v>828</v>
      </c>
      <c r="Z1110" s="319"/>
      <c r="AA1110" s="319"/>
      <c r="AB1110" s="320"/>
      <c r="AC1110" s="322"/>
      <c r="AD1110" s="323"/>
      <c r="AE1110" s="323"/>
      <c r="AF1110" s="323"/>
      <c r="AG1110" s="323"/>
      <c r="AH1110" s="324" t="s">
        <v>748</v>
      </c>
      <c r="AI1110" s="325"/>
      <c r="AJ1110" s="325"/>
      <c r="AK1110" s="325"/>
      <c r="AL1110" s="326" t="s">
        <v>829</v>
      </c>
      <c r="AM1110" s="327"/>
      <c r="AN1110" s="327"/>
      <c r="AO1110" s="328"/>
      <c r="AP1110" s="321" t="s">
        <v>748</v>
      </c>
      <c r="AQ1110" s="321"/>
      <c r="AR1110" s="321"/>
      <c r="AS1110" s="321"/>
      <c r="AT1110" s="321"/>
      <c r="AU1110" s="321"/>
      <c r="AV1110" s="321"/>
      <c r="AW1110" s="321"/>
      <c r="AX1110" s="321"/>
    </row>
    <row r="1111" spans="1:51" ht="30" hidden="1" customHeight="1" x14ac:dyDescent="0.2">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89 Y798 Y795:Y796">
    <cfRule type="expression" dxfId="2795" priority="13699">
      <formula>IF(RIGHT(TEXT(Y789,"0.#"),1)=".",FALSE,TRUE)</formula>
    </cfRule>
    <cfRule type="expression" dxfId="2794" priority="13700">
      <formula>IF(RIGHT(TEXT(Y789,"0.#"),1)=".",TRUE,FALSE)</formula>
    </cfRule>
  </conditionalFormatting>
  <conditionalFormatting sqref="AU799">
    <cfRule type="expression" dxfId="2793" priority="13695">
      <formula>IF(RIGHT(TEXT(AU799,"0.#"),1)=".",FALSE,TRUE)</formula>
    </cfRule>
    <cfRule type="expression" dxfId="2792" priority="13696">
      <formula>IF(RIGHT(TEXT(AU799,"0.#"),1)=".",TRUE,FALSE)</formula>
    </cfRule>
  </conditionalFormatting>
  <conditionalFormatting sqref="AU791 AU789 AU797:AU798 AU794:AU795">
    <cfRule type="expression" dxfId="2791" priority="13693">
      <formula>IF(RIGHT(TEXT(AU789,"0.#"),1)=".",FALSE,TRUE)</formula>
    </cfRule>
    <cfRule type="expression" dxfId="2790" priority="13694">
      <formula>IF(RIGHT(TEXT(AU789,"0.#"),1)=".",TRUE,FALSE)</formula>
    </cfRule>
  </conditionalFormatting>
  <conditionalFormatting sqref="Y829 Y816 Y803">
    <cfRule type="expression" dxfId="2789" priority="13679">
      <formula>IF(RIGHT(TEXT(Y803,"0.#"),1)=".",FALSE,TRUE)</formula>
    </cfRule>
    <cfRule type="expression" dxfId="2788" priority="13680">
      <formula>IF(RIGHT(TEXT(Y803,"0.#"),1)=".",TRUE,FALSE)</formula>
    </cfRule>
  </conditionalFormatting>
  <conditionalFormatting sqref="Y838 Y825 Y812">
    <cfRule type="expression" dxfId="2787" priority="13677">
      <formula>IF(RIGHT(TEXT(Y812,"0.#"),1)=".",FALSE,TRUE)</formula>
    </cfRule>
    <cfRule type="expression" dxfId="2786" priority="13678">
      <formula>IF(RIGHT(TEXT(Y812,"0.#"),1)=".",TRUE,FALSE)</formula>
    </cfRule>
  </conditionalFormatting>
  <conditionalFormatting sqref="AU829 AU816 AU803">
    <cfRule type="expression" dxfId="2785" priority="13673">
      <formula>IF(RIGHT(TEXT(AU803,"0.#"),1)=".",FALSE,TRUE)</formula>
    </cfRule>
    <cfRule type="expression" dxfId="2784" priority="13674">
      <formula>IF(RIGHT(TEXT(AU803,"0.#"),1)=".",TRUE,FALSE)</formula>
    </cfRule>
  </conditionalFormatting>
  <conditionalFormatting sqref="AU838 AU825 AU812">
    <cfRule type="expression" dxfId="2783" priority="13671">
      <formula>IF(RIGHT(TEXT(AU812,"0.#"),1)=".",FALSE,TRUE)</formula>
    </cfRule>
    <cfRule type="expression" dxfId="2782" priority="13672">
      <formula>IF(RIGHT(TEXT(AU812,"0.#"),1)=".",TRUE,FALSE)</formula>
    </cfRule>
  </conditionalFormatting>
  <conditionalFormatting sqref="AU830:AU837 AU828 AU817:AU824 AU815 AU804:AU811 AU802">
    <cfRule type="expression" dxfId="2781" priority="13669">
      <formula>IF(RIGHT(TEXT(AU802,"0.#"),1)=".",FALSE,TRUE)</formula>
    </cfRule>
    <cfRule type="expression" dxfId="2780" priority="13670">
      <formula>IF(RIGHT(TEXT(AU802,"0.#"),1)=".",TRUE,FALSE)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AU796">
    <cfRule type="expression" dxfId="717" priority="21">
      <formula>IF(RIGHT(TEXT(AU796,"0.#"),1)=".",FALSE,TRUE)</formula>
    </cfRule>
    <cfRule type="expression" dxfId="716" priority="22">
      <formula>IF(RIGHT(TEXT(AU796,"0.#"),1)=".",TRUE,FALSE)</formula>
    </cfRule>
  </conditionalFormatting>
  <conditionalFormatting sqref="AU790">
    <cfRule type="expression" dxfId="715" priority="19">
      <formula>IF(RIGHT(TEXT(AU790,"0.#"),1)=".",FALSE,TRUE)</formula>
    </cfRule>
    <cfRule type="expression" dxfId="714" priority="20">
      <formula>IF(RIGHT(TEXT(AU790,"0.#"),1)=".",TRUE,FALSE)</formula>
    </cfRule>
  </conditionalFormatting>
  <conditionalFormatting sqref="AU793">
    <cfRule type="expression" dxfId="713" priority="17">
      <formula>IF(RIGHT(TEXT(AU793,"0.#"),1)=".",FALSE,TRUE)</formula>
    </cfRule>
    <cfRule type="expression" dxfId="712" priority="18">
      <formula>IF(RIGHT(TEXT(AU793,"0.#"),1)=".",TRUE,FALSE)</formula>
    </cfRule>
  </conditionalFormatting>
  <conditionalFormatting sqref="AU792">
    <cfRule type="expression" dxfId="711" priority="15">
      <formula>IF(RIGHT(TEXT(AU792,"0.#"),1)=".",FALSE,TRUE)</formula>
    </cfRule>
    <cfRule type="expression" dxfId="710" priority="16">
      <formula>IF(RIGHT(TEXT(AU792,"0.#"),1)=".",TRUE,FALSE)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797">
    <cfRule type="expression" dxfId="707" priority="7">
      <formula>IF(RIGHT(TEXT(Y797,"0.#"),1)=".",FALSE,TRUE)</formula>
    </cfRule>
    <cfRule type="expression" dxfId="706" priority="8">
      <formula>IF(RIGHT(TEXT(Y797,"0.#"),1)=".",TRUE,FALSE)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2">
    <cfRule type="expression" dxfId="703" priority="3">
      <formula>IF(RIGHT(TEXT(Y792,"0.#"),1)=".",FALSE,TRUE)</formula>
    </cfRule>
    <cfRule type="expression" dxfId="702" priority="4">
      <formula>IF(RIGHT(TEXT(Y792,"0.#"),1)=".",TRUE,FALSE)</formula>
    </cfRule>
  </conditionalFormatting>
  <conditionalFormatting sqref="Y793">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50" max="49" man="1"/>
    <brk id="483" max="49" man="1"/>
    <brk id="735" max="49" man="1"/>
    <brk id="786" max="49" man="1"/>
    <brk id="10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363</v>
      </c>
      <c r="AI2" s="51" t="s">
        <v>396</v>
      </c>
      <c r="AK2" s="51" t="s">
        <v>259</v>
      </c>
      <c r="AM2" s="82"/>
      <c r="AN2" s="82"/>
      <c r="AP2" s="53"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663</v>
      </c>
      <c r="W3" s="32" t="s">
        <v>150</v>
      </c>
      <c r="Y3" s="32" t="s">
        <v>69</v>
      </c>
      <c r="Z3" s="32" t="s">
        <v>538</v>
      </c>
      <c r="AA3" s="94" t="s">
        <v>501</v>
      </c>
      <c r="AB3" s="94" t="s">
        <v>632</v>
      </c>
      <c r="AC3" s="95" t="s">
        <v>136</v>
      </c>
      <c r="AD3" s="28"/>
      <c r="AE3" s="43" t="s">
        <v>175</v>
      </c>
      <c r="AF3" s="30"/>
      <c r="AG3" s="53" t="s">
        <v>364</v>
      </c>
      <c r="AI3" s="51" t="s">
        <v>252</v>
      </c>
      <c r="AK3" s="51" t="str">
        <f>CHAR(CODE(AK2)+1)</f>
        <v>B</v>
      </c>
      <c r="AM3" s="82"/>
      <c r="AN3" s="82"/>
      <c r="AP3" s="53"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664</v>
      </c>
      <c r="W4" s="32" t="s">
        <v>151</v>
      </c>
      <c r="Y4" s="32" t="s">
        <v>408</v>
      </c>
      <c r="Z4" s="32" t="s">
        <v>539</v>
      </c>
      <c r="AA4" s="94" t="s">
        <v>502</v>
      </c>
      <c r="AB4" s="94" t="s">
        <v>633</v>
      </c>
      <c r="AC4" s="94" t="s">
        <v>137</v>
      </c>
      <c r="AD4" s="28"/>
      <c r="AE4" s="43" t="s">
        <v>176</v>
      </c>
      <c r="AF4" s="30"/>
      <c r="AG4" s="53" t="s">
        <v>365</v>
      </c>
      <c r="AI4" s="51" t="s">
        <v>254</v>
      </c>
      <c r="AK4" s="51" t="str">
        <f t="shared" ref="AK4:AK49" si="7">CHAR(CODE(AK3)+1)</f>
        <v>C</v>
      </c>
      <c r="AM4" s="82"/>
      <c r="AN4" s="82"/>
      <c r="AP4" s="53" t="s">
        <v>365</v>
      </c>
    </row>
    <row r="5" spans="1:42" ht="13.5" customHeight="1" x14ac:dyDescent="0.2">
      <c r="A5" s="14" t="s">
        <v>88</v>
      </c>
      <c r="B5" s="15" t="s">
        <v>747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688</v>
      </c>
      <c r="Y5" s="32" t="s">
        <v>409</v>
      </c>
      <c r="Z5" s="32" t="s">
        <v>540</v>
      </c>
      <c r="AA5" s="94" t="s">
        <v>503</v>
      </c>
      <c r="AB5" s="94" t="s">
        <v>634</v>
      </c>
      <c r="AC5" s="94" t="s">
        <v>177</v>
      </c>
      <c r="AD5" s="31"/>
      <c r="AE5" s="43" t="s">
        <v>375</v>
      </c>
      <c r="AF5" s="30"/>
      <c r="AG5" s="53" t="s">
        <v>366</v>
      </c>
      <c r="AI5" s="51" t="s">
        <v>405</v>
      </c>
      <c r="AK5" s="51" t="str">
        <f t="shared" si="7"/>
        <v>D</v>
      </c>
      <c r="AP5" s="53" t="s">
        <v>366</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377</v>
      </c>
      <c r="W6" s="32" t="s">
        <v>152</v>
      </c>
      <c r="Y6" s="32" t="s">
        <v>410</v>
      </c>
      <c r="Z6" s="32" t="s">
        <v>541</v>
      </c>
      <c r="AA6" s="94" t="s">
        <v>504</v>
      </c>
      <c r="AB6" s="94" t="s">
        <v>635</v>
      </c>
      <c r="AC6" s="94" t="s">
        <v>138</v>
      </c>
      <c r="AD6" s="31"/>
      <c r="AE6" s="43" t="s">
        <v>373</v>
      </c>
      <c r="AF6" s="30"/>
      <c r="AG6" s="53" t="s">
        <v>367</v>
      </c>
      <c r="AI6" s="51" t="s">
        <v>406</v>
      </c>
      <c r="AK6" s="51" t="str">
        <f>CHAR(CODE(AK5)+1)</f>
        <v>E</v>
      </c>
      <c r="AP6" s="53" t="s">
        <v>367</v>
      </c>
    </row>
    <row r="7" spans="1:42" ht="13.5" customHeight="1" x14ac:dyDescent="0.2">
      <c r="A7" s="14" t="s">
        <v>90</v>
      </c>
      <c r="B7" s="15"/>
      <c r="C7" s="13" t="str">
        <f t="shared" si="0"/>
        <v/>
      </c>
      <c r="D7" s="13" t="str">
        <f t="shared" si="8"/>
        <v>海洋政策</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411</v>
      </c>
      <c r="Z7" s="32" t="s">
        <v>542</v>
      </c>
      <c r="AA7" s="94" t="s">
        <v>505</v>
      </c>
      <c r="AB7" s="94" t="s">
        <v>636</v>
      </c>
      <c r="AC7" s="31"/>
      <c r="AD7" s="31"/>
      <c r="AE7" s="32" t="s">
        <v>138</v>
      </c>
      <c r="AF7" s="30"/>
      <c r="AG7" s="53" t="s">
        <v>368</v>
      </c>
      <c r="AH7" s="85"/>
      <c r="AI7" s="53" t="s">
        <v>390</v>
      </c>
      <c r="AK7" s="51" t="str">
        <f>CHAR(CODE(AK6)+1)</f>
        <v>F</v>
      </c>
      <c r="AP7" s="53" t="s">
        <v>368</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403</v>
      </c>
      <c r="W8" s="32" t="s">
        <v>154</v>
      </c>
      <c r="Y8" s="32" t="s">
        <v>412</v>
      </c>
      <c r="Z8" s="32" t="s">
        <v>543</v>
      </c>
      <c r="AA8" s="94" t="s">
        <v>506</v>
      </c>
      <c r="AB8" s="94" t="s">
        <v>637</v>
      </c>
      <c r="AC8" s="31"/>
      <c r="AD8" s="31"/>
      <c r="AE8" s="31"/>
      <c r="AF8" s="30"/>
      <c r="AG8" s="53" t="s">
        <v>369</v>
      </c>
      <c r="AI8" s="51" t="s">
        <v>391</v>
      </c>
      <c r="AK8" s="51" t="str">
        <f t="shared" si="7"/>
        <v>G</v>
      </c>
      <c r="AP8" s="53" t="s">
        <v>369</v>
      </c>
    </row>
    <row r="9" spans="1:42" ht="13.5" customHeight="1" x14ac:dyDescent="0.2">
      <c r="A9" s="14" t="s">
        <v>92</v>
      </c>
      <c r="B9" s="15"/>
      <c r="C9" s="13" t="str">
        <f t="shared" si="0"/>
        <v/>
      </c>
      <c r="D9" s="13" t="str">
        <f t="shared" si="8"/>
        <v>海洋政策</v>
      </c>
      <c r="F9" s="18" t="s">
        <v>299</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370</v>
      </c>
      <c r="AI9" s="81"/>
      <c r="AK9" s="51" t="str">
        <f t="shared" si="7"/>
        <v>H</v>
      </c>
      <c r="AP9" s="53" t="s">
        <v>370</v>
      </c>
    </row>
    <row r="10" spans="1:42" ht="13.5" customHeight="1" x14ac:dyDescent="0.2">
      <c r="A10" s="14" t="s">
        <v>321</v>
      </c>
      <c r="B10" s="15"/>
      <c r="C10" s="13" t="str">
        <f t="shared" si="0"/>
        <v/>
      </c>
      <c r="D10" s="13" t="str">
        <f t="shared" si="8"/>
        <v>海洋政策</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414</v>
      </c>
      <c r="Z10" s="32" t="s">
        <v>545</v>
      </c>
      <c r="AA10" s="94" t="s">
        <v>508</v>
      </c>
      <c r="AB10" s="94" t="s">
        <v>639</v>
      </c>
      <c r="AC10" s="31"/>
      <c r="AD10" s="31"/>
      <c r="AE10" s="31"/>
      <c r="AF10" s="30"/>
      <c r="AG10" s="53" t="s">
        <v>353</v>
      </c>
      <c r="AK10" s="51" t="str">
        <f t="shared" si="7"/>
        <v>I</v>
      </c>
      <c r="AP10" s="51" t="s">
        <v>351</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356</v>
      </c>
      <c r="AK11" s="51"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354</v>
      </c>
      <c r="AK12" s="51"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355</v>
      </c>
      <c r="AK13" s="51"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2">
      <c r="A20" s="14" t="s">
        <v>309</v>
      </c>
      <c r="B20" s="15"/>
      <c r="C20" s="13" t="str">
        <f t="shared" si="9"/>
        <v/>
      </c>
      <c r="D20" s="13" t="str">
        <f t="shared" si="8"/>
        <v>海洋政策</v>
      </c>
      <c r="F20" s="18" t="s">
        <v>308</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2">
      <c r="A21" s="14" t="s">
        <v>310</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2">
      <c r="A22" s="14" t="s">
        <v>311</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2">
      <c r="A23" s="14" t="s">
        <v>312</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2">
      <c r="A24" s="88" t="s">
        <v>394</v>
      </c>
      <c r="B24" s="15"/>
      <c r="C24" s="13" t="str">
        <f t="shared" si="9"/>
        <v/>
      </c>
      <c r="D24" s="13" t="str">
        <f>IF(C24="",D23,IF(D23&lt;&gt;"",CONCATENATE(D23,"、",C24),C24))</f>
        <v>海洋政策</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2">
      <c r="A38" s="13"/>
      <c r="B38" s="13"/>
      <c r="F38" s="13"/>
      <c r="G38" s="19"/>
      <c r="K38" s="13"/>
      <c r="L38" s="13"/>
      <c r="O38" s="13"/>
      <c r="P38" s="13"/>
      <c r="Q38" s="19"/>
      <c r="T38" s="13"/>
      <c r="U38" s="32" t="s">
        <v>378</v>
      </c>
      <c r="Y38" s="32" t="s">
        <v>442</v>
      </c>
      <c r="Z38" s="32" t="s">
        <v>573</v>
      </c>
      <c r="AF38" s="30"/>
      <c r="AK38" s="51" t="str">
        <f t="shared" si="7"/>
        <v>k</v>
      </c>
    </row>
    <row r="39" spans="1:37" x14ac:dyDescent="0.2">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2">
      <c r="A40" s="13"/>
      <c r="B40" s="13"/>
      <c r="F40" s="13"/>
      <c r="G40" s="19"/>
      <c r="K40" s="13"/>
      <c r="L40" s="13"/>
      <c r="O40" s="13"/>
      <c r="P40" s="13"/>
      <c r="Q40" s="19"/>
      <c r="T40" s="13"/>
      <c r="Y40" s="32" t="s">
        <v>444</v>
      </c>
      <c r="Z40" s="32" t="s">
        <v>575</v>
      </c>
      <c r="AF40" s="30"/>
      <c r="AK40" s="51" t="str">
        <f t="shared" si="7"/>
        <v>m</v>
      </c>
    </row>
    <row r="41" spans="1:37" x14ac:dyDescent="0.2">
      <c r="A41" s="13"/>
      <c r="B41" s="13"/>
      <c r="F41" s="13"/>
      <c r="G41" s="19"/>
      <c r="K41" s="13"/>
      <c r="L41" s="13"/>
      <c r="O41" s="13"/>
      <c r="P41" s="13"/>
      <c r="Q41" s="19"/>
      <c r="T41" s="13"/>
      <c r="Y41" s="32" t="s">
        <v>445</v>
      </c>
      <c r="Z41" s="32" t="s">
        <v>576</v>
      </c>
      <c r="AF41" s="30"/>
      <c r="AK41" s="51" t="str">
        <f t="shared" si="7"/>
        <v>n</v>
      </c>
    </row>
    <row r="42" spans="1:37" x14ac:dyDescent="0.2">
      <c r="A42" s="13"/>
      <c r="B42" s="13"/>
      <c r="F42" s="13"/>
      <c r="G42" s="19"/>
      <c r="K42" s="13"/>
      <c r="L42" s="13"/>
      <c r="O42" s="13"/>
      <c r="P42" s="13"/>
      <c r="Q42" s="19"/>
      <c r="T42" s="13"/>
      <c r="Y42" s="32" t="s">
        <v>446</v>
      </c>
      <c r="Z42" s="32" t="s">
        <v>577</v>
      </c>
      <c r="AF42" s="30"/>
      <c r="AK42" s="51" t="str">
        <f t="shared" si="7"/>
        <v>o</v>
      </c>
    </row>
    <row r="43" spans="1:37" x14ac:dyDescent="0.2">
      <c r="A43" s="13"/>
      <c r="B43" s="13"/>
      <c r="F43" s="13"/>
      <c r="G43" s="19"/>
      <c r="K43" s="13"/>
      <c r="L43" s="13"/>
      <c r="O43" s="13"/>
      <c r="P43" s="13"/>
      <c r="Q43" s="19"/>
      <c r="T43" s="13"/>
      <c r="Y43" s="32" t="s">
        <v>447</v>
      </c>
      <c r="Z43" s="32" t="s">
        <v>578</v>
      </c>
      <c r="AF43" s="30"/>
      <c r="AK43" s="51" t="str">
        <f t="shared" si="7"/>
        <v>p</v>
      </c>
    </row>
    <row r="44" spans="1:37" x14ac:dyDescent="0.2">
      <c r="A44" s="13"/>
      <c r="B44" s="13"/>
      <c r="F44" s="13"/>
      <c r="G44" s="19"/>
      <c r="K44" s="13"/>
      <c r="L44" s="13"/>
      <c r="O44" s="13"/>
      <c r="P44" s="13"/>
      <c r="Q44" s="19"/>
      <c r="T44" s="13"/>
      <c r="Y44" s="32" t="s">
        <v>448</v>
      </c>
      <c r="Z44" s="32" t="s">
        <v>579</v>
      </c>
      <c r="AF44" s="30"/>
      <c r="AK44" s="51" t="str">
        <f t="shared" si="7"/>
        <v>q</v>
      </c>
    </row>
    <row r="45" spans="1:37" x14ac:dyDescent="0.2">
      <c r="A45" s="13"/>
      <c r="B45" s="13"/>
      <c r="F45" s="13"/>
      <c r="G45" s="19"/>
      <c r="K45" s="13"/>
      <c r="L45" s="13"/>
      <c r="O45" s="13"/>
      <c r="P45" s="13"/>
      <c r="Q45" s="19"/>
      <c r="T45" s="13"/>
      <c r="Y45" s="32" t="s">
        <v>449</v>
      </c>
      <c r="Z45" s="32" t="s">
        <v>580</v>
      </c>
      <c r="AF45" s="30"/>
      <c r="AK45" s="51" t="str">
        <f t="shared" si="7"/>
        <v>r</v>
      </c>
    </row>
    <row r="46" spans="1:37" x14ac:dyDescent="0.2">
      <c r="A46" s="13"/>
      <c r="B46" s="13"/>
      <c r="F46" s="13"/>
      <c r="G46" s="19"/>
      <c r="K46" s="13"/>
      <c r="L46" s="13"/>
      <c r="O46" s="13"/>
      <c r="P46" s="13"/>
      <c r="Q46" s="19"/>
      <c r="T46" s="13"/>
      <c r="Y46" s="32" t="s">
        <v>450</v>
      </c>
      <c r="Z46" s="32" t="s">
        <v>581</v>
      </c>
      <c r="AF46" s="30"/>
      <c r="AK46" s="51" t="str">
        <f t="shared" si="7"/>
        <v>s</v>
      </c>
    </row>
    <row r="47" spans="1:37" x14ac:dyDescent="0.2">
      <c r="A47" s="13"/>
      <c r="B47" s="13"/>
      <c r="F47" s="13"/>
      <c r="G47" s="19"/>
      <c r="K47" s="13"/>
      <c r="L47" s="13"/>
      <c r="O47" s="13"/>
      <c r="P47" s="13"/>
      <c r="Q47" s="19"/>
      <c r="T47" s="13"/>
      <c r="Y47" s="32" t="s">
        <v>451</v>
      </c>
      <c r="Z47" s="32" t="s">
        <v>582</v>
      </c>
      <c r="AF47" s="30"/>
      <c r="AK47" s="51" t="str">
        <f t="shared" si="7"/>
        <v>t</v>
      </c>
    </row>
    <row r="48" spans="1:37" x14ac:dyDescent="0.2">
      <c r="A48" s="13"/>
      <c r="B48" s="13"/>
      <c r="F48" s="13"/>
      <c r="G48" s="19"/>
      <c r="K48" s="13"/>
      <c r="L48" s="13"/>
      <c r="O48" s="13"/>
      <c r="P48" s="13"/>
      <c r="Q48" s="19"/>
      <c r="T48" s="13"/>
      <c r="Y48" s="32" t="s">
        <v>452</v>
      </c>
      <c r="Z48" s="32" t="s">
        <v>583</v>
      </c>
      <c r="AF48" s="30"/>
      <c r="AK48" s="51" t="str">
        <f t="shared" si="7"/>
        <v>u</v>
      </c>
    </row>
    <row r="49" spans="1:37" x14ac:dyDescent="0.2">
      <c r="A49" s="13"/>
      <c r="B49" s="13"/>
      <c r="F49" s="13"/>
      <c r="G49" s="19"/>
      <c r="K49" s="13"/>
      <c r="L49" s="13"/>
      <c r="O49" s="13"/>
      <c r="P49" s="13"/>
      <c r="Q49" s="19"/>
      <c r="T49" s="13"/>
      <c r="Y49" s="32" t="s">
        <v>453</v>
      </c>
      <c r="Z49" s="32" t="s">
        <v>584</v>
      </c>
      <c r="AF49" s="30"/>
      <c r="AK49" s="51" t="str">
        <f t="shared" si="7"/>
        <v>v</v>
      </c>
    </row>
    <row r="50" spans="1:37" x14ac:dyDescent="0.2">
      <c r="A50" s="13"/>
      <c r="B50" s="13"/>
      <c r="F50" s="13"/>
      <c r="G50" s="19"/>
      <c r="K50" s="13"/>
      <c r="L50" s="13"/>
      <c r="O50" s="13"/>
      <c r="P50" s="13"/>
      <c r="Q50" s="19"/>
      <c r="T50" s="13"/>
      <c r="Y50" s="32" t="s">
        <v>454</v>
      </c>
      <c r="Z50" s="32" t="s">
        <v>585</v>
      </c>
      <c r="AF50" s="30"/>
    </row>
    <row r="51" spans="1:37" x14ac:dyDescent="0.2">
      <c r="A51" s="13"/>
      <c r="B51" s="13"/>
      <c r="F51" s="13"/>
      <c r="G51" s="19"/>
      <c r="K51" s="13"/>
      <c r="L51" s="13"/>
      <c r="O51" s="13"/>
      <c r="P51" s="13"/>
      <c r="Q51" s="19"/>
      <c r="T51" s="13"/>
      <c r="Y51" s="32" t="s">
        <v>455</v>
      </c>
      <c r="Z51" s="32" t="s">
        <v>586</v>
      </c>
      <c r="AF51" s="30"/>
    </row>
    <row r="52" spans="1:37" x14ac:dyDescent="0.2">
      <c r="A52" s="13"/>
      <c r="B52" s="13"/>
      <c r="F52" s="13"/>
      <c r="G52" s="19"/>
      <c r="K52" s="13"/>
      <c r="L52" s="13"/>
      <c r="O52" s="13"/>
      <c r="P52" s="13"/>
      <c r="Q52" s="19"/>
      <c r="T52" s="13"/>
      <c r="Y52" s="32" t="s">
        <v>456</v>
      </c>
      <c r="Z52" s="32" t="s">
        <v>587</v>
      </c>
      <c r="AF52" s="30"/>
    </row>
    <row r="53" spans="1:37" x14ac:dyDescent="0.2">
      <c r="A53" s="13"/>
      <c r="B53" s="13"/>
      <c r="F53" s="13"/>
      <c r="G53" s="19"/>
      <c r="K53" s="13"/>
      <c r="L53" s="13"/>
      <c r="O53" s="13"/>
      <c r="P53" s="13"/>
      <c r="Q53" s="19"/>
      <c r="T53" s="13"/>
      <c r="Y53" s="32" t="s">
        <v>457</v>
      </c>
      <c r="Z53" s="32" t="s">
        <v>588</v>
      </c>
      <c r="AF53" s="30"/>
    </row>
    <row r="54" spans="1:37" x14ac:dyDescent="0.2">
      <c r="A54" s="13"/>
      <c r="B54" s="13"/>
      <c r="F54" s="13"/>
      <c r="G54" s="19"/>
      <c r="K54" s="13"/>
      <c r="L54" s="13"/>
      <c r="O54" s="13"/>
      <c r="P54" s="20"/>
      <c r="Q54" s="19"/>
      <c r="T54" s="13"/>
      <c r="Y54" s="32" t="s">
        <v>458</v>
      </c>
      <c r="Z54" s="32" t="s">
        <v>589</v>
      </c>
      <c r="AF54" s="30"/>
    </row>
    <row r="55" spans="1:37" x14ac:dyDescent="0.2">
      <c r="A55" s="13"/>
      <c r="B55" s="13"/>
      <c r="F55" s="13"/>
      <c r="G55" s="19"/>
      <c r="K55" s="13"/>
      <c r="L55" s="13"/>
      <c r="O55" s="13"/>
      <c r="P55" s="13"/>
      <c r="Q55" s="19"/>
      <c r="T55" s="13"/>
      <c r="Y55" s="32" t="s">
        <v>459</v>
      </c>
      <c r="Z55" s="32" t="s">
        <v>590</v>
      </c>
      <c r="AF55" s="30"/>
    </row>
    <row r="56" spans="1:37" x14ac:dyDescent="0.2">
      <c r="A56" s="13"/>
      <c r="B56" s="13"/>
      <c r="F56" s="13"/>
      <c r="G56" s="19"/>
      <c r="K56" s="13"/>
      <c r="L56" s="13"/>
      <c r="O56" s="13"/>
      <c r="P56" s="13"/>
      <c r="Q56" s="19"/>
      <c r="T56" s="13"/>
      <c r="Y56" s="32" t="s">
        <v>460</v>
      </c>
      <c r="Z56" s="32" t="s">
        <v>591</v>
      </c>
      <c r="AF56" s="30"/>
    </row>
    <row r="57" spans="1:37" x14ac:dyDescent="0.2">
      <c r="A57" s="13"/>
      <c r="B57" s="13"/>
      <c r="F57" s="13"/>
      <c r="G57" s="19"/>
      <c r="K57" s="13"/>
      <c r="L57" s="13"/>
      <c r="O57" s="13"/>
      <c r="P57" s="13"/>
      <c r="Q57" s="19"/>
      <c r="T57" s="13"/>
      <c r="Y57" s="32" t="s">
        <v>461</v>
      </c>
      <c r="Z57" s="32" t="s">
        <v>592</v>
      </c>
      <c r="AF57" s="30"/>
    </row>
    <row r="58" spans="1:37" x14ac:dyDescent="0.2">
      <c r="A58" s="13"/>
      <c r="B58" s="13"/>
      <c r="F58" s="13"/>
      <c r="G58" s="19"/>
      <c r="K58" s="13"/>
      <c r="L58" s="13"/>
      <c r="O58" s="13"/>
      <c r="P58" s="13"/>
      <c r="Q58" s="19"/>
      <c r="T58" s="13"/>
      <c r="Y58" s="32" t="s">
        <v>462</v>
      </c>
      <c r="Z58" s="32" t="s">
        <v>593</v>
      </c>
      <c r="AF58" s="30"/>
    </row>
    <row r="59" spans="1:37" x14ac:dyDescent="0.2">
      <c r="A59" s="13"/>
      <c r="B59" s="13"/>
      <c r="F59" s="13"/>
      <c r="G59" s="19"/>
      <c r="K59" s="13"/>
      <c r="L59" s="13"/>
      <c r="O59" s="13"/>
      <c r="P59" s="13"/>
      <c r="Q59" s="19"/>
      <c r="T59" s="13"/>
      <c r="Y59" s="32" t="s">
        <v>463</v>
      </c>
      <c r="Z59" s="32" t="s">
        <v>594</v>
      </c>
      <c r="AF59" s="30"/>
    </row>
    <row r="60" spans="1:37" x14ac:dyDescent="0.2">
      <c r="A60" s="13"/>
      <c r="B60" s="13"/>
      <c r="F60" s="13"/>
      <c r="G60" s="19"/>
      <c r="K60" s="13"/>
      <c r="L60" s="13"/>
      <c r="O60" s="13"/>
      <c r="P60" s="13"/>
      <c r="Q60" s="19"/>
      <c r="T60" s="13"/>
      <c r="Y60" s="32" t="s">
        <v>464</v>
      </c>
      <c r="Z60" s="32" t="s">
        <v>595</v>
      </c>
      <c r="AF60" s="30"/>
    </row>
    <row r="61" spans="1:37" x14ac:dyDescent="0.2">
      <c r="A61" s="13"/>
      <c r="B61" s="13"/>
      <c r="F61" s="13"/>
      <c r="G61" s="19"/>
      <c r="K61" s="13"/>
      <c r="L61" s="13"/>
      <c r="O61" s="13"/>
      <c r="P61" s="13"/>
      <c r="Q61" s="19"/>
      <c r="T61" s="13"/>
      <c r="Y61" s="32" t="s">
        <v>465</v>
      </c>
      <c r="Z61" s="32" t="s">
        <v>596</v>
      </c>
      <c r="AF61" s="30"/>
    </row>
    <row r="62" spans="1:37" x14ac:dyDescent="0.2">
      <c r="A62" s="13"/>
      <c r="B62" s="13"/>
      <c r="F62" s="13"/>
      <c r="G62" s="19"/>
      <c r="K62" s="13"/>
      <c r="L62" s="13"/>
      <c r="O62" s="13"/>
      <c r="P62" s="13"/>
      <c r="Q62" s="19"/>
      <c r="T62" s="13"/>
      <c r="Y62" s="32" t="s">
        <v>466</v>
      </c>
      <c r="Z62" s="32" t="s">
        <v>597</v>
      </c>
      <c r="AF62" s="30"/>
    </row>
    <row r="63" spans="1:37" x14ac:dyDescent="0.2">
      <c r="A63" s="13"/>
      <c r="B63" s="13"/>
      <c r="F63" s="13"/>
      <c r="G63" s="19"/>
      <c r="K63" s="13"/>
      <c r="L63" s="13"/>
      <c r="O63" s="13"/>
      <c r="P63" s="13"/>
      <c r="Q63" s="19"/>
      <c r="T63" s="13"/>
      <c r="Y63" s="32" t="s">
        <v>467</v>
      </c>
      <c r="Z63" s="32" t="s">
        <v>598</v>
      </c>
      <c r="AF63" s="30"/>
    </row>
    <row r="64" spans="1:37" x14ac:dyDescent="0.2">
      <c r="A64" s="13"/>
      <c r="B64" s="13"/>
      <c r="F64" s="13"/>
      <c r="G64" s="19"/>
      <c r="K64" s="13"/>
      <c r="L64" s="13"/>
      <c r="O64" s="13"/>
      <c r="P64" s="13"/>
      <c r="Q64" s="19"/>
      <c r="T64" s="13"/>
      <c r="Y64" s="32" t="s">
        <v>468</v>
      </c>
      <c r="Z64" s="32" t="s">
        <v>599</v>
      </c>
      <c r="AF64" s="30"/>
    </row>
    <row r="65" spans="1:32" x14ac:dyDescent="0.2">
      <c r="A65" s="13"/>
      <c r="B65" s="13"/>
      <c r="F65" s="13"/>
      <c r="G65" s="19"/>
      <c r="K65" s="13"/>
      <c r="L65" s="13"/>
      <c r="O65" s="13"/>
      <c r="P65" s="13"/>
      <c r="Q65" s="19"/>
      <c r="T65" s="13"/>
      <c r="Y65" s="32" t="s">
        <v>469</v>
      </c>
      <c r="Z65" s="32" t="s">
        <v>600</v>
      </c>
      <c r="AF65" s="30"/>
    </row>
    <row r="66" spans="1:32" x14ac:dyDescent="0.2">
      <c r="A66" s="13"/>
      <c r="B66" s="13"/>
      <c r="F66" s="13"/>
      <c r="G66" s="19"/>
      <c r="K66" s="13"/>
      <c r="L66" s="13"/>
      <c r="O66" s="13"/>
      <c r="P66" s="13"/>
      <c r="Q66" s="19"/>
      <c r="T66" s="13"/>
      <c r="Y66" s="32" t="s">
        <v>71</v>
      </c>
      <c r="Z66" s="32" t="s">
        <v>601</v>
      </c>
      <c r="AF66" s="30"/>
    </row>
    <row r="67" spans="1:32" x14ac:dyDescent="0.2">
      <c r="A67" s="13"/>
      <c r="B67" s="13"/>
      <c r="F67" s="13"/>
      <c r="G67" s="19"/>
      <c r="K67" s="13"/>
      <c r="L67" s="13"/>
      <c r="O67" s="13"/>
      <c r="P67" s="13"/>
      <c r="Q67" s="19"/>
      <c r="T67" s="13"/>
      <c r="Y67" s="32" t="s">
        <v>470</v>
      </c>
      <c r="Z67" s="32" t="s">
        <v>602</v>
      </c>
      <c r="AF67" s="30"/>
    </row>
    <row r="68" spans="1:32" x14ac:dyDescent="0.2">
      <c r="A68" s="13"/>
      <c r="B68" s="13"/>
      <c r="F68" s="13"/>
      <c r="G68" s="19"/>
      <c r="K68" s="13"/>
      <c r="L68" s="13"/>
      <c r="O68" s="13"/>
      <c r="P68" s="13"/>
      <c r="Q68" s="19"/>
      <c r="T68" s="13"/>
      <c r="Y68" s="32" t="s">
        <v>471</v>
      </c>
      <c r="Z68" s="32" t="s">
        <v>603</v>
      </c>
      <c r="AF68" s="30"/>
    </row>
    <row r="69" spans="1:32" x14ac:dyDescent="0.2">
      <c r="A69" s="13"/>
      <c r="B69" s="13"/>
      <c r="F69" s="13"/>
      <c r="G69" s="19"/>
      <c r="K69" s="13"/>
      <c r="L69" s="13"/>
      <c r="O69" s="13"/>
      <c r="P69" s="13"/>
      <c r="Q69" s="19"/>
      <c r="T69" s="13"/>
      <c r="Y69" s="32" t="s">
        <v>472</v>
      </c>
      <c r="Z69" s="32" t="s">
        <v>604</v>
      </c>
      <c r="AF69" s="30"/>
    </row>
    <row r="70" spans="1:32" x14ac:dyDescent="0.2">
      <c r="A70" s="13"/>
      <c r="B70" s="13"/>
      <c r="Y70" s="32" t="s">
        <v>473</v>
      </c>
      <c r="Z70" s="32" t="s">
        <v>605</v>
      </c>
    </row>
    <row r="71" spans="1:32" x14ac:dyDescent="0.2">
      <c r="Y71" s="32" t="s">
        <v>474</v>
      </c>
      <c r="Z71" s="32" t="s">
        <v>606</v>
      </c>
    </row>
    <row r="72" spans="1:32" x14ac:dyDescent="0.2">
      <c r="Y72" s="32" t="s">
        <v>475</v>
      </c>
      <c r="Z72" s="32" t="s">
        <v>607</v>
      </c>
    </row>
    <row r="73" spans="1:32" x14ac:dyDescent="0.2">
      <c r="Y73" s="32" t="s">
        <v>476</v>
      </c>
      <c r="Z73" s="32" t="s">
        <v>608</v>
      </c>
    </row>
    <row r="74" spans="1:32" x14ac:dyDescent="0.2">
      <c r="Y74" s="32" t="s">
        <v>477</v>
      </c>
      <c r="Z74" s="32" t="s">
        <v>609</v>
      </c>
    </row>
    <row r="75" spans="1:32" x14ac:dyDescent="0.2">
      <c r="Y75" s="32" t="s">
        <v>478</v>
      </c>
      <c r="Z75" s="32" t="s">
        <v>610</v>
      </c>
    </row>
    <row r="76" spans="1:32" x14ac:dyDescent="0.2">
      <c r="Y76" s="32" t="s">
        <v>479</v>
      </c>
      <c r="Z76" s="32" t="s">
        <v>611</v>
      </c>
    </row>
    <row r="77" spans="1:32" x14ac:dyDescent="0.2">
      <c r="Y77" s="32" t="s">
        <v>480</v>
      </c>
      <c r="Z77" s="32" t="s">
        <v>612</v>
      </c>
    </row>
    <row r="78" spans="1:32" x14ac:dyDescent="0.2">
      <c r="Y78" s="32" t="s">
        <v>481</v>
      </c>
      <c r="Z78" s="32" t="s">
        <v>613</v>
      </c>
    </row>
    <row r="79" spans="1:32" x14ac:dyDescent="0.2">
      <c r="Y79" s="32" t="s">
        <v>482</v>
      </c>
      <c r="Z79" s="32" t="s">
        <v>614</v>
      </c>
    </row>
    <row r="80" spans="1:32" x14ac:dyDescent="0.2">
      <c r="Y80" s="32" t="s">
        <v>483</v>
      </c>
      <c r="Z80" s="32" t="s">
        <v>615</v>
      </c>
    </row>
    <row r="81" spans="25:26" x14ac:dyDescent="0.2">
      <c r="Y81" s="32" t="s">
        <v>484</v>
      </c>
      <c r="Z81" s="32" t="s">
        <v>616</v>
      </c>
    </row>
    <row r="82" spans="25:26" x14ac:dyDescent="0.2">
      <c r="Y82" s="32" t="s">
        <v>485</v>
      </c>
      <c r="Z82" s="32" t="s">
        <v>617</v>
      </c>
    </row>
    <row r="83" spans="25:26" x14ac:dyDescent="0.2">
      <c r="Y83" s="32" t="s">
        <v>486</v>
      </c>
      <c r="Z83" s="32" t="s">
        <v>618</v>
      </c>
    </row>
    <row r="84" spans="25:26" x14ac:dyDescent="0.2">
      <c r="Y84" s="32" t="s">
        <v>487</v>
      </c>
      <c r="Z84" s="32" t="s">
        <v>619</v>
      </c>
    </row>
    <row r="85" spans="25:26" x14ac:dyDescent="0.2">
      <c r="Y85" s="32" t="s">
        <v>488</v>
      </c>
      <c r="Z85" s="32" t="s">
        <v>620</v>
      </c>
    </row>
    <row r="86" spans="25:26" x14ac:dyDescent="0.2">
      <c r="Y86" s="32" t="s">
        <v>489</v>
      </c>
      <c r="Z86" s="32" t="s">
        <v>621</v>
      </c>
    </row>
    <row r="87" spans="25:26" x14ac:dyDescent="0.2">
      <c r="Y87" s="32" t="s">
        <v>490</v>
      </c>
      <c r="Z87" s="32" t="s">
        <v>622</v>
      </c>
    </row>
    <row r="88" spans="25:26" x14ac:dyDescent="0.2">
      <c r="Y88" s="32" t="s">
        <v>491</v>
      </c>
      <c r="Z88" s="32" t="s">
        <v>623</v>
      </c>
    </row>
    <row r="89" spans="25:26" x14ac:dyDescent="0.2">
      <c r="Y89" s="32" t="s">
        <v>492</v>
      </c>
      <c r="Z89" s="32" t="s">
        <v>624</v>
      </c>
    </row>
    <row r="90" spans="25:26" x14ac:dyDescent="0.2">
      <c r="Y90" s="32" t="s">
        <v>493</v>
      </c>
      <c r="Z90" s="32" t="s">
        <v>625</v>
      </c>
    </row>
    <row r="91" spans="25:26" x14ac:dyDescent="0.2">
      <c r="Y91" s="32" t="s">
        <v>494</v>
      </c>
      <c r="Z91" s="32" t="s">
        <v>626</v>
      </c>
    </row>
    <row r="92" spans="25:26" x14ac:dyDescent="0.2">
      <c r="Y92" s="32" t="s">
        <v>495</v>
      </c>
      <c r="Z92" s="32" t="s">
        <v>627</v>
      </c>
    </row>
    <row r="93" spans="25:26" x14ac:dyDescent="0.2">
      <c r="Y93" s="32" t="s">
        <v>496</v>
      </c>
      <c r="Z93" s="32" t="s">
        <v>628</v>
      </c>
    </row>
    <row r="94" spans="25:26" x14ac:dyDescent="0.2">
      <c r="Y94" s="32" t="s">
        <v>497</v>
      </c>
      <c r="Z94" s="32" t="s">
        <v>629</v>
      </c>
    </row>
    <row r="95" spans="25:26" x14ac:dyDescent="0.2">
      <c r="Y95" s="32" t="s">
        <v>498</v>
      </c>
      <c r="Z95" s="32" t="s">
        <v>630</v>
      </c>
    </row>
    <row r="96" spans="25:26" x14ac:dyDescent="0.2">
      <c r="Y96" s="32" t="s">
        <v>400</v>
      </c>
      <c r="Z96" s="32" t="s">
        <v>631</v>
      </c>
    </row>
    <row r="97" spans="25:26" x14ac:dyDescent="0.2">
      <c r="Y97" s="32" t="s">
        <v>499</v>
      </c>
      <c r="Z97" s="32" t="s">
        <v>632</v>
      </c>
    </row>
    <row r="98" spans="25:26" x14ac:dyDescent="0.2">
      <c r="Y98" s="32" t="s">
        <v>500</v>
      </c>
      <c r="Z98" s="32" t="s">
        <v>633</v>
      </c>
    </row>
    <row r="99" spans="25:26" x14ac:dyDescent="0.2">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343</v>
      </c>
      <c r="B2" s="509"/>
      <c r="C2" s="509"/>
      <c r="D2" s="509"/>
      <c r="E2" s="509"/>
      <c r="F2" s="510"/>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380</v>
      </c>
      <c r="AF2" s="998"/>
      <c r="AG2" s="998"/>
      <c r="AH2" s="998"/>
      <c r="AI2" s="998" t="s">
        <v>402</v>
      </c>
      <c r="AJ2" s="998"/>
      <c r="AK2" s="998"/>
      <c r="AL2" s="454"/>
      <c r="AM2" s="998" t="s">
        <v>499</v>
      </c>
      <c r="AN2" s="998"/>
      <c r="AO2" s="998"/>
      <c r="AP2" s="454"/>
      <c r="AQ2" s="215" t="s">
        <v>231</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1007"/>
      <c r="Z3" s="1008"/>
      <c r="AA3" s="1009"/>
      <c r="AB3" s="1013"/>
      <c r="AC3" s="1014"/>
      <c r="AD3" s="1015"/>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2">
      <c r="A4" s="511"/>
      <c r="B4" s="509"/>
      <c r="C4" s="509"/>
      <c r="D4" s="509"/>
      <c r="E4" s="509"/>
      <c r="F4" s="510"/>
      <c r="G4" s="536"/>
      <c r="H4" s="1016"/>
      <c r="I4" s="1016"/>
      <c r="J4" s="1016"/>
      <c r="K4" s="1016"/>
      <c r="L4" s="1016"/>
      <c r="M4" s="1016"/>
      <c r="N4" s="1016"/>
      <c r="O4" s="1017"/>
      <c r="P4" s="191"/>
      <c r="Q4" s="1024"/>
      <c r="R4" s="1024"/>
      <c r="S4" s="1024"/>
      <c r="T4" s="1024"/>
      <c r="U4" s="1024"/>
      <c r="V4" s="1024"/>
      <c r="W4" s="1024"/>
      <c r="X4" s="1025"/>
      <c r="Y4" s="1002" t="s">
        <v>12</v>
      </c>
      <c r="Z4" s="1003"/>
      <c r="AA4" s="1004"/>
      <c r="AB4" s="547"/>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8"/>
      <c r="H5" s="1019"/>
      <c r="I5" s="1019"/>
      <c r="J5" s="1019"/>
      <c r="K5" s="1019"/>
      <c r="L5" s="1019"/>
      <c r="M5" s="1019"/>
      <c r="N5" s="1019"/>
      <c r="O5" s="1020"/>
      <c r="P5" s="1026"/>
      <c r="Q5" s="1026"/>
      <c r="R5" s="1026"/>
      <c r="S5" s="1026"/>
      <c r="T5" s="1026"/>
      <c r="U5" s="1026"/>
      <c r="V5" s="1026"/>
      <c r="W5" s="1026"/>
      <c r="X5" s="1027"/>
      <c r="Y5" s="303" t="s">
        <v>54</v>
      </c>
      <c r="Z5" s="999"/>
      <c r="AA5" s="1000"/>
      <c r="AB5" s="518"/>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21"/>
      <c r="H6" s="1022"/>
      <c r="I6" s="1022"/>
      <c r="J6" s="1022"/>
      <c r="K6" s="1022"/>
      <c r="L6" s="1022"/>
      <c r="M6" s="1022"/>
      <c r="N6" s="1022"/>
      <c r="O6" s="1023"/>
      <c r="P6" s="1028"/>
      <c r="Q6" s="1028"/>
      <c r="R6" s="1028"/>
      <c r="S6" s="1028"/>
      <c r="T6" s="1028"/>
      <c r="U6" s="1028"/>
      <c r="V6" s="1028"/>
      <c r="W6" s="1028"/>
      <c r="X6" s="1029"/>
      <c r="Y6" s="1030" t="s">
        <v>13</v>
      </c>
      <c r="Z6" s="999"/>
      <c r="AA6" s="1000"/>
      <c r="AB6" s="457"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9" t="s">
        <v>371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2">
      <c r="A9" s="508" t="s">
        <v>343</v>
      </c>
      <c r="B9" s="509"/>
      <c r="C9" s="509"/>
      <c r="D9" s="509"/>
      <c r="E9" s="509"/>
      <c r="F9" s="510"/>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380</v>
      </c>
      <c r="AF9" s="998"/>
      <c r="AG9" s="998"/>
      <c r="AH9" s="998"/>
      <c r="AI9" s="998" t="s">
        <v>402</v>
      </c>
      <c r="AJ9" s="998"/>
      <c r="AK9" s="998"/>
      <c r="AL9" s="454"/>
      <c r="AM9" s="998" t="s">
        <v>499</v>
      </c>
      <c r="AN9" s="998"/>
      <c r="AO9" s="998"/>
      <c r="AP9" s="454"/>
      <c r="AQ9" s="215" t="s">
        <v>231</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2">
      <c r="A11" s="511"/>
      <c r="B11" s="509"/>
      <c r="C11" s="509"/>
      <c r="D11" s="509"/>
      <c r="E11" s="509"/>
      <c r="F11" s="510"/>
      <c r="G11" s="536"/>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47"/>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18"/>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7"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9" t="s">
        <v>371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2">
      <c r="A16" s="508" t="s">
        <v>343</v>
      </c>
      <c r="B16" s="509"/>
      <c r="C16" s="509"/>
      <c r="D16" s="509"/>
      <c r="E16" s="509"/>
      <c r="F16" s="510"/>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380</v>
      </c>
      <c r="AF16" s="998"/>
      <c r="AG16" s="998"/>
      <c r="AH16" s="998"/>
      <c r="AI16" s="998" t="s">
        <v>402</v>
      </c>
      <c r="AJ16" s="998"/>
      <c r="AK16" s="998"/>
      <c r="AL16" s="454"/>
      <c r="AM16" s="998" t="s">
        <v>499</v>
      </c>
      <c r="AN16" s="998"/>
      <c r="AO16" s="998"/>
      <c r="AP16" s="454"/>
      <c r="AQ16" s="215" t="s">
        <v>231</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2">
      <c r="A18" s="511"/>
      <c r="B18" s="509"/>
      <c r="C18" s="509"/>
      <c r="D18" s="509"/>
      <c r="E18" s="509"/>
      <c r="F18" s="510"/>
      <c r="G18" s="536"/>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47"/>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18"/>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7"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9" t="s">
        <v>371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2">
      <c r="A23" s="508" t="s">
        <v>343</v>
      </c>
      <c r="B23" s="509"/>
      <c r="C23" s="509"/>
      <c r="D23" s="509"/>
      <c r="E23" s="509"/>
      <c r="F23" s="510"/>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380</v>
      </c>
      <c r="AF23" s="998"/>
      <c r="AG23" s="998"/>
      <c r="AH23" s="998"/>
      <c r="AI23" s="998" t="s">
        <v>402</v>
      </c>
      <c r="AJ23" s="998"/>
      <c r="AK23" s="998"/>
      <c r="AL23" s="454"/>
      <c r="AM23" s="998" t="s">
        <v>499</v>
      </c>
      <c r="AN23" s="998"/>
      <c r="AO23" s="998"/>
      <c r="AP23" s="454"/>
      <c r="AQ23" s="215" t="s">
        <v>231</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2">
      <c r="A25" s="511"/>
      <c r="B25" s="509"/>
      <c r="C25" s="509"/>
      <c r="D25" s="509"/>
      <c r="E25" s="509"/>
      <c r="F25" s="510"/>
      <c r="G25" s="536"/>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47"/>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18"/>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7"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9" t="s">
        <v>371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2">
      <c r="A30" s="508" t="s">
        <v>343</v>
      </c>
      <c r="B30" s="509"/>
      <c r="C30" s="509"/>
      <c r="D30" s="509"/>
      <c r="E30" s="509"/>
      <c r="F30" s="510"/>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380</v>
      </c>
      <c r="AF30" s="998"/>
      <c r="AG30" s="998"/>
      <c r="AH30" s="998"/>
      <c r="AI30" s="998" t="s">
        <v>402</v>
      </c>
      <c r="AJ30" s="998"/>
      <c r="AK30" s="998"/>
      <c r="AL30" s="454"/>
      <c r="AM30" s="998" t="s">
        <v>499</v>
      </c>
      <c r="AN30" s="998"/>
      <c r="AO30" s="998"/>
      <c r="AP30" s="454"/>
      <c r="AQ30" s="215" t="s">
        <v>231</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2">
      <c r="A32" s="511"/>
      <c r="B32" s="509"/>
      <c r="C32" s="509"/>
      <c r="D32" s="509"/>
      <c r="E32" s="509"/>
      <c r="F32" s="510"/>
      <c r="G32" s="536"/>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47"/>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18"/>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7"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9" t="s">
        <v>371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2">
      <c r="A37" s="508" t="s">
        <v>343</v>
      </c>
      <c r="B37" s="509"/>
      <c r="C37" s="509"/>
      <c r="D37" s="509"/>
      <c r="E37" s="509"/>
      <c r="F37" s="510"/>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380</v>
      </c>
      <c r="AF37" s="998"/>
      <c r="AG37" s="998"/>
      <c r="AH37" s="998"/>
      <c r="AI37" s="998" t="s">
        <v>402</v>
      </c>
      <c r="AJ37" s="998"/>
      <c r="AK37" s="998"/>
      <c r="AL37" s="454"/>
      <c r="AM37" s="998" t="s">
        <v>499</v>
      </c>
      <c r="AN37" s="998"/>
      <c r="AO37" s="998"/>
      <c r="AP37" s="454"/>
      <c r="AQ37" s="215" t="s">
        <v>231</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2">
      <c r="A39" s="511"/>
      <c r="B39" s="509"/>
      <c r="C39" s="509"/>
      <c r="D39" s="509"/>
      <c r="E39" s="509"/>
      <c r="F39" s="510"/>
      <c r="G39" s="536"/>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47"/>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18"/>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7"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9" t="s">
        <v>371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2">
      <c r="A44" s="508" t="s">
        <v>343</v>
      </c>
      <c r="B44" s="509"/>
      <c r="C44" s="509"/>
      <c r="D44" s="509"/>
      <c r="E44" s="509"/>
      <c r="F44" s="510"/>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380</v>
      </c>
      <c r="AF44" s="998"/>
      <c r="AG44" s="998"/>
      <c r="AH44" s="998"/>
      <c r="AI44" s="998" t="s">
        <v>402</v>
      </c>
      <c r="AJ44" s="998"/>
      <c r="AK44" s="998"/>
      <c r="AL44" s="454"/>
      <c r="AM44" s="998" t="s">
        <v>499</v>
      </c>
      <c r="AN44" s="998"/>
      <c r="AO44" s="998"/>
      <c r="AP44" s="454"/>
      <c r="AQ44" s="215" t="s">
        <v>231</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2">
      <c r="A46" s="511"/>
      <c r="B46" s="509"/>
      <c r="C46" s="509"/>
      <c r="D46" s="509"/>
      <c r="E46" s="509"/>
      <c r="F46" s="510"/>
      <c r="G46" s="536"/>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47"/>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18"/>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7"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9" t="s">
        <v>371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2">
      <c r="A51" s="508" t="s">
        <v>343</v>
      </c>
      <c r="B51" s="509"/>
      <c r="C51" s="509"/>
      <c r="D51" s="509"/>
      <c r="E51" s="509"/>
      <c r="F51" s="510"/>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54" t="s">
        <v>11</v>
      </c>
      <c r="AC51" s="1011"/>
      <c r="AD51" s="1012"/>
      <c r="AE51" s="998" t="s">
        <v>380</v>
      </c>
      <c r="AF51" s="998"/>
      <c r="AG51" s="998"/>
      <c r="AH51" s="998"/>
      <c r="AI51" s="998" t="s">
        <v>402</v>
      </c>
      <c r="AJ51" s="998"/>
      <c r="AK51" s="998"/>
      <c r="AL51" s="454"/>
      <c r="AM51" s="998" t="s">
        <v>499</v>
      </c>
      <c r="AN51" s="998"/>
      <c r="AO51" s="998"/>
      <c r="AP51" s="454"/>
      <c r="AQ51" s="215" t="s">
        <v>231</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2">
      <c r="A53" s="511"/>
      <c r="B53" s="509"/>
      <c r="C53" s="509"/>
      <c r="D53" s="509"/>
      <c r="E53" s="509"/>
      <c r="F53" s="510"/>
      <c r="G53" s="536"/>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47"/>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18"/>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7"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9" t="s">
        <v>371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2">
      <c r="A58" s="508" t="s">
        <v>343</v>
      </c>
      <c r="B58" s="509"/>
      <c r="C58" s="509"/>
      <c r="D58" s="509"/>
      <c r="E58" s="509"/>
      <c r="F58" s="510"/>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380</v>
      </c>
      <c r="AF58" s="998"/>
      <c r="AG58" s="998"/>
      <c r="AH58" s="998"/>
      <c r="AI58" s="998" t="s">
        <v>402</v>
      </c>
      <c r="AJ58" s="998"/>
      <c r="AK58" s="998"/>
      <c r="AL58" s="454"/>
      <c r="AM58" s="998" t="s">
        <v>499</v>
      </c>
      <c r="AN58" s="998"/>
      <c r="AO58" s="998"/>
      <c r="AP58" s="454"/>
      <c r="AQ58" s="215" t="s">
        <v>231</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2">
      <c r="A60" s="511"/>
      <c r="B60" s="509"/>
      <c r="C60" s="509"/>
      <c r="D60" s="509"/>
      <c r="E60" s="509"/>
      <c r="F60" s="510"/>
      <c r="G60" s="536"/>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47"/>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18"/>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7"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9" t="s">
        <v>371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2">
      <c r="A65" s="508" t="s">
        <v>343</v>
      </c>
      <c r="B65" s="509"/>
      <c r="C65" s="509"/>
      <c r="D65" s="509"/>
      <c r="E65" s="509"/>
      <c r="F65" s="510"/>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380</v>
      </c>
      <c r="AF65" s="998"/>
      <c r="AG65" s="998"/>
      <c r="AH65" s="998"/>
      <c r="AI65" s="998" t="s">
        <v>402</v>
      </c>
      <c r="AJ65" s="998"/>
      <c r="AK65" s="998"/>
      <c r="AL65" s="454"/>
      <c r="AM65" s="998" t="s">
        <v>499</v>
      </c>
      <c r="AN65" s="998"/>
      <c r="AO65" s="998"/>
      <c r="AP65" s="454"/>
      <c r="AQ65" s="215" t="s">
        <v>231</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2">
      <c r="A67" s="511"/>
      <c r="B67" s="509"/>
      <c r="C67" s="509"/>
      <c r="D67" s="509"/>
      <c r="E67" s="509"/>
      <c r="F67" s="510"/>
      <c r="G67" s="536"/>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47"/>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18"/>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9" t="s">
        <v>371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5" t="s">
        <v>28</v>
      </c>
      <c r="B2" s="1036"/>
      <c r="C2" s="1036"/>
      <c r="D2" s="1036"/>
      <c r="E2" s="1036"/>
      <c r="F2" s="1037"/>
      <c r="G2" s="435" t="s">
        <v>357</v>
      </c>
      <c r="H2" s="436"/>
      <c r="I2" s="436"/>
      <c r="J2" s="436"/>
      <c r="K2" s="436"/>
      <c r="L2" s="436"/>
      <c r="M2" s="436"/>
      <c r="N2" s="436"/>
      <c r="O2" s="436"/>
      <c r="P2" s="436"/>
      <c r="Q2" s="436"/>
      <c r="R2" s="436"/>
      <c r="S2" s="436"/>
      <c r="T2" s="436"/>
      <c r="U2" s="436"/>
      <c r="V2" s="436"/>
      <c r="W2" s="436"/>
      <c r="X2" s="436"/>
      <c r="Y2" s="436"/>
      <c r="Z2" s="436"/>
      <c r="AA2" s="436"/>
      <c r="AB2" s="437"/>
      <c r="AC2" s="435" t="s">
        <v>359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2">
      <c r="A3" s="1038"/>
      <c r="B3" s="1039"/>
      <c r="C3" s="1039"/>
      <c r="D3" s="1039"/>
      <c r="E3" s="1039"/>
      <c r="F3" s="104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8"/>
      <c r="B4" s="1039"/>
      <c r="C4" s="1039"/>
      <c r="D4" s="1039"/>
      <c r="E4" s="1039"/>
      <c r="F4" s="104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8"/>
      <c r="B15" s="1039"/>
      <c r="C15" s="1039"/>
      <c r="D15" s="1039"/>
      <c r="E15" s="1039"/>
      <c r="F15" s="1040"/>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8"/>
      <c r="B16" s="1039"/>
      <c r="C16" s="1039"/>
      <c r="D16" s="1039"/>
      <c r="E16" s="1039"/>
      <c r="F16" s="104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8"/>
      <c r="B17" s="1039"/>
      <c r="C17" s="1039"/>
      <c r="D17" s="1039"/>
      <c r="E17" s="1039"/>
      <c r="F17" s="104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8"/>
      <c r="B28" s="1039"/>
      <c r="C28" s="1039"/>
      <c r="D28" s="1039"/>
      <c r="E28" s="1039"/>
      <c r="F28" s="1040"/>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8"/>
      <c r="B29" s="1039"/>
      <c r="C29" s="1039"/>
      <c r="D29" s="1039"/>
      <c r="E29" s="1039"/>
      <c r="F29" s="104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8"/>
      <c r="B30" s="1039"/>
      <c r="C30" s="1039"/>
      <c r="D30" s="1039"/>
      <c r="E30" s="1039"/>
      <c r="F30" s="104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8"/>
      <c r="B41" s="1039"/>
      <c r="C41" s="1039"/>
      <c r="D41" s="1039"/>
      <c r="E41" s="1039"/>
      <c r="F41" s="1040"/>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8"/>
      <c r="B42" s="1039"/>
      <c r="C42" s="1039"/>
      <c r="D42" s="1039"/>
      <c r="E42" s="1039"/>
      <c r="F42" s="104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8"/>
      <c r="B43" s="1039"/>
      <c r="C43" s="1039"/>
      <c r="D43" s="1039"/>
      <c r="E43" s="1039"/>
      <c r="F43" s="104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5"/>
    <row r="55" spans="1:51" ht="30" customHeight="1" x14ac:dyDescent="0.2">
      <c r="A55" s="1035" t="s">
        <v>28</v>
      </c>
      <c r="B55" s="1036"/>
      <c r="C55" s="1036"/>
      <c r="D55" s="1036"/>
      <c r="E55" s="1036"/>
      <c r="F55" s="1037"/>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8"/>
      <c r="B56" s="1039"/>
      <c r="C56" s="1039"/>
      <c r="D56" s="1039"/>
      <c r="E56" s="1039"/>
      <c r="F56" s="104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8"/>
      <c r="B57" s="1039"/>
      <c r="C57" s="1039"/>
      <c r="D57" s="1039"/>
      <c r="E57" s="1039"/>
      <c r="F57" s="104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8"/>
      <c r="B68" s="1039"/>
      <c r="C68" s="1039"/>
      <c r="D68" s="1039"/>
      <c r="E68" s="1039"/>
      <c r="F68" s="1040"/>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8"/>
      <c r="B69" s="1039"/>
      <c r="C69" s="1039"/>
      <c r="D69" s="1039"/>
      <c r="E69" s="1039"/>
      <c r="F69" s="104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8"/>
      <c r="B70" s="1039"/>
      <c r="C70" s="1039"/>
      <c r="D70" s="1039"/>
      <c r="E70" s="1039"/>
      <c r="F70" s="104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8"/>
      <c r="B81" s="1039"/>
      <c r="C81" s="1039"/>
      <c r="D81" s="1039"/>
      <c r="E81" s="1039"/>
      <c r="F81" s="1040"/>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8"/>
      <c r="B82" s="1039"/>
      <c r="C82" s="1039"/>
      <c r="D82" s="1039"/>
      <c r="E82" s="1039"/>
      <c r="F82" s="104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8"/>
      <c r="B83" s="1039"/>
      <c r="C83" s="1039"/>
      <c r="D83" s="1039"/>
      <c r="E83" s="1039"/>
      <c r="F83" s="104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8"/>
      <c r="B94" s="1039"/>
      <c r="C94" s="1039"/>
      <c r="D94" s="1039"/>
      <c r="E94" s="1039"/>
      <c r="F94" s="1040"/>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8"/>
      <c r="B95" s="1039"/>
      <c r="C95" s="1039"/>
      <c r="D95" s="1039"/>
      <c r="E95" s="1039"/>
      <c r="F95" s="104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8"/>
      <c r="B96" s="1039"/>
      <c r="C96" s="1039"/>
      <c r="D96" s="1039"/>
      <c r="E96" s="1039"/>
      <c r="F96" s="104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5"/>
    <row r="108" spans="1:51" ht="30" customHeight="1" x14ac:dyDescent="0.2">
      <c r="A108" s="1035" t="s">
        <v>28</v>
      </c>
      <c r="B108" s="1036"/>
      <c r="C108" s="1036"/>
      <c r="D108" s="1036"/>
      <c r="E108" s="1036"/>
      <c r="F108" s="1037"/>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8"/>
      <c r="B109" s="1039"/>
      <c r="C109" s="1039"/>
      <c r="D109" s="1039"/>
      <c r="E109" s="1039"/>
      <c r="F109" s="104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8"/>
      <c r="B110" s="1039"/>
      <c r="C110" s="1039"/>
      <c r="D110" s="1039"/>
      <c r="E110" s="1039"/>
      <c r="F110" s="104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8"/>
      <c r="B121" s="1039"/>
      <c r="C121" s="1039"/>
      <c r="D121" s="1039"/>
      <c r="E121" s="1039"/>
      <c r="F121" s="1040"/>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8"/>
      <c r="B122" s="1039"/>
      <c r="C122" s="1039"/>
      <c r="D122" s="1039"/>
      <c r="E122" s="1039"/>
      <c r="F122" s="104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8"/>
      <c r="B123" s="1039"/>
      <c r="C123" s="1039"/>
      <c r="D123" s="1039"/>
      <c r="E123" s="1039"/>
      <c r="F123" s="104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8"/>
      <c r="B134" s="1039"/>
      <c r="C134" s="1039"/>
      <c r="D134" s="1039"/>
      <c r="E134" s="1039"/>
      <c r="F134" s="1040"/>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8"/>
      <c r="B135" s="1039"/>
      <c r="C135" s="1039"/>
      <c r="D135" s="1039"/>
      <c r="E135" s="1039"/>
      <c r="F135" s="104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8"/>
      <c r="B136" s="1039"/>
      <c r="C136" s="1039"/>
      <c r="D136" s="1039"/>
      <c r="E136" s="1039"/>
      <c r="F136" s="104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8"/>
      <c r="B147" s="1039"/>
      <c r="C147" s="1039"/>
      <c r="D147" s="1039"/>
      <c r="E147" s="1039"/>
      <c r="F147" s="1040"/>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8"/>
      <c r="B148" s="1039"/>
      <c r="C148" s="1039"/>
      <c r="D148" s="1039"/>
      <c r="E148" s="1039"/>
      <c r="F148" s="104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8"/>
      <c r="B149" s="1039"/>
      <c r="C149" s="1039"/>
      <c r="D149" s="1039"/>
      <c r="E149" s="1039"/>
      <c r="F149" s="104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5"/>
    <row r="161" spans="1:51" ht="30" customHeight="1" x14ac:dyDescent="0.2">
      <c r="A161" s="1035" t="s">
        <v>28</v>
      </c>
      <c r="B161" s="1036"/>
      <c r="C161" s="1036"/>
      <c r="D161" s="1036"/>
      <c r="E161" s="1036"/>
      <c r="F161" s="1037"/>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8"/>
      <c r="B162" s="1039"/>
      <c r="C162" s="1039"/>
      <c r="D162" s="1039"/>
      <c r="E162" s="1039"/>
      <c r="F162" s="104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8"/>
      <c r="B163" s="1039"/>
      <c r="C163" s="1039"/>
      <c r="D163" s="1039"/>
      <c r="E163" s="1039"/>
      <c r="F163" s="104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8"/>
      <c r="B174" s="1039"/>
      <c r="C174" s="1039"/>
      <c r="D174" s="1039"/>
      <c r="E174" s="1039"/>
      <c r="F174" s="1040"/>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8"/>
      <c r="B175" s="1039"/>
      <c r="C175" s="1039"/>
      <c r="D175" s="1039"/>
      <c r="E175" s="1039"/>
      <c r="F175" s="104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8"/>
      <c r="B176" s="1039"/>
      <c r="C176" s="1039"/>
      <c r="D176" s="1039"/>
      <c r="E176" s="1039"/>
      <c r="F176" s="104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8"/>
      <c r="B187" s="1039"/>
      <c r="C187" s="1039"/>
      <c r="D187" s="1039"/>
      <c r="E187" s="1039"/>
      <c r="F187" s="1040"/>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8"/>
      <c r="B188" s="1039"/>
      <c r="C188" s="1039"/>
      <c r="D188" s="1039"/>
      <c r="E188" s="1039"/>
      <c r="F188" s="104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8"/>
      <c r="B189" s="1039"/>
      <c r="C189" s="1039"/>
      <c r="D189" s="1039"/>
      <c r="E189" s="1039"/>
      <c r="F189" s="104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8"/>
      <c r="B200" s="1039"/>
      <c r="C200" s="1039"/>
      <c r="D200" s="1039"/>
      <c r="E200" s="1039"/>
      <c r="F200" s="1040"/>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8"/>
      <c r="B201" s="1039"/>
      <c r="C201" s="1039"/>
      <c r="D201" s="1039"/>
      <c r="E201" s="1039"/>
      <c r="F201" s="104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8"/>
      <c r="B202" s="1039"/>
      <c r="C202" s="1039"/>
      <c r="D202" s="1039"/>
      <c r="E202" s="1039"/>
      <c r="F202" s="104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5"/>
    <row r="214" spans="1:51" ht="30" customHeight="1" x14ac:dyDescent="0.2">
      <c r="A214" s="1055" t="s">
        <v>28</v>
      </c>
      <c r="B214" s="1056"/>
      <c r="C214" s="1056"/>
      <c r="D214" s="1056"/>
      <c r="E214" s="1056"/>
      <c r="F214" s="1057"/>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8"/>
      <c r="B215" s="1039"/>
      <c r="C215" s="1039"/>
      <c r="D215" s="1039"/>
      <c r="E215" s="1039"/>
      <c r="F215" s="104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8"/>
      <c r="B216" s="1039"/>
      <c r="C216" s="1039"/>
      <c r="D216" s="1039"/>
      <c r="E216" s="1039"/>
      <c r="F216" s="104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8"/>
      <c r="B227" s="1039"/>
      <c r="C227" s="1039"/>
      <c r="D227" s="1039"/>
      <c r="E227" s="1039"/>
      <c r="F227" s="1040"/>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8"/>
      <c r="B228" s="1039"/>
      <c r="C228" s="1039"/>
      <c r="D228" s="1039"/>
      <c r="E228" s="1039"/>
      <c r="F228" s="104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8"/>
      <c r="B229" s="1039"/>
      <c r="C229" s="1039"/>
      <c r="D229" s="1039"/>
      <c r="E229" s="1039"/>
      <c r="F229" s="104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8"/>
      <c r="B240" s="1039"/>
      <c r="C240" s="1039"/>
      <c r="D240" s="1039"/>
      <c r="E240" s="1039"/>
      <c r="F240" s="1040"/>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8"/>
      <c r="B241" s="1039"/>
      <c r="C241" s="1039"/>
      <c r="D241" s="1039"/>
      <c r="E241" s="1039"/>
      <c r="F241" s="104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8"/>
      <c r="B242" s="1039"/>
      <c r="C242" s="1039"/>
      <c r="D242" s="1039"/>
      <c r="E242" s="1039"/>
      <c r="F242" s="104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8"/>
      <c r="B253" s="1039"/>
      <c r="C253" s="1039"/>
      <c r="D253" s="1039"/>
      <c r="E253" s="1039"/>
      <c r="F253" s="1040"/>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8"/>
      <c r="B254" s="1039"/>
      <c r="C254" s="1039"/>
      <c r="D254" s="1039"/>
      <c r="E254" s="1039"/>
      <c r="F254" s="104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8"/>
      <c r="B255" s="1039"/>
      <c r="C255" s="1039"/>
      <c r="D255" s="1039"/>
      <c r="E255" s="1039"/>
      <c r="F255" s="104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2">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9">
        <v>28</v>
      </c>
      <c r="B31" s="1059">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9">
        <v>29</v>
      </c>
      <c r="B32" s="1059">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9">
        <v>30</v>
      </c>
      <c r="B33" s="1059">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2">
      <c r="A37" s="1059">
        <v>1</v>
      </c>
      <c r="B37" s="1059">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2">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2">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2">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2">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2">
      <c r="A202" s="1059">
        <v>1</v>
      </c>
      <c r="B202" s="1059">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2">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2">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2">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2">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2">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2">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2">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2">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2">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2">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2">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2">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2">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9">
        <v>17</v>
      </c>
      <c r="B647" s="1059">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2">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2">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2">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2">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2">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2">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2">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2">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2">
      <c r="A928" s="1059">
        <v>1</v>
      </c>
      <c r="B928" s="1059">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2">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2">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2">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2">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2">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2">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2">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2">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2">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2">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2">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2021-05-28T06:50:01Z</cp:lastPrinted>
  <dcterms:created xsi:type="dcterms:W3CDTF">2012-03-13T00:50:25Z</dcterms:created>
  <dcterms:modified xsi:type="dcterms:W3CDTF">2021-08-31T05:31:06Z</dcterms:modified>
</cp:coreProperties>
</file>