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084　事業全体のマネジメント・サイクル体制確立事業\"/>
    </mc:Choice>
  </mc:AlternateContent>
  <bookViews>
    <workbookView xWindow="2325"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55" i="3"/>
  <c r="AY369"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<sst xmlns="http://schemas.openxmlformats.org/spreadsheetml/2006/main" count="2492" uniqueCount="757">
  <si>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</si>
  <si>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</si>
  <si>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</si>
  <si>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</si>
  <si>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</si>
  <si>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</si>
  <si>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</si>
  <si>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</si>
  <si>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</si>
  <si>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</si>
  <si>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</si>
  <si>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</si>
  <si>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</si>
  <si>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</si>
  <si>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</si>
  <si>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</si>
  <si>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</si>
  <si>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</si>
  <si>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</si>
  <si>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</si>
  <si>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</si>
  <si>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</si>
  <si>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</si>
  <si>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</si>
  <si>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</si>
  <si>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</si>
  <si>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</si>
  <si>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</si>
  <si>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</si>
  <si>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</si>
  <si>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</si>
  <si>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</si>
  <si>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</si>
  <si>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</si>
  <si>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</si>
  <si>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</si>
  <si>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</si>
  <si>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</si>
  <si>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</si>
  <si>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</si>
  <si>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</si>
  <si>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</si>
  <si>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</si>
  <si>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</si>
  <si>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</si>
  <si>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</si>
  <si>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</si>
  <si>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</si>
  <si>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</si>
  <si>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</si>
  <si>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</si>
  <si>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</si>
  <si>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</si>
  <si>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</si>
  <si>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</si>
  <si>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</si>
  <si>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</si>
  <si>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</si>
  <si>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</si>
  <si>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</si>
  <si>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</si>
  <si>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</si>
  <si>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</si>
  <si>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</si>
  <si>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</si>
  <si>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</si>
  <si>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</si>
  <si>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</si>
  <si>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</si>
  <si>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</si>
  <si>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</si>
  <si>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</si>
  <si>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</si>
  <si>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</si>
  <si>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</si>
  <si>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</si>
  <si>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</si>
  <si>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</si>
  <si>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</si>
  <si>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</si>
  <si>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</si>
  <si>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</si>
  <si>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</si>
  <si>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</si>
  <si>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</si>
  <si>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</si>
  <si>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</si>
  <si>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</si>
  <si>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</si>
  <si>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</si>
  <si>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</si>
  <si>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</si>
  <si>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</si>
  <si>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</si>
  <si>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</si>
  <si>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</si>
  <si>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</si>
  <si>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</si>
  <si>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</si>
  <si>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</si>
  <si>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</si>
  <si>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</si>
  <si>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</si>
  <si>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</si>
  <si>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</si>
  <si>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</si>
  <si>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</si>
  <si>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</si>
  <si>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</si>
  <si>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</si>
  <si>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</si>
  <si>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</si>
  <si>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</si>
  <si>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</si>
  <si>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</si>
  <si>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</si>
  <si>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</si>
  <si>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</si>
  <si>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</si>
  <si>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</si>
  <si>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</si>
  <si>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</si>
  <si>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</si>
  <si>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</si>
  <si>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</si>
  <si>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</si>
  <si>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</si>
  <si>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</si>
  <si>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</si>
  <si>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</si>
  <si>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</si>
  <si>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</si>
  <si>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</si>
  <si>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</si>
  <si>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</si>
  <si>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</si>
  <si>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</si>
  <si>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</si>
  <si>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</si>
  <si>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</si>
  <si>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</si>
  <si>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</si>
  <si>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</si>
  <si>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</si>
  <si>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</si>
  <si>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</si>
  <si>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</si>
  <si>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</si>
  <si>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</si>
  <si>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</si>
  <si>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</si>
  <si>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</si>
  <si>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</si>
  <si>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</si>
  <si>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</si>
  <si>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</si>
  <si>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</si>
  <si>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</si>
  <si>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</si>
  <si>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</si>
  <si>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</si>
  <si>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</si>
  <si>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</si>
  <si>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</si>
  <si>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</si>
  <si>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</si>
  <si>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</si>
  <si>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</si>
  <si>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</si>
  <si>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</si>
  <si>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</si>
  <si>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</si>
  <si>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</si>
  <si>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</si>
  <si>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</si>
  <si>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</si>
  <si>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</si>
  <si>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</si>
  <si>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</si>
  <si>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</si>
  <si>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</si>
  <si>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</si>
  <si>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</si>
  <si>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</si>
  <si>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</si>
  <si>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</si>
  <si>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</si>
  <si>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</si>
  <si>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</si>
  <si>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</si>
  <si>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</si>
  <si>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</si>
  <si>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</si>
  <si>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</si>
  <si>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</si>
  <si>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</si>
  <si>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</si>
  <si>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</si>
  <si>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</si>
  <si>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</si>
  <si>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</si>
  <si>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</si>
  <si>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</si>
  <si>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</si>
  <si>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</si>
  <si>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</si>
  <si>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</si>
  <si>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</si>
  <si>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</si>
  <si>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</si>
  <si>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</si>
  <si>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</si>
  <si>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</si>
  <si>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</si>
  <si>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</si>
  <si>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</si>
  <si>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</si>
  <si>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</si>
  <si>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</si>
  <si>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</si>
  <si>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</si>
  <si>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</si>
  <si>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</si>
  <si>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</si>
  <si>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</si>
  <si>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</si>
  <si>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</si>
  <si>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</si>
  <si>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</si>
  <si>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</si>
  <si>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</si>
  <si>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</si>
  <si>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</si>
  <si>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</si>
  <si>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</si>
  <si>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</si>
  <si>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</si>
  <si>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</si>
  <si>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</si>
  <si>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</si>
  <si>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</si>
  <si>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</si>
  <si>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</si>
  <si>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</si>
  <si>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</si>
  <si>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</si>
  <si>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</si>
  <si>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</si>
  <si>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</si>
  <si>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</si>
  <si>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</si>
  <si>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</si>
  <si>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</si>
  <si>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</si>
  <si>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</si>
  <si>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</si>
  <si>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</si>
  <si>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</si>
  <si>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</si>
  <si>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</si>
  <si>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</si>
  <si>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</si>
  <si>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</si>
  <si>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</si>
  <si>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</si>
  <si>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</si>
  <si>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</si>
  <si>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</si>
  <si>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</si>
  <si>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</si>
  <si>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</si>
  <si>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</si>
  <si>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</si>
  <si>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</si>
  <si>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</si>
  <si>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</si>
  <si>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</si>
  <si>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</si>
  <si>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</si>
  <si>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</si>
  <si>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</si>
  <si>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</si>
  <si>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</si>
  <si>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</si>
  <si>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</si>
  <si>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</si>
  <si>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</si>
  <si>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</si>
  <si>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</si>
  <si>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</si>
  <si>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</si>
  <si>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</si>
  <si>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</si>
  <si>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</si>
  <si>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</si>
  <si>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</si>
  <si>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</si>
  <si>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</si>
  <si>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</si>
  <si>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</si>
  <si>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</si>
  <si>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</si>
  <si>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</si>
  <si>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</si>
  <si>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</si>
  <si>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</si>
  <si>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</si>
  <si>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</si>
  <si>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</si>
  <si>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</si>
  <si>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</si>
  <si>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</si>
  <si>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</si>
  <si>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</si>
  <si>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</si>
  <si>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</si>
  <si>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</si>
  <si>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</si>
  <si>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</si>
  <si>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</si>
  <si>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</si>
  <si>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</si>
  <si>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</si>
  <si>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</si>
  <si>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</si>
  <si>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</si>
  <si>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</si>
  <si>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</si>
  <si>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</si>
  <si>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</si>
  <si>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</si>
  <si>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</si>
  <si>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</si>
  <si>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</si>
  <si>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</si>
  <si>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</si>
  <si>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</si>
  <si>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</si>
  <si>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</si>
  <si>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</si>
  <si>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</si>
  <si>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</si>
  <si>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</si>
  <si>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</si>
  <si>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</si>
  <si>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</si>
  <si>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</si>
  <si>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</si>
  <si>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</si>
  <si>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</si>
  <si>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</si>
  <si>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</si>
  <si>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</si>
  <si>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</si>
  <si>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</si>
  <si>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</si>
  <si>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</si>
  <si>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</si>
  <si>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</si>
  <si>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</si>
  <si>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</si>
  <si>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</si>
  <si>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</si>
  <si>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</si>
  <si>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</si>
  <si>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</si>
  <si>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</si>
  <si>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</si>
  <si>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</si>
  <si>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</si>
  <si>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</si>
  <si>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</si>
  <si>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</si>
  <si>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</si>
  <si>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</si>
  <si>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</si>
  <si>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</si>
  <si>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</si>
  <si>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</si>
  <si>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</si>
  <si>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</si>
  <si>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</si>
  <si>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</si>
  <si>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</si>
  <si>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</si>
  <si>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</si>
  <si>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</si>
  <si>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</si>
  <si>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</si>
  <si>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</si>
  <si>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</si>
  <si>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</si>
  <si>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</si>
  <si>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</si>
  <si>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</si>
  <si>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</si>
  <si>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</si>
  <si>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</si>
  <si>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</si>
  <si>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</si>
  <si>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</si>
  <si>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</si>
  <si>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</si>
  <si>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</si>
  <si>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</si>
  <si>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</si>
  <si>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</si>
  <si>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</si>
  <si>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</si>
  <si>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</si>
  <si>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</si>
  <si>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</si>
  <si>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</si>
  <si>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</si>
  <si>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</si>
  <si>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</si>
  <si>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</si>
  <si>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</si>
  <si>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</si>
  <si>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</si>
  <si>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</si>
  <si>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</si>
  <si>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</si>
  <si>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</si>
  <si>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</si>
  <si>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</si>
  <si>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</si>
  <si>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</si>
  <si>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</si>
  <si>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</si>
  <si>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</si>
  <si>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</si>
  <si>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</si>
  <si>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</si>
  <si>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</si>
  <si>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</si>
  <si>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</si>
  <si>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</si>
  <si>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</si>
  <si>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</si>
  <si>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</si>
  <si>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</si>
  <si>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</si>
  <si>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</si>
  <si>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</si>
  <si>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</si>
  <si>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</si>
  <si>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</si>
  <si>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</si>
  <si>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</si>
  <si>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</si>
  <si>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</si>
  <si>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</si>
  <si>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</si>
  <si>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</si>
  <si>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</si>
  <si>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</si>
  <si>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</si>
  <si>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</si>
  <si>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</si>
  <si>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</si>
  <si>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</si>
  <si>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</si>
  <si>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</si>
  <si>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</si>
  <si>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</si>
  <si>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</si>
  <si>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</si>
  <si>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</si>
  <si>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</si>
  <si>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</si>
  <si>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</si>
  <si>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</si>
  <si>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</si>
  <si>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</si>
  <si>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</si>
  <si>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</si>
  <si>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</si>
  <si>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</si>
  <si>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</si>
  <si>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</si>
  <si>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</si>
  <si>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</si>
  <si>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</si>
  <si>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</si>
  <si>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</si>
  <si>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</si>
  <si>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</si>
  <si>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</si>
  <si>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</si>
  <si>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</si>
  <si>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</si>
  <si>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</si>
  <si>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</si>
  <si>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</si>
  <si>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</si>
  <si>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</si>
  <si>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</si>
  <si>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</si>
  <si>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</si>
  <si>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</si>
  <si>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</si>
  <si>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</si>
  <si>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</si>
  <si>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</si>
  <si>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</si>
  <si>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</si>
  <si>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</si>
  <si>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</si>
  <si>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</si>
  <si>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</si>
  <si>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</si>
  <si>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</si>
  <si>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</si>
  <si>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</si>
  <si>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</si>
  <si>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</si>
  <si>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</si>
  <si>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</si>
  <si>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</si>
  <si>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</si>
  <si>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</si>
  <si>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</si>
  <si>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</si>
  <si>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</si>
  <si>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</si>
  <si>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</si>
  <si>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</si>
  <si>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</si>
  <si>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</si>
  <si>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</si>
  <si>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</si>
  <si>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</si>
  <si>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</si>
  <si>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</si>
  <si>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</si>
  <si>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</si>
  <si>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</si>
  <si>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</si>
  <si>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</si>
  <si>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</si>
  <si>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</si>
  <si>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</si>
  <si>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</si>
  <si>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</si>
  <si>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</si>
  <si>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</si>
  <si>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</si>
  <si>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</si>
  <si>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</si>
  <si>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</si>
  <si>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</si>
  <si>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</si>
  <si>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</si>
  <si>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</si>
  <si>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</si>
  <si>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</si>
  <si>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</si>
  <si>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</si>
  <si>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</si>
  <si>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</si>
  <si>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</si>
  <si>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</si>
  <si>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</si>
  <si>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</si>
  <si>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</si>
  <si>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</si>
  <si>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</si>
  <si>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</si>
  <si>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</si>
  <si>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</si>
  <si>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</si>
  <si>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</si>
  <si>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</si>
  <si>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</si>
  <si>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</si>
  <si>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</si>
  <si>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</si>
  <si>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</si>
  <si>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</si>
  <si>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</si>
  <si>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</si>
  <si>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</si>
  <si>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</si>
  <si>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</si>
  <si>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</si>
  <si>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</si>
  <si>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</si>
  <si>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</si>
  <si>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</si>
  <si>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</si>
  <si>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</si>
  <si>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</si>
  <si>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</si>
  <si>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</si>
  <si>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</si>
  <si>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</si>
  <si>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</si>
  <si>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</si>
  <si>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</si>
  <si>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</si>
  <si>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</si>
  <si>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</si>
  <si>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</si>
  <si>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</si>
  <si>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</si>
  <si>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</si>
  <si>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</si>
  <si>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</si>
  <si>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</si>
  <si>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</si>
  <si>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</si>
  <si>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</si>
  <si>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</si>
  <si>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</si>
  <si>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</si>
  <si>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</si>
  <si>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</si>
  <si>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</si>
  <si>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</si>
  <si>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</si>
  <si>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</si>
  <si>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</si>
  <si>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</si>
  <si>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</si>
  <si>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</si>
  <si>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</si>
  <si>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</si>
  <si>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事業全体のマネジメント・サイクル体制確立事業</t>
  </si>
  <si>
    <t>地球環境局</t>
  </si>
  <si>
    <t>課長　小笠原 靖</t>
  </si>
  <si>
    <t>令和2年度</t>
  </si>
  <si>
    <t>終了予定なし</t>
  </si>
  <si>
    <t>地球温暖化対策課</t>
  </si>
  <si>
    <t>特別会計に関する法律第85条第3項第1号ホ、第2号
施行令第50条第7項第10号及び第11号、並びに第9項第1号</t>
  </si>
  <si>
    <t>地球温暖化対策計画（平成28年5月13日閣議決定）</t>
  </si>
  <si>
    <t>環境省のエネルギー対策特別会計予算事業（事業補助、委託、技術開発実証等）のマネジメント・サイクル体制を確立し、事業計画立案、事業実施、事業評価検証の高度化、効率化、効果の最大化を図る。</t>
  </si>
  <si>
    <t>事業の目的を達するため、以下の事業を実施する。
１．①補助事業実施後のCO2削減実績の把握・検証等事業
１．②技術実証等の地球温暖化対策事業監理等事業
１．③横断的成果集約・社会実装事業
２．①事業効果算定ガイドラインの改定事業
２．②事業成果及び技術・社会動向を踏まえた事業改善方策立案事業
２．③脱炭素社会の着実な実現に向けた重点戦略策定事業</t>
  </si>
  <si>
    <t>-</t>
  </si>
  <si>
    <t>二酸化炭素排出抑制対策等委託費</t>
  </si>
  <si>
    <t>１．①補助事業実施後のCO2削減実績の把握・検証等事業
１．③横断的成果集約・社会実装事業
本事業において効果検証等を行った内容を次年度の予算要求等に整理・活用する。
※本事業は終了予定年度が未定のため、目標最終年度は記載出来ない。</t>
  </si>
  <si>
    <t>次年度の予算要求等に活用した効果検証の件数
※全般的に活用している「地球温暖化対策事業効果算定ガイドブック」の活用件数を成果指標として設定。</t>
  </si>
  <si>
    <t>件</t>
  </si>
  <si>
    <t>エネルギー起源CO2排出削減技術評価・検証事業報告書</t>
  </si>
  <si>
    <t>２．①事業効果算定ガイドラインの改定事業
本事業において改定を行った事業効果算定ガイドラインを用いて、事業期間中に得られる直接的なCO2排出削減効果及び事業後に見込まれる波及的なCO2排出削減効果を算定・評価する。
※本事業は終了予定年度が未定のため、目標最終年度は記載出来ない。</t>
  </si>
  <si>
    <t>本事業で改定した事業効果算定ガイドラインを用いて、定量的にCO2排出削減効果を算定・評価した事業数</t>
  </si>
  <si>
    <t>２．②事業成果及び技術・社会動向を踏まえた事業改善方策立案事業
２．③脱炭素社会の着実な実現に向けた重点戦略策定事業
本事業において立案・策定した事業改善方策、重点戦略を次年度の予算要求等で活用する。
※本事業は終了予定年度が未定のため、目標最終年度は記載出来ない。</t>
  </si>
  <si>
    <t>事業改善方策、重点戦略を元にして次年度に予算要求した新規事業の件数</t>
  </si>
  <si>
    <t>＜地球温暖化対策事業監理等事業＞
本事業において構築した技術開発、技術実証事業の調査・検討におけるPDCAサイクルについて、次年度の執行等に活用する。
※本事業は終了予定年度が未定のため、目標最終年度は記載出来ない。</t>
  </si>
  <si>
    <t>次年度の執行等に活用したPDCAサイクルの事業件数</t>
  </si>
  <si>
    <t>本事業は二酸化炭素排出抑制対策事業から得られるCO2削減効果等を検証・評価し、新たな事業の構築に役立てる基盤的性格を有する事業であり、我が国の温室効果ガスの排出削減等に直接的な効果を持たないものであるため、地球温暖化対策に掛かる横断的指標は設定出来ない。</t>
  </si>
  <si>
    <t>●●</t>
    <phoneticPr fontId="5"/>
  </si>
  <si>
    <t>　　/</t>
    <phoneticPr fontId="5"/>
  </si>
  <si>
    <t>　　/</t>
    <phoneticPr fontId="5"/>
  </si>
  <si>
    <t>／　　　　　　　　　　　　　　</t>
    <phoneticPr fontId="5"/>
  </si>
  <si>
    <t>1．地球温暖化対策の推進</t>
  </si>
  <si>
    <t>エネルギー起源二酸化炭素の排出量（CO2換算トン）</t>
  </si>
  <si>
    <t>万t-
CO2/年</t>
  </si>
  <si>
    <t>新32</t>
  </si>
  <si>
    <t>○</t>
  </si>
  <si>
    <t>新02</t>
    <rPh sb="0" eb="1">
      <t>シン</t>
    </rPh>
    <phoneticPr fontId="5"/>
  </si>
  <si>
    <t>有限責任監査法人トーマツ</t>
    <phoneticPr fontId="5"/>
  </si>
  <si>
    <t>A.有限責任監査法人トーマツ</t>
    <phoneticPr fontId="5"/>
  </si>
  <si>
    <r>
      <t>エネルギー対策特別会計予算事業</t>
    </r>
    <r>
      <rPr>
        <sz val="11"/>
        <rFont val="ＭＳ Ｐゴシック"/>
        <family val="3"/>
        <charset val="128"/>
      </rPr>
      <t>成果及び社会実装要件の集約・分析</t>
    </r>
    <rPh sb="13" eb="15">
      <t>ジギョウ</t>
    </rPh>
    <phoneticPr fontId="5"/>
  </si>
  <si>
    <t>エネルギー対策特別会計補助事業検証・評価</t>
    <rPh sb="13" eb="15">
      <t>ジギョウ</t>
    </rPh>
    <rPh sb="15" eb="17">
      <t>ケンショウ</t>
    </rPh>
    <phoneticPr fontId="5"/>
  </si>
  <si>
    <t>パシフィックコンサルタンツ株式会社</t>
    <phoneticPr fontId="5"/>
  </si>
  <si>
    <t>人件費</t>
    <rPh sb="0" eb="3">
      <t>ジンケンヒ</t>
    </rPh>
    <phoneticPr fontId="5"/>
  </si>
  <si>
    <t>外注費</t>
    <rPh sb="0" eb="3">
      <t>ガイチュウヒ</t>
    </rPh>
    <phoneticPr fontId="5"/>
  </si>
  <si>
    <t>デロイトトーマツコンサルティング合同会社</t>
    <phoneticPr fontId="5"/>
  </si>
  <si>
    <t>雑役務費</t>
    <rPh sb="0" eb="1">
      <t>ザツ</t>
    </rPh>
    <rPh sb="1" eb="4">
      <t>エキムヒ</t>
    </rPh>
    <phoneticPr fontId="5"/>
  </si>
  <si>
    <t>「技術実証事業の次号監督業務」に関する業務料</t>
    <rPh sb="1" eb="3">
      <t>ギジュツ</t>
    </rPh>
    <rPh sb="3" eb="5">
      <t>ジッショウ</t>
    </rPh>
    <rPh sb="5" eb="7">
      <t>ジギョウ</t>
    </rPh>
    <rPh sb="8" eb="10">
      <t>ジゴウ</t>
    </rPh>
    <rPh sb="10" eb="12">
      <t>カントク</t>
    </rPh>
    <rPh sb="12" eb="14">
      <t>ギョウム</t>
    </rPh>
    <rPh sb="16" eb="17">
      <t>カン</t>
    </rPh>
    <rPh sb="19" eb="21">
      <t>ギョウム</t>
    </rPh>
    <rPh sb="21" eb="22">
      <t>リョウ</t>
    </rPh>
    <phoneticPr fontId="5"/>
  </si>
  <si>
    <t>諸謝金</t>
    <rPh sb="0" eb="1">
      <t>ショ</t>
    </rPh>
    <rPh sb="1" eb="3">
      <t>シャキン</t>
    </rPh>
    <phoneticPr fontId="5"/>
  </si>
  <si>
    <t>審査委員会等出席謝金</t>
    <rPh sb="0" eb="2">
      <t>シンサ</t>
    </rPh>
    <rPh sb="2" eb="5">
      <t>イインカイ</t>
    </rPh>
    <rPh sb="5" eb="6">
      <t>トウ</t>
    </rPh>
    <rPh sb="6" eb="8">
      <t>シュッセキ</t>
    </rPh>
    <rPh sb="8" eb="10">
      <t>シャキン</t>
    </rPh>
    <phoneticPr fontId="5"/>
  </si>
  <si>
    <t>旅費</t>
    <rPh sb="0" eb="2">
      <t>リョヒ</t>
    </rPh>
    <phoneticPr fontId="5"/>
  </si>
  <si>
    <t>研究調査等旅費</t>
    <rPh sb="0" eb="2">
      <t>ケンキュウ</t>
    </rPh>
    <rPh sb="2" eb="4">
      <t>チョウサ</t>
    </rPh>
    <rPh sb="4" eb="5">
      <t>トウ</t>
    </rPh>
    <rPh sb="5" eb="7">
      <t>リョヒ</t>
    </rPh>
    <phoneticPr fontId="5"/>
  </si>
  <si>
    <t>借料及び損料</t>
    <rPh sb="0" eb="2">
      <t>シャクリョウ</t>
    </rPh>
    <rPh sb="2" eb="3">
      <t>オヨ</t>
    </rPh>
    <rPh sb="4" eb="6">
      <t>ソンリョウ</t>
    </rPh>
    <phoneticPr fontId="5"/>
  </si>
  <si>
    <t>印刷製本費</t>
    <rPh sb="0" eb="2">
      <t>インサツ</t>
    </rPh>
    <rPh sb="2" eb="4">
      <t>セイホン</t>
    </rPh>
    <rPh sb="4" eb="5">
      <t>ヒ</t>
    </rPh>
    <phoneticPr fontId="5"/>
  </si>
  <si>
    <t>通信運搬費</t>
    <rPh sb="0" eb="2">
      <t>ツウシン</t>
    </rPh>
    <rPh sb="2" eb="5">
      <t>ウンパンヒ</t>
    </rPh>
    <phoneticPr fontId="5"/>
  </si>
  <si>
    <t>会場使用料等</t>
    <rPh sb="0" eb="2">
      <t>カイジョウ</t>
    </rPh>
    <rPh sb="2" eb="4">
      <t>シヨウ</t>
    </rPh>
    <rPh sb="4" eb="5">
      <t>リョウ</t>
    </rPh>
    <rPh sb="5" eb="6">
      <t>トウ</t>
    </rPh>
    <phoneticPr fontId="5"/>
  </si>
  <si>
    <t>報告書等印刷費</t>
    <rPh sb="0" eb="3">
      <t>ホウコクショ</t>
    </rPh>
    <rPh sb="3" eb="4">
      <t>トウ</t>
    </rPh>
    <rPh sb="4" eb="7">
      <t>インサツヒ</t>
    </rPh>
    <phoneticPr fontId="5"/>
  </si>
  <si>
    <t>申請書送付等</t>
    <rPh sb="0" eb="3">
      <t>シンセイショ</t>
    </rPh>
    <rPh sb="3" eb="5">
      <t>ソウフ</t>
    </rPh>
    <rPh sb="5" eb="6">
      <t>トウ</t>
    </rPh>
    <phoneticPr fontId="5"/>
  </si>
  <si>
    <t>一般管理費等</t>
    <rPh sb="0" eb="2">
      <t>イッパン</t>
    </rPh>
    <rPh sb="2" eb="5">
      <t>カンリヒ</t>
    </rPh>
    <rPh sb="5" eb="6">
      <t>トウ</t>
    </rPh>
    <phoneticPr fontId="5"/>
  </si>
  <si>
    <t>一般管理費及び消費税</t>
    <rPh sb="0" eb="2">
      <t>イッパン</t>
    </rPh>
    <rPh sb="2" eb="5">
      <t>カンリヒ</t>
    </rPh>
    <rPh sb="5" eb="6">
      <t>オヨ</t>
    </rPh>
    <rPh sb="7" eb="10">
      <t>ショウヒゼイ</t>
    </rPh>
    <phoneticPr fontId="5"/>
  </si>
  <si>
    <t>事業者負担</t>
    <rPh sb="0" eb="3">
      <t>ジギョウシャ</t>
    </rPh>
    <rPh sb="3" eb="5">
      <t>フタン</t>
    </rPh>
    <phoneticPr fontId="5"/>
  </si>
  <si>
    <t>事業者負担額</t>
    <rPh sb="0" eb="3">
      <t>ジギョウシャ</t>
    </rPh>
    <rPh sb="3" eb="6">
      <t>フタンガク</t>
    </rPh>
    <phoneticPr fontId="5"/>
  </si>
  <si>
    <t>-</t>
    <phoneticPr fontId="5"/>
  </si>
  <si>
    <t>-</t>
    <phoneticPr fontId="5"/>
  </si>
  <si>
    <t>-</t>
    <phoneticPr fontId="5"/>
  </si>
  <si>
    <t>-</t>
    <phoneticPr fontId="5"/>
  </si>
  <si>
    <t>-</t>
    <phoneticPr fontId="5"/>
  </si>
  <si>
    <t>-</t>
    <phoneticPr fontId="5"/>
  </si>
  <si>
    <t>オンライン社会の加速化に伴う新たな脱炭素社会ビジョン検討</t>
    <phoneticPr fontId="5"/>
  </si>
  <si>
    <t>デロイトトーマツコンサルティング合同会社</t>
    <phoneticPr fontId="5"/>
  </si>
  <si>
    <t>(株)野村総合研究所</t>
    <phoneticPr fontId="5"/>
  </si>
  <si>
    <t>(株)総合設備コンサルタント</t>
    <phoneticPr fontId="5"/>
  </si>
  <si>
    <t>(株)システック環境研究所</t>
    <phoneticPr fontId="5"/>
  </si>
  <si>
    <t>-</t>
    <phoneticPr fontId="5"/>
  </si>
  <si>
    <t>-</t>
    <phoneticPr fontId="5"/>
  </si>
  <si>
    <t>-</t>
    <phoneticPr fontId="5"/>
  </si>
  <si>
    <t>-</t>
    <phoneticPr fontId="5"/>
  </si>
  <si>
    <t>-</t>
    <phoneticPr fontId="5"/>
  </si>
  <si>
    <t>-</t>
    <phoneticPr fontId="5"/>
  </si>
  <si>
    <t>デロイトトーマツコンサルティング合同会社</t>
    <phoneticPr fontId="5"/>
  </si>
  <si>
    <t>B.デロイトトーマツコンサルティング合同会社</t>
    <phoneticPr fontId="5"/>
  </si>
  <si>
    <t>(一財)日本気象協会</t>
    <phoneticPr fontId="5"/>
  </si>
  <si>
    <t>(株)ウェザーニューズ</t>
    <phoneticPr fontId="5"/>
  </si>
  <si>
    <t>中外テクノス(株)</t>
    <phoneticPr fontId="5"/>
  </si>
  <si>
    <t>(公財)北海道環境財団</t>
    <phoneticPr fontId="5"/>
  </si>
  <si>
    <t>(一社)サステナブル経営推進機構</t>
    <phoneticPr fontId="5"/>
  </si>
  <si>
    <t>共同実施業務</t>
    <phoneticPr fontId="5"/>
  </si>
  <si>
    <t>現地調査</t>
    <phoneticPr fontId="5"/>
  </si>
  <si>
    <t>IoT化されたLED照明による実測と実測データ等に基づく太陽光発電予測精度向上の見込みの検討</t>
    <phoneticPr fontId="5"/>
  </si>
  <si>
    <t>廃棄物・リサイクル分野の低炭素化推進事業の検証・評価に係る情報収集</t>
    <phoneticPr fontId="5"/>
  </si>
  <si>
    <t>業務委託</t>
    <phoneticPr fontId="5"/>
  </si>
  <si>
    <t>現地調査作業</t>
    <phoneticPr fontId="5"/>
  </si>
  <si>
    <t>技術開発・実証事業等の状況のとりまとめ業務</t>
    <phoneticPr fontId="5"/>
  </si>
  <si>
    <t>地球温暖化対策に係る技術実証事業管理・検討等</t>
    <phoneticPr fontId="5"/>
  </si>
  <si>
    <t>事業管理業務、計算ツールの計算内容の精査等</t>
    <rPh sb="20" eb="21">
      <t>トウ</t>
    </rPh>
    <phoneticPr fontId="5"/>
  </si>
  <si>
    <t>業務費</t>
    <rPh sb="0" eb="3">
      <t>ギョウムヒ</t>
    </rPh>
    <phoneticPr fontId="5"/>
  </si>
  <si>
    <t>事業管理業務等</t>
    <rPh sb="4" eb="6">
      <t>ギョウム</t>
    </rPh>
    <rPh sb="6" eb="7">
      <t>トウ</t>
    </rPh>
    <phoneticPr fontId="5"/>
  </si>
  <si>
    <t>件</t>
    <rPh sb="0" eb="1">
      <t>ケン</t>
    </rPh>
    <phoneticPr fontId="5"/>
  </si>
  <si>
    <t>-</t>
    <phoneticPr fontId="5"/>
  </si>
  <si>
    <t>-</t>
    <phoneticPr fontId="5"/>
  </si>
  <si>
    <t>-</t>
    <phoneticPr fontId="5"/>
  </si>
  <si>
    <t>-</t>
    <phoneticPr fontId="5"/>
  </si>
  <si>
    <t>-</t>
    <phoneticPr fontId="5"/>
  </si>
  <si>
    <t>百万円/件</t>
    <rPh sb="0" eb="1">
      <t>ヒャク</t>
    </rPh>
    <rPh sb="1" eb="3">
      <t>マンエン</t>
    </rPh>
    <rPh sb="4" eb="5">
      <t>ケン</t>
    </rPh>
    <phoneticPr fontId="5"/>
  </si>
  <si>
    <t>百万円/件</t>
    <phoneticPr fontId="5"/>
  </si>
  <si>
    <t xml:space="preserve">
執行額（令和3年度は予算額）／事業実施件数　　　　　　　　　　　　　　</t>
    <rPh sb="1" eb="3">
      <t>シッコウ</t>
    </rPh>
    <rPh sb="3" eb="4">
      <t>ガク</t>
    </rPh>
    <rPh sb="5" eb="7">
      <t>レイワ</t>
    </rPh>
    <rPh sb="8" eb="10">
      <t>ネンド</t>
    </rPh>
    <rPh sb="11" eb="14">
      <t>ヨサンガク</t>
    </rPh>
    <rPh sb="16" eb="18">
      <t>ジギョウ</t>
    </rPh>
    <rPh sb="18" eb="20">
      <t>ジッシ</t>
    </rPh>
    <rPh sb="20" eb="22">
      <t>ケンスウ</t>
    </rPh>
    <phoneticPr fontId="5"/>
  </si>
  <si>
    <t xml:space="preserve">                              事業実施件数</t>
    <rPh sb="30" eb="32">
      <t>ジギョウ</t>
    </rPh>
    <rPh sb="32" eb="34">
      <t>ジッシ</t>
    </rPh>
    <rPh sb="34" eb="36">
      <t>ケンスウ</t>
    </rPh>
    <phoneticPr fontId="5"/>
  </si>
  <si>
    <t>-</t>
    <phoneticPr fontId="5"/>
  </si>
  <si>
    <t>-</t>
    <phoneticPr fontId="5"/>
  </si>
  <si>
    <t>-</t>
    <phoneticPr fontId="5"/>
  </si>
  <si>
    <t>エネルギー対策特別会計予算事業全体に係る事業であることから、民間等へ委ねることは出来ない。</t>
    <rPh sb="5" eb="7">
      <t>タイサク</t>
    </rPh>
    <rPh sb="7" eb="9">
      <t>トクベツ</t>
    </rPh>
    <rPh sb="9" eb="11">
      <t>カイケイ</t>
    </rPh>
    <rPh sb="11" eb="13">
      <t>ヨサン</t>
    </rPh>
    <rPh sb="13" eb="15">
      <t>ジギョウ</t>
    </rPh>
    <rPh sb="15" eb="17">
      <t>ゼンタイ</t>
    </rPh>
    <rPh sb="18" eb="19">
      <t>カカ</t>
    </rPh>
    <rPh sb="20" eb="22">
      <t>ジギョウ</t>
    </rPh>
    <rPh sb="30" eb="32">
      <t>ミンカン</t>
    </rPh>
    <rPh sb="32" eb="33">
      <t>トウ</t>
    </rPh>
    <rPh sb="34" eb="35">
      <t>ユダ</t>
    </rPh>
    <rPh sb="40" eb="42">
      <t>デキ</t>
    </rPh>
    <phoneticPr fontId="5"/>
  </si>
  <si>
    <t>有</t>
  </si>
  <si>
    <t>‐</t>
  </si>
  <si>
    <t>事業に必要な金額を予定価格として算出した上で入札等を行い契約しているため、単位当たりコストは妥当である。</t>
    <phoneticPr fontId="5"/>
  </si>
  <si>
    <t>再委託先とその業務内容については、受託者との契約時に必要性を精査している。</t>
    <phoneticPr fontId="5"/>
  </si>
  <si>
    <t>契約時・精算時に費用・使途を精査し、事業に真に必要なものに限定している。</t>
    <phoneticPr fontId="5"/>
  </si>
  <si>
    <t>本事業の成果は他事業の次年度の予算要求及び執行等に活用される。</t>
    <rPh sb="0" eb="1">
      <t>ホン</t>
    </rPh>
    <rPh sb="1" eb="3">
      <t>ジギョウ</t>
    </rPh>
    <rPh sb="4" eb="6">
      <t>セイカ</t>
    </rPh>
    <rPh sb="7" eb="10">
      <t>タジギョウ</t>
    </rPh>
    <rPh sb="11" eb="14">
      <t>ジネンド</t>
    </rPh>
    <rPh sb="15" eb="17">
      <t>ヨサン</t>
    </rPh>
    <rPh sb="17" eb="19">
      <t>ヨウキュウ</t>
    </rPh>
    <rPh sb="19" eb="20">
      <t>オヨ</t>
    </rPh>
    <rPh sb="21" eb="23">
      <t>シッコウ</t>
    </rPh>
    <rPh sb="23" eb="24">
      <t>トウ</t>
    </rPh>
    <rPh sb="25" eb="27">
      <t>カツヨウ</t>
    </rPh>
    <phoneticPr fontId="5"/>
  </si>
  <si>
    <t>成果目標に見合った成果実績となっている。</t>
    <rPh sb="0" eb="2">
      <t>セイカ</t>
    </rPh>
    <rPh sb="2" eb="4">
      <t>モクヒョウ</t>
    </rPh>
    <rPh sb="5" eb="7">
      <t>ミア</t>
    </rPh>
    <rPh sb="9" eb="11">
      <t>セイカ</t>
    </rPh>
    <rPh sb="11" eb="13">
      <t>ジッセキ</t>
    </rPh>
    <phoneticPr fontId="5"/>
  </si>
  <si>
    <t>活動実績は見込みに見合ったものとなっている。</t>
    <rPh sb="0" eb="2">
      <t>カツドウ</t>
    </rPh>
    <rPh sb="2" eb="4">
      <t>ジッセキ</t>
    </rPh>
    <rPh sb="5" eb="7">
      <t>ミコ</t>
    </rPh>
    <rPh sb="9" eb="11">
      <t>ミア</t>
    </rPh>
    <phoneticPr fontId="5"/>
  </si>
  <si>
    <t>本事業の成果は他事業の次年度の予算要求及び執行等に活用される。</t>
    <phoneticPr fontId="5"/>
  </si>
  <si>
    <t>1,355/6</t>
    <phoneticPr fontId="5"/>
  </si>
  <si>
    <t>2,801/6</t>
    <phoneticPr fontId="5"/>
  </si>
  <si>
    <t>本事業はCO２削減等を目的としたエネルギー対策特別会計における事業のマネジメント・サイクル体制を確立し、事業計画立案、事業実施、事業評価検証の高度化、効率化、効果の最大化を図る事業であるため、社会のニーズを反映している。</t>
    <rPh sb="0" eb="1">
      <t>ホン</t>
    </rPh>
    <rPh sb="1" eb="3">
      <t>ジギョウ</t>
    </rPh>
    <rPh sb="7" eb="9">
      <t>サクゲン</t>
    </rPh>
    <rPh sb="9" eb="10">
      <t>トウ</t>
    </rPh>
    <rPh sb="11" eb="13">
      <t>モクテキ</t>
    </rPh>
    <rPh sb="21" eb="23">
      <t>タイサク</t>
    </rPh>
    <rPh sb="23" eb="25">
      <t>トクベツ</t>
    </rPh>
    <rPh sb="25" eb="27">
      <t>カイケイ</t>
    </rPh>
    <rPh sb="31" eb="33">
      <t>ジギョウ</t>
    </rPh>
    <rPh sb="45" eb="47">
      <t>タイセイ</t>
    </rPh>
    <rPh sb="48" eb="50">
      <t>カクリツ</t>
    </rPh>
    <rPh sb="52" eb="54">
      <t>ジギョウ</t>
    </rPh>
    <rPh sb="54" eb="56">
      <t>ケイカク</t>
    </rPh>
    <rPh sb="56" eb="58">
      <t>リツアン</t>
    </rPh>
    <rPh sb="59" eb="61">
      <t>ジギョウ</t>
    </rPh>
    <rPh sb="61" eb="63">
      <t>ジッシ</t>
    </rPh>
    <rPh sb="64" eb="66">
      <t>ジギョウ</t>
    </rPh>
    <rPh sb="66" eb="68">
      <t>ヒョウカ</t>
    </rPh>
    <rPh sb="68" eb="70">
      <t>ケンショウ</t>
    </rPh>
    <rPh sb="71" eb="74">
      <t>コウドカ</t>
    </rPh>
    <rPh sb="75" eb="78">
      <t>コウリツカ</t>
    </rPh>
    <rPh sb="79" eb="81">
      <t>コウカ</t>
    </rPh>
    <rPh sb="82" eb="85">
      <t>サイダイカ</t>
    </rPh>
    <rPh sb="86" eb="87">
      <t>ハカ</t>
    </rPh>
    <rPh sb="88" eb="90">
      <t>ジギョウ</t>
    </rPh>
    <rPh sb="96" eb="98">
      <t>シャカイ</t>
    </rPh>
    <rPh sb="103" eb="105">
      <t>ハンエイ</t>
    </rPh>
    <phoneticPr fontId="5"/>
  </si>
  <si>
    <t>エネルギー対策特別会計予算事業の実施にあたっては、より高度化、効率化及び効果の最大化を図ることが必要であるため、本事業は優先度が高い</t>
    <rPh sb="5" eb="7">
      <t>タイサク</t>
    </rPh>
    <rPh sb="7" eb="9">
      <t>トクベツ</t>
    </rPh>
    <rPh sb="9" eb="11">
      <t>カイケイ</t>
    </rPh>
    <rPh sb="11" eb="13">
      <t>ヨサン</t>
    </rPh>
    <rPh sb="13" eb="15">
      <t>ジギョウ</t>
    </rPh>
    <rPh sb="16" eb="18">
      <t>ジッシ</t>
    </rPh>
    <rPh sb="27" eb="30">
      <t>コウドカ</t>
    </rPh>
    <rPh sb="31" eb="34">
      <t>コウリツカ</t>
    </rPh>
    <rPh sb="34" eb="35">
      <t>オヨ</t>
    </rPh>
    <rPh sb="36" eb="38">
      <t>コウカ</t>
    </rPh>
    <rPh sb="39" eb="42">
      <t>サイダイカ</t>
    </rPh>
    <rPh sb="43" eb="44">
      <t>ハカ</t>
    </rPh>
    <rPh sb="48" eb="50">
      <t>ヒツヨウ</t>
    </rPh>
    <rPh sb="56" eb="57">
      <t>ホン</t>
    </rPh>
    <rPh sb="57" eb="59">
      <t>ジギョウ</t>
    </rPh>
    <rPh sb="60" eb="63">
      <t>ユウセンド</t>
    </rPh>
    <rPh sb="64" eb="65">
      <t>タカ</t>
    </rPh>
    <phoneticPr fontId="5"/>
  </si>
  <si>
    <t>本事業においては一般競争入札（総合評価）や随意契約（企画競争）により受注者を決定するなどし競争性を確保している。なお、中には一者応札となった案件があるため、公告期間延長等の改善を検討する。</t>
    <rPh sb="84" eb="85">
      <t>トウ</t>
    </rPh>
    <rPh sb="89" eb="91">
      <t>ケントウ</t>
    </rPh>
    <phoneticPr fontId="5"/>
  </si>
  <si>
    <t>入札残、精算減等により６割程度の不用額が発生した。</t>
    <rPh sb="7" eb="8">
      <t>トウ</t>
    </rPh>
    <phoneticPr fontId="5"/>
  </si>
  <si>
    <t>入札残、精算時の確定減等により６割程度の不用額が発生し、また、公告期間が短かった等の関係で複数事業において一者応札が発生した。</t>
    <phoneticPr fontId="5"/>
  </si>
  <si>
    <t>一者応札の改善として公告期間の延長等を検討する。また事業の進捗管理を適正に行うことでより効率的・効果的な執行に努める。</t>
    <rPh sb="17" eb="18">
      <t>トウ</t>
    </rPh>
    <rPh sb="19" eb="21">
      <t>ケントウ</t>
    </rPh>
    <rPh sb="52" eb="54">
      <t>シッコウ</t>
    </rPh>
    <rPh sb="55" eb="56">
      <t>ツト</t>
    </rPh>
    <phoneticPr fontId="5"/>
  </si>
  <si>
    <t>-</t>
    <phoneticPr fontId="5"/>
  </si>
  <si>
    <t>-</t>
    <phoneticPr fontId="5"/>
  </si>
  <si>
    <t>費用対効果が示されておらず、評価が困難。</t>
    <phoneticPr fontId="5"/>
  </si>
  <si>
    <t>-</t>
    <phoneticPr fontId="5"/>
  </si>
  <si>
    <t>外部有識者の所見を踏まえて、本事業における費用対効果を明らかにすること。</t>
    <phoneticPr fontId="5"/>
  </si>
  <si>
    <t>事業の性質上、アウトカムを把握できるのが事業開始2年目の令和3年度業務が完了した時点であるため、令和3年度事業レビューシートでは費用対効果を示すことはできないが、所見を踏まえ、効果を把握することができる令和4年度事業レビューシートにおいては費用対効果を示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</si>
</sst>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37109</xdr:colOff>
      <xdr:row>749</xdr:row>
      <xdr:rowOff>37110</xdr:rowOff>
    </xdr:from>
    <xdr:to>
      <xdr:col>24</xdr:col>
      <xdr:colOff>197921</xdr:colOff>
      <xdr:row>752</xdr:row>
      <xdr:rowOff>0</xdr:rowOff>
    </xdr:to>
    <xdr:sp macro="" textlink="">
      <xdr:nvSpPr>
        <xdr:cNvPr id="2" name="テキスト ボックス 1"/>
        <xdr:cNvSpPr txBox="1"/>
      </xdr:nvSpPr>
      <xdr:spPr>
        <a:xfrm>
          <a:off x="2214252" y="62147532"/>
          <a:ext cx="2733799" cy="1001981"/>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a:t>環境省</a:t>
          </a:r>
          <a:endParaRPr kumimoji="1" lang="en-US" altLang="ja-JP" sz="1800"/>
        </a:p>
        <a:p>
          <a:pPr algn="ctr"/>
          <a:r>
            <a:rPr kumimoji="1" lang="en-US" altLang="ja-JP" sz="1800"/>
            <a:t>  1,355</a:t>
          </a:r>
          <a:r>
            <a:rPr kumimoji="1" lang="ja-JP" altLang="en-US" sz="1800"/>
            <a:t>百万円</a:t>
          </a:r>
          <a:endParaRPr kumimoji="1" lang="ja-JP" altLang="en-US" sz="1100"/>
        </a:p>
      </xdr:txBody>
    </xdr:sp>
    <xdr:clientData/>
  </xdr:twoCellAnchor>
  <xdr:twoCellAnchor>
    <xdr:from>
      <xdr:col>11</xdr:col>
      <xdr:colOff>83336</xdr:colOff>
      <xdr:row>757</xdr:row>
      <xdr:rowOff>160258</xdr:rowOff>
    </xdr:from>
    <xdr:to>
      <xdr:col>24</xdr:col>
      <xdr:colOff>194258</xdr:colOff>
      <xdr:row>760</xdr:row>
      <xdr:rowOff>255115</xdr:rowOff>
    </xdr:to>
    <xdr:sp macro="" textlink="">
      <xdr:nvSpPr>
        <xdr:cNvPr id="4" name="テキスト ボックス 3"/>
        <xdr:cNvSpPr txBox="1"/>
      </xdr:nvSpPr>
      <xdr:spPr>
        <a:xfrm>
          <a:off x="2302101" y="65131964"/>
          <a:ext cx="2733098" cy="11370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800">
              <a:latin typeface="+mj-ea"/>
              <a:ea typeface="+mj-ea"/>
            </a:rPr>
            <a:t>A</a:t>
          </a:r>
          <a:r>
            <a:rPr kumimoji="1" lang="ja-JP" altLang="en-US" sz="1800">
              <a:latin typeface="+mj-ea"/>
              <a:ea typeface="+mj-ea"/>
            </a:rPr>
            <a:t>．民間団体（７社）</a:t>
          </a:r>
          <a:endParaRPr kumimoji="1" lang="en-US" altLang="ja-JP" sz="1800">
            <a:latin typeface="+mj-ea"/>
            <a:ea typeface="+mj-ea"/>
          </a:endParaRPr>
        </a:p>
        <a:p>
          <a:pPr algn="ctr"/>
          <a:endParaRPr kumimoji="1" lang="en-US" altLang="ja-JP" sz="1800">
            <a:latin typeface="+mj-ea"/>
            <a:ea typeface="+mj-ea"/>
          </a:endParaRPr>
        </a:p>
        <a:p>
          <a:pPr algn="ctr"/>
          <a:r>
            <a:rPr kumimoji="1" lang="en-US" altLang="ja-JP" sz="1800">
              <a:latin typeface="+mj-ea"/>
              <a:ea typeface="+mj-ea"/>
            </a:rPr>
            <a:t>1,355</a:t>
          </a:r>
          <a:r>
            <a:rPr kumimoji="1" lang="ja-JP" altLang="en-US" sz="1800">
              <a:latin typeface="+mj-ea"/>
              <a:ea typeface="+mj-ea"/>
            </a:rPr>
            <a:t>百万円</a:t>
          </a:r>
        </a:p>
      </xdr:txBody>
    </xdr:sp>
    <xdr:clientData/>
  </xdr:twoCellAnchor>
  <xdr:twoCellAnchor>
    <xdr:from>
      <xdr:col>26</xdr:col>
      <xdr:colOff>57178</xdr:colOff>
      <xdr:row>757</xdr:row>
      <xdr:rowOff>235115</xdr:rowOff>
    </xdr:from>
    <xdr:to>
      <xdr:col>46</xdr:col>
      <xdr:colOff>96587</xdr:colOff>
      <xdr:row>761</xdr:row>
      <xdr:rowOff>54573</xdr:rowOff>
    </xdr:to>
    <xdr:sp macro="" textlink="">
      <xdr:nvSpPr>
        <xdr:cNvPr id="5" name="大かっこ 4"/>
        <xdr:cNvSpPr/>
      </xdr:nvSpPr>
      <xdr:spPr>
        <a:xfrm>
          <a:off x="5301531" y="65206821"/>
          <a:ext cx="4073527" cy="12089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hangingPunct="0"/>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hangingPunct="0"/>
          <a:r>
            <a:rPr kumimoji="1" lang="ja-JP" altLang="en-US" sz="1100">
              <a:solidFill>
                <a:schemeClr val="tx1"/>
              </a:solidFill>
              <a:effectLst/>
              <a:latin typeface="+mn-lt"/>
              <a:ea typeface="+mn-ea"/>
              <a:cs typeface="+mn-cs"/>
            </a:rPr>
            <a:t>○地球温暖化対策に係る技術実証事業管理・検討</a:t>
          </a:r>
          <a:endParaRPr kumimoji="1" lang="en-US" altLang="ja-JP" sz="1100">
            <a:solidFill>
              <a:schemeClr val="tx1"/>
            </a:solidFill>
            <a:effectLst/>
            <a:latin typeface="+mn-lt"/>
            <a:ea typeface="+mn-ea"/>
            <a:cs typeface="+mn-cs"/>
          </a:endParaRPr>
        </a:p>
        <a:p>
          <a:pPr hangingPunct="0"/>
          <a:r>
            <a:rPr lang="ja-JP" altLang="en-US">
              <a:effectLst/>
            </a:rPr>
            <a:t>○エネルギー対策特別会計予算事業成果及び社会実装要件の集約・分析</a:t>
          </a:r>
          <a:endParaRPr lang="en-US" altLang="ja-JP">
            <a:effectLst/>
          </a:endParaRPr>
        </a:p>
        <a:p>
          <a:pPr hangingPunct="0"/>
          <a:r>
            <a:rPr lang="ja-JP" altLang="en-US">
              <a:effectLst/>
            </a:rPr>
            <a:t>○エネルギー対策特別会計補助事業検証・評価　等</a:t>
          </a:r>
          <a:endParaRPr lang="en-US" altLang="ja-JP">
            <a:effectLst/>
          </a:endParaRPr>
        </a:p>
      </xdr:txBody>
    </xdr:sp>
    <xdr:clientData/>
  </xdr:twoCellAnchor>
  <xdr:twoCellAnchor>
    <xdr:from>
      <xdr:col>11</xdr:col>
      <xdr:colOff>62514</xdr:colOff>
      <xdr:row>756</xdr:row>
      <xdr:rowOff>78441</xdr:rowOff>
    </xdr:from>
    <xdr:to>
      <xdr:col>29</xdr:col>
      <xdr:colOff>100853</xdr:colOff>
      <xdr:row>757</xdr:row>
      <xdr:rowOff>78442</xdr:rowOff>
    </xdr:to>
    <xdr:sp macro="" textlink="">
      <xdr:nvSpPr>
        <xdr:cNvPr id="6" name="テキスト ボックス 5"/>
        <xdr:cNvSpPr txBox="1"/>
      </xdr:nvSpPr>
      <xdr:spPr>
        <a:xfrm>
          <a:off x="2281279" y="64702765"/>
          <a:ext cx="3669045" cy="34738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委託</a:t>
          </a:r>
          <a:r>
            <a:rPr kumimoji="1" lang="en-US" altLang="ja-JP" sz="1100"/>
            <a:t>【</a:t>
          </a:r>
          <a:r>
            <a:rPr kumimoji="1" lang="ja-JP" altLang="en-US" sz="1100"/>
            <a:t>一般競争契約（総合評価）、随意契約（企画競争）</a:t>
          </a:r>
          <a:r>
            <a:rPr kumimoji="1" lang="en-US" altLang="ja-JP" sz="1100"/>
            <a:t>】</a:t>
          </a:r>
        </a:p>
      </xdr:txBody>
    </xdr:sp>
    <xdr:clientData/>
  </xdr:twoCellAnchor>
  <xdr:twoCellAnchor>
    <xdr:from>
      <xdr:col>26</xdr:col>
      <xdr:colOff>56029</xdr:colOff>
      <xdr:row>766</xdr:row>
      <xdr:rowOff>197378</xdr:rowOff>
    </xdr:from>
    <xdr:to>
      <xdr:col>46</xdr:col>
      <xdr:colOff>72354</xdr:colOff>
      <xdr:row>769</xdr:row>
      <xdr:rowOff>336176</xdr:rowOff>
    </xdr:to>
    <xdr:sp macro="" textlink="">
      <xdr:nvSpPr>
        <xdr:cNvPr id="11" name="大かっこ 10"/>
        <xdr:cNvSpPr/>
      </xdr:nvSpPr>
      <xdr:spPr>
        <a:xfrm>
          <a:off x="5300382" y="68295525"/>
          <a:ext cx="4050443" cy="10800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hangingPunct="0"/>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hangingPunct="0"/>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○事業管理業務、計算ツールの計算内容の精査</a:t>
          </a:r>
          <a:endParaRPr kumimoji="1" lang="en-US" altLang="ja-JP" sz="1100">
            <a:solidFill>
              <a:schemeClr val="tx1"/>
            </a:solidFill>
            <a:effectLst/>
            <a:latin typeface="+mn-lt"/>
            <a:ea typeface="+mn-ea"/>
            <a:cs typeface="+mn-cs"/>
          </a:endParaRPr>
        </a:p>
        <a:p>
          <a:pPr hangingPunct="0"/>
          <a:r>
            <a:rPr lang="ja-JP" altLang="en-US">
              <a:effectLst/>
            </a:rPr>
            <a:t>　○技術開発・実証事業等の状況のとりまとめ業務</a:t>
          </a:r>
          <a:endParaRPr lang="en-US" altLang="ja-JP">
            <a:effectLst/>
          </a:endParaRPr>
        </a:p>
        <a:p>
          <a:pPr hangingPunct="0"/>
          <a:r>
            <a:rPr lang="ja-JP" altLang="en-US">
              <a:effectLst/>
            </a:rPr>
            <a:t>　○現地調査　等</a:t>
          </a:r>
          <a:endParaRPr lang="ja-JP" altLang="ja-JP">
            <a:effectLst/>
          </a:endParaRPr>
        </a:p>
      </xdr:txBody>
    </xdr:sp>
    <xdr:clientData/>
  </xdr:twoCellAnchor>
  <xdr:twoCellAnchor>
    <xdr:from>
      <xdr:col>11</xdr:col>
      <xdr:colOff>67622</xdr:colOff>
      <xdr:row>766</xdr:row>
      <xdr:rowOff>102989</xdr:rowOff>
    </xdr:from>
    <xdr:to>
      <xdr:col>24</xdr:col>
      <xdr:colOff>173253</xdr:colOff>
      <xdr:row>769</xdr:row>
      <xdr:rowOff>324971</xdr:rowOff>
    </xdr:to>
    <xdr:sp macro="" textlink="">
      <xdr:nvSpPr>
        <xdr:cNvPr id="15" name="正方形/長方形 14"/>
        <xdr:cNvSpPr/>
      </xdr:nvSpPr>
      <xdr:spPr>
        <a:xfrm>
          <a:off x="2286387" y="68201136"/>
          <a:ext cx="2727807" cy="11632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effectLst/>
              <a:latin typeface="+mj-ea"/>
              <a:ea typeface="+mj-ea"/>
              <a:cs typeface="+mn-cs"/>
            </a:rPr>
            <a:t>B</a:t>
          </a:r>
          <a:r>
            <a:rPr kumimoji="1" lang="ja-JP" altLang="en-US" sz="1800">
              <a:solidFill>
                <a:sysClr val="windowText" lastClr="000000"/>
              </a:solidFill>
              <a:effectLst/>
              <a:latin typeface="+mj-ea"/>
              <a:ea typeface="+mj-ea"/>
              <a:cs typeface="+mn-cs"/>
            </a:rPr>
            <a:t>．民間団体（</a:t>
          </a:r>
          <a:r>
            <a:rPr kumimoji="1" lang="en-US" altLang="ja-JP" sz="1800">
              <a:solidFill>
                <a:sysClr val="windowText" lastClr="000000"/>
              </a:solidFill>
              <a:effectLst/>
              <a:latin typeface="+mj-ea"/>
              <a:ea typeface="+mj-ea"/>
              <a:cs typeface="+mn-cs"/>
            </a:rPr>
            <a:t>14</a:t>
          </a:r>
          <a:r>
            <a:rPr kumimoji="1" lang="ja-JP" altLang="en-US" sz="1800">
              <a:solidFill>
                <a:sysClr val="windowText" lastClr="000000"/>
              </a:solidFill>
              <a:effectLst/>
              <a:latin typeface="+mj-ea"/>
              <a:ea typeface="+mj-ea"/>
              <a:cs typeface="+mn-cs"/>
            </a:rPr>
            <a:t>社）</a:t>
          </a:r>
          <a:endParaRPr kumimoji="1" lang="en-US" altLang="ja-JP" sz="1800">
            <a:solidFill>
              <a:sysClr val="windowText" lastClr="000000"/>
            </a:solidFill>
            <a:effectLst/>
            <a:latin typeface="+mj-ea"/>
            <a:ea typeface="+mj-ea"/>
            <a:cs typeface="+mn-cs"/>
          </a:endParaRPr>
        </a:p>
        <a:p>
          <a:pPr algn="ctr"/>
          <a:endParaRPr kumimoji="1" lang="en-US" altLang="ja-JP" sz="1800">
            <a:solidFill>
              <a:sysClr val="windowText" lastClr="000000"/>
            </a:solidFill>
            <a:effectLst/>
            <a:latin typeface="+mj-ea"/>
            <a:ea typeface="+mj-ea"/>
            <a:cs typeface="+mn-cs"/>
          </a:endParaRPr>
        </a:p>
        <a:p>
          <a:pPr algn="ctr"/>
          <a:r>
            <a:rPr kumimoji="1" lang="en-US" altLang="ja-JP" sz="1800">
              <a:solidFill>
                <a:sysClr val="windowText" lastClr="000000"/>
              </a:solidFill>
              <a:effectLst/>
              <a:latin typeface="+mj-ea"/>
              <a:ea typeface="+mj-ea"/>
              <a:cs typeface="+mn-cs"/>
            </a:rPr>
            <a:t>244</a:t>
          </a:r>
          <a:r>
            <a:rPr kumimoji="1" lang="ja-JP" altLang="en-US" sz="1800">
              <a:solidFill>
                <a:sysClr val="windowText" lastClr="000000"/>
              </a:solidFill>
              <a:effectLst/>
              <a:latin typeface="+mj-ea"/>
              <a:ea typeface="+mj-ea"/>
              <a:cs typeface="+mn-cs"/>
            </a:rPr>
            <a:t>百万円</a:t>
          </a:r>
        </a:p>
      </xdr:txBody>
    </xdr:sp>
    <xdr:clientData/>
  </xdr:twoCellAnchor>
  <xdr:twoCellAnchor>
    <xdr:from>
      <xdr:col>18</xdr:col>
      <xdr:colOff>0</xdr:colOff>
      <xdr:row>752</xdr:row>
      <xdr:rowOff>0</xdr:rowOff>
    </xdr:from>
    <xdr:to>
      <xdr:col>18</xdr:col>
      <xdr:colOff>0</xdr:colOff>
      <xdr:row>756</xdr:row>
      <xdr:rowOff>0</xdr:rowOff>
    </xdr:to>
    <xdr:cxnSp macro="">
      <xdr:nvCxnSpPr>
        <xdr:cNvPr id="18" name="直線矢印コネクタ 17"/>
        <xdr:cNvCxnSpPr/>
      </xdr:nvCxnSpPr>
      <xdr:spPr>
        <a:xfrm>
          <a:off x="3562597" y="63149513"/>
          <a:ext cx="0" cy="13854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179294</xdr:colOff>
      <xdr:row>760</xdr:row>
      <xdr:rowOff>246529</xdr:rowOff>
    </xdr:from>
    <xdr:to>
      <xdr:col>17</xdr:col>
      <xdr:colOff>179294</xdr:colOff>
      <xdr:row>764</xdr:row>
      <xdr:rowOff>246530</xdr:rowOff>
    </xdr:to>
    <xdr:cxnSp macro="">
      <xdr:nvCxnSpPr>
        <xdr:cNvPr id="27" name="直線矢印コネクタ 26"/>
        <xdr:cNvCxnSpPr/>
      </xdr:nvCxnSpPr>
      <xdr:spPr>
        <a:xfrm>
          <a:off x="3608294" y="66260382"/>
          <a:ext cx="0" cy="13895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62515</xdr:colOff>
      <xdr:row>764</xdr:row>
      <xdr:rowOff>336177</xdr:rowOff>
    </xdr:from>
    <xdr:to>
      <xdr:col>26</xdr:col>
      <xdr:colOff>44823</xdr:colOff>
      <xdr:row>765</xdr:row>
      <xdr:rowOff>336177</xdr:rowOff>
    </xdr:to>
    <xdr:sp macro="" textlink="">
      <xdr:nvSpPr>
        <xdr:cNvPr id="29" name="テキスト ボックス 28"/>
        <xdr:cNvSpPr txBox="1"/>
      </xdr:nvSpPr>
      <xdr:spPr>
        <a:xfrm>
          <a:off x="2281280" y="58337824"/>
          <a:ext cx="3007896" cy="34738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再委託・共同実施</a:t>
          </a:r>
          <a:r>
            <a:rPr kumimoji="1" lang="en-US" altLang="ja-JP" sz="1100"/>
            <a:t>【</a:t>
          </a:r>
          <a:r>
            <a:rPr kumimoji="1" lang="ja-JP" altLang="en-US" sz="1100"/>
            <a:t>随意契約（その他）</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P30" sqref="P30:X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0">
        <v>2021</v>
      </c>
      <c r="AE2" s="930"/>
      <c r="AF2" s="930"/>
      <c r="AG2" s="930"/>
      <c r="AH2" s="930"/>
      <c r="AI2" s="83" t="s">
        <v>320</v>
      </c>
      <c r="AJ2" s="930" t="s">
        <v>625</v>
      </c>
      <c r="AK2" s="930"/>
      <c r="AL2" s="930"/>
      <c r="AM2" s="930"/>
      <c r="AN2" s="83" t="s">
        <v>320</v>
      </c>
      <c r="AO2" s="930">
        <v>20</v>
      </c>
      <c r="AP2" s="930"/>
      <c r="AQ2" s="930"/>
      <c r="AR2" s="84" t="s">
        <v>624</v>
      </c>
      <c r="AS2" s="936">
        <v>84</v>
      </c>
      <c r="AT2" s="936"/>
      <c r="AU2" s="936"/>
      <c r="AV2" s="83" t="str">
        <f>IF(AW2="","","-")</f>
        <v/>
      </c>
      <c r="AW2" s="896"/>
      <c r="AX2" s="896"/>
    </row>
    <row r="3" spans="1:50" ht="21" customHeight="1" thickBot="1" x14ac:dyDescent="0.2">
      <c r="A3" s="850" t="s">
        <v>617</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627</v>
      </c>
      <c r="AK3" s="852"/>
      <c r="AL3" s="852"/>
      <c r="AM3" s="852"/>
      <c r="AN3" s="852"/>
      <c r="AO3" s="852"/>
      <c r="AP3" s="852"/>
      <c r="AQ3" s="852"/>
      <c r="AR3" s="852"/>
      <c r="AS3" s="852"/>
      <c r="AT3" s="852"/>
      <c r="AU3" s="852"/>
      <c r="AV3" s="852"/>
      <c r="AW3" s="852"/>
      <c r="AX3" s="24" t="s">
        <v>64</v>
      </c>
    </row>
    <row r="4" spans="1:50" ht="24.75" customHeight="1" x14ac:dyDescent="0.15">
      <c r="A4" s="690" t="s">
        <v>25</v>
      </c>
      <c r="B4" s="691"/>
      <c r="C4" s="691"/>
      <c r="D4" s="691"/>
      <c r="E4" s="691"/>
      <c r="F4" s="691"/>
      <c r="G4" s="668" t="s">
        <v>628</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629</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2" t="s">
        <v>631</v>
      </c>
      <c r="H5" s="823"/>
      <c r="I5" s="823"/>
      <c r="J5" s="823"/>
      <c r="K5" s="823"/>
      <c r="L5" s="823"/>
      <c r="M5" s="824" t="s">
        <v>65</v>
      </c>
      <c r="N5" s="825"/>
      <c r="O5" s="825"/>
      <c r="P5" s="825"/>
      <c r="Q5" s="825"/>
      <c r="R5" s="826"/>
      <c r="S5" s="827" t="s">
        <v>632</v>
      </c>
      <c r="T5" s="823"/>
      <c r="U5" s="823"/>
      <c r="V5" s="823"/>
      <c r="W5" s="823"/>
      <c r="X5" s="828"/>
      <c r="Y5" s="684" t="s">
        <v>3</v>
      </c>
      <c r="Z5" s="530"/>
      <c r="AA5" s="530"/>
      <c r="AB5" s="530"/>
      <c r="AC5" s="530"/>
      <c r="AD5" s="531"/>
      <c r="AE5" s="685" t="s">
        <v>633</v>
      </c>
      <c r="AF5" s="685"/>
      <c r="AG5" s="685"/>
      <c r="AH5" s="685"/>
      <c r="AI5" s="685"/>
      <c r="AJ5" s="685"/>
      <c r="AK5" s="685"/>
      <c r="AL5" s="685"/>
      <c r="AM5" s="685"/>
      <c r="AN5" s="685"/>
      <c r="AO5" s="685"/>
      <c r="AP5" s="686"/>
      <c r="AQ5" s="687" t="s">
        <v>630</v>
      </c>
      <c r="AR5" s="688"/>
      <c r="AS5" s="688"/>
      <c r="AT5" s="688"/>
      <c r="AU5" s="688"/>
      <c r="AV5" s="688"/>
      <c r="AW5" s="688"/>
      <c r="AX5" s="689"/>
    </row>
    <row r="6" spans="1:50" ht="39" customHeight="1" x14ac:dyDescent="0.15">
      <c r="A6" s="692" t="s">
        <v>4</v>
      </c>
      <c r="B6" s="693"/>
      <c r="C6" s="693"/>
      <c r="D6" s="693"/>
      <c r="E6" s="693"/>
      <c r="F6" s="693"/>
      <c r="G6" s="377" t="str">
        <f>入力規則等!F39</f>
        <v>エネルギー対策特別会計エネルギー需給勘定</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49.5" customHeight="1" x14ac:dyDescent="0.15">
      <c r="A7" s="482" t="s">
        <v>22</v>
      </c>
      <c r="B7" s="483"/>
      <c r="C7" s="483"/>
      <c r="D7" s="483"/>
      <c r="E7" s="483"/>
      <c r="F7" s="484"/>
      <c r="G7" s="485" t="s">
        <v>634</v>
      </c>
      <c r="H7" s="486"/>
      <c r="I7" s="486"/>
      <c r="J7" s="486"/>
      <c r="K7" s="486"/>
      <c r="L7" s="486"/>
      <c r="M7" s="486"/>
      <c r="N7" s="486"/>
      <c r="O7" s="486"/>
      <c r="P7" s="486"/>
      <c r="Q7" s="486"/>
      <c r="R7" s="486"/>
      <c r="S7" s="486"/>
      <c r="T7" s="486"/>
      <c r="U7" s="486"/>
      <c r="V7" s="486"/>
      <c r="W7" s="486"/>
      <c r="X7" s="487"/>
      <c r="Y7" s="908" t="s">
        <v>303</v>
      </c>
      <c r="Z7" s="427"/>
      <c r="AA7" s="427"/>
      <c r="AB7" s="427"/>
      <c r="AC7" s="427"/>
      <c r="AD7" s="909"/>
      <c r="AE7" s="897" t="s">
        <v>635</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2" t="s">
        <v>208</v>
      </c>
      <c r="B8" s="483"/>
      <c r="C8" s="483"/>
      <c r="D8" s="483"/>
      <c r="E8" s="483"/>
      <c r="F8" s="484"/>
      <c r="G8" s="931" t="str">
        <f>入力規則等!A27</f>
        <v>地球温暖化対策</v>
      </c>
      <c r="H8" s="706"/>
      <c r="I8" s="706"/>
      <c r="J8" s="706"/>
      <c r="K8" s="706"/>
      <c r="L8" s="706"/>
      <c r="M8" s="706"/>
      <c r="N8" s="706"/>
      <c r="O8" s="706"/>
      <c r="P8" s="706"/>
      <c r="Q8" s="706"/>
      <c r="R8" s="706"/>
      <c r="S8" s="706"/>
      <c r="T8" s="706"/>
      <c r="U8" s="706"/>
      <c r="V8" s="706"/>
      <c r="W8" s="706"/>
      <c r="X8" s="932"/>
      <c r="Y8" s="829" t="s">
        <v>209</v>
      </c>
      <c r="Z8" s="830"/>
      <c r="AA8" s="830"/>
      <c r="AB8" s="830"/>
      <c r="AC8" s="830"/>
      <c r="AD8" s="831"/>
      <c r="AE8" s="705" t="str">
        <f>入力規則等!K13</f>
        <v>エネルギー対策</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2" t="s">
        <v>23</v>
      </c>
      <c r="B9" s="833"/>
      <c r="C9" s="833"/>
      <c r="D9" s="833"/>
      <c r="E9" s="833"/>
      <c r="F9" s="833"/>
      <c r="G9" s="834" t="s">
        <v>636</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114.75" customHeight="1" x14ac:dyDescent="0.15">
      <c r="A10" s="646" t="s">
        <v>29</v>
      </c>
      <c r="B10" s="647"/>
      <c r="C10" s="647"/>
      <c r="D10" s="647"/>
      <c r="E10" s="647"/>
      <c r="F10" s="647"/>
      <c r="G10" s="740" t="s">
        <v>637</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49" t="s">
        <v>24</v>
      </c>
      <c r="B12" s="950"/>
      <c r="C12" s="950"/>
      <c r="D12" s="950"/>
      <c r="E12" s="950"/>
      <c r="F12" s="951"/>
      <c r="G12" s="746"/>
      <c r="H12" s="747"/>
      <c r="I12" s="747"/>
      <c r="J12" s="747"/>
      <c r="K12" s="747"/>
      <c r="L12" s="747"/>
      <c r="M12" s="747"/>
      <c r="N12" s="747"/>
      <c r="O12" s="747"/>
      <c r="P12" s="434" t="s">
        <v>304</v>
      </c>
      <c r="Q12" s="429"/>
      <c r="R12" s="429"/>
      <c r="S12" s="429"/>
      <c r="T12" s="429"/>
      <c r="U12" s="429"/>
      <c r="V12" s="430"/>
      <c r="W12" s="434" t="s">
        <v>326</v>
      </c>
      <c r="X12" s="429"/>
      <c r="Y12" s="429"/>
      <c r="Z12" s="429"/>
      <c r="AA12" s="429"/>
      <c r="AB12" s="429"/>
      <c r="AC12" s="430"/>
      <c r="AD12" s="434" t="s">
        <v>614</v>
      </c>
      <c r="AE12" s="429"/>
      <c r="AF12" s="429"/>
      <c r="AG12" s="429"/>
      <c r="AH12" s="429"/>
      <c r="AI12" s="429"/>
      <c r="AJ12" s="430"/>
      <c r="AK12" s="434" t="s">
        <v>618</v>
      </c>
      <c r="AL12" s="429"/>
      <c r="AM12" s="429"/>
      <c r="AN12" s="429"/>
      <c r="AO12" s="429"/>
      <c r="AP12" s="429"/>
      <c r="AQ12" s="430"/>
      <c r="AR12" s="434" t="s">
        <v>619</v>
      </c>
      <c r="AS12" s="429"/>
      <c r="AT12" s="429"/>
      <c r="AU12" s="429"/>
      <c r="AV12" s="429"/>
      <c r="AW12" s="429"/>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638</v>
      </c>
      <c r="Q13" s="644"/>
      <c r="R13" s="644"/>
      <c r="S13" s="644"/>
      <c r="T13" s="644"/>
      <c r="U13" s="644"/>
      <c r="V13" s="645"/>
      <c r="W13" s="643" t="s">
        <v>638</v>
      </c>
      <c r="X13" s="644"/>
      <c r="Y13" s="644"/>
      <c r="Z13" s="644"/>
      <c r="AA13" s="644"/>
      <c r="AB13" s="644"/>
      <c r="AC13" s="645"/>
      <c r="AD13" s="643">
        <v>3140</v>
      </c>
      <c r="AE13" s="644"/>
      <c r="AF13" s="644"/>
      <c r="AG13" s="644"/>
      <c r="AH13" s="644"/>
      <c r="AI13" s="644"/>
      <c r="AJ13" s="645"/>
      <c r="AK13" s="643">
        <v>2801</v>
      </c>
      <c r="AL13" s="644"/>
      <c r="AM13" s="644"/>
      <c r="AN13" s="644"/>
      <c r="AO13" s="644"/>
      <c r="AP13" s="644"/>
      <c r="AQ13" s="645"/>
      <c r="AR13" s="905">
        <v>2696</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638</v>
      </c>
      <c r="Q14" s="644"/>
      <c r="R14" s="644"/>
      <c r="S14" s="644"/>
      <c r="T14" s="644"/>
      <c r="U14" s="644"/>
      <c r="V14" s="645"/>
      <c r="W14" s="643" t="s">
        <v>638</v>
      </c>
      <c r="X14" s="644"/>
      <c r="Y14" s="644"/>
      <c r="Z14" s="644"/>
      <c r="AA14" s="644"/>
      <c r="AB14" s="644"/>
      <c r="AC14" s="645"/>
      <c r="AD14" s="643"/>
      <c r="AE14" s="644"/>
      <c r="AF14" s="644"/>
      <c r="AG14" s="644"/>
      <c r="AH14" s="644"/>
      <c r="AI14" s="644"/>
      <c r="AJ14" s="645"/>
      <c r="AK14" s="643" t="s">
        <v>721</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638</v>
      </c>
      <c r="Q15" s="644"/>
      <c r="R15" s="644"/>
      <c r="S15" s="644"/>
      <c r="T15" s="644"/>
      <c r="U15" s="644"/>
      <c r="V15" s="645"/>
      <c r="W15" s="643" t="s">
        <v>638</v>
      </c>
      <c r="X15" s="644"/>
      <c r="Y15" s="644"/>
      <c r="Z15" s="644"/>
      <c r="AA15" s="644"/>
      <c r="AB15" s="644"/>
      <c r="AC15" s="645"/>
      <c r="AD15" s="643" t="s">
        <v>638</v>
      </c>
      <c r="AE15" s="644"/>
      <c r="AF15" s="644"/>
      <c r="AG15" s="644"/>
      <c r="AH15" s="644"/>
      <c r="AI15" s="644"/>
      <c r="AJ15" s="645"/>
      <c r="AK15" s="643" t="s">
        <v>721</v>
      </c>
      <c r="AL15" s="644"/>
      <c r="AM15" s="644"/>
      <c r="AN15" s="644"/>
      <c r="AO15" s="644"/>
      <c r="AP15" s="644"/>
      <c r="AQ15" s="645"/>
      <c r="AR15" s="643"/>
      <c r="AS15" s="644"/>
      <c r="AT15" s="644"/>
      <c r="AU15" s="644"/>
      <c r="AV15" s="644"/>
      <c r="AW15" s="644"/>
      <c r="AX15" s="789"/>
    </row>
    <row r="16" spans="1:50" ht="21" customHeight="1" x14ac:dyDescent="0.15">
      <c r="A16" s="600"/>
      <c r="B16" s="601"/>
      <c r="C16" s="601"/>
      <c r="D16" s="601"/>
      <c r="E16" s="601"/>
      <c r="F16" s="602"/>
      <c r="G16" s="711"/>
      <c r="H16" s="712"/>
      <c r="I16" s="697" t="s">
        <v>51</v>
      </c>
      <c r="J16" s="698"/>
      <c r="K16" s="698"/>
      <c r="L16" s="698"/>
      <c r="M16" s="698"/>
      <c r="N16" s="698"/>
      <c r="O16" s="699"/>
      <c r="P16" s="643" t="s">
        <v>638</v>
      </c>
      <c r="Q16" s="644"/>
      <c r="R16" s="644"/>
      <c r="S16" s="644"/>
      <c r="T16" s="644"/>
      <c r="U16" s="644"/>
      <c r="V16" s="645"/>
      <c r="W16" s="643" t="s">
        <v>638</v>
      </c>
      <c r="X16" s="644"/>
      <c r="Y16" s="644"/>
      <c r="Z16" s="644"/>
      <c r="AA16" s="644"/>
      <c r="AB16" s="644"/>
      <c r="AC16" s="645"/>
      <c r="AD16" s="643" t="s">
        <v>638</v>
      </c>
      <c r="AE16" s="644"/>
      <c r="AF16" s="644"/>
      <c r="AG16" s="644"/>
      <c r="AH16" s="644"/>
      <c r="AI16" s="644"/>
      <c r="AJ16" s="645"/>
      <c r="AK16" s="643" t="s">
        <v>721</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638</v>
      </c>
      <c r="Q17" s="644"/>
      <c r="R17" s="644"/>
      <c r="S17" s="644"/>
      <c r="T17" s="644"/>
      <c r="U17" s="644"/>
      <c r="V17" s="645"/>
      <c r="W17" s="643" t="s">
        <v>638</v>
      </c>
      <c r="X17" s="644"/>
      <c r="Y17" s="644"/>
      <c r="Z17" s="644"/>
      <c r="AA17" s="644"/>
      <c r="AB17" s="644"/>
      <c r="AC17" s="645"/>
      <c r="AD17" s="643" t="s">
        <v>638</v>
      </c>
      <c r="AE17" s="644"/>
      <c r="AF17" s="644"/>
      <c r="AG17" s="644"/>
      <c r="AH17" s="644"/>
      <c r="AI17" s="644"/>
      <c r="AJ17" s="645"/>
      <c r="AK17" s="643" t="s">
        <v>724</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1">
        <f>SUM(P13:V17)</f>
        <v>0</v>
      </c>
      <c r="Q18" s="862"/>
      <c r="R18" s="862"/>
      <c r="S18" s="862"/>
      <c r="T18" s="862"/>
      <c r="U18" s="862"/>
      <c r="V18" s="863"/>
      <c r="W18" s="861">
        <f>SUM(W13:AC17)</f>
        <v>0</v>
      </c>
      <c r="X18" s="862"/>
      <c r="Y18" s="862"/>
      <c r="Z18" s="862"/>
      <c r="AA18" s="862"/>
      <c r="AB18" s="862"/>
      <c r="AC18" s="863"/>
      <c r="AD18" s="861">
        <f>SUM(AD13:AJ17)</f>
        <v>3140</v>
      </c>
      <c r="AE18" s="862"/>
      <c r="AF18" s="862"/>
      <c r="AG18" s="862"/>
      <c r="AH18" s="862"/>
      <c r="AI18" s="862"/>
      <c r="AJ18" s="863"/>
      <c r="AK18" s="861">
        <f>SUM(AK13:AQ17)</f>
        <v>2801</v>
      </c>
      <c r="AL18" s="862"/>
      <c r="AM18" s="862"/>
      <c r="AN18" s="862"/>
      <c r="AO18" s="862"/>
      <c r="AP18" s="862"/>
      <c r="AQ18" s="863"/>
      <c r="AR18" s="861">
        <f>SUM(AR13:AX17)</f>
        <v>2696</v>
      </c>
      <c r="AS18" s="862"/>
      <c r="AT18" s="862"/>
      <c r="AU18" s="862"/>
      <c r="AV18" s="862"/>
      <c r="AW18" s="862"/>
      <c r="AX18" s="864"/>
    </row>
    <row r="19" spans="1:50" ht="24.75" customHeight="1" x14ac:dyDescent="0.15">
      <c r="A19" s="600"/>
      <c r="B19" s="601"/>
      <c r="C19" s="601"/>
      <c r="D19" s="601"/>
      <c r="E19" s="601"/>
      <c r="F19" s="602"/>
      <c r="G19" s="859" t="s">
        <v>9</v>
      </c>
      <c r="H19" s="860"/>
      <c r="I19" s="860"/>
      <c r="J19" s="860"/>
      <c r="K19" s="860"/>
      <c r="L19" s="860"/>
      <c r="M19" s="860"/>
      <c r="N19" s="860"/>
      <c r="O19" s="860"/>
      <c r="P19" s="643" t="s">
        <v>638</v>
      </c>
      <c r="Q19" s="644"/>
      <c r="R19" s="644"/>
      <c r="S19" s="644"/>
      <c r="T19" s="644"/>
      <c r="U19" s="644"/>
      <c r="V19" s="645"/>
      <c r="W19" s="643" t="s">
        <v>638</v>
      </c>
      <c r="X19" s="644"/>
      <c r="Y19" s="644"/>
      <c r="Z19" s="644"/>
      <c r="AA19" s="644"/>
      <c r="AB19" s="644"/>
      <c r="AC19" s="645"/>
      <c r="AD19" s="643">
        <v>1355</v>
      </c>
      <c r="AE19" s="644"/>
      <c r="AF19" s="644"/>
      <c r="AG19" s="644"/>
      <c r="AH19" s="644"/>
      <c r="AI19" s="644"/>
      <c r="AJ19" s="645"/>
      <c r="AK19" s="309"/>
      <c r="AL19" s="309"/>
      <c r="AM19" s="309"/>
      <c r="AN19" s="309"/>
      <c r="AO19" s="309"/>
      <c r="AP19" s="309"/>
      <c r="AQ19" s="309"/>
      <c r="AR19" s="309"/>
      <c r="AS19" s="309"/>
      <c r="AT19" s="309"/>
      <c r="AU19" s="309"/>
      <c r="AV19" s="309"/>
      <c r="AW19" s="309"/>
      <c r="AX19" s="311"/>
    </row>
    <row r="20" spans="1:50" ht="24.75" customHeight="1" x14ac:dyDescent="0.15">
      <c r="A20" s="600"/>
      <c r="B20" s="601"/>
      <c r="C20" s="601"/>
      <c r="D20" s="601"/>
      <c r="E20" s="601"/>
      <c r="F20" s="602"/>
      <c r="G20" s="859" t="s">
        <v>10</v>
      </c>
      <c r="H20" s="860"/>
      <c r="I20" s="860"/>
      <c r="J20" s="860"/>
      <c r="K20" s="860"/>
      <c r="L20" s="860"/>
      <c r="M20" s="860"/>
      <c r="N20" s="860"/>
      <c r="O20" s="860"/>
      <c r="P20" s="301" t="str">
        <f>IF(P18=0, "-", SUM(P19)/P18)</f>
        <v>-</v>
      </c>
      <c r="Q20" s="301"/>
      <c r="R20" s="301"/>
      <c r="S20" s="301"/>
      <c r="T20" s="301"/>
      <c r="U20" s="301"/>
      <c r="V20" s="301"/>
      <c r="W20" s="301" t="str">
        <f t="shared" ref="W20" si="0">IF(W18=0, "-", SUM(W19)/W18)</f>
        <v>-</v>
      </c>
      <c r="X20" s="301"/>
      <c r="Y20" s="301"/>
      <c r="Z20" s="301"/>
      <c r="AA20" s="301"/>
      <c r="AB20" s="301"/>
      <c r="AC20" s="301"/>
      <c r="AD20" s="301">
        <f t="shared" ref="AD20" si="1">IF(AD18=0, "-", SUM(AD19)/AD18)</f>
        <v>0.43152866242038218</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2"/>
      <c r="B21" s="833"/>
      <c r="C21" s="833"/>
      <c r="D21" s="833"/>
      <c r="E21" s="833"/>
      <c r="F21" s="952"/>
      <c r="G21" s="299" t="s">
        <v>274</v>
      </c>
      <c r="H21" s="300"/>
      <c r="I21" s="300"/>
      <c r="J21" s="300"/>
      <c r="K21" s="300"/>
      <c r="L21" s="300"/>
      <c r="M21" s="300"/>
      <c r="N21" s="300"/>
      <c r="O21" s="300"/>
      <c r="P21" s="301" t="e">
        <f>IF(P19=0, "-", SUM(P19)/SUM(P13,P14))</f>
        <v>#DIV/0!</v>
      </c>
      <c r="Q21" s="301"/>
      <c r="R21" s="301"/>
      <c r="S21" s="301"/>
      <c r="T21" s="301"/>
      <c r="U21" s="301"/>
      <c r="V21" s="301"/>
      <c r="W21" s="301" t="e">
        <f t="shared" ref="W21" si="2">IF(W19=0, "-", SUM(W19)/SUM(W13,W14))</f>
        <v>#DIV/0!</v>
      </c>
      <c r="X21" s="301"/>
      <c r="Y21" s="301"/>
      <c r="Z21" s="301"/>
      <c r="AA21" s="301"/>
      <c r="AB21" s="301"/>
      <c r="AC21" s="301"/>
      <c r="AD21" s="301">
        <f t="shared" ref="AD21" si="3">IF(AD19=0, "-", SUM(AD19)/SUM(AD13,AD14))</f>
        <v>0.43152866242038218</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8" t="s">
        <v>622</v>
      </c>
      <c r="B22" s="959"/>
      <c r="C22" s="959"/>
      <c r="D22" s="959"/>
      <c r="E22" s="959"/>
      <c r="F22" s="960"/>
      <c r="G22" s="954" t="s">
        <v>254</v>
      </c>
      <c r="H22" s="207"/>
      <c r="I22" s="207"/>
      <c r="J22" s="207"/>
      <c r="K22" s="207"/>
      <c r="L22" s="207"/>
      <c r="M22" s="207"/>
      <c r="N22" s="207"/>
      <c r="O22" s="208"/>
      <c r="P22" s="919" t="s">
        <v>620</v>
      </c>
      <c r="Q22" s="207"/>
      <c r="R22" s="207"/>
      <c r="S22" s="207"/>
      <c r="T22" s="207"/>
      <c r="U22" s="207"/>
      <c r="V22" s="208"/>
      <c r="W22" s="919" t="s">
        <v>621</v>
      </c>
      <c r="X22" s="207"/>
      <c r="Y22" s="207"/>
      <c r="Z22" s="207"/>
      <c r="AA22" s="207"/>
      <c r="AB22" s="207"/>
      <c r="AC22" s="208"/>
      <c r="AD22" s="919" t="s">
        <v>253</v>
      </c>
      <c r="AE22" s="207"/>
      <c r="AF22" s="207"/>
      <c r="AG22" s="207"/>
      <c r="AH22" s="207"/>
      <c r="AI22" s="207"/>
      <c r="AJ22" s="207"/>
      <c r="AK22" s="207"/>
      <c r="AL22" s="207"/>
      <c r="AM22" s="207"/>
      <c r="AN22" s="207"/>
      <c r="AO22" s="207"/>
      <c r="AP22" s="207"/>
      <c r="AQ22" s="207"/>
      <c r="AR22" s="207"/>
      <c r="AS22" s="207"/>
      <c r="AT22" s="207"/>
      <c r="AU22" s="207"/>
      <c r="AV22" s="207"/>
      <c r="AW22" s="207"/>
      <c r="AX22" s="967"/>
    </row>
    <row r="23" spans="1:50" ht="30.75" customHeight="1" x14ac:dyDescent="0.15">
      <c r="A23" s="961"/>
      <c r="B23" s="962"/>
      <c r="C23" s="962"/>
      <c r="D23" s="962"/>
      <c r="E23" s="962"/>
      <c r="F23" s="963"/>
      <c r="G23" s="955" t="s">
        <v>639</v>
      </c>
      <c r="H23" s="956"/>
      <c r="I23" s="956"/>
      <c r="J23" s="956"/>
      <c r="K23" s="956"/>
      <c r="L23" s="956"/>
      <c r="M23" s="956"/>
      <c r="N23" s="956"/>
      <c r="O23" s="957"/>
      <c r="P23" s="905">
        <v>2801</v>
      </c>
      <c r="Q23" s="906"/>
      <c r="R23" s="906"/>
      <c r="S23" s="906"/>
      <c r="T23" s="906"/>
      <c r="U23" s="906"/>
      <c r="V23" s="920"/>
      <c r="W23" s="905">
        <v>2696</v>
      </c>
      <c r="X23" s="906"/>
      <c r="Y23" s="906"/>
      <c r="Z23" s="906"/>
      <c r="AA23" s="906"/>
      <c r="AB23" s="906"/>
      <c r="AC23" s="920"/>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hidden="1" customHeight="1" x14ac:dyDescent="0.15">
      <c r="A24" s="961"/>
      <c r="B24" s="962"/>
      <c r="C24" s="962"/>
      <c r="D24" s="962"/>
      <c r="E24" s="962"/>
      <c r="F24" s="963"/>
      <c r="G24" s="921"/>
      <c r="H24" s="922"/>
      <c r="I24" s="922"/>
      <c r="J24" s="922"/>
      <c r="K24" s="922"/>
      <c r="L24" s="922"/>
      <c r="M24" s="922"/>
      <c r="N24" s="922"/>
      <c r="O24" s="923"/>
      <c r="P24" s="643"/>
      <c r="Q24" s="644"/>
      <c r="R24" s="644"/>
      <c r="S24" s="644"/>
      <c r="T24" s="644"/>
      <c r="U24" s="644"/>
      <c r="V24" s="645"/>
      <c r="W24" s="643"/>
      <c r="X24" s="644"/>
      <c r="Y24" s="644"/>
      <c r="Z24" s="644"/>
      <c r="AA24" s="644"/>
      <c r="AB24" s="644"/>
      <c r="AC24" s="645"/>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hidden="1" customHeight="1" x14ac:dyDescent="0.15">
      <c r="A25" s="961"/>
      <c r="B25" s="962"/>
      <c r="C25" s="962"/>
      <c r="D25" s="962"/>
      <c r="E25" s="962"/>
      <c r="F25" s="963"/>
      <c r="G25" s="921"/>
      <c r="H25" s="922"/>
      <c r="I25" s="922"/>
      <c r="J25" s="922"/>
      <c r="K25" s="922"/>
      <c r="L25" s="922"/>
      <c r="M25" s="922"/>
      <c r="N25" s="922"/>
      <c r="O25" s="923"/>
      <c r="P25" s="643"/>
      <c r="Q25" s="644"/>
      <c r="R25" s="644"/>
      <c r="S25" s="644"/>
      <c r="T25" s="644"/>
      <c r="U25" s="644"/>
      <c r="V25" s="645"/>
      <c r="W25" s="643"/>
      <c r="X25" s="644"/>
      <c r="Y25" s="644"/>
      <c r="Z25" s="644"/>
      <c r="AA25" s="644"/>
      <c r="AB25" s="644"/>
      <c r="AC25" s="645"/>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hidden="1" customHeight="1" x14ac:dyDescent="0.15">
      <c r="A26" s="961"/>
      <c r="B26" s="962"/>
      <c r="C26" s="962"/>
      <c r="D26" s="962"/>
      <c r="E26" s="962"/>
      <c r="F26" s="963"/>
      <c r="G26" s="921"/>
      <c r="H26" s="922"/>
      <c r="I26" s="922"/>
      <c r="J26" s="922"/>
      <c r="K26" s="922"/>
      <c r="L26" s="922"/>
      <c r="M26" s="922"/>
      <c r="N26" s="922"/>
      <c r="O26" s="923"/>
      <c r="P26" s="643"/>
      <c r="Q26" s="644"/>
      <c r="R26" s="644"/>
      <c r="S26" s="644"/>
      <c r="T26" s="644"/>
      <c r="U26" s="644"/>
      <c r="V26" s="645"/>
      <c r="W26" s="643"/>
      <c r="X26" s="644"/>
      <c r="Y26" s="644"/>
      <c r="Z26" s="644"/>
      <c r="AA26" s="644"/>
      <c r="AB26" s="644"/>
      <c r="AC26" s="645"/>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hidden="1" customHeight="1" x14ac:dyDescent="0.15">
      <c r="A27" s="961"/>
      <c r="B27" s="962"/>
      <c r="C27" s="962"/>
      <c r="D27" s="962"/>
      <c r="E27" s="962"/>
      <c r="F27" s="963"/>
      <c r="G27" s="921"/>
      <c r="H27" s="922"/>
      <c r="I27" s="922"/>
      <c r="J27" s="922"/>
      <c r="K27" s="922"/>
      <c r="L27" s="922"/>
      <c r="M27" s="922"/>
      <c r="N27" s="922"/>
      <c r="O27" s="923"/>
      <c r="P27" s="643"/>
      <c r="Q27" s="644"/>
      <c r="R27" s="644"/>
      <c r="S27" s="644"/>
      <c r="T27" s="644"/>
      <c r="U27" s="644"/>
      <c r="V27" s="645"/>
      <c r="W27" s="643"/>
      <c r="X27" s="644"/>
      <c r="Y27" s="644"/>
      <c r="Z27" s="644"/>
      <c r="AA27" s="644"/>
      <c r="AB27" s="644"/>
      <c r="AC27" s="645"/>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24" t="s">
        <v>258</v>
      </c>
      <c r="H28" s="925"/>
      <c r="I28" s="925"/>
      <c r="J28" s="925"/>
      <c r="K28" s="925"/>
      <c r="L28" s="925"/>
      <c r="M28" s="925"/>
      <c r="N28" s="925"/>
      <c r="O28" s="926"/>
      <c r="P28" s="861">
        <f>P29-SUM(P23:P27)</f>
        <v>0</v>
      </c>
      <c r="Q28" s="862"/>
      <c r="R28" s="862"/>
      <c r="S28" s="862"/>
      <c r="T28" s="862"/>
      <c r="U28" s="862"/>
      <c r="V28" s="863"/>
      <c r="W28" s="861">
        <f>W29-SUM(W23:W27)</f>
        <v>0</v>
      </c>
      <c r="X28" s="862"/>
      <c r="Y28" s="862"/>
      <c r="Z28" s="862"/>
      <c r="AA28" s="862"/>
      <c r="AB28" s="862"/>
      <c r="AC28" s="863"/>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32.25" customHeight="1" thickBot="1" x14ac:dyDescent="0.2">
      <c r="A29" s="964"/>
      <c r="B29" s="965"/>
      <c r="C29" s="965"/>
      <c r="D29" s="965"/>
      <c r="E29" s="965"/>
      <c r="F29" s="966"/>
      <c r="G29" s="927" t="s">
        <v>255</v>
      </c>
      <c r="H29" s="928"/>
      <c r="I29" s="928"/>
      <c r="J29" s="928"/>
      <c r="K29" s="928"/>
      <c r="L29" s="928"/>
      <c r="M29" s="928"/>
      <c r="N29" s="928"/>
      <c r="O29" s="929"/>
      <c r="P29" s="643">
        <f>AK13</f>
        <v>2801</v>
      </c>
      <c r="Q29" s="644"/>
      <c r="R29" s="644"/>
      <c r="S29" s="644"/>
      <c r="T29" s="644"/>
      <c r="U29" s="644"/>
      <c r="V29" s="645"/>
      <c r="W29" s="937">
        <f>AR13</f>
        <v>2696</v>
      </c>
      <c r="X29" s="938"/>
      <c r="Y29" s="938"/>
      <c r="Z29" s="938"/>
      <c r="AA29" s="938"/>
      <c r="AB29" s="938"/>
      <c r="AC29" s="939"/>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44" t="s">
        <v>270</v>
      </c>
      <c r="B30" s="845"/>
      <c r="C30" s="845"/>
      <c r="D30" s="845"/>
      <c r="E30" s="845"/>
      <c r="F30" s="846"/>
      <c r="G30" s="759" t="s">
        <v>145</v>
      </c>
      <c r="H30" s="760"/>
      <c r="I30" s="760"/>
      <c r="J30" s="760"/>
      <c r="K30" s="760"/>
      <c r="L30" s="760"/>
      <c r="M30" s="760"/>
      <c r="N30" s="760"/>
      <c r="O30" s="761"/>
      <c r="P30" s="840" t="s">
        <v>58</v>
      </c>
      <c r="Q30" s="760"/>
      <c r="R30" s="760"/>
      <c r="S30" s="760"/>
      <c r="T30" s="760"/>
      <c r="U30" s="760"/>
      <c r="V30" s="760"/>
      <c r="W30" s="760"/>
      <c r="X30" s="761"/>
      <c r="Y30" s="837"/>
      <c r="Z30" s="838"/>
      <c r="AA30" s="839"/>
      <c r="AB30" s="841" t="s">
        <v>11</v>
      </c>
      <c r="AC30" s="842"/>
      <c r="AD30" s="843"/>
      <c r="AE30" s="841" t="s">
        <v>304</v>
      </c>
      <c r="AF30" s="842"/>
      <c r="AG30" s="842"/>
      <c r="AH30" s="843"/>
      <c r="AI30" s="900" t="s">
        <v>326</v>
      </c>
      <c r="AJ30" s="900"/>
      <c r="AK30" s="900"/>
      <c r="AL30" s="841"/>
      <c r="AM30" s="900" t="s">
        <v>423</v>
      </c>
      <c r="AN30" s="900"/>
      <c r="AO30" s="900"/>
      <c r="AP30" s="841"/>
      <c r="AQ30" s="753" t="s">
        <v>184</v>
      </c>
      <c r="AR30" s="754"/>
      <c r="AS30" s="754"/>
      <c r="AT30" s="755"/>
      <c r="AU30" s="760" t="s">
        <v>133</v>
      </c>
      <c r="AV30" s="760"/>
      <c r="AW30" s="760"/>
      <c r="AX30" s="902"/>
    </row>
    <row r="31" spans="1:50" ht="18.75" customHeight="1" x14ac:dyDescent="0.15">
      <c r="A31" s="382"/>
      <c r="B31" s="383"/>
      <c r="C31" s="383"/>
      <c r="D31" s="383"/>
      <c r="E31" s="383"/>
      <c r="F31" s="384"/>
      <c r="G31" s="401"/>
      <c r="H31" s="380"/>
      <c r="I31" s="380"/>
      <c r="J31" s="380"/>
      <c r="K31" s="380"/>
      <c r="L31" s="380"/>
      <c r="M31" s="380"/>
      <c r="N31" s="380"/>
      <c r="O31" s="402"/>
      <c r="P31" s="419"/>
      <c r="Q31" s="380"/>
      <c r="R31" s="380"/>
      <c r="S31" s="380"/>
      <c r="T31" s="380"/>
      <c r="U31" s="380"/>
      <c r="V31" s="380"/>
      <c r="W31" s="380"/>
      <c r="X31" s="402"/>
      <c r="Y31" s="439"/>
      <c r="Z31" s="440"/>
      <c r="AA31" s="441"/>
      <c r="AB31" s="395"/>
      <c r="AC31" s="396"/>
      <c r="AD31" s="397"/>
      <c r="AE31" s="395"/>
      <c r="AF31" s="396"/>
      <c r="AG31" s="396"/>
      <c r="AH31" s="397"/>
      <c r="AI31" s="901"/>
      <c r="AJ31" s="901"/>
      <c r="AK31" s="901"/>
      <c r="AL31" s="395"/>
      <c r="AM31" s="901"/>
      <c r="AN31" s="901"/>
      <c r="AO31" s="901"/>
      <c r="AP31" s="395"/>
      <c r="AQ31" s="235">
        <v>3</v>
      </c>
      <c r="AR31" s="186"/>
      <c r="AS31" s="121" t="s">
        <v>185</v>
      </c>
      <c r="AT31" s="122"/>
      <c r="AU31" s="185" t="s">
        <v>638</v>
      </c>
      <c r="AV31" s="185"/>
      <c r="AW31" s="380" t="s">
        <v>175</v>
      </c>
      <c r="AX31" s="381"/>
    </row>
    <row r="32" spans="1:50" ht="58.5" customHeight="1" x14ac:dyDescent="0.15">
      <c r="A32" s="385"/>
      <c r="B32" s="383"/>
      <c r="C32" s="383"/>
      <c r="D32" s="383"/>
      <c r="E32" s="383"/>
      <c r="F32" s="384"/>
      <c r="G32" s="551" t="s">
        <v>640</v>
      </c>
      <c r="H32" s="552"/>
      <c r="I32" s="552"/>
      <c r="J32" s="552"/>
      <c r="K32" s="552"/>
      <c r="L32" s="552"/>
      <c r="M32" s="552"/>
      <c r="N32" s="552"/>
      <c r="O32" s="553"/>
      <c r="P32" s="93" t="s">
        <v>641</v>
      </c>
      <c r="Q32" s="93"/>
      <c r="R32" s="93"/>
      <c r="S32" s="93"/>
      <c r="T32" s="93"/>
      <c r="U32" s="93"/>
      <c r="V32" s="93"/>
      <c r="W32" s="93"/>
      <c r="X32" s="94"/>
      <c r="Y32" s="458" t="s">
        <v>12</v>
      </c>
      <c r="Z32" s="518"/>
      <c r="AA32" s="519"/>
      <c r="AB32" s="448" t="s">
        <v>642</v>
      </c>
      <c r="AC32" s="448"/>
      <c r="AD32" s="448"/>
      <c r="AE32" s="203" t="s">
        <v>638</v>
      </c>
      <c r="AF32" s="204"/>
      <c r="AG32" s="204"/>
      <c r="AH32" s="204"/>
      <c r="AI32" s="203" t="s">
        <v>638</v>
      </c>
      <c r="AJ32" s="204"/>
      <c r="AK32" s="204"/>
      <c r="AL32" s="204"/>
      <c r="AM32" s="203" t="s">
        <v>721</v>
      </c>
      <c r="AN32" s="204"/>
      <c r="AO32" s="204"/>
      <c r="AP32" s="204"/>
      <c r="AQ32" s="321" t="s">
        <v>638</v>
      </c>
      <c r="AR32" s="193"/>
      <c r="AS32" s="193"/>
      <c r="AT32" s="322"/>
      <c r="AU32" s="204" t="s">
        <v>638</v>
      </c>
      <c r="AV32" s="204"/>
      <c r="AW32" s="204"/>
      <c r="AX32" s="206"/>
    </row>
    <row r="33" spans="1:51" ht="58.5" customHeight="1" x14ac:dyDescent="0.15">
      <c r="A33" s="386"/>
      <c r="B33" s="387"/>
      <c r="C33" s="387"/>
      <c r="D33" s="387"/>
      <c r="E33" s="387"/>
      <c r="F33" s="388"/>
      <c r="G33" s="554"/>
      <c r="H33" s="555"/>
      <c r="I33" s="555"/>
      <c r="J33" s="555"/>
      <c r="K33" s="555"/>
      <c r="L33" s="555"/>
      <c r="M33" s="555"/>
      <c r="N33" s="555"/>
      <c r="O33" s="556"/>
      <c r="P33" s="96"/>
      <c r="Q33" s="96"/>
      <c r="R33" s="96"/>
      <c r="S33" s="96"/>
      <c r="T33" s="96"/>
      <c r="U33" s="96"/>
      <c r="V33" s="96"/>
      <c r="W33" s="96"/>
      <c r="X33" s="97"/>
      <c r="Y33" s="434" t="s">
        <v>53</v>
      </c>
      <c r="Z33" s="429"/>
      <c r="AA33" s="430"/>
      <c r="AB33" s="510" t="s">
        <v>642</v>
      </c>
      <c r="AC33" s="510"/>
      <c r="AD33" s="510"/>
      <c r="AE33" s="203" t="s">
        <v>638</v>
      </c>
      <c r="AF33" s="204"/>
      <c r="AG33" s="204"/>
      <c r="AH33" s="204"/>
      <c r="AI33" s="203" t="s">
        <v>638</v>
      </c>
      <c r="AJ33" s="204"/>
      <c r="AK33" s="204"/>
      <c r="AL33" s="204"/>
      <c r="AM33" s="203" t="s">
        <v>730</v>
      </c>
      <c r="AN33" s="204"/>
      <c r="AO33" s="204"/>
      <c r="AP33" s="204"/>
      <c r="AQ33" s="321">
        <v>80</v>
      </c>
      <c r="AR33" s="193"/>
      <c r="AS33" s="193"/>
      <c r="AT33" s="322"/>
      <c r="AU33" s="204" t="s">
        <v>638</v>
      </c>
      <c r="AV33" s="204"/>
      <c r="AW33" s="204"/>
      <c r="AX33" s="206"/>
    </row>
    <row r="34" spans="1:51" ht="58.5" customHeight="1" x14ac:dyDescent="0.15">
      <c r="A34" s="385"/>
      <c r="B34" s="383"/>
      <c r="C34" s="383"/>
      <c r="D34" s="383"/>
      <c r="E34" s="383"/>
      <c r="F34" s="384"/>
      <c r="G34" s="557"/>
      <c r="H34" s="558"/>
      <c r="I34" s="558"/>
      <c r="J34" s="558"/>
      <c r="K34" s="558"/>
      <c r="L34" s="558"/>
      <c r="M34" s="558"/>
      <c r="N34" s="558"/>
      <c r="O34" s="559"/>
      <c r="P34" s="99"/>
      <c r="Q34" s="99"/>
      <c r="R34" s="99"/>
      <c r="S34" s="99"/>
      <c r="T34" s="99"/>
      <c r="U34" s="99"/>
      <c r="V34" s="99"/>
      <c r="W34" s="99"/>
      <c r="X34" s="100"/>
      <c r="Y34" s="434" t="s">
        <v>13</v>
      </c>
      <c r="Z34" s="429"/>
      <c r="AA34" s="430"/>
      <c r="AB34" s="543" t="s">
        <v>176</v>
      </c>
      <c r="AC34" s="543"/>
      <c r="AD34" s="543"/>
      <c r="AE34" s="203" t="s">
        <v>638</v>
      </c>
      <c r="AF34" s="204"/>
      <c r="AG34" s="204"/>
      <c r="AH34" s="204"/>
      <c r="AI34" s="203" t="s">
        <v>638</v>
      </c>
      <c r="AJ34" s="204"/>
      <c r="AK34" s="204"/>
      <c r="AL34" s="204"/>
      <c r="AM34" s="203" t="s">
        <v>724</v>
      </c>
      <c r="AN34" s="204"/>
      <c r="AO34" s="204"/>
      <c r="AP34" s="204"/>
      <c r="AQ34" s="321" t="s">
        <v>638</v>
      </c>
      <c r="AR34" s="193"/>
      <c r="AS34" s="193"/>
      <c r="AT34" s="322"/>
      <c r="AU34" s="204" t="s">
        <v>638</v>
      </c>
      <c r="AV34" s="204"/>
      <c r="AW34" s="204"/>
      <c r="AX34" s="206"/>
    </row>
    <row r="35" spans="1:51" ht="23.25" customHeight="1" x14ac:dyDescent="0.15">
      <c r="A35" s="213" t="s">
        <v>295</v>
      </c>
      <c r="B35" s="214"/>
      <c r="C35" s="214"/>
      <c r="D35" s="214"/>
      <c r="E35" s="214"/>
      <c r="F35" s="215"/>
      <c r="G35" s="219" t="s">
        <v>643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6" t="s">
        <v>270</v>
      </c>
      <c r="B37" s="757"/>
      <c r="C37" s="757"/>
      <c r="D37" s="757"/>
      <c r="E37" s="757"/>
      <c r="F37" s="758"/>
      <c r="G37" s="398" t="s">
        <v>145</v>
      </c>
      <c r="H37" s="399"/>
      <c r="I37" s="399"/>
      <c r="J37" s="399"/>
      <c r="K37" s="399"/>
      <c r="L37" s="399"/>
      <c r="M37" s="399"/>
      <c r="N37" s="399"/>
      <c r="O37" s="400"/>
      <c r="P37" s="435" t="s">
        <v>58</v>
      </c>
      <c r="Q37" s="399"/>
      <c r="R37" s="399"/>
      <c r="S37" s="399"/>
      <c r="T37" s="399"/>
      <c r="U37" s="399"/>
      <c r="V37" s="399"/>
      <c r="W37" s="399"/>
      <c r="X37" s="400"/>
      <c r="Y37" s="436"/>
      <c r="Z37" s="437"/>
      <c r="AA37" s="438"/>
      <c r="AB37" s="392" t="s">
        <v>11</v>
      </c>
      <c r="AC37" s="393"/>
      <c r="AD37" s="394"/>
      <c r="AE37" s="232" t="s">
        <v>304</v>
      </c>
      <c r="AF37" s="232"/>
      <c r="AG37" s="232"/>
      <c r="AH37" s="232"/>
      <c r="AI37" s="232" t="s">
        <v>326</v>
      </c>
      <c r="AJ37" s="232"/>
      <c r="AK37" s="232"/>
      <c r="AL37" s="232"/>
      <c r="AM37" s="232" t="s">
        <v>423</v>
      </c>
      <c r="AN37" s="232"/>
      <c r="AO37" s="232"/>
      <c r="AP37" s="232"/>
      <c r="AQ37" s="139" t="s">
        <v>184</v>
      </c>
      <c r="AR37" s="140"/>
      <c r="AS37" s="140"/>
      <c r="AT37" s="141"/>
      <c r="AU37" s="399" t="s">
        <v>133</v>
      </c>
      <c r="AV37" s="399"/>
      <c r="AW37" s="399"/>
      <c r="AX37" s="895"/>
      <c r="AY37">
        <f>COUNTA($G$39)</f>
        <v>1</v>
      </c>
    </row>
    <row r="38" spans="1:51" ht="18.75" customHeight="1" x14ac:dyDescent="0.15">
      <c r="A38" s="382"/>
      <c r="B38" s="383"/>
      <c r="C38" s="383"/>
      <c r="D38" s="383"/>
      <c r="E38" s="383"/>
      <c r="F38" s="384"/>
      <c r="G38" s="401"/>
      <c r="H38" s="380"/>
      <c r="I38" s="380"/>
      <c r="J38" s="380"/>
      <c r="K38" s="380"/>
      <c r="L38" s="380"/>
      <c r="M38" s="380"/>
      <c r="N38" s="380"/>
      <c r="O38" s="402"/>
      <c r="P38" s="419"/>
      <c r="Q38" s="380"/>
      <c r="R38" s="380"/>
      <c r="S38" s="380"/>
      <c r="T38" s="380"/>
      <c r="U38" s="380"/>
      <c r="V38" s="380"/>
      <c r="W38" s="380"/>
      <c r="X38" s="402"/>
      <c r="Y38" s="439"/>
      <c r="Z38" s="440"/>
      <c r="AA38" s="441"/>
      <c r="AB38" s="395"/>
      <c r="AC38" s="396"/>
      <c r="AD38" s="397"/>
      <c r="AE38" s="232"/>
      <c r="AF38" s="232"/>
      <c r="AG38" s="232"/>
      <c r="AH38" s="232"/>
      <c r="AI38" s="232"/>
      <c r="AJ38" s="232"/>
      <c r="AK38" s="232"/>
      <c r="AL38" s="232"/>
      <c r="AM38" s="232"/>
      <c r="AN38" s="232"/>
      <c r="AO38" s="232"/>
      <c r="AP38" s="232"/>
      <c r="AQ38" s="235">
        <v>3</v>
      </c>
      <c r="AR38" s="186"/>
      <c r="AS38" s="121" t="s">
        <v>185</v>
      </c>
      <c r="AT38" s="122"/>
      <c r="AU38" s="185" t="s">
        <v>638</v>
      </c>
      <c r="AV38" s="185"/>
      <c r="AW38" s="380" t="s">
        <v>175</v>
      </c>
      <c r="AX38" s="381"/>
      <c r="AY38">
        <f>$AY$37</f>
        <v>1</v>
      </c>
    </row>
    <row r="39" spans="1:51" ht="67.5" customHeight="1" x14ac:dyDescent="0.15">
      <c r="A39" s="385"/>
      <c r="B39" s="383"/>
      <c r="C39" s="383"/>
      <c r="D39" s="383"/>
      <c r="E39" s="383"/>
      <c r="F39" s="384"/>
      <c r="G39" s="551" t="s">
        <v>644</v>
      </c>
      <c r="H39" s="552"/>
      <c r="I39" s="552"/>
      <c r="J39" s="552"/>
      <c r="K39" s="552"/>
      <c r="L39" s="552"/>
      <c r="M39" s="552"/>
      <c r="N39" s="552"/>
      <c r="O39" s="553"/>
      <c r="P39" s="93" t="s">
        <v>645</v>
      </c>
      <c r="Q39" s="93"/>
      <c r="R39" s="93"/>
      <c r="S39" s="93"/>
      <c r="T39" s="93"/>
      <c r="U39" s="93"/>
      <c r="V39" s="93"/>
      <c r="W39" s="93"/>
      <c r="X39" s="94"/>
      <c r="Y39" s="458" t="s">
        <v>12</v>
      </c>
      <c r="Z39" s="518"/>
      <c r="AA39" s="519"/>
      <c r="AB39" s="448" t="s">
        <v>642</v>
      </c>
      <c r="AC39" s="448"/>
      <c r="AD39" s="448"/>
      <c r="AE39" s="203" t="s">
        <v>638</v>
      </c>
      <c r="AF39" s="204"/>
      <c r="AG39" s="204"/>
      <c r="AH39" s="204"/>
      <c r="AI39" s="203" t="s">
        <v>638</v>
      </c>
      <c r="AJ39" s="204"/>
      <c r="AK39" s="204"/>
      <c r="AL39" s="204"/>
      <c r="AM39" s="203" t="s">
        <v>723</v>
      </c>
      <c r="AN39" s="204"/>
      <c r="AO39" s="204"/>
      <c r="AP39" s="204"/>
      <c r="AQ39" s="321" t="s">
        <v>638</v>
      </c>
      <c r="AR39" s="193"/>
      <c r="AS39" s="193"/>
      <c r="AT39" s="322"/>
      <c r="AU39" s="204" t="s">
        <v>638</v>
      </c>
      <c r="AV39" s="204"/>
      <c r="AW39" s="204"/>
      <c r="AX39" s="206"/>
      <c r="AY39">
        <f t="shared" ref="AY39:AY43" si="4">$AY$37</f>
        <v>1</v>
      </c>
    </row>
    <row r="40" spans="1:51" ht="67.5" customHeight="1" x14ac:dyDescent="0.15">
      <c r="A40" s="386"/>
      <c r="B40" s="387"/>
      <c r="C40" s="387"/>
      <c r="D40" s="387"/>
      <c r="E40" s="387"/>
      <c r="F40" s="388"/>
      <c r="G40" s="554"/>
      <c r="H40" s="555"/>
      <c r="I40" s="555"/>
      <c r="J40" s="555"/>
      <c r="K40" s="555"/>
      <c r="L40" s="555"/>
      <c r="M40" s="555"/>
      <c r="N40" s="555"/>
      <c r="O40" s="556"/>
      <c r="P40" s="96"/>
      <c r="Q40" s="96"/>
      <c r="R40" s="96"/>
      <c r="S40" s="96"/>
      <c r="T40" s="96"/>
      <c r="U40" s="96"/>
      <c r="V40" s="96"/>
      <c r="W40" s="96"/>
      <c r="X40" s="97"/>
      <c r="Y40" s="434" t="s">
        <v>53</v>
      </c>
      <c r="Z40" s="429"/>
      <c r="AA40" s="430"/>
      <c r="AB40" s="510" t="s">
        <v>642</v>
      </c>
      <c r="AC40" s="510"/>
      <c r="AD40" s="510"/>
      <c r="AE40" s="203" t="s">
        <v>638</v>
      </c>
      <c r="AF40" s="204"/>
      <c r="AG40" s="204"/>
      <c r="AH40" s="204"/>
      <c r="AI40" s="203" t="s">
        <v>638</v>
      </c>
      <c r="AJ40" s="204"/>
      <c r="AK40" s="204"/>
      <c r="AL40" s="204"/>
      <c r="AM40" s="203" t="s">
        <v>721</v>
      </c>
      <c r="AN40" s="204"/>
      <c r="AO40" s="204"/>
      <c r="AP40" s="204"/>
      <c r="AQ40" s="321">
        <v>80</v>
      </c>
      <c r="AR40" s="193"/>
      <c r="AS40" s="193"/>
      <c r="AT40" s="322"/>
      <c r="AU40" s="204" t="s">
        <v>638</v>
      </c>
      <c r="AV40" s="204"/>
      <c r="AW40" s="204"/>
      <c r="AX40" s="206"/>
      <c r="AY40">
        <f t="shared" si="4"/>
        <v>1</v>
      </c>
    </row>
    <row r="41" spans="1:51" ht="67.5" customHeight="1" x14ac:dyDescent="0.15">
      <c r="A41" s="389"/>
      <c r="B41" s="390"/>
      <c r="C41" s="390"/>
      <c r="D41" s="390"/>
      <c r="E41" s="390"/>
      <c r="F41" s="391"/>
      <c r="G41" s="557"/>
      <c r="H41" s="558"/>
      <c r="I41" s="558"/>
      <c r="J41" s="558"/>
      <c r="K41" s="558"/>
      <c r="L41" s="558"/>
      <c r="M41" s="558"/>
      <c r="N41" s="558"/>
      <c r="O41" s="559"/>
      <c r="P41" s="99"/>
      <c r="Q41" s="99"/>
      <c r="R41" s="99"/>
      <c r="S41" s="99"/>
      <c r="T41" s="99"/>
      <c r="U41" s="99"/>
      <c r="V41" s="99"/>
      <c r="W41" s="99"/>
      <c r="X41" s="100"/>
      <c r="Y41" s="434" t="s">
        <v>13</v>
      </c>
      <c r="Z41" s="429"/>
      <c r="AA41" s="430"/>
      <c r="AB41" s="543" t="s">
        <v>176</v>
      </c>
      <c r="AC41" s="543"/>
      <c r="AD41" s="543"/>
      <c r="AE41" s="203" t="s">
        <v>638</v>
      </c>
      <c r="AF41" s="204"/>
      <c r="AG41" s="204"/>
      <c r="AH41" s="204"/>
      <c r="AI41" s="203" t="s">
        <v>638</v>
      </c>
      <c r="AJ41" s="204"/>
      <c r="AK41" s="204"/>
      <c r="AL41" s="204"/>
      <c r="AM41" s="203" t="s">
        <v>731</v>
      </c>
      <c r="AN41" s="204"/>
      <c r="AO41" s="204"/>
      <c r="AP41" s="204"/>
      <c r="AQ41" s="321" t="s">
        <v>638</v>
      </c>
      <c r="AR41" s="193"/>
      <c r="AS41" s="193"/>
      <c r="AT41" s="322"/>
      <c r="AU41" s="204" t="s">
        <v>638</v>
      </c>
      <c r="AV41" s="204"/>
      <c r="AW41" s="204"/>
      <c r="AX41" s="206"/>
      <c r="AY41">
        <f t="shared" si="4"/>
        <v>1</v>
      </c>
    </row>
    <row r="42" spans="1:51" ht="23.25" customHeight="1" x14ac:dyDescent="0.15">
      <c r="A42" s="213" t="s">
        <v>295</v>
      </c>
      <c r="B42" s="214"/>
      <c r="C42" s="214"/>
      <c r="D42" s="214"/>
      <c r="E42" s="214"/>
      <c r="F42" s="215"/>
      <c r="G42" s="219" t="s">
        <v>638</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customHeight="1" x14ac:dyDescent="0.15">
      <c r="A44" s="756" t="s">
        <v>270</v>
      </c>
      <c r="B44" s="757"/>
      <c r="C44" s="757"/>
      <c r="D44" s="757"/>
      <c r="E44" s="757"/>
      <c r="F44" s="758"/>
      <c r="G44" s="398" t="s">
        <v>145</v>
      </c>
      <c r="H44" s="399"/>
      <c r="I44" s="399"/>
      <c r="J44" s="399"/>
      <c r="K44" s="399"/>
      <c r="L44" s="399"/>
      <c r="M44" s="399"/>
      <c r="N44" s="399"/>
      <c r="O44" s="400"/>
      <c r="P44" s="435" t="s">
        <v>58</v>
      </c>
      <c r="Q44" s="399"/>
      <c r="R44" s="399"/>
      <c r="S44" s="399"/>
      <c r="T44" s="399"/>
      <c r="U44" s="399"/>
      <c r="V44" s="399"/>
      <c r="W44" s="399"/>
      <c r="X44" s="400"/>
      <c r="Y44" s="436"/>
      <c r="Z44" s="437"/>
      <c r="AA44" s="438"/>
      <c r="AB44" s="392" t="s">
        <v>11</v>
      </c>
      <c r="AC44" s="393"/>
      <c r="AD44" s="394"/>
      <c r="AE44" s="232" t="s">
        <v>304</v>
      </c>
      <c r="AF44" s="232"/>
      <c r="AG44" s="232"/>
      <c r="AH44" s="232"/>
      <c r="AI44" s="232" t="s">
        <v>326</v>
      </c>
      <c r="AJ44" s="232"/>
      <c r="AK44" s="232"/>
      <c r="AL44" s="232"/>
      <c r="AM44" s="232" t="s">
        <v>423</v>
      </c>
      <c r="AN44" s="232"/>
      <c r="AO44" s="232"/>
      <c r="AP44" s="232"/>
      <c r="AQ44" s="139" t="s">
        <v>184</v>
      </c>
      <c r="AR44" s="140"/>
      <c r="AS44" s="140"/>
      <c r="AT44" s="141"/>
      <c r="AU44" s="399" t="s">
        <v>133</v>
      </c>
      <c r="AV44" s="399"/>
      <c r="AW44" s="399"/>
      <c r="AX44" s="895"/>
      <c r="AY44">
        <f>COUNTA($G$46)</f>
        <v>1</v>
      </c>
    </row>
    <row r="45" spans="1:51" ht="18.75" customHeight="1" x14ac:dyDescent="0.15">
      <c r="A45" s="382"/>
      <c r="B45" s="383"/>
      <c r="C45" s="383"/>
      <c r="D45" s="383"/>
      <c r="E45" s="383"/>
      <c r="F45" s="384"/>
      <c r="G45" s="401"/>
      <c r="H45" s="380"/>
      <c r="I45" s="380"/>
      <c r="J45" s="380"/>
      <c r="K45" s="380"/>
      <c r="L45" s="380"/>
      <c r="M45" s="380"/>
      <c r="N45" s="380"/>
      <c r="O45" s="402"/>
      <c r="P45" s="419"/>
      <c r="Q45" s="380"/>
      <c r="R45" s="380"/>
      <c r="S45" s="380"/>
      <c r="T45" s="380"/>
      <c r="U45" s="380"/>
      <c r="V45" s="380"/>
      <c r="W45" s="380"/>
      <c r="X45" s="402"/>
      <c r="Y45" s="439"/>
      <c r="Z45" s="440"/>
      <c r="AA45" s="441"/>
      <c r="AB45" s="395"/>
      <c r="AC45" s="396"/>
      <c r="AD45" s="397"/>
      <c r="AE45" s="232"/>
      <c r="AF45" s="232"/>
      <c r="AG45" s="232"/>
      <c r="AH45" s="232"/>
      <c r="AI45" s="232"/>
      <c r="AJ45" s="232"/>
      <c r="AK45" s="232"/>
      <c r="AL45" s="232"/>
      <c r="AM45" s="232"/>
      <c r="AN45" s="232"/>
      <c r="AO45" s="232"/>
      <c r="AP45" s="232"/>
      <c r="AQ45" s="235">
        <v>3</v>
      </c>
      <c r="AR45" s="186"/>
      <c r="AS45" s="121" t="s">
        <v>185</v>
      </c>
      <c r="AT45" s="122"/>
      <c r="AU45" s="185" t="s">
        <v>638</v>
      </c>
      <c r="AV45" s="185"/>
      <c r="AW45" s="380" t="s">
        <v>175</v>
      </c>
      <c r="AX45" s="381"/>
      <c r="AY45">
        <f>$AY$44</f>
        <v>1</v>
      </c>
    </row>
    <row r="46" spans="1:51" ht="65.25" customHeight="1" x14ac:dyDescent="0.15">
      <c r="A46" s="385"/>
      <c r="B46" s="383"/>
      <c r="C46" s="383"/>
      <c r="D46" s="383"/>
      <c r="E46" s="383"/>
      <c r="F46" s="384"/>
      <c r="G46" s="551" t="s">
        <v>646</v>
      </c>
      <c r="H46" s="552"/>
      <c r="I46" s="552"/>
      <c r="J46" s="552"/>
      <c r="K46" s="552"/>
      <c r="L46" s="552"/>
      <c r="M46" s="552"/>
      <c r="N46" s="552"/>
      <c r="O46" s="553"/>
      <c r="P46" s="93" t="s">
        <v>647</v>
      </c>
      <c r="Q46" s="93"/>
      <c r="R46" s="93"/>
      <c r="S46" s="93"/>
      <c r="T46" s="93"/>
      <c r="U46" s="93"/>
      <c r="V46" s="93"/>
      <c r="W46" s="93"/>
      <c r="X46" s="94"/>
      <c r="Y46" s="458" t="s">
        <v>12</v>
      </c>
      <c r="Z46" s="518"/>
      <c r="AA46" s="519"/>
      <c r="AB46" s="448" t="s">
        <v>642</v>
      </c>
      <c r="AC46" s="448"/>
      <c r="AD46" s="448"/>
      <c r="AE46" s="267" t="s">
        <v>638</v>
      </c>
      <c r="AF46" s="267"/>
      <c r="AG46" s="267"/>
      <c r="AH46" s="267"/>
      <c r="AI46" s="267" t="s">
        <v>638</v>
      </c>
      <c r="AJ46" s="267"/>
      <c r="AK46" s="267"/>
      <c r="AL46" s="267"/>
      <c r="AM46" s="267" t="s">
        <v>723</v>
      </c>
      <c r="AN46" s="267"/>
      <c r="AO46" s="267"/>
      <c r="AP46" s="267"/>
      <c r="AQ46" s="321" t="s">
        <v>638</v>
      </c>
      <c r="AR46" s="193"/>
      <c r="AS46" s="193"/>
      <c r="AT46" s="322"/>
      <c r="AU46" s="204" t="s">
        <v>638</v>
      </c>
      <c r="AV46" s="204"/>
      <c r="AW46" s="204"/>
      <c r="AX46" s="206"/>
      <c r="AY46">
        <f t="shared" ref="AY46:AY50" si="5">$AY$44</f>
        <v>1</v>
      </c>
    </row>
    <row r="47" spans="1:51" ht="65.25" customHeight="1" x14ac:dyDescent="0.15">
      <c r="A47" s="386"/>
      <c r="B47" s="387"/>
      <c r="C47" s="387"/>
      <c r="D47" s="387"/>
      <c r="E47" s="387"/>
      <c r="F47" s="388"/>
      <c r="G47" s="554"/>
      <c r="H47" s="555"/>
      <c r="I47" s="555"/>
      <c r="J47" s="555"/>
      <c r="K47" s="555"/>
      <c r="L47" s="555"/>
      <c r="M47" s="555"/>
      <c r="N47" s="555"/>
      <c r="O47" s="556"/>
      <c r="P47" s="96"/>
      <c r="Q47" s="96"/>
      <c r="R47" s="96"/>
      <c r="S47" s="96"/>
      <c r="T47" s="96"/>
      <c r="U47" s="96"/>
      <c r="V47" s="96"/>
      <c r="W47" s="96"/>
      <c r="X47" s="97"/>
      <c r="Y47" s="434" t="s">
        <v>53</v>
      </c>
      <c r="Z47" s="429"/>
      <c r="AA47" s="430"/>
      <c r="AB47" s="510" t="s">
        <v>642</v>
      </c>
      <c r="AC47" s="510"/>
      <c r="AD47" s="510"/>
      <c r="AE47" s="203" t="s">
        <v>638</v>
      </c>
      <c r="AF47" s="204"/>
      <c r="AG47" s="204"/>
      <c r="AH47" s="204"/>
      <c r="AI47" s="203" t="s">
        <v>638</v>
      </c>
      <c r="AJ47" s="204"/>
      <c r="AK47" s="204"/>
      <c r="AL47" s="204"/>
      <c r="AM47" s="203" t="s">
        <v>724</v>
      </c>
      <c r="AN47" s="204"/>
      <c r="AO47" s="204"/>
      <c r="AP47" s="204"/>
      <c r="AQ47" s="321">
        <v>2</v>
      </c>
      <c r="AR47" s="193"/>
      <c r="AS47" s="193"/>
      <c r="AT47" s="322"/>
      <c r="AU47" s="204" t="s">
        <v>638</v>
      </c>
      <c r="AV47" s="204"/>
      <c r="AW47" s="204"/>
      <c r="AX47" s="206"/>
      <c r="AY47">
        <f t="shared" si="5"/>
        <v>1</v>
      </c>
    </row>
    <row r="48" spans="1:51" ht="65.25" customHeight="1" x14ac:dyDescent="0.15">
      <c r="A48" s="389"/>
      <c r="B48" s="390"/>
      <c r="C48" s="390"/>
      <c r="D48" s="390"/>
      <c r="E48" s="390"/>
      <c r="F48" s="391"/>
      <c r="G48" s="557"/>
      <c r="H48" s="558"/>
      <c r="I48" s="558"/>
      <c r="J48" s="558"/>
      <c r="K48" s="558"/>
      <c r="L48" s="558"/>
      <c r="M48" s="558"/>
      <c r="N48" s="558"/>
      <c r="O48" s="559"/>
      <c r="P48" s="99"/>
      <c r="Q48" s="99"/>
      <c r="R48" s="99"/>
      <c r="S48" s="99"/>
      <c r="T48" s="99"/>
      <c r="U48" s="99"/>
      <c r="V48" s="99"/>
      <c r="W48" s="99"/>
      <c r="X48" s="100"/>
      <c r="Y48" s="434" t="s">
        <v>13</v>
      </c>
      <c r="Z48" s="429"/>
      <c r="AA48" s="430"/>
      <c r="AB48" s="543" t="s">
        <v>176</v>
      </c>
      <c r="AC48" s="543"/>
      <c r="AD48" s="543"/>
      <c r="AE48" s="203" t="s">
        <v>638</v>
      </c>
      <c r="AF48" s="204"/>
      <c r="AG48" s="204"/>
      <c r="AH48" s="204"/>
      <c r="AI48" s="203" t="s">
        <v>638</v>
      </c>
      <c r="AJ48" s="204"/>
      <c r="AK48" s="204"/>
      <c r="AL48" s="204"/>
      <c r="AM48" s="203" t="s">
        <v>721</v>
      </c>
      <c r="AN48" s="204"/>
      <c r="AO48" s="204"/>
      <c r="AP48" s="204"/>
      <c r="AQ48" s="321" t="s">
        <v>638</v>
      </c>
      <c r="AR48" s="193"/>
      <c r="AS48" s="193"/>
      <c r="AT48" s="322"/>
      <c r="AU48" s="204" t="s">
        <v>638</v>
      </c>
      <c r="AV48" s="204"/>
      <c r="AW48" s="204"/>
      <c r="AX48" s="206"/>
      <c r="AY48">
        <f t="shared" si="5"/>
        <v>1</v>
      </c>
    </row>
    <row r="49" spans="1:51" ht="23.25" customHeight="1" x14ac:dyDescent="0.15">
      <c r="A49" s="213" t="s">
        <v>295</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23.25"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1</v>
      </c>
    </row>
    <row r="51" spans="1:51" ht="18.75" customHeight="1" x14ac:dyDescent="0.15">
      <c r="A51" s="382" t="s">
        <v>270</v>
      </c>
      <c r="B51" s="383"/>
      <c r="C51" s="383"/>
      <c r="D51" s="383"/>
      <c r="E51" s="383"/>
      <c r="F51" s="384"/>
      <c r="G51" s="398" t="s">
        <v>145</v>
      </c>
      <c r="H51" s="399"/>
      <c r="I51" s="399"/>
      <c r="J51" s="399"/>
      <c r="K51" s="399"/>
      <c r="L51" s="399"/>
      <c r="M51" s="399"/>
      <c r="N51" s="399"/>
      <c r="O51" s="400"/>
      <c r="P51" s="435" t="s">
        <v>58</v>
      </c>
      <c r="Q51" s="399"/>
      <c r="R51" s="399"/>
      <c r="S51" s="399"/>
      <c r="T51" s="399"/>
      <c r="U51" s="399"/>
      <c r="V51" s="399"/>
      <c r="W51" s="399"/>
      <c r="X51" s="400"/>
      <c r="Y51" s="436"/>
      <c r="Z51" s="437"/>
      <c r="AA51" s="438"/>
      <c r="AB51" s="392" t="s">
        <v>11</v>
      </c>
      <c r="AC51" s="393"/>
      <c r="AD51" s="394"/>
      <c r="AE51" s="232" t="s">
        <v>304</v>
      </c>
      <c r="AF51" s="232"/>
      <c r="AG51" s="232"/>
      <c r="AH51" s="232"/>
      <c r="AI51" s="232" t="s">
        <v>326</v>
      </c>
      <c r="AJ51" s="232"/>
      <c r="AK51" s="232"/>
      <c r="AL51" s="232"/>
      <c r="AM51" s="232" t="s">
        <v>423</v>
      </c>
      <c r="AN51" s="232"/>
      <c r="AO51" s="232"/>
      <c r="AP51" s="232"/>
      <c r="AQ51" s="139" t="s">
        <v>184</v>
      </c>
      <c r="AR51" s="140"/>
      <c r="AS51" s="140"/>
      <c r="AT51" s="141"/>
      <c r="AU51" s="910" t="s">
        <v>133</v>
      </c>
      <c r="AV51" s="910"/>
      <c r="AW51" s="910"/>
      <c r="AX51" s="911"/>
      <c r="AY51">
        <f>COUNTA($G$53)</f>
        <v>1</v>
      </c>
    </row>
    <row r="52" spans="1:51" ht="18.75" customHeight="1" x14ac:dyDescent="0.15">
      <c r="A52" s="382"/>
      <c r="B52" s="383"/>
      <c r="C52" s="383"/>
      <c r="D52" s="383"/>
      <c r="E52" s="383"/>
      <c r="F52" s="384"/>
      <c r="G52" s="401"/>
      <c r="H52" s="380"/>
      <c r="I52" s="380"/>
      <c r="J52" s="380"/>
      <c r="K52" s="380"/>
      <c r="L52" s="380"/>
      <c r="M52" s="380"/>
      <c r="N52" s="380"/>
      <c r="O52" s="402"/>
      <c r="P52" s="419"/>
      <c r="Q52" s="380"/>
      <c r="R52" s="380"/>
      <c r="S52" s="380"/>
      <c r="T52" s="380"/>
      <c r="U52" s="380"/>
      <c r="V52" s="380"/>
      <c r="W52" s="380"/>
      <c r="X52" s="402"/>
      <c r="Y52" s="439"/>
      <c r="Z52" s="440"/>
      <c r="AA52" s="441"/>
      <c r="AB52" s="395"/>
      <c r="AC52" s="396"/>
      <c r="AD52" s="397"/>
      <c r="AE52" s="232"/>
      <c r="AF52" s="232"/>
      <c r="AG52" s="232"/>
      <c r="AH52" s="232"/>
      <c r="AI52" s="232"/>
      <c r="AJ52" s="232"/>
      <c r="AK52" s="232"/>
      <c r="AL52" s="232"/>
      <c r="AM52" s="232"/>
      <c r="AN52" s="232"/>
      <c r="AO52" s="232"/>
      <c r="AP52" s="232"/>
      <c r="AQ52" s="235">
        <v>3</v>
      </c>
      <c r="AR52" s="186"/>
      <c r="AS52" s="121" t="s">
        <v>185</v>
      </c>
      <c r="AT52" s="122"/>
      <c r="AU52" s="185" t="s">
        <v>638</v>
      </c>
      <c r="AV52" s="185"/>
      <c r="AW52" s="380" t="s">
        <v>175</v>
      </c>
      <c r="AX52" s="381"/>
      <c r="AY52">
        <f>$AY$51</f>
        <v>1</v>
      </c>
    </row>
    <row r="53" spans="1:51" ht="50.25" customHeight="1" x14ac:dyDescent="0.15">
      <c r="A53" s="385"/>
      <c r="B53" s="383"/>
      <c r="C53" s="383"/>
      <c r="D53" s="383"/>
      <c r="E53" s="383"/>
      <c r="F53" s="384"/>
      <c r="G53" s="551" t="s">
        <v>648</v>
      </c>
      <c r="H53" s="552"/>
      <c r="I53" s="552"/>
      <c r="J53" s="552"/>
      <c r="K53" s="552"/>
      <c r="L53" s="552"/>
      <c r="M53" s="552"/>
      <c r="N53" s="552"/>
      <c r="O53" s="553"/>
      <c r="P53" s="93" t="s">
        <v>649</v>
      </c>
      <c r="Q53" s="93"/>
      <c r="R53" s="93"/>
      <c r="S53" s="93"/>
      <c r="T53" s="93"/>
      <c r="U53" s="93"/>
      <c r="V53" s="93"/>
      <c r="W53" s="93"/>
      <c r="X53" s="94"/>
      <c r="Y53" s="458" t="s">
        <v>12</v>
      </c>
      <c r="Z53" s="518"/>
      <c r="AA53" s="519"/>
      <c r="AB53" s="448" t="s">
        <v>642</v>
      </c>
      <c r="AC53" s="448"/>
      <c r="AD53" s="448"/>
      <c r="AE53" s="203" t="s">
        <v>638</v>
      </c>
      <c r="AF53" s="204"/>
      <c r="AG53" s="204"/>
      <c r="AH53" s="204"/>
      <c r="AI53" s="203" t="s">
        <v>638</v>
      </c>
      <c r="AJ53" s="204"/>
      <c r="AK53" s="204"/>
      <c r="AL53" s="204"/>
      <c r="AM53" s="203" t="s">
        <v>732</v>
      </c>
      <c r="AN53" s="204"/>
      <c r="AO53" s="204"/>
      <c r="AP53" s="204"/>
      <c r="AQ53" s="321" t="s">
        <v>638</v>
      </c>
      <c r="AR53" s="193"/>
      <c r="AS53" s="193"/>
      <c r="AT53" s="322"/>
      <c r="AU53" s="204" t="s">
        <v>638</v>
      </c>
      <c r="AV53" s="204"/>
      <c r="AW53" s="204"/>
      <c r="AX53" s="206"/>
      <c r="AY53">
        <f t="shared" ref="AY53:AY57" si="6">$AY$51</f>
        <v>1</v>
      </c>
    </row>
    <row r="54" spans="1:51" ht="50.25" customHeight="1" x14ac:dyDescent="0.15">
      <c r="A54" s="386"/>
      <c r="B54" s="387"/>
      <c r="C54" s="387"/>
      <c r="D54" s="387"/>
      <c r="E54" s="387"/>
      <c r="F54" s="388"/>
      <c r="G54" s="554"/>
      <c r="H54" s="555"/>
      <c r="I54" s="555"/>
      <c r="J54" s="555"/>
      <c r="K54" s="555"/>
      <c r="L54" s="555"/>
      <c r="M54" s="555"/>
      <c r="N54" s="555"/>
      <c r="O54" s="556"/>
      <c r="P54" s="96"/>
      <c r="Q54" s="96"/>
      <c r="R54" s="96"/>
      <c r="S54" s="96"/>
      <c r="T54" s="96"/>
      <c r="U54" s="96"/>
      <c r="V54" s="96"/>
      <c r="W54" s="96"/>
      <c r="X54" s="97"/>
      <c r="Y54" s="434" t="s">
        <v>53</v>
      </c>
      <c r="Z54" s="429"/>
      <c r="AA54" s="430"/>
      <c r="AB54" s="510" t="s">
        <v>642</v>
      </c>
      <c r="AC54" s="510"/>
      <c r="AD54" s="510"/>
      <c r="AE54" s="203" t="s">
        <v>638</v>
      </c>
      <c r="AF54" s="204"/>
      <c r="AG54" s="204"/>
      <c r="AH54" s="204"/>
      <c r="AI54" s="203" t="s">
        <v>638</v>
      </c>
      <c r="AJ54" s="204"/>
      <c r="AK54" s="204"/>
      <c r="AL54" s="204"/>
      <c r="AM54" s="203" t="s">
        <v>721</v>
      </c>
      <c r="AN54" s="204"/>
      <c r="AO54" s="204"/>
      <c r="AP54" s="204"/>
      <c r="AQ54" s="321">
        <v>19</v>
      </c>
      <c r="AR54" s="193"/>
      <c r="AS54" s="193"/>
      <c r="AT54" s="322"/>
      <c r="AU54" s="204" t="s">
        <v>638</v>
      </c>
      <c r="AV54" s="204"/>
      <c r="AW54" s="204"/>
      <c r="AX54" s="206"/>
      <c r="AY54">
        <f t="shared" si="6"/>
        <v>1</v>
      </c>
    </row>
    <row r="55" spans="1:51" ht="50.25" customHeight="1" x14ac:dyDescent="0.15">
      <c r="A55" s="389"/>
      <c r="B55" s="390"/>
      <c r="C55" s="390"/>
      <c r="D55" s="390"/>
      <c r="E55" s="390"/>
      <c r="F55" s="391"/>
      <c r="G55" s="557"/>
      <c r="H55" s="558"/>
      <c r="I55" s="558"/>
      <c r="J55" s="558"/>
      <c r="K55" s="558"/>
      <c r="L55" s="558"/>
      <c r="M55" s="558"/>
      <c r="N55" s="558"/>
      <c r="O55" s="559"/>
      <c r="P55" s="99"/>
      <c r="Q55" s="99"/>
      <c r="R55" s="99"/>
      <c r="S55" s="99"/>
      <c r="T55" s="99"/>
      <c r="U55" s="99"/>
      <c r="V55" s="99"/>
      <c r="W55" s="99"/>
      <c r="X55" s="100"/>
      <c r="Y55" s="434" t="s">
        <v>13</v>
      </c>
      <c r="Z55" s="429"/>
      <c r="AA55" s="430"/>
      <c r="AB55" s="580" t="s">
        <v>14</v>
      </c>
      <c r="AC55" s="580"/>
      <c r="AD55" s="580"/>
      <c r="AE55" s="203" t="s">
        <v>638</v>
      </c>
      <c r="AF55" s="204"/>
      <c r="AG55" s="204"/>
      <c r="AH55" s="204"/>
      <c r="AI55" s="203" t="s">
        <v>638</v>
      </c>
      <c r="AJ55" s="204"/>
      <c r="AK55" s="204"/>
      <c r="AL55" s="204"/>
      <c r="AM55" s="203" t="s">
        <v>721</v>
      </c>
      <c r="AN55" s="204"/>
      <c r="AO55" s="204"/>
      <c r="AP55" s="204"/>
      <c r="AQ55" s="321" t="s">
        <v>638</v>
      </c>
      <c r="AR55" s="193"/>
      <c r="AS55" s="193"/>
      <c r="AT55" s="322"/>
      <c r="AU55" s="204" t="s">
        <v>638</v>
      </c>
      <c r="AV55" s="204"/>
      <c r="AW55" s="204"/>
      <c r="AX55" s="206"/>
      <c r="AY55">
        <f t="shared" si="6"/>
        <v>1</v>
      </c>
    </row>
    <row r="56" spans="1:51" ht="23.25" customHeight="1" x14ac:dyDescent="0.15">
      <c r="A56" s="213" t="s">
        <v>295</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1</v>
      </c>
    </row>
    <row r="57" spans="1:51" ht="23.25"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1</v>
      </c>
    </row>
    <row r="58" spans="1:51" ht="18.75" hidden="1" customHeight="1" x14ac:dyDescent="0.15">
      <c r="A58" s="382" t="s">
        <v>270</v>
      </c>
      <c r="B58" s="383"/>
      <c r="C58" s="383"/>
      <c r="D58" s="383"/>
      <c r="E58" s="383"/>
      <c r="F58" s="384"/>
      <c r="G58" s="398" t="s">
        <v>145</v>
      </c>
      <c r="H58" s="399"/>
      <c r="I58" s="399"/>
      <c r="J58" s="399"/>
      <c r="K58" s="399"/>
      <c r="L58" s="399"/>
      <c r="M58" s="399"/>
      <c r="N58" s="399"/>
      <c r="O58" s="400"/>
      <c r="P58" s="435" t="s">
        <v>58</v>
      </c>
      <c r="Q58" s="399"/>
      <c r="R58" s="399"/>
      <c r="S58" s="399"/>
      <c r="T58" s="399"/>
      <c r="U58" s="399"/>
      <c r="V58" s="399"/>
      <c r="W58" s="399"/>
      <c r="X58" s="400"/>
      <c r="Y58" s="436"/>
      <c r="Z58" s="437"/>
      <c r="AA58" s="438"/>
      <c r="AB58" s="392" t="s">
        <v>11</v>
      </c>
      <c r="AC58" s="393"/>
      <c r="AD58" s="394"/>
      <c r="AE58" s="232" t="s">
        <v>304</v>
      </c>
      <c r="AF58" s="232"/>
      <c r="AG58" s="232"/>
      <c r="AH58" s="232"/>
      <c r="AI58" s="232" t="s">
        <v>326</v>
      </c>
      <c r="AJ58" s="232"/>
      <c r="AK58" s="232"/>
      <c r="AL58" s="232"/>
      <c r="AM58" s="232" t="s">
        <v>423</v>
      </c>
      <c r="AN58" s="232"/>
      <c r="AO58" s="232"/>
      <c r="AP58" s="232"/>
      <c r="AQ58" s="139" t="s">
        <v>184</v>
      </c>
      <c r="AR58" s="140"/>
      <c r="AS58" s="140"/>
      <c r="AT58" s="141"/>
      <c r="AU58" s="910" t="s">
        <v>133</v>
      </c>
      <c r="AV58" s="910"/>
      <c r="AW58" s="910"/>
      <c r="AX58" s="911"/>
      <c r="AY58">
        <f>COUNTA($G$60)</f>
        <v>0</v>
      </c>
    </row>
    <row r="59" spans="1:51" ht="18.75" hidden="1" customHeight="1" x14ac:dyDescent="0.15">
      <c r="A59" s="382"/>
      <c r="B59" s="383"/>
      <c r="C59" s="383"/>
      <c r="D59" s="383"/>
      <c r="E59" s="383"/>
      <c r="F59" s="384"/>
      <c r="G59" s="401"/>
      <c r="H59" s="380"/>
      <c r="I59" s="380"/>
      <c r="J59" s="380"/>
      <c r="K59" s="380"/>
      <c r="L59" s="380"/>
      <c r="M59" s="380"/>
      <c r="N59" s="380"/>
      <c r="O59" s="402"/>
      <c r="P59" s="419"/>
      <c r="Q59" s="380"/>
      <c r="R59" s="380"/>
      <c r="S59" s="380"/>
      <c r="T59" s="380"/>
      <c r="U59" s="380"/>
      <c r="V59" s="380"/>
      <c r="W59" s="380"/>
      <c r="X59" s="402"/>
      <c r="Y59" s="439"/>
      <c r="Z59" s="440"/>
      <c r="AA59" s="441"/>
      <c r="AB59" s="395"/>
      <c r="AC59" s="396"/>
      <c r="AD59" s="397"/>
      <c r="AE59" s="232"/>
      <c r="AF59" s="232"/>
      <c r="AG59" s="232"/>
      <c r="AH59" s="232"/>
      <c r="AI59" s="232"/>
      <c r="AJ59" s="232"/>
      <c r="AK59" s="232"/>
      <c r="AL59" s="232"/>
      <c r="AM59" s="232"/>
      <c r="AN59" s="232"/>
      <c r="AO59" s="232"/>
      <c r="AP59" s="232"/>
      <c r="AQ59" s="235"/>
      <c r="AR59" s="186"/>
      <c r="AS59" s="121" t="s">
        <v>185</v>
      </c>
      <c r="AT59" s="122"/>
      <c r="AU59" s="185"/>
      <c r="AV59" s="185"/>
      <c r="AW59" s="380" t="s">
        <v>175</v>
      </c>
      <c r="AX59" s="381"/>
      <c r="AY59">
        <f>$AY$58</f>
        <v>0</v>
      </c>
    </row>
    <row r="60" spans="1:51" ht="23.25" hidden="1" customHeight="1" x14ac:dyDescent="0.15">
      <c r="A60" s="385"/>
      <c r="B60" s="383"/>
      <c r="C60" s="383"/>
      <c r="D60" s="383"/>
      <c r="E60" s="383"/>
      <c r="F60" s="384"/>
      <c r="G60" s="551"/>
      <c r="H60" s="552"/>
      <c r="I60" s="552"/>
      <c r="J60" s="552"/>
      <c r="K60" s="552"/>
      <c r="L60" s="552"/>
      <c r="M60" s="552"/>
      <c r="N60" s="552"/>
      <c r="O60" s="553"/>
      <c r="P60" s="93"/>
      <c r="Q60" s="93"/>
      <c r="R60" s="93"/>
      <c r="S60" s="93"/>
      <c r="T60" s="93"/>
      <c r="U60" s="93"/>
      <c r="V60" s="93"/>
      <c r="W60" s="93"/>
      <c r="X60" s="94"/>
      <c r="Y60" s="458" t="s">
        <v>12</v>
      </c>
      <c r="Z60" s="518"/>
      <c r="AA60" s="519"/>
      <c r="AB60" s="448"/>
      <c r="AC60" s="448"/>
      <c r="AD60" s="448"/>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6"/>
      <c r="B61" s="387"/>
      <c r="C61" s="387"/>
      <c r="D61" s="387"/>
      <c r="E61" s="387"/>
      <c r="F61" s="388"/>
      <c r="G61" s="554"/>
      <c r="H61" s="555"/>
      <c r="I61" s="555"/>
      <c r="J61" s="555"/>
      <c r="K61" s="555"/>
      <c r="L61" s="555"/>
      <c r="M61" s="555"/>
      <c r="N61" s="555"/>
      <c r="O61" s="556"/>
      <c r="P61" s="96"/>
      <c r="Q61" s="96"/>
      <c r="R61" s="96"/>
      <c r="S61" s="96"/>
      <c r="T61" s="96"/>
      <c r="U61" s="96"/>
      <c r="V61" s="96"/>
      <c r="W61" s="96"/>
      <c r="X61" s="97"/>
      <c r="Y61" s="434" t="s">
        <v>53</v>
      </c>
      <c r="Z61" s="429"/>
      <c r="AA61" s="430"/>
      <c r="AB61" s="510"/>
      <c r="AC61" s="510"/>
      <c r="AD61" s="510"/>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6"/>
      <c r="B62" s="387"/>
      <c r="C62" s="387"/>
      <c r="D62" s="387"/>
      <c r="E62" s="387"/>
      <c r="F62" s="388"/>
      <c r="G62" s="557"/>
      <c r="H62" s="558"/>
      <c r="I62" s="558"/>
      <c r="J62" s="558"/>
      <c r="K62" s="558"/>
      <c r="L62" s="558"/>
      <c r="M62" s="558"/>
      <c r="N62" s="558"/>
      <c r="O62" s="559"/>
      <c r="P62" s="99"/>
      <c r="Q62" s="99"/>
      <c r="R62" s="99"/>
      <c r="S62" s="99"/>
      <c r="T62" s="99"/>
      <c r="U62" s="99"/>
      <c r="V62" s="99"/>
      <c r="W62" s="99"/>
      <c r="X62" s="100"/>
      <c r="Y62" s="434" t="s">
        <v>13</v>
      </c>
      <c r="Z62" s="429"/>
      <c r="AA62" s="430"/>
      <c r="AB62" s="543" t="s">
        <v>14</v>
      </c>
      <c r="AC62" s="543"/>
      <c r="AD62" s="543"/>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295</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customHeight="1" x14ac:dyDescent="0.15">
      <c r="A65" s="469" t="s">
        <v>271</v>
      </c>
      <c r="B65" s="470"/>
      <c r="C65" s="470"/>
      <c r="D65" s="470"/>
      <c r="E65" s="470"/>
      <c r="F65" s="471"/>
      <c r="G65" s="472"/>
      <c r="H65" s="227" t="s">
        <v>145</v>
      </c>
      <c r="I65" s="227"/>
      <c r="J65" s="227"/>
      <c r="K65" s="227"/>
      <c r="L65" s="227"/>
      <c r="M65" s="227"/>
      <c r="N65" s="227"/>
      <c r="O65" s="228"/>
      <c r="P65" s="226" t="s">
        <v>58</v>
      </c>
      <c r="Q65" s="227"/>
      <c r="R65" s="227"/>
      <c r="S65" s="227"/>
      <c r="T65" s="227"/>
      <c r="U65" s="227"/>
      <c r="V65" s="228"/>
      <c r="W65" s="474" t="s">
        <v>266</v>
      </c>
      <c r="X65" s="475"/>
      <c r="Y65" s="478"/>
      <c r="Z65" s="478"/>
      <c r="AA65" s="479"/>
      <c r="AB65" s="226" t="s">
        <v>11</v>
      </c>
      <c r="AC65" s="227"/>
      <c r="AD65" s="228"/>
      <c r="AE65" s="232" t="s">
        <v>304</v>
      </c>
      <c r="AF65" s="232"/>
      <c r="AG65" s="232"/>
      <c r="AH65" s="232"/>
      <c r="AI65" s="232" t="s">
        <v>326</v>
      </c>
      <c r="AJ65" s="232"/>
      <c r="AK65" s="232"/>
      <c r="AL65" s="232"/>
      <c r="AM65" s="232" t="s">
        <v>423</v>
      </c>
      <c r="AN65" s="232"/>
      <c r="AO65" s="232"/>
      <c r="AP65" s="232"/>
      <c r="AQ65" s="143" t="s">
        <v>184</v>
      </c>
      <c r="AR65" s="118"/>
      <c r="AS65" s="118"/>
      <c r="AT65" s="119"/>
      <c r="AU65" s="233" t="s">
        <v>133</v>
      </c>
      <c r="AV65" s="233"/>
      <c r="AW65" s="233"/>
      <c r="AX65" s="234"/>
      <c r="AY65">
        <f>COUNTA($H$67)</f>
        <v>1</v>
      </c>
    </row>
    <row r="66" spans="1:51" ht="18.75" customHeight="1" x14ac:dyDescent="0.15">
      <c r="A66" s="462"/>
      <c r="B66" s="463"/>
      <c r="C66" s="463"/>
      <c r="D66" s="463"/>
      <c r="E66" s="463"/>
      <c r="F66" s="464"/>
      <c r="G66" s="473"/>
      <c r="H66" s="230"/>
      <c r="I66" s="230"/>
      <c r="J66" s="230"/>
      <c r="K66" s="230"/>
      <c r="L66" s="230"/>
      <c r="M66" s="230"/>
      <c r="N66" s="230"/>
      <c r="O66" s="231"/>
      <c r="P66" s="229"/>
      <c r="Q66" s="230"/>
      <c r="R66" s="230"/>
      <c r="S66" s="230"/>
      <c r="T66" s="230"/>
      <c r="U66" s="230"/>
      <c r="V66" s="231"/>
      <c r="W66" s="476"/>
      <c r="X66" s="477"/>
      <c r="Y66" s="480"/>
      <c r="Z66" s="480"/>
      <c r="AA66" s="481"/>
      <c r="AB66" s="229"/>
      <c r="AC66" s="230"/>
      <c r="AD66" s="231"/>
      <c r="AE66" s="232"/>
      <c r="AF66" s="232"/>
      <c r="AG66" s="232"/>
      <c r="AH66" s="232"/>
      <c r="AI66" s="232"/>
      <c r="AJ66" s="232"/>
      <c r="AK66" s="232"/>
      <c r="AL66" s="232"/>
      <c r="AM66" s="232"/>
      <c r="AN66" s="232"/>
      <c r="AO66" s="232"/>
      <c r="AP66" s="232"/>
      <c r="AQ66" s="235" t="s">
        <v>638</v>
      </c>
      <c r="AR66" s="186"/>
      <c r="AS66" s="121" t="s">
        <v>185</v>
      </c>
      <c r="AT66" s="122"/>
      <c r="AU66" s="185" t="s">
        <v>638</v>
      </c>
      <c r="AV66" s="185"/>
      <c r="AW66" s="230" t="s">
        <v>269</v>
      </c>
      <c r="AX66" s="236"/>
      <c r="AY66">
        <f>$AY$65</f>
        <v>1</v>
      </c>
    </row>
    <row r="67" spans="1:51" ht="63" customHeight="1" x14ac:dyDescent="0.15">
      <c r="A67" s="462"/>
      <c r="B67" s="463"/>
      <c r="C67" s="463"/>
      <c r="D67" s="463"/>
      <c r="E67" s="463"/>
      <c r="F67" s="464"/>
      <c r="G67" s="237" t="s">
        <v>186</v>
      </c>
      <c r="H67" s="240" t="s">
        <v>650</v>
      </c>
      <c r="I67" s="241"/>
      <c r="J67" s="241"/>
      <c r="K67" s="241"/>
      <c r="L67" s="241"/>
      <c r="M67" s="241"/>
      <c r="N67" s="241"/>
      <c r="O67" s="242"/>
      <c r="P67" s="240" t="s">
        <v>638</v>
      </c>
      <c r="Q67" s="241"/>
      <c r="R67" s="241"/>
      <c r="S67" s="241"/>
      <c r="T67" s="241"/>
      <c r="U67" s="241"/>
      <c r="V67" s="242"/>
      <c r="W67" s="246"/>
      <c r="X67" s="247"/>
      <c r="Y67" s="252" t="s">
        <v>12</v>
      </c>
      <c r="Z67" s="252"/>
      <c r="AA67" s="253"/>
      <c r="AB67" s="254" t="s">
        <v>285</v>
      </c>
      <c r="AC67" s="254"/>
      <c r="AD67" s="254"/>
      <c r="AE67" s="203" t="s">
        <v>638</v>
      </c>
      <c r="AF67" s="204"/>
      <c r="AG67" s="204"/>
      <c r="AH67" s="204"/>
      <c r="AI67" s="203" t="s">
        <v>638</v>
      </c>
      <c r="AJ67" s="204"/>
      <c r="AK67" s="204"/>
      <c r="AL67" s="204"/>
      <c r="AM67" s="203" t="s">
        <v>724</v>
      </c>
      <c r="AN67" s="204"/>
      <c r="AO67" s="204"/>
      <c r="AP67" s="204"/>
      <c r="AQ67" s="203" t="s">
        <v>638</v>
      </c>
      <c r="AR67" s="204"/>
      <c r="AS67" s="204"/>
      <c r="AT67" s="205"/>
      <c r="AU67" s="204" t="s">
        <v>638</v>
      </c>
      <c r="AV67" s="204"/>
      <c r="AW67" s="204"/>
      <c r="AX67" s="206"/>
      <c r="AY67">
        <f t="shared" ref="AY67:AY72" si="8">$AY$65</f>
        <v>1</v>
      </c>
    </row>
    <row r="68" spans="1:51" ht="63" customHeight="1" x14ac:dyDescent="0.15">
      <c r="A68" s="462"/>
      <c r="B68" s="463"/>
      <c r="C68" s="463"/>
      <c r="D68" s="463"/>
      <c r="E68" s="463"/>
      <c r="F68" s="464"/>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285</v>
      </c>
      <c r="AC68" s="209"/>
      <c r="AD68" s="209"/>
      <c r="AE68" s="203" t="s">
        <v>638</v>
      </c>
      <c r="AF68" s="204"/>
      <c r="AG68" s="204"/>
      <c r="AH68" s="204"/>
      <c r="AI68" s="203" t="s">
        <v>638</v>
      </c>
      <c r="AJ68" s="204"/>
      <c r="AK68" s="204"/>
      <c r="AL68" s="204"/>
      <c r="AM68" s="203" t="s">
        <v>721</v>
      </c>
      <c r="AN68" s="204"/>
      <c r="AO68" s="204"/>
      <c r="AP68" s="204"/>
      <c r="AQ68" s="203" t="s">
        <v>638</v>
      </c>
      <c r="AR68" s="204"/>
      <c r="AS68" s="204"/>
      <c r="AT68" s="205"/>
      <c r="AU68" s="204" t="s">
        <v>638</v>
      </c>
      <c r="AV68" s="204"/>
      <c r="AW68" s="204"/>
      <c r="AX68" s="206"/>
      <c r="AY68">
        <f t="shared" si="8"/>
        <v>1</v>
      </c>
    </row>
    <row r="69" spans="1:51" ht="63" customHeight="1" x14ac:dyDescent="0.15">
      <c r="A69" s="462"/>
      <c r="B69" s="463"/>
      <c r="C69" s="463"/>
      <c r="D69" s="463"/>
      <c r="E69" s="463"/>
      <c r="F69" s="464"/>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286</v>
      </c>
      <c r="AC69" s="212"/>
      <c r="AD69" s="212"/>
      <c r="AE69" s="210" t="s">
        <v>638</v>
      </c>
      <c r="AF69" s="211"/>
      <c r="AG69" s="211"/>
      <c r="AH69" s="211"/>
      <c r="AI69" s="210" t="s">
        <v>638</v>
      </c>
      <c r="AJ69" s="211"/>
      <c r="AK69" s="211"/>
      <c r="AL69" s="211"/>
      <c r="AM69" s="210" t="s">
        <v>721</v>
      </c>
      <c r="AN69" s="211"/>
      <c r="AO69" s="211"/>
      <c r="AP69" s="211"/>
      <c r="AQ69" s="203" t="s">
        <v>638</v>
      </c>
      <c r="AR69" s="204"/>
      <c r="AS69" s="204"/>
      <c r="AT69" s="205"/>
      <c r="AU69" s="204" t="s">
        <v>638</v>
      </c>
      <c r="AV69" s="204"/>
      <c r="AW69" s="204"/>
      <c r="AX69" s="206"/>
      <c r="AY69">
        <f t="shared" si="8"/>
        <v>1</v>
      </c>
    </row>
    <row r="70" spans="1:51" ht="23.25" customHeight="1" x14ac:dyDescent="0.15">
      <c r="A70" s="462" t="s">
        <v>275</v>
      </c>
      <c r="B70" s="463"/>
      <c r="C70" s="463"/>
      <c r="D70" s="463"/>
      <c r="E70" s="463"/>
      <c r="F70" s="464"/>
      <c r="G70" s="238" t="s">
        <v>187</v>
      </c>
      <c r="H70" s="290" t="s">
        <v>638</v>
      </c>
      <c r="I70" s="290"/>
      <c r="J70" s="290"/>
      <c r="K70" s="290"/>
      <c r="L70" s="290"/>
      <c r="M70" s="290"/>
      <c r="N70" s="290"/>
      <c r="O70" s="290"/>
      <c r="P70" s="290" t="s">
        <v>638</v>
      </c>
      <c r="Q70" s="290"/>
      <c r="R70" s="290"/>
      <c r="S70" s="290"/>
      <c r="T70" s="290"/>
      <c r="U70" s="290"/>
      <c r="V70" s="290"/>
      <c r="W70" s="293" t="s">
        <v>284</v>
      </c>
      <c r="X70" s="294"/>
      <c r="Y70" s="252" t="s">
        <v>12</v>
      </c>
      <c r="Z70" s="252"/>
      <c r="AA70" s="253"/>
      <c r="AB70" s="254" t="s">
        <v>285</v>
      </c>
      <c r="AC70" s="254"/>
      <c r="AD70" s="254"/>
      <c r="AE70" s="203" t="s">
        <v>638</v>
      </c>
      <c r="AF70" s="204"/>
      <c r="AG70" s="204"/>
      <c r="AH70" s="204"/>
      <c r="AI70" s="203" t="s">
        <v>638</v>
      </c>
      <c r="AJ70" s="204"/>
      <c r="AK70" s="204"/>
      <c r="AL70" s="204"/>
      <c r="AM70" s="203" t="s">
        <v>721</v>
      </c>
      <c r="AN70" s="204"/>
      <c r="AO70" s="204"/>
      <c r="AP70" s="204"/>
      <c r="AQ70" s="203" t="s">
        <v>638</v>
      </c>
      <c r="AR70" s="204"/>
      <c r="AS70" s="204"/>
      <c r="AT70" s="205"/>
      <c r="AU70" s="204" t="s">
        <v>638</v>
      </c>
      <c r="AV70" s="204"/>
      <c r="AW70" s="204"/>
      <c r="AX70" s="206"/>
      <c r="AY70">
        <f t="shared" si="8"/>
        <v>1</v>
      </c>
    </row>
    <row r="71" spans="1:51" ht="23.25" customHeight="1" x14ac:dyDescent="0.15">
      <c r="A71" s="462"/>
      <c r="B71" s="463"/>
      <c r="C71" s="463"/>
      <c r="D71" s="463"/>
      <c r="E71" s="463"/>
      <c r="F71" s="464"/>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285</v>
      </c>
      <c r="AC71" s="209"/>
      <c r="AD71" s="209"/>
      <c r="AE71" s="203" t="s">
        <v>638</v>
      </c>
      <c r="AF71" s="204"/>
      <c r="AG71" s="204"/>
      <c r="AH71" s="204"/>
      <c r="AI71" s="203" t="s">
        <v>638</v>
      </c>
      <c r="AJ71" s="204"/>
      <c r="AK71" s="204"/>
      <c r="AL71" s="204"/>
      <c r="AM71" s="203" t="s">
        <v>724</v>
      </c>
      <c r="AN71" s="204"/>
      <c r="AO71" s="204"/>
      <c r="AP71" s="204"/>
      <c r="AQ71" s="203" t="s">
        <v>638</v>
      </c>
      <c r="AR71" s="204"/>
      <c r="AS71" s="204"/>
      <c r="AT71" s="205"/>
      <c r="AU71" s="204" t="s">
        <v>638</v>
      </c>
      <c r="AV71" s="204"/>
      <c r="AW71" s="204"/>
      <c r="AX71" s="206"/>
      <c r="AY71">
        <f t="shared" si="8"/>
        <v>1</v>
      </c>
    </row>
    <row r="72" spans="1:51" ht="23.25" customHeight="1" thickBot="1" x14ac:dyDescent="0.2">
      <c r="A72" s="465"/>
      <c r="B72" s="466"/>
      <c r="C72" s="466"/>
      <c r="D72" s="466"/>
      <c r="E72" s="466"/>
      <c r="F72" s="467"/>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286</v>
      </c>
      <c r="AC72" s="212"/>
      <c r="AD72" s="212"/>
      <c r="AE72" s="210" t="s">
        <v>638</v>
      </c>
      <c r="AF72" s="211"/>
      <c r="AG72" s="211"/>
      <c r="AH72" s="211"/>
      <c r="AI72" s="210" t="s">
        <v>638</v>
      </c>
      <c r="AJ72" s="211"/>
      <c r="AK72" s="211"/>
      <c r="AL72" s="211"/>
      <c r="AM72" s="210" t="s">
        <v>732</v>
      </c>
      <c r="AN72" s="211"/>
      <c r="AO72" s="211"/>
      <c r="AP72" s="289"/>
      <c r="AQ72" s="203" t="s">
        <v>638</v>
      </c>
      <c r="AR72" s="204"/>
      <c r="AS72" s="204"/>
      <c r="AT72" s="205"/>
      <c r="AU72" s="204" t="s">
        <v>638</v>
      </c>
      <c r="AV72" s="204"/>
      <c r="AW72" s="204"/>
      <c r="AX72" s="206"/>
      <c r="AY72">
        <f t="shared" si="8"/>
        <v>1</v>
      </c>
    </row>
    <row r="73" spans="1:51" ht="18.75" hidden="1" customHeight="1" x14ac:dyDescent="0.15">
      <c r="A73" s="493" t="s">
        <v>271</v>
      </c>
      <c r="B73" s="494"/>
      <c r="C73" s="494"/>
      <c r="D73" s="494"/>
      <c r="E73" s="494"/>
      <c r="F73" s="495"/>
      <c r="G73" s="569"/>
      <c r="H73" s="118" t="s">
        <v>145</v>
      </c>
      <c r="I73" s="118"/>
      <c r="J73" s="118"/>
      <c r="K73" s="118"/>
      <c r="L73" s="118"/>
      <c r="M73" s="118"/>
      <c r="N73" s="118"/>
      <c r="O73" s="119"/>
      <c r="P73" s="143" t="s">
        <v>58</v>
      </c>
      <c r="Q73" s="118"/>
      <c r="R73" s="118"/>
      <c r="S73" s="118"/>
      <c r="T73" s="118"/>
      <c r="U73" s="118"/>
      <c r="V73" s="118"/>
      <c r="W73" s="118"/>
      <c r="X73" s="119"/>
      <c r="Y73" s="571"/>
      <c r="Z73" s="572"/>
      <c r="AA73" s="573"/>
      <c r="AB73" s="143" t="s">
        <v>11</v>
      </c>
      <c r="AC73" s="118"/>
      <c r="AD73" s="119"/>
      <c r="AE73" s="232" t="s">
        <v>304</v>
      </c>
      <c r="AF73" s="232"/>
      <c r="AG73" s="232"/>
      <c r="AH73" s="232"/>
      <c r="AI73" s="232" t="s">
        <v>326</v>
      </c>
      <c r="AJ73" s="232"/>
      <c r="AK73" s="232"/>
      <c r="AL73" s="232"/>
      <c r="AM73" s="232" t="s">
        <v>423</v>
      </c>
      <c r="AN73" s="232"/>
      <c r="AO73" s="232"/>
      <c r="AP73" s="232"/>
      <c r="AQ73" s="143" t="s">
        <v>184</v>
      </c>
      <c r="AR73" s="118"/>
      <c r="AS73" s="118"/>
      <c r="AT73" s="119"/>
      <c r="AU73" s="123" t="s">
        <v>133</v>
      </c>
      <c r="AV73" s="124"/>
      <c r="AW73" s="124"/>
      <c r="AX73" s="125"/>
      <c r="AY73">
        <f>COUNTA($H$75)</f>
        <v>0</v>
      </c>
    </row>
    <row r="74" spans="1:51" ht="18.75" hidden="1" customHeight="1" x14ac:dyDescent="0.15">
      <c r="A74" s="496"/>
      <c r="B74" s="497"/>
      <c r="C74" s="497"/>
      <c r="D74" s="497"/>
      <c r="E74" s="497"/>
      <c r="F74" s="498"/>
      <c r="G74" s="570"/>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6"/>
      <c r="B75" s="497"/>
      <c r="C75" s="497"/>
      <c r="D75" s="497"/>
      <c r="E75" s="497"/>
      <c r="F75" s="498"/>
      <c r="G75" s="595"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6"/>
      <c r="B76" s="497"/>
      <c r="C76" s="497"/>
      <c r="D76" s="497"/>
      <c r="E76" s="497"/>
      <c r="F76" s="498"/>
      <c r="G76" s="596"/>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6"/>
      <c r="B77" s="497"/>
      <c r="C77" s="497"/>
      <c r="D77" s="497"/>
      <c r="E77" s="497"/>
      <c r="F77" s="498"/>
      <c r="G77" s="597"/>
      <c r="H77" s="99"/>
      <c r="I77" s="99"/>
      <c r="J77" s="99"/>
      <c r="K77" s="99"/>
      <c r="L77" s="99"/>
      <c r="M77" s="99"/>
      <c r="N77" s="99"/>
      <c r="O77" s="100"/>
      <c r="P77" s="96"/>
      <c r="Q77" s="96"/>
      <c r="R77" s="96"/>
      <c r="S77" s="96"/>
      <c r="T77" s="96"/>
      <c r="U77" s="96"/>
      <c r="V77" s="96"/>
      <c r="W77" s="96"/>
      <c r="X77" s="97"/>
      <c r="Y77" s="143" t="s">
        <v>13</v>
      </c>
      <c r="Z77" s="118"/>
      <c r="AA77" s="119"/>
      <c r="AB77" s="566" t="s">
        <v>14</v>
      </c>
      <c r="AC77" s="566"/>
      <c r="AD77" s="566"/>
      <c r="AE77" s="873"/>
      <c r="AF77" s="874"/>
      <c r="AG77" s="874"/>
      <c r="AH77" s="874"/>
      <c r="AI77" s="873"/>
      <c r="AJ77" s="874"/>
      <c r="AK77" s="874"/>
      <c r="AL77" s="874"/>
      <c r="AM77" s="873"/>
      <c r="AN77" s="874"/>
      <c r="AO77" s="874"/>
      <c r="AP77" s="874"/>
      <c r="AQ77" s="321"/>
      <c r="AR77" s="193"/>
      <c r="AS77" s="193"/>
      <c r="AT77" s="322"/>
      <c r="AU77" s="204"/>
      <c r="AV77" s="204"/>
      <c r="AW77" s="204"/>
      <c r="AX77" s="206"/>
      <c r="AY77">
        <f t="shared" si="9"/>
        <v>0</v>
      </c>
    </row>
    <row r="78" spans="1:51" ht="69.75" hidden="1" customHeight="1" x14ac:dyDescent="0.15">
      <c r="A78" s="314" t="s">
        <v>651</v>
      </c>
      <c r="B78" s="315"/>
      <c r="C78" s="315"/>
      <c r="D78" s="315"/>
      <c r="E78" s="312" t="s">
        <v>249</v>
      </c>
      <c r="F78" s="313"/>
      <c r="G78" s="45" t="s">
        <v>187</v>
      </c>
      <c r="H78" s="574"/>
      <c r="I78" s="575"/>
      <c r="J78" s="575"/>
      <c r="K78" s="575"/>
      <c r="L78" s="575"/>
      <c r="M78" s="575"/>
      <c r="N78" s="575"/>
      <c r="O78" s="576"/>
      <c r="P78" s="135"/>
      <c r="Q78" s="135"/>
      <c r="R78" s="135"/>
      <c r="S78" s="135"/>
      <c r="T78" s="135"/>
      <c r="U78" s="135"/>
      <c r="V78" s="135"/>
      <c r="W78" s="135"/>
      <c r="X78" s="13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c r="AY78">
        <f t="shared" si="9"/>
        <v>0</v>
      </c>
    </row>
    <row r="79" spans="1:51" ht="18.75" hidden="1" customHeight="1" x14ac:dyDescent="0.15">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58" t="s">
        <v>265</v>
      </c>
      <c r="AP79" s="259"/>
      <c r="AQ79" s="259"/>
      <c r="AR79" s="62" t="s">
        <v>263</v>
      </c>
      <c r="AS79" s="258"/>
      <c r="AT79" s="259"/>
      <c r="AU79" s="259"/>
      <c r="AV79" s="259"/>
      <c r="AW79" s="259"/>
      <c r="AX79" s="953"/>
      <c r="AY79">
        <f>COUNTIF($AR$79,"☑")</f>
        <v>0</v>
      </c>
    </row>
    <row r="80" spans="1:51" ht="18.75" hidden="1" customHeight="1" x14ac:dyDescent="0.15">
      <c r="A80" s="847" t="s">
        <v>146</v>
      </c>
      <c r="B80" s="511" t="s">
        <v>262</v>
      </c>
      <c r="C80" s="512"/>
      <c r="D80" s="512"/>
      <c r="E80" s="512"/>
      <c r="F80" s="513"/>
      <c r="G80" s="417" t="s">
        <v>138</v>
      </c>
      <c r="H80" s="417"/>
      <c r="I80" s="417"/>
      <c r="J80" s="417"/>
      <c r="K80" s="417"/>
      <c r="L80" s="417"/>
      <c r="M80" s="417"/>
      <c r="N80" s="417"/>
      <c r="O80" s="417"/>
      <c r="P80" s="417"/>
      <c r="Q80" s="417"/>
      <c r="R80" s="417"/>
      <c r="S80" s="417"/>
      <c r="T80" s="417"/>
      <c r="U80" s="417"/>
      <c r="V80" s="417"/>
      <c r="W80" s="417"/>
      <c r="X80" s="417"/>
      <c r="Y80" s="417"/>
      <c r="Z80" s="417"/>
      <c r="AA80" s="500"/>
      <c r="AB80" s="416" t="s">
        <v>615</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c r="AY80">
        <f>COUNTA($G$82)</f>
        <v>0</v>
      </c>
    </row>
    <row r="81" spans="1:60" ht="22.5" hidden="1" customHeight="1" x14ac:dyDescent="0.15">
      <c r="A81" s="848"/>
      <c r="B81" s="514"/>
      <c r="C81" s="412"/>
      <c r="D81" s="412"/>
      <c r="E81" s="412"/>
      <c r="F81" s="413"/>
      <c r="G81" s="380"/>
      <c r="H81" s="380"/>
      <c r="I81" s="380"/>
      <c r="J81" s="380"/>
      <c r="K81" s="380"/>
      <c r="L81" s="380"/>
      <c r="M81" s="380"/>
      <c r="N81" s="380"/>
      <c r="O81" s="380"/>
      <c r="P81" s="380"/>
      <c r="Q81" s="380"/>
      <c r="R81" s="380"/>
      <c r="S81" s="380"/>
      <c r="T81" s="380"/>
      <c r="U81" s="380"/>
      <c r="V81" s="380"/>
      <c r="W81" s="380"/>
      <c r="X81" s="380"/>
      <c r="Y81" s="380"/>
      <c r="Z81" s="380"/>
      <c r="AA81" s="402"/>
      <c r="AB81" s="41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848"/>
      <c r="B82" s="514"/>
      <c r="C82" s="412"/>
      <c r="D82" s="412"/>
      <c r="E82" s="412"/>
      <c r="F82" s="413"/>
      <c r="G82" s="662"/>
      <c r="H82" s="662"/>
      <c r="I82" s="662"/>
      <c r="J82" s="662"/>
      <c r="K82" s="662"/>
      <c r="L82" s="662"/>
      <c r="M82" s="662"/>
      <c r="N82" s="662"/>
      <c r="O82" s="662"/>
      <c r="P82" s="662"/>
      <c r="Q82" s="662"/>
      <c r="R82" s="662"/>
      <c r="S82" s="662"/>
      <c r="T82" s="662"/>
      <c r="U82" s="662"/>
      <c r="V82" s="662"/>
      <c r="W82" s="662"/>
      <c r="X82" s="662"/>
      <c r="Y82" s="662"/>
      <c r="Z82" s="662"/>
      <c r="AA82" s="663"/>
      <c r="AB82" s="867"/>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68"/>
      <c r="AY82">
        <f t="shared" ref="AY82:AY89" si="10">$AY$80</f>
        <v>0</v>
      </c>
    </row>
    <row r="83" spans="1:60" ht="22.5" hidden="1" customHeight="1" x14ac:dyDescent="0.15">
      <c r="A83" s="848"/>
      <c r="B83" s="514"/>
      <c r="C83" s="412"/>
      <c r="D83" s="412"/>
      <c r="E83" s="412"/>
      <c r="F83" s="413"/>
      <c r="G83" s="664"/>
      <c r="H83" s="664"/>
      <c r="I83" s="664"/>
      <c r="J83" s="664"/>
      <c r="K83" s="664"/>
      <c r="L83" s="664"/>
      <c r="M83" s="664"/>
      <c r="N83" s="664"/>
      <c r="O83" s="664"/>
      <c r="P83" s="664"/>
      <c r="Q83" s="664"/>
      <c r="R83" s="664"/>
      <c r="S83" s="664"/>
      <c r="T83" s="664"/>
      <c r="U83" s="664"/>
      <c r="V83" s="664"/>
      <c r="W83" s="664"/>
      <c r="X83" s="664"/>
      <c r="Y83" s="664"/>
      <c r="Z83" s="664"/>
      <c r="AA83" s="665"/>
      <c r="AB83" s="869"/>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0"/>
      <c r="AY83">
        <f t="shared" si="10"/>
        <v>0</v>
      </c>
    </row>
    <row r="84" spans="1:60" ht="19.5" hidden="1" customHeight="1" x14ac:dyDescent="0.15">
      <c r="A84" s="848"/>
      <c r="B84" s="515"/>
      <c r="C84" s="516"/>
      <c r="D84" s="516"/>
      <c r="E84" s="516"/>
      <c r="F84" s="517"/>
      <c r="G84" s="666"/>
      <c r="H84" s="666"/>
      <c r="I84" s="666"/>
      <c r="J84" s="666"/>
      <c r="K84" s="666"/>
      <c r="L84" s="666"/>
      <c r="M84" s="666"/>
      <c r="N84" s="666"/>
      <c r="O84" s="666"/>
      <c r="P84" s="666"/>
      <c r="Q84" s="666"/>
      <c r="R84" s="666"/>
      <c r="S84" s="666"/>
      <c r="T84" s="666"/>
      <c r="U84" s="666"/>
      <c r="V84" s="666"/>
      <c r="W84" s="666"/>
      <c r="X84" s="666"/>
      <c r="Y84" s="666"/>
      <c r="Z84" s="666"/>
      <c r="AA84" s="667"/>
      <c r="AB84" s="871"/>
      <c r="AC84" s="666"/>
      <c r="AD84" s="666"/>
      <c r="AE84" s="664"/>
      <c r="AF84" s="664"/>
      <c r="AG84" s="664"/>
      <c r="AH84" s="664"/>
      <c r="AI84" s="664"/>
      <c r="AJ84" s="664"/>
      <c r="AK84" s="664"/>
      <c r="AL84" s="664"/>
      <c r="AM84" s="664"/>
      <c r="AN84" s="664"/>
      <c r="AO84" s="664"/>
      <c r="AP84" s="664"/>
      <c r="AQ84" s="664"/>
      <c r="AR84" s="664"/>
      <c r="AS84" s="664"/>
      <c r="AT84" s="664"/>
      <c r="AU84" s="666"/>
      <c r="AV84" s="666"/>
      <c r="AW84" s="666"/>
      <c r="AX84" s="872"/>
      <c r="AY84">
        <f t="shared" si="10"/>
        <v>0</v>
      </c>
    </row>
    <row r="85" spans="1:60" ht="18.75" hidden="1" customHeight="1" x14ac:dyDescent="0.15">
      <c r="A85" s="848"/>
      <c r="B85" s="412" t="s">
        <v>144</v>
      </c>
      <c r="C85" s="412"/>
      <c r="D85" s="412"/>
      <c r="E85" s="412"/>
      <c r="F85" s="413"/>
      <c r="G85" s="499" t="s">
        <v>60</v>
      </c>
      <c r="H85" s="417"/>
      <c r="I85" s="417"/>
      <c r="J85" s="417"/>
      <c r="K85" s="417"/>
      <c r="L85" s="417"/>
      <c r="M85" s="417"/>
      <c r="N85" s="417"/>
      <c r="O85" s="500"/>
      <c r="P85" s="416" t="s">
        <v>62</v>
      </c>
      <c r="Q85" s="417"/>
      <c r="R85" s="417"/>
      <c r="S85" s="417"/>
      <c r="T85" s="417"/>
      <c r="U85" s="417"/>
      <c r="V85" s="417"/>
      <c r="W85" s="417"/>
      <c r="X85" s="500"/>
      <c r="Y85" s="150"/>
      <c r="Z85" s="151"/>
      <c r="AA85" s="152"/>
      <c r="AB85" s="544" t="s">
        <v>11</v>
      </c>
      <c r="AC85" s="545"/>
      <c r="AD85" s="546"/>
      <c r="AE85" s="232" t="s">
        <v>304</v>
      </c>
      <c r="AF85" s="232"/>
      <c r="AG85" s="232"/>
      <c r="AH85" s="232"/>
      <c r="AI85" s="232" t="s">
        <v>326</v>
      </c>
      <c r="AJ85" s="232"/>
      <c r="AK85" s="232"/>
      <c r="AL85" s="232"/>
      <c r="AM85" s="232" t="s">
        <v>423</v>
      </c>
      <c r="AN85" s="232"/>
      <c r="AO85" s="232"/>
      <c r="AP85" s="232"/>
      <c r="AQ85" s="143" t="s">
        <v>184</v>
      </c>
      <c r="AR85" s="118"/>
      <c r="AS85" s="118"/>
      <c r="AT85" s="119"/>
      <c r="AU85" s="520" t="s">
        <v>133</v>
      </c>
      <c r="AV85" s="520"/>
      <c r="AW85" s="520"/>
      <c r="AX85" s="521"/>
      <c r="AY85">
        <f t="shared" si="10"/>
        <v>0</v>
      </c>
      <c r="AZ85" s="10"/>
      <c r="BA85" s="10"/>
      <c r="BB85" s="10"/>
      <c r="BC85" s="10"/>
    </row>
    <row r="86" spans="1:60" ht="18.75" hidden="1" customHeight="1" x14ac:dyDescent="0.15">
      <c r="A86" s="848"/>
      <c r="B86" s="412"/>
      <c r="C86" s="412"/>
      <c r="D86" s="412"/>
      <c r="E86" s="412"/>
      <c r="F86" s="413"/>
      <c r="G86" s="401"/>
      <c r="H86" s="380"/>
      <c r="I86" s="380"/>
      <c r="J86" s="380"/>
      <c r="K86" s="380"/>
      <c r="L86" s="380"/>
      <c r="M86" s="380"/>
      <c r="N86" s="380"/>
      <c r="O86" s="402"/>
      <c r="P86" s="419"/>
      <c r="Q86" s="380"/>
      <c r="R86" s="380"/>
      <c r="S86" s="380"/>
      <c r="T86" s="380"/>
      <c r="U86" s="380"/>
      <c r="V86" s="380"/>
      <c r="W86" s="380"/>
      <c r="X86" s="402"/>
      <c r="Y86" s="150"/>
      <c r="Z86" s="151"/>
      <c r="AA86" s="152"/>
      <c r="AB86" s="395"/>
      <c r="AC86" s="396"/>
      <c r="AD86" s="397"/>
      <c r="AE86" s="232"/>
      <c r="AF86" s="232"/>
      <c r="AG86" s="232"/>
      <c r="AH86" s="232"/>
      <c r="AI86" s="232"/>
      <c r="AJ86" s="232"/>
      <c r="AK86" s="232"/>
      <c r="AL86" s="232"/>
      <c r="AM86" s="232"/>
      <c r="AN86" s="232"/>
      <c r="AO86" s="232"/>
      <c r="AP86" s="232"/>
      <c r="AQ86" s="184"/>
      <c r="AR86" s="185"/>
      <c r="AS86" s="121" t="s">
        <v>185</v>
      </c>
      <c r="AT86" s="122"/>
      <c r="AU86" s="185"/>
      <c r="AV86" s="185"/>
      <c r="AW86" s="380" t="s">
        <v>175</v>
      </c>
      <c r="AX86" s="381"/>
      <c r="AY86">
        <f t="shared" si="10"/>
        <v>0</v>
      </c>
      <c r="AZ86" s="10"/>
      <c r="BA86" s="10"/>
      <c r="BB86" s="10"/>
      <c r="BC86" s="10"/>
      <c r="BD86" s="10"/>
      <c r="BE86" s="10"/>
      <c r="BF86" s="10"/>
      <c r="BG86" s="10"/>
      <c r="BH86" s="10"/>
    </row>
    <row r="87" spans="1:60" ht="23.25" hidden="1" customHeight="1" x14ac:dyDescent="0.15">
      <c r="A87" s="848"/>
      <c r="B87" s="412"/>
      <c r="C87" s="412"/>
      <c r="D87" s="412"/>
      <c r="E87" s="412"/>
      <c r="F87" s="413"/>
      <c r="G87" s="92"/>
      <c r="H87" s="93"/>
      <c r="I87" s="93"/>
      <c r="J87" s="93"/>
      <c r="K87" s="93"/>
      <c r="L87" s="93"/>
      <c r="M87" s="93"/>
      <c r="N87" s="93"/>
      <c r="O87" s="94"/>
      <c r="P87" s="93"/>
      <c r="Q87" s="501"/>
      <c r="R87" s="501"/>
      <c r="S87" s="501"/>
      <c r="T87" s="501"/>
      <c r="U87" s="501"/>
      <c r="V87" s="501"/>
      <c r="W87" s="501"/>
      <c r="X87" s="502"/>
      <c r="Y87" s="548" t="s">
        <v>61</v>
      </c>
      <c r="Z87" s="549"/>
      <c r="AA87" s="550"/>
      <c r="AB87" s="448"/>
      <c r="AC87" s="448"/>
      <c r="AD87" s="448"/>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8"/>
      <c r="B88" s="412"/>
      <c r="C88" s="412"/>
      <c r="D88" s="412"/>
      <c r="E88" s="412"/>
      <c r="F88" s="413"/>
      <c r="G88" s="95"/>
      <c r="H88" s="96"/>
      <c r="I88" s="96"/>
      <c r="J88" s="96"/>
      <c r="K88" s="96"/>
      <c r="L88" s="96"/>
      <c r="M88" s="96"/>
      <c r="N88" s="96"/>
      <c r="O88" s="97"/>
      <c r="P88" s="503"/>
      <c r="Q88" s="503"/>
      <c r="R88" s="503"/>
      <c r="S88" s="503"/>
      <c r="T88" s="503"/>
      <c r="U88" s="503"/>
      <c r="V88" s="503"/>
      <c r="W88" s="503"/>
      <c r="X88" s="504"/>
      <c r="Y88" s="445" t="s">
        <v>53</v>
      </c>
      <c r="Z88" s="446"/>
      <c r="AA88" s="447"/>
      <c r="AB88" s="510"/>
      <c r="AC88" s="510"/>
      <c r="AD88" s="510"/>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8"/>
      <c r="B89" s="516"/>
      <c r="C89" s="516"/>
      <c r="D89" s="516"/>
      <c r="E89" s="516"/>
      <c r="F89" s="517"/>
      <c r="G89" s="98"/>
      <c r="H89" s="99"/>
      <c r="I89" s="99"/>
      <c r="J89" s="99"/>
      <c r="K89" s="99"/>
      <c r="L89" s="99"/>
      <c r="M89" s="99"/>
      <c r="N89" s="99"/>
      <c r="O89" s="100"/>
      <c r="P89" s="162"/>
      <c r="Q89" s="162"/>
      <c r="R89" s="162"/>
      <c r="S89" s="162"/>
      <c r="T89" s="162"/>
      <c r="U89" s="162"/>
      <c r="V89" s="162"/>
      <c r="W89" s="162"/>
      <c r="X89" s="547"/>
      <c r="Y89" s="445" t="s">
        <v>13</v>
      </c>
      <c r="Z89" s="446"/>
      <c r="AA89" s="447"/>
      <c r="AB89" s="580" t="s">
        <v>14</v>
      </c>
      <c r="AC89" s="580"/>
      <c r="AD89" s="580"/>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8"/>
      <c r="B90" s="412" t="s">
        <v>144</v>
      </c>
      <c r="C90" s="412"/>
      <c r="D90" s="412"/>
      <c r="E90" s="412"/>
      <c r="F90" s="413"/>
      <c r="G90" s="499" t="s">
        <v>60</v>
      </c>
      <c r="H90" s="417"/>
      <c r="I90" s="417"/>
      <c r="J90" s="417"/>
      <c r="K90" s="417"/>
      <c r="L90" s="417"/>
      <c r="M90" s="417"/>
      <c r="N90" s="417"/>
      <c r="O90" s="500"/>
      <c r="P90" s="416" t="s">
        <v>62</v>
      </c>
      <c r="Q90" s="417"/>
      <c r="R90" s="417"/>
      <c r="S90" s="417"/>
      <c r="T90" s="417"/>
      <c r="U90" s="417"/>
      <c r="V90" s="417"/>
      <c r="W90" s="417"/>
      <c r="X90" s="500"/>
      <c r="Y90" s="150"/>
      <c r="Z90" s="151"/>
      <c r="AA90" s="152"/>
      <c r="AB90" s="544" t="s">
        <v>11</v>
      </c>
      <c r="AC90" s="545"/>
      <c r="AD90" s="546"/>
      <c r="AE90" s="232" t="s">
        <v>304</v>
      </c>
      <c r="AF90" s="232"/>
      <c r="AG90" s="232"/>
      <c r="AH90" s="232"/>
      <c r="AI90" s="232" t="s">
        <v>326</v>
      </c>
      <c r="AJ90" s="232"/>
      <c r="AK90" s="232"/>
      <c r="AL90" s="232"/>
      <c r="AM90" s="232" t="s">
        <v>423</v>
      </c>
      <c r="AN90" s="232"/>
      <c r="AO90" s="232"/>
      <c r="AP90" s="232"/>
      <c r="AQ90" s="143" t="s">
        <v>184</v>
      </c>
      <c r="AR90" s="118"/>
      <c r="AS90" s="118"/>
      <c r="AT90" s="119"/>
      <c r="AU90" s="520" t="s">
        <v>133</v>
      </c>
      <c r="AV90" s="520"/>
      <c r="AW90" s="520"/>
      <c r="AX90" s="521"/>
      <c r="AY90">
        <f>COUNTA($G$92)</f>
        <v>0</v>
      </c>
    </row>
    <row r="91" spans="1:60" ht="18.75" hidden="1" customHeight="1" x14ac:dyDescent="0.15">
      <c r="A91" s="848"/>
      <c r="B91" s="412"/>
      <c r="C91" s="412"/>
      <c r="D91" s="412"/>
      <c r="E91" s="412"/>
      <c r="F91" s="413"/>
      <c r="G91" s="401"/>
      <c r="H91" s="380"/>
      <c r="I91" s="380"/>
      <c r="J91" s="380"/>
      <c r="K91" s="380"/>
      <c r="L91" s="380"/>
      <c r="M91" s="380"/>
      <c r="N91" s="380"/>
      <c r="O91" s="402"/>
      <c r="P91" s="419"/>
      <c r="Q91" s="380"/>
      <c r="R91" s="380"/>
      <c r="S91" s="380"/>
      <c r="T91" s="380"/>
      <c r="U91" s="380"/>
      <c r="V91" s="380"/>
      <c r="W91" s="380"/>
      <c r="X91" s="402"/>
      <c r="Y91" s="150"/>
      <c r="Z91" s="151"/>
      <c r="AA91" s="152"/>
      <c r="AB91" s="395"/>
      <c r="AC91" s="396"/>
      <c r="AD91" s="397"/>
      <c r="AE91" s="232"/>
      <c r="AF91" s="232"/>
      <c r="AG91" s="232"/>
      <c r="AH91" s="232"/>
      <c r="AI91" s="232"/>
      <c r="AJ91" s="232"/>
      <c r="AK91" s="232"/>
      <c r="AL91" s="232"/>
      <c r="AM91" s="232"/>
      <c r="AN91" s="232"/>
      <c r="AO91" s="232"/>
      <c r="AP91" s="232"/>
      <c r="AQ91" s="184"/>
      <c r="AR91" s="185"/>
      <c r="AS91" s="121" t="s">
        <v>185</v>
      </c>
      <c r="AT91" s="122"/>
      <c r="AU91" s="185"/>
      <c r="AV91" s="185"/>
      <c r="AW91" s="380" t="s">
        <v>175</v>
      </c>
      <c r="AX91" s="381"/>
      <c r="AY91">
        <f>$AY$90</f>
        <v>0</v>
      </c>
      <c r="AZ91" s="10"/>
      <c r="BA91" s="10"/>
      <c r="BB91" s="10"/>
      <c r="BC91" s="10"/>
    </row>
    <row r="92" spans="1:60" ht="23.25" hidden="1" customHeight="1" x14ac:dyDescent="0.15">
      <c r="A92" s="848"/>
      <c r="B92" s="412"/>
      <c r="C92" s="412"/>
      <c r="D92" s="412"/>
      <c r="E92" s="412"/>
      <c r="F92" s="413"/>
      <c r="G92" s="92"/>
      <c r="H92" s="93"/>
      <c r="I92" s="93"/>
      <c r="J92" s="93"/>
      <c r="K92" s="93"/>
      <c r="L92" s="93"/>
      <c r="M92" s="93"/>
      <c r="N92" s="93"/>
      <c r="O92" s="94"/>
      <c r="P92" s="93"/>
      <c r="Q92" s="501"/>
      <c r="R92" s="501"/>
      <c r="S92" s="501"/>
      <c r="T92" s="501"/>
      <c r="U92" s="501"/>
      <c r="V92" s="501"/>
      <c r="W92" s="501"/>
      <c r="X92" s="502"/>
      <c r="Y92" s="548" t="s">
        <v>61</v>
      </c>
      <c r="Z92" s="549"/>
      <c r="AA92" s="550"/>
      <c r="AB92" s="448"/>
      <c r="AC92" s="448"/>
      <c r="AD92" s="448"/>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8"/>
      <c r="B93" s="412"/>
      <c r="C93" s="412"/>
      <c r="D93" s="412"/>
      <c r="E93" s="412"/>
      <c r="F93" s="413"/>
      <c r="G93" s="95"/>
      <c r="H93" s="96"/>
      <c r="I93" s="96"/>
      <c r="J93" s="96"/>
      <c r="K93" s="96"/>
      <c r="L93" s="96"/>
      <c r="M93" s="96"/>
      <c r="N93" s="96"/>
      <c r="O93" s="97"/>
      <c r="P93" s="503"/>
      <c r="Q93" s="503"/>
      <c r="R93" s="503"/>
      <c r="S93" s="503"/>
      <c r="T93" s="503"/>
      <c r="U93" s="503"/>
      <c r="V93" s="503"/>
      <c r="W93" s="503"/>
      <c r="X93" s="504"/>
      <c r="Y93" s="445" t="s">
        <v>53</v>
      </c>
      <c r="Z93" s="446"/>
      <c r="AA93" s="447"/>
      <c r="AB93" s="510"/>
      <c r="AC93" s="510"/>
      <c r="AD93" s="510"/>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8"/>
      <c r="B94" s="516"/>
      <c r="C94" s="516"/>
      <c r="D94" s="516"/>
      <c r="E94" s="516"/>
      <c r="F94" s="517"/>
      <c r="G94" s="98"/>
      <c r="H94" s="99"/>
      <c r="I94" s="99"/>
      <c r="J94" s="99"/>
      <c r="K94" s="99"/>
      <c r="L94" s="99"/>
      <c r="M94" s="99"/>
      <c r="N94" s="99"/>
      <c r="O94" s="100"/>
      <c r="P94" s="162"/>
      <c r="Q94" s="162"/>
      <c r="R94" s="162"/>
      <c r="S94" s="162"/>
      <c r="T94" s="162"/>
      <c r="U94" s="162"/>
      <c r="V94" s="162"/>
      <c r="W94" s="162"/>
      <c r="X94" s="547"/>
      <c r="Y94" s="445" t="s">
        <v>13</v>
      </c>
      <c r="Z94" s="446"/>
      <c r="AA94" s="447"/>
      <c r="AB94" s="580" t="s">
        <v>14</v>
      </c>
      <c r="AC94" s="580"/>
      <c r="AD94" s="580"/>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8"/>
      <c r="B95" s="412" t="s">
        <v>144</v>
      </c>
      <c r="C95" s="412"/>
      <c r="D95" s="412"/>
      <c r="E95" s="412"/>
      <c r="F95" s="413"/>
      <c r="G95" s="499" t="s">
        <v>60</v>
      </c>
      <c r="H95" s="417"/>
      <c r="I95" s="417"/>
      <c r="J95" s="417"/>
      <c r="K95" s="417"/>
      <c r="L95" s="417"/>
      <c r="M95" s="417"/>
      <c r="N95" s="417"/>
      <c r="O95" s="500"/>
      <c r="P95" s="416" t="s">
        <v>62</v>
      </c>
      <c r="Q95" s="417"/>
      <c r="R95" s="417"/>
      <c r="S95" s="417"/>
      <c r="T95" s="417"/>
      <c r="U95" s="417"/>
      <c r="V95" s="417"/>
      <c r="W95" s="417"/>
      <c r="X95" s="500"/>
      <c r="Y95" s="150"/>
      <c r="Z95" s="151"/>
      <c r="AA95" s="152"/>
      <c r="AB95" s="544" t="s">
        <v>11</v>
      </c>
      <c r="AC95" s="545"/>
      <c r="AD95" s="546"/>
      <c r="AE95" s="232" t="s">
        <v>304</v>
      </c>
      <c r="AF95" s="232"/>
      <c r="AG95" s="232"/>
      <c r="AH95" s="232"/>
      <c r="AI95" s="232" t="s">
        <v>326</v>
      </c>
      <c r="AJ95" s="232"/>
      <c r="AK95" s="232"/>
      <c r="AL95" s="232"/>
      <c r="AM95" s="232" t="s">
        <v>423</v>
      </c>
      <c r="AN95" s="232"/>
      <c r="AO95" s="232"/>
      <c r="AP95" s="232"/>
      <c r="AQ95" s="143" t="s">
        <v>184</v>
      </c>
      <c r="AR95" s="118"/>
      <c r="AS95" s="118"/>
      <c r="AT95" s="119"/>
      <c r="AU95" s="520" t="s">
        <v>133</v>
      </c>
      <c r="AV95" s="520"/>
      <c r="AW95" s="520"/>
      <c r="AX95" s="521"/>
      <c r="AY95">
        <f>COUNTA($G$97)</f>
        <v>0</v>
      </c>
      <c r="AZ95" s="10"/>
      <c r="BA95" s="10"/>
      <c r="BB95" s="10"/>
      <c r="BC95" s="10"/>
      <c r="BD95" s="10"/>
      <c r="BE95" s="10"/>
      <c r="BF95" s="10"/>
      <c r="BG95" s="10"/>
      <c r="BH95" s="10"/>
    </row>
    <row r="96" spans="1:60" ht="18.75" hidden="1" customHeight="1" x14ac:dyDescent="0.15">
      <c r="A96" s="848"/>
      <c r="B96" s="412"/>
      <c r="C96" s="412"/>
      <c r="D96" s="412"/>
      <c r="E96" s="412"/>
      <c r="F96" s="413"/>
      <c r="G96" s="401"/>
      <c r="H96" s="380"/>
      <c r="I96" s="380"/>
      <c r="J96" s="380"/>
      <c r="K96" s="380"/>
      <c r="L96" s="380"/>
      <c r="M96" s="380"/>
      <c r="N96" s="380"/>
      <c r="O96" s="402"/>
      <c r="P96" s="419"/>
      <c r="Q96" s="380"/>
      <c r="R96" s="380"/>
      <c r="S96" s="380"/>
      <c r="T96" s="380"/>
      <c r="U96" s="380"/>
      <c r="V96" s="380"/>
      <c r="W96" s="380"/>
      <c r="X96" s="402"/>
      <c r="Y96" s="150"/>
      <c r="Z96" s="151"/>
      <c r="AA96" s="152"/>
      <c r="AB96" s="395"/>
      <c r="AC96" s="396"/>
      <c r="AD96" s="397"/>
      <c r="AE96" s="232"/>
      <c r="AF96" s="232"/>
      <c r="AG96" s="232"/>
      <c r="AH96" s="232"/>
      <c r="AI96" s="232"/>
      <c r="AJ96" s="232"/>
      <c r="AK96" s="232"/>
      <c r="AL96" s="232"/>
      <c r="AM96" s="232"/>
      <c r="AN96" s="232"/>
      <c r="AO96" s="232"/>
      <c r="AP96" s="232"/>
      <c r="AQ96" s="184"/>
      <c r="AR96" s="185"/>
      <c r="AS96" s="121" t="s">
        <v>185</v>
      </c>
      <c r="AT96" s="122"/>
      <c r="AU96" s="185"/>
      <c r="AV96" s="185"/>
      <c r="AW96" s="380" t="s">
        <v>175</v>
      </c>
      <c r="AX96" s="381"/>
      <c r="AY96">
        <f>$AY$95</f>
        <v>0</v>
      </c>
    </row>
    <row r="97" spans="1:60" ht="23.25" hidden="1" customHeight="1" x14ac:dyDescent="0.15">
      <c r="A97" s="848"/>
      <c r="B97" s="412"/>
      <c r="C97" s="412"/>
      <c r="D97" s="412"/>
      <c r="E97" s="412"/>
      <c r="F97" s="413"/>
      <c r="G97" s="92"/>
      <c r="H97" s="93"/>
      <c r="I97" s="93"/>
      <c r="J97" s="93"/>
      <c r="K97" s="93"/>
      <c r="L97" s="93"/>
      <c r="M97" s="93"/>
      <c r="N97" s="93"/>
      <c r="O97" s="94"/>
      <c r="P97" s="93"/>
      <c r="Q97" s="501"/>
      <c r="R97" s="501"/>
      <c r="S97" s="501"/>
      <c r="T97" s="501"/>
      <c r="U97" s="501"/>
      <c r="V97" s="501"/>
      <c r="W97" s="501"/>
      <c r="X97" s="502"/>
      <c r="Y97" s="548" t="s">
        <v>61</v>
      </c>
      <c r="Z97" s="549"/>
      <c r="AA97" s="550"/>
      <c r="AB97" s="455"/>
      <c r="AC97" s="456"/>
      <c r="AD97" s="457"/>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8"/>
      <c r="B98" s="412"/>
      <c r="C98" s="412"/>
      <c r="D98" s="412"/>
      <c r="E98" s="412"/>
      <c r="F98" s="413"/>
      <c r="G98" s="95"/>
      <c r="H98" s="96"/>
      <c r="I98" s="96"/>
      <c r="J98" s="96"/>
      <c r="K98" s="96"/>
      <c r="L98" s="96"/>
      <c r="M98" s="96"/>
      <c r="N98" s="96"/>
      <c r="O98" s="97"/>
      <c r="P98" s="503"/>
      <c r="Q98" s="503"/>
      <c r="R98" s="503"/>
      <c r="S98" s="503"/>
      <c r="T98" s="503"/>
      <c r="U98" s="503"/>
      <c r="V98" s="503"/>
      <c r="W98" s="503"/>
      <c r="X98" s="504"/>
      <c r="Y98" s="445" t="s">
        <v>53</v>
      </c>
      <c r="Z98" s="446"/>
      <c r="AA98" s="447"/>
      <c r="AB98" s="449"/>
      <c r="AC98" s="450"/>
      <c r="AD98" s="451"/>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9"/>
      <c r="B99" s="414"/>
      <c r="C99" s="414"/>
      <c r="D99" s="414"/>
      <c r="E99" s="414"/>
      <c r="F99" s="415"/>
      <c r="G99" s="567"/>
      <c r="H99" s="201"/>
      <c r="I99" s="201"/>
      <c r="J99" s="201"/>
      <c r="K99" s="201"/>
      <c r="L99" s="201"/>
      <c r="M99" s="201"/>
      <c r="N99" s="201"/>
      <c r="O99" s="568"/>
      <c r="P99" s="505"/>
      <c r="Q99" s="505"/>
      <c r="R99" s="505"/>
      <c r="S99" s="505"/>
      <c r="T99" s="505"/>
      <c r="U99" s="505"/>
      <c r="V99" s="505"/>
      <c r="W99" s="505"/>
      <c r="X99" s="506"/>
      <c r="Y99" s="878" t="s">
        <v>13</v>
      </c>
      <c r="Z99" s="879"/>
      <c r="AA99" s="880"/>
      <c r="AB99" s="875" t="s">
        <v>14</v>
      </c>
      <c r="AC99" s="876"/>
      <c r="AD99" s="877"/>
      <c r="AE99" s="507"/>
      <c r="AF99" s="508"/>
      <c r="AG99" s="508"/>
      <c r="AH99" s="509"/>
      <c r="AI99" s="507"/>
      <c r="AJ99" s="508"/>
      <c r="AK99" s="508"/>
      <c r="AL99" s="509"/>
      <c r="AM99" s="507"/>
      <c r="AN99" s="508"/>
      <c r="AO99" s="508"/>
      <c r="AP99" s="508"/>
      <c r="AQ99" s="522"/>
      <c r="AR99" s="523"/>
      <c r="AS99" s="523"/>
      <c r="AT99" s="524"/>
      <c r="AU99" s="508"/>
      <c r="AV99" s="508"/>
      <c r="AW99" s="508"/>
      <c r="AX99" s="525"/>
      <c r="AY99">
        <f t="shared" si="12"/>
        <v>0</v>
      </c>
    </row>
    <row r="100" spans="1:60" ht="31.5" customHeight="1" x14ac:dyDescent="0.15">
      <c r="A100" s="488" t="s">
        <v>272</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37"/>
      <c r="Z100" s="838"/>
      <c r="AA100" s="839"/>
      <c r="AB100" s="468" t="s">
        <v>11</v>
      </c>
      <c r="AC100" s="468"/>
      <c r="AD100" s="468"/>
      <c r="AE100" s="526" t="s">
        <v>304</v>
      </c>
      <c r="AF100" s="527"/>
      <c r="AG100" s="527"/>
      <c r="AH100" s="528"/>
      <c r="AI100" s="526" t="s">
        <v>326</v>
      </c>
      <c r="AJ100" s="527"/>
      <c r="AK100" s="527"/>
      <c r="AL100" s="528"/>
      <c r="AM100" s="526" t="s">
        <v>423</v>
      </c>
      <c r="AN100" s="527"/>
      <c r="AO100" s="527"/>
      <c r="AP100" s="528"/>
      <c r="AQ100" s="302" t="s">
        <v>331</v>
      </c>
      <c r="AR100" s="303"/>
      <c r="AS100" s="303"/>
      <c r="AT100" s="304"/>
      <c r="AU100" s="302" t="s">
        <v>456</v>
      </c>
      <c r="AV100" s="303"/>
      <c r="AW100" s="303"/>
      <c r="AX100" s="305"/>
    </row>
    <row r="101" spans="1:60" ht="23.25" customHeight="1" x14ac:dyDescent="0.15">
      <c r="A101" s="406"/>
      <c r="B101" s="407"/>
      <c r="C101" s="407"/>
      <c r="D101" s="407"/>
      <c r="E101" s="407"/>
      <c r="F101" s="408"/>
      <c r="G101" s="93" t="s">
        <v>729</v>
      </c>
      <c r="H101" s="93"/>
      <c r="I101" s="93"/>
      <c r="J101" s="93"/>
      <c r="K101" s="93"/>
      <c r="L101" s="93"/>
      <c r="M101" s="93"/>
      <c r="N101" s="93"/>
      <c r="O101" s="93"/>
      <c r="P101" s="93"/>
      <c r="Q101" s="93"/>
      <c r="R101" s="93"/>
      <c r="S101" s="93"/>
      <c r="T101" s="93"/>
      <c r="U101" s="93"/>
      <c r="V101" s="93"/>
      <c r="W101" s="93"/>
      <c r="X101" s="94"/>
      <c r="Y101" s="529" t="s">
        <v>54</v>
      </c>
      <c r="Z101" s="530"/>
      <c r="AA101" s="531"/>
      <c r="AB101" s="448" t="s">
        <v>720</v>
      </c>
      <c r="AC101" s="448"/>
      <c r="AD101" s="448"/>
      <c r="AE101" s="267" t="s">
        <v>721</v>
      </c>
      <c r="AF101" s="267"/>
      <c r="AG101" s="267"/>
      <c r="AH101" s="267"/>
      <c r="AI101" s="267" t="s">
        <v>722</v>
      </c>
      <c r="AJ101" s="267"/>
      <c r="AK101" s="267"/>
      <c r="AL101" s="267"/>
      <c r="AM101" s="267">
        <v>6</v>
      </c>
      <c r="AN101" s="267"/>
      <c r="AO101" s="267"/>
      <c r="AP101" s="267"/>
      <c r="AQ101" s="267" t="s">
        <v>725</v>
      </c>
      <c r="AR101" s="267"/>
      <c r="AS101" s="267"/>
      <c r="AT101" s="267"/>
      <c r="AU101" s="203" t="s">
        <v>754</v>
      </c>
      <c r="AV101" s="204"/>
      <c r="AW101" s="204"/>
      <c r="AX101" s="206"/>
    </row>
    <row r="102" spans="1:60" ht="23.25" customHeight="1" x14ac:dyDescent="0.15">
      <c r="A102" s="409"/>
      <c r="B102" s="410"/>
      <c r="C102" s="410"/>
      <c r="D102" s="410"/>
      <c r="E102" s="410"/>
      <c r="F102" s="411"/>
      <c r="G102" s="99"/>
      <c r="H102" s="99"/>
      <c r="I102" s="99"/>
      <c r="J102" s="99"/>
      <c r="K102" s="99"/>
      <c r="L102" s="99"/>
      <c r="M102" s="99"/>
      <c r="N102" s="99"/>
      <c r="O102" s="99"/>
      <c r="P102" s="99"/>
      <c r="Q102" s="99"/>
      <c r="R102" s="99"/>
      <c r="S102" s="99"/>
      <c r="T102" s="99"/>
      <c r="U102" s="99"/>
      <c r="V102" s="99"/>
      <c r="W102" s="99"/>
      <c r="X102" s="100"/>
      <c r="Y102" s="431" t="s">
        <v>55</v>
      </c>
      <c r="Z102" s="432"/>
      <c r="AA102" s="433"/>
      <c r="AB102" s="448" t="s">
        <v>720</v>
      </c>
      <c r="AC102" s="448"/>
      <c r="AD102" s="448"/>
      <c r="AE102" s="267" t="s">
        <v>721</v>
      </c>
      <c r="AF102" s="267"/>
      <c r="AG102" s="267"/>
      <c r="AH102" s="267"/>
      <c r="AI102" s="267" t="s">
        <v>723</v>
      </c>
      <c r="AJ102" s="267"/>
      <c r="AK102" s="267"/>
      <c r="AL102" s="267"/>
      <c r="AM102" s="267">
        <v>6</v>
      </c>
      <c r="AN102" s="267"/>
      <c r="AO102" s="267"/>
      <c r="AP102" s="267"/>
      <c r="AQ102" s="267">
        <v>6</v>
      </c>
      <c r="AR102" s="267"/>
      <c r="AS102" s="267"/>
      <c r="AT102" s="267"/>
      <c r="AU102" s="210">
        <v>6</v>
      </c>
      <c r="AV102" s="211"/>
      <c r="AW102" s="211"/>
      <c r="AX102" s="306"/>
    </row>
    <row r="103" spans="1:60" ht="31.5" hidden="1" customHeight="1" x14ac:dyDescent="0.15">
      <c r="A103" s="403" t="s">
        <v>272</v>
      </c>
      <c r="B103" s="404"/>
      <c r="C103" s="404"/>
      <c r="D103" s="404"/>
      <c r="E103" s="404"/>
      <c r="F103" s="405"/>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34" t="s">
        <v>11</v>
      </c>
      <c r="AC103" s="429"/>
      <c r="AD103" s="430"/>
      <c r="AE103" s="232" t="s">
        <v>304</v>
      </c>
      <c r="AF103" s="232"/>
      <c r="AG103" s="232"/>
      <c r="AH103" s="232"/>
      <c r="AI103" s="232" t="s">
        <v>326</v>
      </c>
      <c r="AJ103" s="232"/>
      <c r="AK103" s="232"/>
      <c r="AL103" s="232"/>
      <c r="AM103" s="232" t="s">
        <v>423</v>
      </c>
      <c r="AN103" s="232"/>
      <c r="AO103" s="232"/>
      <c r="AP103" s="232"/>
      <c r="AQ103" s="264" t="s">
        <v>331</v>
      </c>
      <c r="AR103" s="265"/>
      <c r="AS103" s="265"/>
      <c r="AT103" s="265"/>
      <c r="AU103" s="264" t="s">
        <v>456</v>
      </c>
      <c r="AV103" s="265"/>
      <c r="AW103" s="265"/>
      <c r="AX103" s="266"/>
      <c r="AY103">
        <f>COUNTA($G$104)</f>
        <v>0</v>
      </c>
    </row>
    <row r="104" spans="1:60" ht="23.25" hidden="1" customHeight="1" x14ac:dyDescent="0.15">
      <c r="A104" s="406"/>
      <c r="B104" s="407"/>
      <c r="C104" s="407"/>
      <c r="D104" s="407"/>
      <c r="E104" s="407"/>
      <c r="F104" s="408"/>
      <c r="G104" s="93"/>
      <c r="H104" s="93"/>
      <c r="I104" s="93"/>
      <c r="J104" s="93"/>
      <c r="K104" s="93"/>
      <c r="L104" s="93"/>
      <c r="M104" s="93"/>
      <c r="N104" s="93"/>
      <c r="O104" s="93"/>
      <c r="P104" s="93"/>
      <c r="Q104" s="93"/>
      <c r="R104" s="93"/>
      <c r="S104" s="93"/>
      <c r="T104" s="93"/>
      <c r="U104" s="93"/>
      <c r="V104" s="93"/>
      <c r="W104" s="93"/>
      <c r="X104" s="94"/>
      <c r="Y104" s="452" t="s">
        <v>54</v>
      </c>
      <c r="Z104" s="453"/>
      <c r="AA104" s="454"/>
      <c r="AB104" s="532"/>
      <c r="AC104" s="533"/>
      <c r="AD104" s="534"/>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9"/>
      <c r="B105" s="410"/>
      <c r="C105" s="410"/>
      <c r="D105" s="410"/>
      <c r="E105" s="410"/>
      <c r="F105" s="411"/>
      <c r="G105" s="99"/>
      <c r="H105" s="99"/>
      <c r="I105" s="99"/>
      <c r="J105" s="99"/>
      <c r="K105" s="99"/>
      <c r="L105" s="99"/>
      <c r="M105" s="99"/>
      <c r="N105" s="99"/>
      <c r="O105" s="99"/>
      <c r="P105" s="99"/>
      <c r="Q105" s="99"/>
      <c r="R105" s="99"/>
      <c r="S105" s="99"/>
      <c r="T105" s="99"/>
      <c r="U105" s="99"/>
      <c r="V105" s="99"/>
      <c r="W105" s="99"/>
      <c r="X105" s="100"/>
      <c r="Y105" s="431" t="s">
        <v>55</v>
      </c>
      <c r="Z105" s="535"/>
      <c r="AA105" s="536"/>
      <c r="AB105" s="455"/>
      <c r="AC105" s="456"/>
      <c r="AD105" s="45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3" t="s">
        <v>272</v>
      </c>
      <c r="B106" s="404"/>
      <c r="C106" s="404"/>
      <c r="D106" s="404"/>
      <c r="E106" s="404"/>
      <c r="F106" s="405"/>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34" t="s">
        <v>11</v>
      </c>
      <c r="AC106" s="429"/>
      <c r="AD106" s="430"/>
      <c r="AE106" s="232" t="s">
        <v>304</v>
      </c>
      <c r="AF106" s="232"/>
      <c r="AG106" s="232"/>
      <c r="AH106" s="232"/>
      <c r="AI106" s="232" t="s">
        <v>326</v>
      </c>
      <c r="AJ106" s="232"/>
      <c r="AK106" s="232"/>
      <c r="AL106" s="232"/>
      <c r="AM106" s="232" t="s">
        <v>423</v>
      </c>
      <c r="AN106" s="232"/>
      <c r="AO106" s="232"/>
      <c r="AP106" s="232"/>
      <c r="AQ106" s="264" t="s">
        <v>331</v>
      </c>
      <c r="AR106" s="265"/>
      <c r="AS106" s="265"/>
      <c r="AT106" s="265"/>
      <c r="AU106" s="264" t="s">
        <v>456</v>
      </c>
      <c r="AV106" s="265"/>
      <c r="AW106" s="265"/>
      <c r="AX106" s="266"/>
      <c r="AY106">
        <f>COUNTA($G$107)</f>
        <v>0</v>
      </c>
    </row>
    <row r="107" spans="1:60" ht="23.25" hidden="1" customHeight="1" x14ac:dyDescent="0.15">
      <c r="A107" s="406"/>
      <c r="B107" s="407"/>
      <c r="C107" s="407"/>
      <c r="D107" s="407"/>
      <c r="E107" s="407"/>
      <c r="F107" s="408"/>
      <c r="G107" s="93"/>
      <c r="H107" s="93"/>
      <c r="I107" s="93"/>
      <c r="J107" s="93"/>
      <c r="K107" s="93"/>
      <c r="L107" s="93"/>
      <c r="M107" s="93"/>
      <c r="N107" s="93"/>
      <c r="O107" s="93"/>
      <c r="P107" s="93"/>
      <c r="Q107" s="93"/>
      <c r="R107" s="93"/>
      <c r="S107" s="93"/>
      <c r="T107" s="93"/>
      <c r="U107" s="93"/>
      <c r="V107" s="93"/>
      <c r="W107" s="93"/>
      <c r="X107" s="94"/>
      <c r="Y107" s="452" t="s">
        <v>54</v>
      </c>
      <c r="Z107" s="453"/>
      <c r="AA107" s="454"/>
      <c r="AB107" s="532"/>
      <c r="AC107" s="533"/>
      <c r="AD107" s="534"/>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9"/>
      <c r="B108" s="410"/>
      <c r="C108" s="410"/>
      <c r="D108" s="410"/>
      <c r="E108" s="410"/>
      <c r="F108" s="411"/>
      <c r="G108" s="99"/>
      <c r="H108" s="99"/>
      <c r="I108" s="99"/>
      <c r="J108" s="99"/>
      <c r="K108" s="99"/>
      <c r="L108" s="99"/>
      <c r="M108" s="99"/>
      <c r="N108" s="99"/>
      <c r="O108" s="99"/>
      <c r="P108" s="99"/>
      <c r="Q108" s="99"/>
      <c r="R108" s="99"/>
      <c r="S108" s="99"/>
      <c r="T108" s="99"/>
      <c r="U108" s="99"/>
      <c r="V108" s="99"/>
      <c r="W108" s="99"/>
      <c r="X108" s="100"/>
      <c r="Y108" s="431" t="s">
        <v>55</v>
      </c>
      <c r="Z108" s="535"/>
      <c r="AA108" s="536"/>
      <c r="AB108" s="455"/>
      <c r="AC108" s="456"/>
      <c r="AD108" s="45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3" t="s">
        <v>272</v>
      </c>
      <c r="B109" s="404"/>
      <c r="C109" s="404"/>
      <c r="D109" s="404"/>
      <c r="E109" s="404"/>
      <c r="F109" s="405"/>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34" t="s">
        <v>11</v>
      </c>
      <c r="AC109" s="429"/>
      <c r="AD109" s="430"/>
      <c r="AE109" s="232" t="s">
        <v>304</v>
      </c>
      <c r="AF109" s="232"/>
      <c r="AG109" s="232"/>
      <c r="AH109" s="232"/>
      <c r="AI109" s="232" t="s">
        <v>326</v>
      </c>
      <c r="AJ109" s="232"/>
      <c r="AK109" s="232"/>
      <c r="AL109" s="232"/>
      <c r="AM109" s="232" t="s">
        <v>423</v>
      </c>
      <c r="AN109" s="232"/>
      <c r="AO109" s="232"/>
      <c r="AP109" s="232"/>
      <c r="AQ109" s="264" t="s">
        <v>331</v>
      </c>
      <c r="AR109" s="265"/>
      <c r="AS109" s="265"/>
      <c r="AT109" s="265"/>
      <c r="AU109" s="264" t="s">
        <v>456</v>
      </c>
      <c r="AV109" s="265"/>
      <c r="AW109" s="265"/>
      <c r="AX109" s="266"/>
      <c r="AY109">
        <f>COUNTA($G$110)</f>
        <v>0</v>
      </c>
    </row>
    <row r="110" spans="1:60" ht="23.25" hidden="1" customHeight="1" x14ac:dyDescent="0.15">
      <c r="A110" s="406"/>
      <c r="B110" s="407"/>
      <c r="C110" s="407"/>
      <c r="D110" s="407"/>
      <c r="E110" s="407"/>
      <c r="F110" s="408"/>
      <c r="G110" s="93"/>
      <c r="H110" s="93"/>
      <c r="I110" s="93"/>
      <c r="J110" s="93"/>
      <c r="K110" s="93"/>
      <c r="L110" s="93"/>
      <c r="M110" s="93"/>
      <c r="N110" s="93"/>
      <c r="O110" s="93"/>
      <c r="P110" s="93"/>
      <c r="Q110" s="93"/>
      <c r="R110" s="93"/>
      <c r="S110" s="93"/>
      <c r="T110" s="93"/>
      <c r="U110" s="93"/>
      <c r="V110" s="93"/>
      <c r="W110" s="93"/>
      <c r="X110" s="94"/>
      <c r="Y110" s="452" t="s">
        <v>54</v>
      </c>
      <c r="Z110" s="453"/>
      <c r="AA110" s="454"/>
      <c r="AB110" s="532"/>
      <c r="AC110" s="533"/>
      <c r="AD110" s="534"/>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9"/>
      <c r="B111" s="410"/>
      <c r="C111" s="410"/>
      <c r="D111" s="410"/>
      <c r="E111" s="410"/>
      <c r="F111" s="411"/>
      <c r="G111" s="99"/>
      <c r="H111" s="99"/>
      <c r="I111" s="99"/>
      <c r="J111" s="99"/>
      <c r="K111" s="99"/>
      <c r="L111" s="99"/>
      <c r="M111" s="99"/>
      <c r="N111" s="99"/>
      <c r="O111" s="99"/>
      <c r="P111" s="99"/>
      <c r="Q111" s="99"/>
      <c r="R111" s="99"/>
      <c r="S111" s="99"/>
      <c r="T111" s="99"/>
      <c r="U111" s="99"/>
      <c r="V111" s="99"/>
      <c r="W111" s="99"/>
      <c r="X111" s="100"/>
      <c r="Y111" s="431" t="s">
        <v>55</v>
      </c>
      <c r="Z111" s="535"/>
      <c r="AA111" s="536"/>
      <c r="AB111" s="455"/>
      <c r="AC111" s="456"/>
      <c r="AD111" s="45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3" t="s">
        <v>272</v>
      </c>
      <c r="B112" s="404"/>
      <c r="C112" s="404"/>
      <c r="D112" s="404"/>
      <c r="E112" s="404"/>
      <c r="F112" s="405"/>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34" t="s">
        <v>11</v>
      </c>
      <c r="AC112" s="429"/>
      <c r="AD112" s="430"/>
      <c r="AE112" s="232" t="s">
        <v>304</v>
      </c>
      <c r="AF112" s="232"/>
      <c r="AG112" s="232"/>
      <c r="AH112" s="232"/>
      <c r="AI112" s="232" t="s">
        <v>326</v>
      </c>
      <c r="AJ112" s="232"/>
      <c r="AK112" s="232"/>
      <c r="AL112" s="232"/>
      <c r="AM112" s="232" t="s">
        <v>423</v>
      </c>
      <c r="AN112" s="232"/>
      <c r="AO112" s="232"/>
      <c r="AP112" s="232"/>
      <c r="AQ112" s="264" t="s">
        <v>331</v>
      </c>
      <c r="AR112" s="265"/>
      <c r="AS112" s="265"/>
      <c r="AT112" s="265"/>
      <c r="AU112" s="264" t="s">
        <v>456</v>
      </c>
      <c r="AV112" s="265"/>
      <c r="AW112" s="265"/>
      <c r="AX112" s="266"/>
      <c r="AY112">
        <f>COUNTA($G$113)</f>
        <v>0</v>
      </c>
    </row>
    <row r="113" spans="1:51" ht="23.25" hidden="1" customHeight="1" x14ac:dyDescent="0.15">
      <c r="A113" s="406"/>
      <c r="B113" s="407"/>
      <c r="C113" s="407"/>
      <c r="D113" s="407"/>
      <c r="E113" s="407"/>
      <c r="F113" s="408"/>
      <c r="G113" s="93"/>
      <c r="H113" s="93"/>
      <c r="I113" s="93"/>
      <c r="J113" s="93"/>
      <c r="K113" s="93"/>
      <c r="L113" s="93"/>
      <c r="M113" s="93"/>
      <c r="N113" s="93"/>
      <c r="O113" s="93"/>
      <c r="P113" s="93"/>
      <c r="Q113" s="93"/>
      <c r="R113" s="93"/>
      <c r="S113" s="93"/>
      <c r="T113" s="93"/>
      <c r="U113" s="93"/>
      <c r="V113" s="93"/>
      <c r="W113" s="93"/>
      <c r="X113" s="94"/>
      <c r="Y113" s="452" t="s">
        <v>54</v>
      </c>
      <c r="Z113" s="453"/>
      <c r="AA113" s="454"/>
      <c r="AB113" s="532"/>
      <c r="AC113" s="533"/>
      <c r="AD113" s="534"/>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9"/>
      <c r="B114" s="410"/>
      <c r="C114" s="410"/>
      <c r="D114" s="410"/>
      <c r="E114" s="410"/>
      <c r="F114" s="411"/>
      <c r="G114" s="99"/>
      <c r="H114" s="99"/>
      <c r="I114" s="99"/>
      <c r="J114" s="99"/>
      <c r="K114" s="99"/>
      <c r="L114" s="99"/>
      <c r="M114" s="99"/>
      <c r="N114" s="99"/>
      <c r="O114" s="99"/>
      <c r="P114" s="99"/>
      <c r="Q114" s="99"/>
      <c r="R114" s="99"/>
      <c r="S114" s="99"/>
      <c r="T114" s="99"/>
      <c r="U114" s="99"/>
      <c r="V114" s="99"/>
      <c r="W114" s="99"/>
      <c r="X114" s="100"/>
      <c r="Y114" s="431" t="s">
        <v>55</v>
      </c>
      <c r="Z114" s="535"/>
      <c r="AA114" s="536"/>
      <c r="AB114" s="455"/>
      <c r="AC114" s="456"/>
      <c r="AD114" s="457"/>
      <c r="AE114" s="537"/>
      <c r="AF114" s="537"/>
      <c r="AG114" s="537"/>
      <c r="AH114" s="537"/>
      <c r="AI114" s="537"/>
      <c r="AJ114" s="537"/>
      <c r="AK114" s="537"/>
      <c r="AL114" s="537"/>
      <c r="AM114" s="537"/>
      <c r="AN114" s="537"/>
      <c r="AO114" s="537"/>
      <c r="AP114" s="537"/>
      <c r="AQ114" s="203"/>
      <c r="AR114" s="204"/>
      <c r="AS114" s="204"/>
      <c r="AT114" s="205"/>
      <c r="AU114" s="203"/>
      <c r="AV114" s="204"/>
      <c r="AW114" s="204"/>
      <c r="AX114" s="206"/>
      <c r="AY114">
        <f>$AY$112</f>
        <v>0</v>
      </c>
    </row>
    <row r="115" spans="1:51" ht="23.25" customHeight="1" x14ac:dyDescent="0.15">
      <c r="A115" s="420" t="s">
        <v>15</v>
      </c>
      <c r="B115" s="421"/>
      <c r="C115" s="421"/>
      <c r="D115" s="421"/>
      <c r="E115" s="421"/>
      <c r="F115" s="422"/>
      <c r="G115" s="429" t="s">
        <v>16</v>
      </c>
      <c r="H115" s="429"/>
      <c r="I115" s="429"/>
      <c r="J115" s="429"/>
      <c r="K115" s="429"/>
      <c r="L115" s="429"/>
      <c r="M115" s="429"/>
      <c r="N115" s="429"/>
      <c r="O115" s="429"/>
      <c r="P115" s="429"/>
      <c r="Q115" s="429"/>
      <c r="R115" s="429"/>
      <c r="S115" s="429"/>
      <c r="T115" s="429"/>
      <c r="U115" s="429"/>
      <c r="V115" s="429"/>
      <c r="W115" s="429"/>
      <c r="X115" s="430"/>
      <c r="Y115" s="540"/>
      <c r="Z115" s="541"/>
      <c r="AA115" s="542"/>
      <c r="AB115" s="434" t="s">
        <v>11</v>
      </c>
      <c r="AC115" s="429"/>
      <c r="AD115" s="430"/>
      <c r="AE115" s="232" t="s">
        <v>304</v>
      </c>
      <c r="AF115" s="232"/>
      <c r="AG115" s="232"/>
      <c r="AH115" s="232"/>
      <c r="AI115" s="232" t="s">
        <v>326</v>
      </c>
      <c r="AJ115" s="232"/>
      <c r="AK115" s="232"/>
      <c r="AL115" s="232"/>
      <c r="AM115" s="232" t="s">
        <v>423</v>
      </c>
      <c r="AN115" s="232"/>
      <c r="AO115" s="232"/>
      <c r="AP115" s="232"/>
      <c r="AQ115" s="577" t="s">
        <v>457</v>
      </c>
      <c r="AR115" s="578"/>
      <c r="AS115" s="578"/>
      <c r="AT115" s="578"/>
      <c r="AU115" s="578"/>
      <c r="AV115" s="578"/>
      <c r="AW115" s="578"/>
      <c r="AX115" s="579"/>
    </row>
    <row r="116" spans="1:51" ht="23.25" customHeight="1" x14ac:dyDescent="0.15">
      <c r="A116" s="423"/>
      <c r="B116" s="424"/>
      <c r="C116" s="424"/>
      <c r="D116" s="424"/>
      <c r="E116" s="424"/>
      <c r="F116" s="425"/>
      <c r="G116" s="375" t="s">
        <v>728</v>
      </c>
      <c r="H116" s="375"/>
      <c r="I116" s="375"/>
      <c r="J116" s="375"/>
      <c r="K116" s="375"/>
      <c r="L116" s="375"/>
      <c r="M116" s="375"/>
      <c r="N116" s="375"/>
      <c r="O116" s="375"/>
      <c r="P116" s="375"/>
      <c r="Q116" s="375"/>
      <c r="R116" s="375"/>
      <c r="S116" s="375"/>
      <c r="T116" s="375"/>
      <c r="U116" s="375"/>
      <c r="V116" s="375"/>
      <c r="W116" s="375"/>
      <c r="X116" s="375"/>
      <c r="Y116" s="442" t="s">
        <v>15</v>
      </c>
      <c r="Z116" s="443"/>
      <c r="AA116" s="444"/>
      <c r="AB116" s="449" t="s">
        <v>727</v>
      </c>
      <c r="AC116" s="450"/>
      <c r="AD116" s="451"/>
      <c r="AE116" s="267" t="s">
        <v>721</v>
      </c>
      <c r="AF116" s="267"/>
      <c r="AG116" s="267"/>
      <c r="AH116" s="267"/>
      <c r="AI116" s="267" t="s">
        <v>721</v>
      </c>
      <c r="AJ116" s="267"/>
      <c r="AK116" s="267"/>
      <c r="AL116" s="267"/>
      <c r="AM116" s="267">
        <v>226</v>
      </c>
      <c r="AN116" s="267"/>
      <c r="AO116" s="267"/>
      <c r="AP116" s="267"/>
      <c r="AQ116" s="203">
        <v>4668</v>
      </c>
      <c r="AR116" s="204"/>
      <c r="AS116" s="204"/>
      <c r="AT116" s="204"/>
      <c r="AU116" s="204"/>
      <c r="AV116" s="204"/>
      <c r="AW116" s="204"/>
      <c r="AX116" s="206"/>
    </row>
    <row r="117" spans="1:51" ht="46.5" customHeight="1" thickBot="1" x14ac:dyDescent="0.2">
      <c r="A117" s="426"/>
      <c r="B117" s="427"/>
      <c r="C117" s="427"/>
      <c r="D117" s="427"/>
      <c r="E117" s="427"/>
      <c r="F117" s="428"/>
      <c r="G117" s="376"/>
      <c r="H117" s="376"/>
      <c r="I117" s="376"/>
      <c r="J117" s="376"/>
      <c r="K117" s="376"/>
      <c r="L117" s="376"/>
      <c r="M117" s="376"/>
      <c r="N117" s="376"/>
      <c r="O117" s="376"/>
      <c r="P117" s="376"/>
      <c r="Q117" s="376"/>
      <c r="R117" s="376"/>
      <c r="S117" s="376"/>
      <c r="T117" s="376"/>
      <c r="U117" s="376"/>
      <c r="V117" s="376"/>
      <c r="W117" s="376"/>
      <c r="X117" s="376"/>
      <c r="Y117" s="458" t="s">
        <v>48</v>
      </c>
      <c r="Z117" s="432"/>
      <c r="AA117" s="433"/>
      <c r="AB117" s="459" t="s">
        <v>726</v>
      </c>
      <c r="AC117" s="460"/>
      <c r="AD117" s="461"/>
      <c r="AE117" s="538" t="s">
        <v>721</v>
      </c>
      <c r="AF117" s="538"/>
      <c r="AG117" s="538"/>
      <c r="AH117" s="538"/>
      <c r="AI117" s="538" t="s">
        <v>724</v>
      </c>
      <c r="AJ117" s="538"/>
      <c r="AK117" s="538"/>
      <c r="AL117" s="538"/>
      <c r="AM117" s="538" t="s">
        <v>743</v>
      </c>
      <c r="AN117" s="538"/>
      <c r="AO117" s="538"/>
      <c r="AP117" s="538"/>
      <c r="AQ117" s="538" t="s">
        <v>744</v>
      </c>
      <c r="AR117" s="538"/>
      <c r="AS117" s="538"/>
      <c r="AT117" s="538"/>
      <c r="AU117" s="538"/>
      <c r="AV117" s="538"/>
      <c r="AW117" s="538"/>
      <c r="AX117" s="539"/>
    </row>
    <row r="118" spans="1:51" ht="23.25" hidden="1" customHeight="1" x14ac:dyDescent="0.15">
      <c r="A118" s="420" t="s">
        <v>15</v>
      </c>
      <c r="B118" s="421"/>
      <c r="C118" s="421"/>
      <c r="D118" s="421"/>
      <c r="E118" s="421"/>
      <c r="F118" s="422"/>
      <c r="G118" s="429" t="s">
        <v>16</v>
      </c>
      <c r="H118" s="429"/>
      <c r="I118" s="429"/>
      <c r="J118" s="429"/>
      <c r="K118" s="429"/>
      <c r="L118" s="429"/>
      <c r="M118" s="429"/>
      <c r="N118" s="429"/>
      <c r="O118" s="429"/>
      <c r="P118" s="429"/>
      <c r="Q118" s="429"/>
      <c r="R118" s="429"/>
      <c r="S118" s="429"/>
      <c r="T118" s="429"/>
      <c r="U118" s="429"/>
      <c r="V118" s="429"/>
      <c r="W118" s="429"/>
      <c r="X118" s="430"/>
      <c r="Y118" s="540"/>
      <c r="Z118" s="541"/>
      <c r="AA118" s="542"/>
      <c r="AB118" s="434" t="s">
        <v>11</v>
      </c>
      <c r="AC118" s="429"/>
      <c r="AD118" s="430"/>
      <c r="AE118" s="232" t="s">
        <v>304</v>
      </c>
      <c r="AF118" s="232"/>
      <c r="AG118" s="232"/>
      <c r="AH118" s="232"/>
      <c r="AI118" s="232" t="s">
        <v>326</v>
      </c>
      <c r="AJ118" s="232"/>
      <c r="AK118" s="232"/>
      <c r="AL118" s="232"/>
      <c r="AM118" s="232" t="s">
        <v>423</v>
      </c>
      <c r="AN118" s="232"/>
      <c r="AO118" s="232"/>
      <c r="AP118" s="232"/>
      <c r="AQ118" s="577" t="s">
        <v>457</v>
      </c>
      <c r="AR118" s="578"/>
      <c r="AS118" s="578"/>
      <c r="AT118" s="578"/>
      <c r="AU118" s="578"/>
      <c r="AV118" s="578"/>
      <c r="AW118" s="578"/>
      <c r="AX118" s="579"/>
      <c r="AY118" s="77">
        <f>IF(SUBSTITUTE(SUBSTITUTE($G$119,"／",""),"　","")="",0,1)</f>
        <v>0</v>
      </c>
    </row>
    <row r="119" spans="1:51" ht="23.25" hidden="1" customHeight="1" x14ac:dyDescent="0.15">
      <c r="A119" s="423"/>
      <c r="B119" s="424"/>
      <c r="C119" s="424"/>
      <c r="D119" s="424"/>
      <c r="E119" s="424"/>
      <c r="F119" s="425"/>
      <c r="G119" s="375"/>
      <c r="H119" s="375"/>
      <c r="I119" s="375"/>
      <c r="J119" s="375"/>
      <c r="K119" s="375"/>
      <c r="L119" s="375"/>
      <c r="M119" s="375"/>
      <c r="N119" s="375"/>
      <c r="O119" s="375"/>
      <c r="P119" s="375"/>
      <c r="Q119" s="375"/>
      <c r="R119" s="375"/>
      <c r="S119" s="375"/>
      <c r="T119" s="375"/>
      <c r="U119" s="375"/>
      <c r="V119" s="375"/>
      <c r="W119" s="375"/>
      <c r="X119" s="375"/>
      <c r="Y119" s="442" t="s">
        <v>15</v>
      </c>
      <c r="Z119" s="443"/>
      <c r="AA119" s="444"/>
      <c r="AB119" s="449"/>
      <c r="AC119" s="450"/>
      <c r="AD119" s="451"/>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thickBot="1" x14ac:dyDescent="0.2">
      <c r="A120" s="426"/>
      <c r="B120" s="427"/>
      <c r="C120" s="427"/>
      <c r="D120" s="427"/>
      <c r="E120" s="427"/>
      <c r="F120" s="428"/>
      <c r="G120" s="376"/>
      <c r="H120" s="376"/>
      <c r="I120" s="376"/>
      <c r="J120" s="376"/>
      <c r="K120" s="376"/>
      <c r="L120" s="376"/>
      <c r="M120" s="376"/>
      <c r="N120" s="376"/>
      <c r="O120" s="376"/>
      <c r="P120" s="376"/>
      <c r="Q120" s="376"/>
      <c r="R120" s="376"/>
      <c r="S120" s="376"/>
      <c r="T120" s="376"/>
      <c r="U120" s="376"/>
      <c r="V120" s="376"/>
      <c r="W120" s="376"/>
      <c r="X120" s="376"/>
      <c r="Y120" s="458" t="s">
        <v>48</v>
      </c>
      <c r="Z120" s="432"/>
      <c r="AA120" s="433"/>
      <c r="AB120" s="459"/>
      <c r="AC120" s="460"/>
      <c r="AD120" s="461"/>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c r="AY120">
        <f>$AY$118</f>
        <v>0</v>
      </c>
    </row>
    <row r="121" spans="1:51" ht="23.25" hidden="1" customHeight="1" x14ac:dyDescent="0.15">
      <c r="A121" s="420" t="s">
        <v>15</v>
      </c>
      <c r="B121" s="421"/>
      <c r="C121" s="421"/>
      <c r="D121" s="421"/>
      <c r="E121" s="421"/>
      <c r="F121" s="422"/>
      <c r="G121" s="429" t="s">
        <v>16</v>
      </c>
      <c r="H121" s="429"/>
      <c r="I121" s="429"/>
      <c r="J121" s="429"/>
      <c r="K121" s="429"/>
      <c r="L121" s="429"/>
      <c r="M121" s="429"/>
      <c r="N121" s="429"/>
      <c r="O121" s="429"/>
      <c r="P121" s="429"/>
      <c r="Q121" s="429"/>
      <c r="R121" s="429"/>
      <c r="S121" s="429"/>
      <c r="T121" s="429"/>
      <c r="U121" s="429"/>
      <c r="V121" s="429"/>
      <c r="W121" s="429"/>
      <c r="X121" s="430"/>
      <c r="Y121" s="540"/>
      <c r="Z121" s="541"/>
      <c r="AA121" s="542"/>
      <c r="AB121" s="434" t="s">
        <v>11</v>
      </c>
      <c r="AC121" s="429"/>
      <c r="AD121" s="430"/>
      <c r="AE121" s="232" t="s">
        <v>304</v>
      </c>
      <c r="AF121" s="232"/>
      <c r="AG121" s="232"/>
      <c r="AH121" s="232"/>
      <c r="AI121" s="232" t="s">
        <v>326</v>
      </c>
      <c r="AJ121" s="232"/>
      <c r="AK121" s="232"/>
      <c r="AL121" s="232"/>
      <c r="AM121" s="232" t="s">
        <v>423</v>
      </c>
      <c r="AN121" s="232"/>
      <c r="AO121" s="232"/>
      <c r="AP121" s="232"/>
      <c r="AQ121" s="577" t="s">
        <v>457</v>
      </c>
      <c r="AR121" s="578"/>
      <c r="AS121" s="578"/>
      <c r="AT121" s="578"/>
      <c r="AU121" s="578"/>
      <c r="AV121" s="578"/>
      <c r="AW121" s="578"/>
      <c r="AX121" s="579"/>
      <c r="AY121" s="77">
        <f>IF(SUBSTITUTE(SUBSTITUTE($G$122,"／",""),"　","")="",0,1)</f>
        <v>0</v>
      </c>
    </row>
    <row r="122" spans="1:51" ht="23.25" hidden="1" customHeight="1" x14ac:dyDescent="0.15">
      <c r="A122" s="423"/>
      <c r="B122" s="424"/>
      <c r="C122" s="424"/>
      <c r="D122" s="424"/>
      <c r="E122" s="424"/>
      <c r="F122" s="425"/>
      <c r="G122" s="375" t="s">
        <v>454</v>
      </c>
      <c r="H122" s="375"/>
      <c r="I122" s="375"/>
      <c r="J122" s="375"/>
      <c r="K122" s="375"/>
      <c r="L122" s="375"/>
      <c r="M122" s="375"/>
      <c r="N122" s="375"/>
      <c r="O122" s="375"/>
      <c r="P122" s="375"/>
      <c r="Q122" s="375"/>
      <c r="R122" s="375"/>
      <c r="S122" s="375"/>
      <c r="T122" s="375"/>
      <c r="U122" s="375"/>
      <c r="V122" s="375"/>
      <c r="W122" s="375"/>
      <c r="X122" s="375"/>
      <c r="Y122" s="442" t="s">
        <v>15</v>
      </c>
      <c r="Z122" s="443"/>
      <c r="AA122" s="444"/>
      <c r="AB122" s="449"/>
      <c r="AC122" s="450"/>
      <c r="AD122" s="451"/>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6"/>
      <c r="B123" s="427"/>
      <c r="C123" s="427"/>
      <c r="D123" s="427"/>
      <c r="E123" s="427"/>
      <c r="F123" s="428"/>
      <c r="G123" s="376"/>
      <c r="H123" s="376"/>
      <c r="I123" s="376"/>
      <c r="J123" s="376"/>
      <c r="K123" s="376"/>
      <c r="L123" s="376"/>
      <c r="M123" s="376"/>
      <c r="N123" s="376"/>
      <c r="O123" s="376"/>
      <c r="P123" s="376"/>
      <c r="Q123" s="376"/>
      <c r="R123" s="376"/>
      <c r="S123" s="376"/>
      <c r="T123" s="376"/>
      <c r="U123" s="376"/>
      <c r="V123" s="376"/>
      <c r="W123" s="376"/>
      <c r="X123" s="376"/>
      <c r="Y123" s="458" t="s">
        <v>48</v>
      </c>
      <c r="Z123" s="432"/>
      <c r="AA123" s="433"/>
      <c r="AB123" s="459" t="s">
        <v>653</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c r="AY123">
        <f>$AY$121</f>
        <v>0</v>
      </c>
    </row>
    <row r="124" spans="1:51" ht="23.25" hidden="1" customHeight="1" x14ac:dyDescent="0.15">
      <c r="A124" s="420" t="s">
        <v>15</v>
      </c>
      <c r="B124" s="421"/>
      <c r="C124" s="421"/>
      <c r="D124" s="421"/>
      <c r="E124" s="421"/>
      <c r="F124" s="422"/>
      <c r="G124" s="429" t="s">
        <v>16</v>
      </c>
      <c r="H124" s="429"/>
      <c r="I124" s="429"/>
      <c r="J124" s="429"/>
      <c r="K124" s="429"/>
      <c r="L124" s="429"/>
      <c r="M124" s="429"/>
      <c r="N124" s="429"/>
      <c r="O124" s="429"/>
      <c r="P124" s="429"/>
      <c r="Q124" s="429"/>
      <c r="R124" s="429"/>
      <c r="S124" s="429"/>
      <c r="T124" s="429"/>
      <c r="U124" s="429"/>
      <c r="V124" s="429"/>
      <c r="W124" s="429"/>
      <c r="X124" s="430"/>
      <c r="Y124" s="540"/>
      <c r="Z124" s="541"/>
      <c r="AA124" s="542"/>
      <c r="AB124" s="434" t="s">
        <v>11</v>
      </c>
      <c r="AC124" s="429"/>
      <c r="AD124" s="430"/>
      <c r="AE124" s="232" t="s">
        <v>304</v>
      </c>
      <c r="AF124" s="232"/>
      <c r="AG124" s="232"/>
      <c r="AH124" s="232"/>
      <c r="AI124" s="232" t="s">
        <v>326</v>
      </c>
      <c r="AJ124" s="232"/>
      <c r="AK124" s="232"/>
      <c r="AL124" s="232"/>
      <c r="AM124" s="232" t="s">
        <v>423</v>
      </c>
      <c r="AN124" s="232"/>
      <c r="AO124" s="232"/>
      <c r="AP124" s="232"/>
      <c r="AQ124" s="577" t="s">
        <v>457</v>
      </c>
      <c r="AR124" s="578"/>
      <c r="AS124" s="578"/>
      <c r="AT124" s="578"/>
      <c r="AU124" s="578"/>
      <c r="AV124" s="578"/>
      <c r="AW124" s="578"/>
      <c r="AX124" s="579"/>
      <c r="AY124" s="77">
        <f>IF(SUBSTITUTE(SUBSTITUTE($G$125,"／",""),"　","")="",0,1)</f>
        <v>0</v>
      </c>
    </row>
    <row r="125" spans="1:51" ht="23.25" hidden="1" customHeight="1" x14ac:dyDescent="0.15">
      <c r="A125" s="423"/>
      <c r="B125" s="424"/>
      <c r="C125" s="424"/>
      <c r="D125" s="424"/>
      <c r="E125" s="424"/>
      <c r="F125" s="425"/>
      <c r="G125" s="375" t="s">
        <v>454</v>
      </c>
      <c r="H125" s="375"/>
      <c r="I125" s="375"/>
      <c r="J125" s="375"/>
      <c r="K125" s="375"/>
      <c r="L125" s="375"/>
      <c r="M125" s="375"/>
      <c r="N125" s="375"/>
      <c r="O125" s="375"/>
      <c r="P125" s="375"/>
      <c r="Q125" s="375"/>
      <c r="R125" s="375"/>
      <c r="S125" s="375"/>
      <c r="T125" s="375"/>
      <c r="U125" s="375"/>
      <c r="V125" s="375"/>
      <c r="W125" s="375"/>
      <c r="X125" s="915"/>
      <c r="Y125" s="442" t="s">
        <v>15</v>
      </c>
      <c r="Z125" s="443"/>
      <c r="AA125" s="444"/>
      <c r="AB125" s="449"/>
      <c r="AC125" s="450"/>
      <c r="AD125" s="451"/>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6"/>
      <c r="B126" s="427"/>
      <c r="C126" s="427"/>
      <c r="D126" s="427"/>
      <c r="E126" s="427"/>
      <c r="F126" s="428"/>
      <c r="G126" s="376"/>
      <c r="H126" s="376"/>
      <c r="I126" s="376"/>
      <c r="J126" s="376"/>
      <c r="K126" s="376"/>
      <c r="L126" s="376"/>
      <c r="M126" s="376"/>
      <c r="N126" s="376"/>
      <c r="O126" s="376"/>
      <c r="P126" s="376"/>
      <c r="Q126" s="376"/>
      <c r="R126" s="376"/>
      <c r="S126" s="376"/>
      <c r="T126" s="376"/>
      <c r="U126" s="376"/>
      <c r="V126" s="376"/>
      <c r="W126" s="376"/>
      <c r="X126" s="916"/>
      <c r="Y126" s="458" t="s">
        <v>48</v>
      </c>
      <c r="Z126" s="432"/>
      <c r="AA126" s="433"/>
      <c r="AB126" s="459" t="s">
        <v>652</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c r="AY126">
        <f>$AY$124</f>
        <v>0</v>
      </c>
    </row>
    <row r="127" spans="1:51" ht="23.25" hidden="1" customHeight="1" x14ac:dyDescent="0.15">
      <c r="A127" s="617" t="s">
        <v>15</v>
      </c>
      <c r="B127" s="424"/>
      <c r="C127" s="424"/>
      <c r="D127" s="424"/>
      <c r="E127" s="424"/>
      <c r="F127" s="425"/>
      <c r="G127" s="396" t="s">
        <v>16</v>
      </c>
      <c r="H127" s="396"/>
      <c r="I127" s="396"/>
      <c r="J127" s="396"/>
      <c r="K127" s="396"/>
      <c r="L127" s="396"/>
      <c r="M127" s="396"/>
      <c r="N127" s="396"/>
      <c r="O127" s="396"/>
      <c r="P127" s="396"/>
      <c r="Q127" s="396"/>
      <c r="R127" s="396"/>
      <c r="S127" s="396"/>
      <c r="T127" s="396"/>
      <c r="U127" s="396"/>
      <c r="V127" s="396"/>
      <c r="W127" s="396"/>
      <c r="X127" s="397"/>
      <c r="Y127" s="912"/>
      <c r="Z127" s="913"/>
      <c r="AA127" s="914"/>
      <c r="AB127" s="395" t="s">
        <v>11</v>
      </c>
      <c r="AC127" s="396"/>
      <c r="AD127" s="397"/>
      <c r="AE127" s="232" t="s">
        <v>304</v>
      </c>
      <c r="AF127" s="232"/>
      <c r="AG127" s="232"/>
      <c r="AH127" s="232"/>
      <c r="AI127" s="232" t="s">
        <v>326</v>
      </c>
      <c r="AJ127" s="232"/>
      <c r="AK127" s="232"/>
      <c r="AL127" s="232"/>
      <c r="AM127" s="232" t="s">
        <v>423</v>
      </c>
      <c r="AN127" s="232"/>
      <c r="AO127" s="232"/>
      <c r="AP127" s="232"/>
      <c r="AQ127" s="577" t="s">
        <v>457</v>
      </c>
      <c r="AR127" s="578"/>
      <c r="AS127" s="578"/>
      <c r="AT127" s="578"/>
      <c r="AU127" s="578"/>
      <c r="AV127" s="578"/>
      <c r="AW127" s="578"/>
      <c r="AX127" s="579"/>
      <c r="AY127" s="77">
        <f>IF(SUBSTITUTE(SUBSTITUTE($G$128,"／",""),"　","")="",0,1)</f>
        <v>0</v>
      </c>
    </row>
    <row r="128" spans="1:51" ht="23.25" hidden="1" customHeight="1" x14ac:dyDescent="0.15">
      <c r="A128" s="423"/>
      <c r="B128" s="424"/>
      <c r="C128" s="424"/>
      <c r="D128" s="424"/>
      <c r="E128" s="424"/>
      <c r="F128" s="425"/>
      <c r="G128" s="375" t="s">
        <v>654</v>
      </c>
      <c r="H128" s="375"/>
      <c r="I128" s="375"/>
      <c r="J128" s="375"/>
      <c r="K128" s="375"/>
      <c r="L128" s="375"/>
      <c r="M128" s="375"/>
      <c r="N128" s="375"/>
      <c r="O128" s="375"/>
      <c r="P128" s="375"/>
      <c r="Q128" s="375"/>
      <c r="R128" s="375"/>
      <c r="S128" s="375"/>
      <c r="T128" s="375"/>
      <c r="U128" s="375"/>
      <c r="V128" s="375"/>
      <c r="W128" s="375"/>
      <c r="X128" s="375"/>
      <c r="Y128" s="442" t="s">
        <v>15</v>
      </c>
      <c r="Z128" s="443"/>
      <c r="AA128" s="444"/>
      <c r="AB128" s="449"/>
      <c r="AC128" s="450"/>
      <c r="AD128" s="451"/>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6"/>
      <c r="B129" s="427"/>
      <c r="C129" s="427"/>
      <c r="D129" s="427"/>
      <c r="E129" s="427"/>
      <c r="F129" s="428"/>
      <c r="G129" s="376"/>
      <c r="H129" s="376"/>
      <c r="I129" s="376"/>
      <c r="J129" s="376"/>
      <c r="K129" s="376"/>
      <c r="L129" s="376"/>
      <c r="M129" s="376"/>
      <c r="N129" s="376"/>
      <c r="O129" s="376"/>
      <c r="P129" s="376"/>
      <c r="Q129" s="376"/>
      <c r="R129" s="376"/>
      <c r="S129" s="376"/>
      <c r="T129" s="376"/>
      <c r="U129" s="376"/>
      <c r="V129" s="376"/>
      <c r="W129" s="376"/>
      <c r="X129" s="376"/>
      <c r="Y129" s="458" t="s">
        <v>48</v>
      </c>
      <c r="Z129" s="432"/>
      <c r="AA129" s="433"/>
      <c r="AB129" s="459" t="s">
        <v>652</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c r="AY129">
        <f>$AY$127</f>
        <v>0</v>
      </c>
    </row>
    <row r="130" spans="1:51" ht="45" customHeight="1" x14ac:dyDescent="0.15">
      <c r="A130" s="174" t="s">
        <v>319</v>
      </c>
      <c r="B130" s="171"/>
      <c r="C130" s="170" t="s">
        <v>188</v>
      </c>
      <c r="D130" s="171"/>
      <c r="E130" s="155" t="s">
        <v>217</v>
      </c>
      <c r="F130" s="156"/>
      <c r="G130" s="157" t="s">
        <v>320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304</v>
      </c>
      <c r="AF132" s="118"/>
      <c r="AG132" s="118"/>
      <c r="AH132" s="119"/>
      <c r="AI132" s="143" t="s">
        <v>326</v>
      </c>
      <c r="AJ132" s="118"/>
      <c r="AK132" s="118"/>
      <c r="AL132" s="119"/>
      <c r="AM132" s="143" t="s">
        <v>614</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638</v>
      </c>
      <c r="AR133" s="185"/>
      <c r="AS133" s="121" t="s">
        <v>185</v>
      </c>
      <c r="AT133" s="122"/>
      <c r="AU133" s="186">
        <v>12</v>
      </c>
      <c r="AV133" s="186"/>
      <c r="AW133" s="121" t="s">
        <v>175</v>
      </c>
      <c r="AX133" s="181"/>
      <c r="AY133">
        <f>$AY$132</f>
        <v>1</v>
      </c>
    </row>
    <row r="134" spans="1:51" ht="39.75" customHeight="1" x14ac:dyDescent="0.15">
      <c r="A134" s="175"/>
      <c r="B134" s="172"/>
      <c r="C134" s="166"/>
      <c r="D134" s="172"/>
      <c r="E134" s="166"/>
      <c r="F134" s="167"/>
      <c r="G134" s="92" t="s">
        <v>656</v>
      </c>
      <c r="H134" s="93"/>
      <c r="I134" s="93"/>
      <c r="J134" s="93"/>
      <c r="K134" s="93"/>
      <c r="L134" s="93"/>
      <c r="M134" s="93"/>
      <c r="N134" s="93"/>
      <c r="O134" s="93"/>
      <c r="P134" s="93"/>
      <c r="Q134" s="93"/>
      <c r="R134" s="93"/>
      <c r="S134" s="93"/>
      <c r="T134" s="93"/>
      <c r="U134" s="93"/>
      <c r="V134" s="93"/>
      <c r="W134" s="93"/>
      <c r="X134" s="94"/>
      <c r="Y134" s="187" t="s">
        <v>199</v>
      </c>
      <c r="Z134" s="188"/>
      <c r="AA134" s="189"/>
      <c r="AB134" s="190" t="s">
        <v>657</v>
      </c>
      <c r="AC134" s="191"/>
      <c r="AD134" s="191"/>
      <c r="AE134" s="192">
        <v>106500</v>
      </c>
      <c r="AF134" s="193"/>
      <c r="AG134" s="193"/>
      <c r="AH134" s="193"/>
      <c r="AI134" s="192">
        <v>102900</v>
      </c>
      <c r="AJ134" s="193"/>
      <c r="AK134" s="193"/>
      <c r="AL134" s="193"/>
      <c r="AM134" s="192" t="s">
        <v>751</v>
      </c>
      <c r="AN134" s="193"/>
      <c r="AO134" s="193"/>
      <c r="AP134" s="193"/>
      <c r="AQ134" s="192" t="s">
        <v>638</v>
      </c>
      <c r="AR134" s="193"/>
      <c r="AS134" s="193"/>
      <c r="AT134" s="193"/>
      <c r="AU134" s="192" t="s">
        <v>638</v>
      </c>
      <c r="AV134" s="193"/>
      <c r="AW134" s="193"/>
      <c r="AX134" s="194"/>
      <c r="AY134">
        <f t="shared" ref="AY134:AY135" si="13">$AY$132</f>
        <v>1</v>
      </c>
    </row>
    <row r="135" spans="1:51" ht="39.75" customHeight="1" thickBot="1" x14ac:dyDescent="0.2">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657</v>
      </c>
      <c r="AC135" s="199"/>
      <c r="AD135" s="199"/>
      <c r="AE135" s="192" t="s">
        <v>638</v>
      </c>
      <c r="AF135" s="193"/>
      <c r="AG135" s="193"/>
      <c r="AH135" s="193"/>
      <c r="AI135" s="192" t="s">
        <v>638</v>
      </c>
      <c r="AJ135" s="193"/>
      <c r="AK135" s="193"/>
      <c r="AL135" s="193"/>
      <c r="AM135" s="192" t="s">
        <v>752</v>
      </c>
      <c r="AN135" s="193"/>
      <c r="AO135" s="193"/>
      <c r="AP135" s="193"/>
      <c r="AQ135" s="192" t="s">
        <v>638</v>
      </c>
      <c r="AR135" s="193"/>
      <c r="AS135" s="193"/>
      <c r="AT135" s="193"/>
      <c r="AU135" s="192">
        <v>92700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304</v>
      </c>
      <c r="AF136" s="118"/>
      <c r="AG136" s="118"/>
      <c r="AH136" s="119"/>
      <c r="AI136" s="143" t="s">
        <v>326</v>
      </c>
      <c r="AJ136" s="118"/>
      <c r="AK136" s="118"/>
      <c r="AL136" s="119"/>
      <c r="AM136" s="143" t="s">
        <v>614</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304</v>
      </c>
      <c r="AF140" s="118"/>
      <c r="AG140" s="118"/>
      <c r="AH140" s="119"/>
      <c r="AI140" s="143" t="s">
        <v>326</v>
      </c>
      <c r="AJ140" s="118"/>
      <c r="AK140" s="118"/>
      <c r="AL140" s="119"/>
      <c r="AM140" s="143" t="s">
        <v>614</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304</v>
      </c>
      <c r="AF144" s="118"/>
      <c r="AG144" s="118"/>
      <c r="AH144" s="119"/>
      <c r="AI144" s="143" t="s">
        <v>326</v>
      </c>
      <c r="AJ144" s="118"/>
      <c r="AK144" s="118"/>
      <c r="AL144" s="119"/>
      <c r="AM144" s="143" t="s">
        <v>614</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304</v>
      </c>
      <c r="AF148" s="118"/>
      <c r="AG148" s="118"/>
      <c r="AH148" s="119"/>
      <c r="AI148" s="143" t="s">
        <v>326</v>
      </c>
      <c r="AJ148" s="118"/>
      <c r="AK148" s="118"/>
      <c r="AL148" s="119"/>
      <c r="AM148" s="143" t="s">
        <v>614</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4.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thickBot="1" x14ac:dyDescent="0.2">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t="s">
        <v>638</v>
      </c>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1</v>
      </c>
    </row>
    <row r="191" spans="1:51" ht="45" hidden="1" customHeight="1" x14ac:dyDescent="0.15">
      <c r="A191" s="175"/>
      <c r="B191" s="172"/>
      <c r="C191" s="166"/>
      <c r="D191" s="172"/>
      <c r="E191" s="160" t="s">
        <v>216</v>
      </c>
      <c r="F191" s="161"/>
      <c r="G191" s="98" t="s">
        <v>638</v>
      </c>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1</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304</v>
      </c>
      <c r="AF192" s="118"/>
      <c r="AG192" s="118"/>
      <c r="AH192" s="119"/>
      <c r="AI192" s="143" t="s">
        <v>326</v>
      </c>
      <c r="AJ192" s="118"/>
      <c r="AK192" s="118"/>
      <c r="AL192" s="119"/>
      <c r="AM192" s="143" t="s">
        <v>614</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304</v>
      </c>
      <c r="AF196" s="118"/>
      <c r="AG196" s="118"/>
      <c r="AH196" s="119"/>
      <c r="AI196" s="143" t="s">
        <v>326</v>
      </c>
      <c r="AJ196" s="118"/>
      <c r="AK196" s="118"/>
      <c r="AL196" s="119"/>
      <c r="AM196" s="143" t="s">
        <v>614</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304</v>
      </c>
      <c r="AF200" s="118"/>
      <c r="AG200" s="118"/>
      <c r="AH200" s="119"/>
      <c r="AI200" s="143" t="s">
        <v>326</v>
      </c>
      <c r="AJ200" s="118"/>
      <c r="AK200" s="118"/>
      <c r="AL200" s="119"/>
      <c r="AM200" s="143" t="s">
        <v>614</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304</v>
      </c>
      <c r="AF204" s="118"/>
      <c r="AG204" s="118"/>
      <c r="AH204" s="119"/>
      <c r="AI204" s="143" t="s">
        <v>326</v>
      </c>
      <c r="AJ204" s="118"/>
      <c r="AK204" s="118"/>
      <c r="AL204" s="119"/>
      <c r="AM204" s="143" t="s">
        <v>614</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304</v>
      </c>
      <c r="AF208" s="118"/>
      <c r="AG208" s="118"/>
      <c r="AH208" s="119"/>
      <c r="AI208" s="143" t="s">
        <v>326</v>
      </c>
      <c r="AJ208" s="118"/>
      <c r="AK208" s="118"/>
      <c r="AL208" s="119"/>
      <c r="AM208" s="143" t="s">
        <v>614</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304</v>
      </c>
      <c r="AF252" s="118"/>
      <c r="AG252" s="118"/>
      <c r="AH252" s="119"/>
      <c r="AI252" s="143" t="s">
        <v>326</v>
      </c>
      <c r="AJ252" s="118"/>
      <c r="AK252" s="118"/>
      <c r="AL252" s="119"/>
      <c r="AM252" s="143" t="s">
        <v>614</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304</v>
      </c>
      <c r="AF256" s="118"/>
      <c r="AG256" s="118"/>
      <c r="AH256" s="119"/>
      <c r="AI256" s="143" t="s">
        <v>326</v>
      </c>
      <c r="AJ256" s="118"/>
      <c r="AK256" s="118"/>
      <c r="AL256" s="119"/>
      <c r="AM256" s="143" t="s">
        <v>614</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304</v>
      </c>
      <c r="AF260" s="118"/>
      <c r="AG260" s="118"/>
      <c r="AH260" s="119"/>
      <c r="AI260" s="143" t="s">
        <v>326</v>
      </c>
      <c r="AJ260" s="118"/>
      <c r="AK260" s="118"/>
      <c r="AL260" s="119"/>
      <c r="AM260" s="143" t="s">
        <v>614</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304</v>
      </c>
      <c r="AF264" s="118"/>
      <c r="AG264" s="118"/>
      <c r="AH264" s="119"/>
      <c r="AI264" s="143" t="s">
        <v>326</v>
      </c>
      <c r="AJ264" s="118"/>
      <c r="AK264" s="118"/>
      <c r="AL264" s="119"/>
      <c r="AM264" s="143" t="s">
        <v>614</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304</v>
      </c>
      <c r="AF268" s="118"/>
      <c r="AG268" s="118"/>
      <c r="AH268" s="119"/>
      <c r="AI268" s="143" t="s">
        <v>326</v>
      </c>
      <c r="AJ268" s="118"/>
      <c r="AK268" s="118"/>
      <c r="AL268" s="119"/>
      <c r="AM268" s="143" t="s">
        <v>614</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304</v>
      </c>
      <c r="AF312" s="118"/>
      <c r="AG312" s="118"/>
      <c r="AH312" s="119"/>
      <c r="AI312" s="143" t="s">
        <v>326</v>
      </c>
      <c r="AJ312" s="118"/>
      <c r="AK312" s="118"/>
      <c r="AL312" s="119"/>
      <c r="AM312" s="143" t="s">
        <v>614</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304</v>
      </c>
      <c r="AF316" s="118"/>
      <c r="AG316" s="118"/>
      <c r="AH316" s="119"/>
      <c r="AI316" s="143" t="s">
        <v>326</v>
      </c>
      <c r="AJ316" s="118"/>
      <c r="AK316" s="118"/>
      <c r="AL316" s="119"/>
      <c r="AM316" s="143" t="s">
        <v>614</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304</v>
      </c>
      <c r="AF320" s="118"/>
      <c r="AG320" s="118"/>
      <c r="AH320" s="119"/>
      <c r="AI320" s="143" t="s">
        <v>326</v>
      </c>
      <c r="AJ320" s="118"/>
      <c r="AK320" s="118"/>
      <c r="AL320" s="119"/>
      <c r="AM320" s="143" t="s">
        <v>614</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304</v>
      </c>
      <c r="AF324" s="118"/>
      <c r="AG324" s="118"/>
      <c r="AH324" s="119"/>
      <c r="AI324" s="143" t="s">
        <v>326</v>
      </c>
      <c r="AJ324" s="118"/>
      <c r="AK324" s="118"/>
      <c r="AL324" s="119"/>
      <c r="AM324" s="143" t="s">
        <v>614</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304</v>
      </c>
      <c r="AF328" s="118"/>
      <c r="AG328" s="118"/>
      <c r="AH328" s="119"/>
      <c r="AI328" s="143" t="s">
        <v>326</v>
      </c>
      <c r="AJ328" s="118"/>
      <c r="AK328" s="118"/>
      <c r="AL328" s="119"/>
      <c r="AM328" s="143" t="s">
        <v>614</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304</v>
      </c>
      <c r="AF372" s="118"/>
      <c r="AG372" s="118"/>
      <c r="AH372" s="119"/>
      <c r="AI372" s="143" t="s">
        <v>326</v>
      </c>
      <c r="AJ372" s="118"/>
      <c r="AK372" s="118"/>
      <c r="AL372" s="119"/>
      <c r="AM372" s="143" t="s">
        <v>614</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304</v>
      </c>
      <c r="AF376" s="118"/>
      <c r="AG376" s="118"/>
      <c r="AH376" s="119"/>
      <c r="AI376" s="143" t="s">
        <v>326</v>
      </c>
      <c r="AJ376" s="118"/>
      <c r="AK376" s="118"/>
      <c r="AL376" s="119"/>
      <c r="AM376" s="143" t="s">
        <v>614</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304</v>
      </c>
      <c r="AF380" s="118"/>
      <c r="AG380" s="118"/>
      <c r="AH380" s="119"/>
      <c r="AI380" s="143" t="s">
        <v>326</v>
      </c>
      <c r="AJ380" s="118"/>
      <c r="AK380" s="118"/>
      <c r="AL380" s="119"/>
      <c r="AM380" s="143" t="s">
        <v>614</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304</v>
      </c>
      <c r="AF384" s="118"/>
      <c r="AG384" s="118"/>
      <c r="AH384" s="119"/>
      <c r="AI384" s="143" t="s">
        <v>326</v>
      </c>
      <c r="AJ384" s="118"/>
      <c r="AK384" s="118"/>
      <c r="AL384" s="119"/>
      <c r="AM384" s="143" t="s">
        <v>614</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304</v>
      </c>
      <c r="AF388" s="118"/>
      <c r="AG388" s="118"/>
      <c r="AH388" s="119"/>
      <c r="AI388" s="143" t="s">
        <v>326</v>
      </c>
      <c r="AJ388" s="118"/>
      <c r="AK388" s="118"/>
      <c r="AL388" s="119"/>
      <c r="AM388" s="143" t="s">
        <v>614</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586</v>
      </c>
      <c r="D430" s="917"/>
      <c r="E430" s="160" t="s">
        <v>313</v>
      </c>
      <c r="F430" s="881"/>
      <c r="G430" s="882" t="s">
        <v>204</v>
      </c>
      <c r="H430" s="111"/>
      <c r="I430" s="111"/>
      <c r="J430" s="883"/>
      <c r="K430" s="884"/>
      <c r="L430" s="884"/>
      <c r="M430" s="884"/>
      <c r="N430" s="884"/>
      <c r="O430" s="884"/>
      <c r="P430" s="884"/>
      <c r="Q430" s="884"/>
      <c r="R430" s="884"/>
      <c r="S430" s="884"/>
      <c r="T430" s="885"/>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86"/>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458</v>
      </c>
      <c r="AJ431" s="319"/>
      <c r="AK431" s="319"/>
      <c r="AL431" s="143"/>
      <c r="AM431" s="319" t="s">
        <v>459</v>
      </c>
      <c r="AN431" s="319"/>
      <c r="AO431" s="319"/>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6" t="s">
        <v>176</v>
      </c>
      <c r="AC435" s="566"/>
      <c r="AD435" s="566"/>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458</v>
      </c>
      <c r="AJ436" s="319"/>
      <c r="AK436" s="319"/>
      <c r="AL436" s="143"/>
      <c r="AM436" s="319" t="s">
        <v>459</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6" t="s">
        <v>176</v>
      </c>
      <c r="AC440" s="566"/>
      <c r="AD440" s="566"/>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458</v>
      </c>
      <c r="AJ441" s="319"/>
      <c r="AK441" s="319"/>
      <c r="AL441" s="143"/>
      <c r="AM441" s="319" t="s">
        <v>459</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6" t="s">
        <v>176</v>
      </c>
      <c r="AC445" s="566"/>
      <c r="AD445" s="566"/>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458</v>
      </c>
      <c r="AJ446" s="319"/>
      <c r="AK446" s="319"/>
      <c r="AL446" s="143"/>
      <c r="AM446" s="319" t="s">
        <v>459</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6" t="s">
        <v>176</v>
      </c>
      <c r="AC450" s="566"/>
      <c r="AD450" s="566"/>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458</v>
      </c>
      <c r="AJ451" s="319"/>
      <c r="AK451" s="319"/>
      <c r="AL451" s="143"/>
      <c r="AM451" s="319" t="s">
        <v>459</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6" t="s">
        <v>176</v>
      </c>
      <c r="AC455" s="566"/>
      <c r="AD455" s="566"/>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458</v>
      </c>
      <c r="AJ456" s="319"/>
      <c r="AK456" s="319"/>
      <c r="AL456" s="143"/>
      <c r="AM456" s="319" t="s">
        <v>459</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6" t="s">
        <v>14</v>
      </c>
      <c r="AC460" s="566"/>
      <c r="AD460" s="566"/>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458</v>
      </c>
      <c r="AJ461" s="319"/>
      <c r="AK461" s="319"/>
      <c r="AL461" s="143"/>
      <c r="AM461" s="319" t="s">
        <v>459</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6" t="s">
        <v>14</v>
      </c>
      <c r="AC465" s="566"/>
      <c r="AD465" s="566"/>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458</v>
      </c>
      <c r="AJ466" s="319"/>
      <c r="AK466" s="319"/>
      <c r="AL466" s="143"/>
      <c r="AM466" s="319" t="s">
        <v>459</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6" t="s">
        <v>14</v>
      </c>
      <c r="AC470" s="566"/>
      <c r="AD470" s="566"/>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458</v>
      </c>
      <c r="AJ471" s="319"/>
      <c r="AK471" s="319"/>
      <c r="AL471" s="143"/>
      <c r="AM471" s="319" t="s">
        <v>459</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6" t="s">
        <v>14</v>
      </c>
      <c r="AC475" s="566"/>
      <c r="AD475" s="566"/>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458</v>
      </c>
      <c r="AJ476" s="319"/>
      <c r="AK476" s="319"/>
      <c r="AL476" s="143"/>
      <c r="AM476" s="319" t="s">
        <v>459</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6" t="s">
        <v>14</v>
      </c>
      <c r="AC480" s="566"/>
      <c r="AD480" s="566"/>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321</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316</v>
      </c>
      <c r="F484" s="161"/>
      <c r="G484" s="882" t="s">
        <v>204</v>
      </c>
      <c r="H484" s="111"/>
      <c r="I484" s="111"/>
      <c r="J484" s="883"/>
      <c r="K484" s="884"/>
      <c r="L484" s="884"/>
      <c r="M484" s="884"/>
      <c r="N484" s="884"/>
      <c r="O484" s="884"/>
      <c r="P484" s="884"/>
      <c r="Q484" s="884"/>
      <c r="R484" s="884"/>
      <c r="S484" s="884"/>
      <c r="T484" s="885"/>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86"/>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458</v>
      </c>
      <c r="AJ485" s="319"/>
      <c r="AK485" s="319"/>
      <c r="AL485" s="143"/>
      <c r="AM485" s="319" t="s">
        <v>459</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6" t="s">
        <v>176</v>
      </c>
      <c r="AC489" s="566"/>
      <c r="AD489" s="566"/>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458</v>
      </c>
      <c r="AJ490" s="319"/>
      <c r="AK490" s="319"/>
      <c r="AL490" s="143"/>
      <c r="AM490" s="319" t="s">
        <v>459</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6" t="s">
        <v>176</v>
      </c>
      <c r="AC494" s="566"/>
      <c r="AD494" s="566"/>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458</v>
      </c>
      <c r="AJ495" s="319"/>
      <c r="AK495" s="319"/>
      <c r="AL495" s="143"/>
      <c r="AM495" s="319" t="s">
        <v>459</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6" t="s">
        <v>176</v>
      </c>
      <c r="AC499" s="566"/>
      <c r="AD499" s="566"/>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458</v>
      </c>
      <c r="AJ500" s="319"/>
      <c r="AK500" s="319"/>
      <c r="AL500" s="143"/>
      <c r="AM500" s="319" t="s">
        <v>459</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6" t="s">
        <v>176</v>
      </c>
      <c r="AC504" s="566"/>
      <c r="AD504" s="566"/>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458</v>
      </c>
      <c r="AJ505" s="319"/>
      <c r="AK505" s="319"/>
      <c r="AL505" s="143"/>
      <c r="AM505" s="319" t="s">
        <v>459</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6" t="s">
        <v>176</v>
      </c>
      <c r="AC509" s="566"/>
      <c r="AD509" s="566"/>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458</v>
      </c>
      <c r="AJ510" s="319"/>
      <c r="AK510" s="319"/>
      <c r="AL510" s="143"/>
      <c r="AM510" s="319" t="s">
        <v>459</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6" t="s">
        <v>14</v>
      </c>
      <c r="AC514" s="566"/>
      <c r="AD514" s="566"/>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458</v>
      </c>
      <c r="AJ515" s="319"/>
      <c r="AK515" s="319"/>
      <c r="AL515" s="143"/>
      <c r="AM515" s="319" t="s">
        <v>459</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6" t="s">
        <v>14</v>
      </c>
      <c r="AC519" s="566"/>
      <c r="AD519" s="566"/>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458</v>
      </c>
      <c r="AJ520" s="319"/>
      <c r="AK520" s="319"/>
      <c r="AL520" s="143"/>
      <c r="AM520" s="319" t="s">
        <v>459</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6" t="s">
        <v>14</v>
      </c>
      <c r="AC524" s="566"/>
      <c r="AD524" s="566"/>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458</v>
      </c>
      <c r="AJ525" s="319"/>
      <c r="AK525" s="319"/>
      <c r="AL525" s="143"/>
      <c r="AM525" s="319" t="s">
        <v>459</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6" t="s">
        <v>14</v>
      </c>
      <c r="AC529" s="566"/>
      <c r="AD529" s="566"/>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458</v>
      </c>
      <c r="AJ530" s="319"/>
      <c r="AK530" s="319"/>
      <c r="AL530" s="143"/>
      <c r="AM530" s="319" t="s">
        <v>459</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6" t="s">
        <v>14</v>
      </c>
      <c r="AC534" s="566"/>
      <c r="AD534" s="566"/>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322</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317</v>
      </c>
      <c r="F538" s="161"/>
      <c r="G538" s="882" t="s">
        <v>204</v>
      </c>
      <c r="H538" s="111"/>
      <c r="I538" s="111"/>
      <c r="J538" s="883"/>
      <c r="K538" s="884"/>
      <c r="L538" s="884"/>
      <c r="M538" s="884"/>
      <c r="N538" s="884"/>
      <c r="O538" s="884"/>
      <c r="P538" s="884"/>
      <c r="Q538" s="884"/>
      <c r="R538" s="884"/>
      <c r="S538" s="884"/>
      <c r="T538" s="885"/>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86"/>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458</v>
      </c>
      <c r="AJ539" s="319"/>
      <c r="AK539" s="319"/>
      <c r="AL539" s="143"/>
      <c r="AM539" s="319" t="s">
        <v>459</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6" t="s">
        <v>176</v>
      </c>
      <c r="AC543" s="566"/>
      <c r="AD543" s="566"/>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458</v>
      </c>
      <c r="AJ544" s="319"/>
      <c r="AK544" s="319"/>
      <c r="AL544" s="143"/>
      <c r="AM544" s="319" t="s">
        <v>459</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6" t="s">
        <v>176</v>
      </c>
      <c r="AC548" s="566"/>
      <c r="AD548" s="566"/>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458</v>
      </c>
      <c r="AJ549" s="319"/>
      <c r="AK549" s="319"/>
      <c r="AL549" s="143"/>
      <c r="AM549" s="319" t="s">
        <v>459</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6" t="s">
        <v>176</v>
      </c>
      <c r="AC553" s="566"/>
      <c r="AD553" s="566"/>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458</v>
      </c>
      <c r="AJ554" s="319"/>
      <c r="AK554" s="319"/>
      <c r="AL554" s="143"/>
      <c r="AM554" s="319" t="s">
        <v>459</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6" t="s">
        <v>176</v>
      </c>
      <c r="AC558" s="566"/>
      <c r="AD558" s="566"/>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458</v>
      </c>
      <c r="AJ559" s="319"/>
      <c r="AK559" s="319"/>
      <c r="AL559" s="143"/>
      <c r="AM559" s="319" t="s">
        <v>459</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6" t="s">
        <v>176</v>
      </c>
      <c r="AC563" s="566"/>
      <c r="AD563" s="566"/>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458</v>
      </c>
      <c r="AJ564" s="319"/>
      <c r="AK564" s="319"/>
      <c r="AL564" s="143"/>
      <c r="AM564" s="319" t="s">
        <v>459</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6" t="s">
        <v>14</v>
      </c>
      <c r="AC568" s="566"/>
      <c r="AD568" s="566"/>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458</v>
      </c>
      <c r="AJ569" s="319"/>
      <c r="AK569" s="319"/>
      <c r="AL569" s="143"/>
      <c r="AM569" s="319" t="s">
        <v>459</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6" t="s">
        <v>14</v>
      </c>
      <c r="AC573" s="566"/>
      <c r="AD573" s="566"/>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458</v>
      </c>
      <c r="AJ574" s="319"/>
      <c r="AK574" s="319"/>
      <c r="AL574" s="143"/>
      <c r="AM574" s="319" t="s">
        <v>459</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6" t="s">
        <v>14</v>
      </c>
      <c r="AC578" s="566"/>
      <c r="AD578" s="566"/>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458</v>
      </c>
      <c r="AJ579" s="319"/>
      <c r="AK579" s="319"/>
      <c r="AL579" s="143"/>
      <c r="AM579" s="319" t="s">
        <v>459</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6" t="s">
        <v>14</v>
      </c>
      <c r="AC583" s="566"/>
      <c r="AD583" s="566"/>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458</v>
      </c>
      <c r="AJ584" s="319"/>
      <c r="AK584" s="319"/>
      <c r="AL584" s="143"/>
      <c r="AM584" s="319" t="s">
        <v>459</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6" t="s">
        <v>14</v>
      </c>
      <c r="AC588" s="566"/>
      <c r="AD588" s="566"/>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322</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316</v>
      </c>
      <c r="F592" s="161"/>
      <c r="G592" s="882" t="s">
        <v>204</v>
      </c>
      <c r="H592" s="111"/>
      <c r="I592" s="111"/>
      <c r="J592" s="883"/>
      <c r="K592" s="884"/>
      <c r="L592" s="884"/>
      <c r="M592" s="884"/>
      <c r="N592" s="884"/>
      <c r="O592" s="884"/>
      <c r="P592" s="884"/>
      <c r="Q592" s="884"/>
      <c r="R592" s="884"/>
      <c r="S592" s="884"/>
      <c r="T592" s="885"/>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86"/>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458</v>
      </c>
      <c r="AJ593" s="319"/>
      <c r="AK593" s="319"/>
      <c r="AL593" s="143"/>
      <c r="AM593" s="319" t="s">
        <v>459</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6" t="s">
        <v>176</v>
      </c>
      <c r="AC597" s="566"/>
      <c r="AD597" s="566"/>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458</v>
      </c>
      <c r="AJ598" s="319"/>
      <c r="AK598" s="319"/>
      <c r="AL598" s="143"/>
      <c r="AM598" s="319" t="s">
        <v>459</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6" t="s">
        <v>176</v>
      </c>
      <c r="AC602" s="566"/>
      <c r="AD602" s="566"/>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458</v>
      </c>
      <c r="AJ603" s="319"/>
      <c r="AK603" s="319"/>
      <c r="AL603" s="143"/>
      <c r="AM603" s="319" t="s">
        <v>459</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6" t="s">
        <v>176</v>
      </c>
      <c r="AC607" s="566"/>
      <c r="AD607" s="566"/>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458</v>
      </c>
      <c r="AJ608" s="319"/>
      <c r="AK608" s="319"/>
      <c r="AL608" s="143"/>
      <c r="AM608" s="319" t="s">
        <v>459</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6" t="s">
        <v>176</v>
      </c>
      <c r="AC612" s="566"/>
      <c r="AD612" s="566"/>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458</v>
      </c>
      <c r="AJ613" s="319"/>
      <c r="AK613" s="319"/>
      <c r="AL613" s="143"/>
      <c r="AM613" s="319" t="s">
        <v>459</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6" t="s">
        <v>176</v>
      </c>
      <c r="AC617" s="566"/>
      <c r="AD617" s="566"/>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458</v>
      </c>
      <c r="AJ618" s="319"/>
      <c r="AK618" s="319"/>
      <c r="AL618" s="143"/>
      <c r="AM618" s="319" t="s">
        <v>459</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6" t="s">
        <v>14</v>
      </c>
      <c r="AC622" s="566"/>
      <c r="AD622" s="566"/>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458</v>
      </c>
      <c r="AJ623" s="319"/>
      <c r="AK623" s="319"/>
      <c r="AL623" s="143"/>
      <c r="AM623" s="319" t="s">
        <v>459</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6" t="s">
        <v>14</v>
      </c>
      <c r="AC627" s="566"/>
      <c r="AD627" s="566"/>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458</v>
      </c>
      <c r="AJ628" s="319"/>
      <c r="AK628" s="319"/>
      <c r="AL628" s="143"/>
      <c r="AM628" s="319" t="s">
        <v>459</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6" t="s">
        <v>14</v>
      </c>
      <c r="AC632" s="566"/>
      <c r="AD632" s="566"/>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458</v>
      </c>
      <c r="AJ633" s="319"/>
      <c r="AK633" s="319"/>
      <c r="AL633" s="143"/>
      <c r="AM633" s="319" t="s">
        <v>459</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6" t="s">
        <v>14</v>
      </c>
      <c r="AC637" s="566"/>
      <c r="AD637" s="566"/>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458</v>
      </c>
      <c r="AJ638" s="319"/>
      <c r="AK638" s="319"/>
      <c r="AL638" s="143"/>
      <c r="AM638" s="319" t="s">
        <v>459</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6" t="s">
        <v>14</v>
      </c>
      <c r="AC642" s="566"/>
      <c r="AD642" s="566"/>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322</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317</v>
      </c>
      <c r="F646" s="161"/>
      <c r="G646" s="882" t="s">
        <v>204</v>
      </c>
      <c r="H646" s="111"/>
      <c r="I646" s="111"/>
      <c r="J646" s="883"/>
      <c r="K646" s="884"/>
      <c r="L646" s="884"/>
      <c r="M646" s="884"/>
      <c r="N646" s="884"/>
      <c r="O646" s="884"/>
      <c r="P646" s="884"/>
      <c r="Q646" s="884"/>
      <c r="R646" s="884"/>
      <c r="S646" s="884"/>
      <c r="T646" s="885"/>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86"/>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458</v>
      </c>
      <c r="AJ647" s="319"/>
      <c r="AK647" s="319"/>
      <c r="AL647" s="143"/>
      <c r="AM647" s="319" t="s">
        <v>459</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6" t="s">
        <v>176</v>
      </c>
      <c r="AC651" s="566"/>
      <c r="AD651" s="566"/>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458</v>
      </c>
      <c r="AJ652" s="319"/>
      <c r="AK652" s="319"/>
      <c r="AL652" s="143"/>
      <c r="AM652" s="319" t="s">
        <v>459</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6" t="s">
        <v>176</v>
      </c>
      <c r="AC656" s="566"/>
      <c r="AD656" s="566"/>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458</v>
      </c>
      <c r="AJ657" s="319"/>
      <c r="AK657" s="319"/>
      <c r="AL657" s="143"/>
      <c r="AM657" s="319" t="s">
        <v>459</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6" t="s">
        <v>176</v>
      </c>
      <c r="AC661" s="566"/>
      <c r="AD661" s="566"/>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458</v>
      </c>
      <c r="AJ662" s="319"/>
      <c r="AK662" s="319"/>
      <c r="AL662" s="143"/>
      <c r="AM662" s="319" t="s">
        <v>459</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6" t="s">
        <v>176</v>
      </c>
      <c r="AC666" s="566"/>
      <c r="AD666" s="566"/>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458</v>
      </c>
      <c r="AJ667" s="319"/>
      <c r="AK667" s="319"/>
      <c r="AL667" s="143"/>
      <c r="AM667" s="319" t="s">
        <v>459</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6" t="s">
        <v>176</v>
      </c>
      <c r="AC671" s="566"/>
      <c r="AD671" s="566"/>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458</v>
      </c>
      <c r="AJ672" s="319"/>
      <c r="AK672" s="319"/>
      <c r="AL672" s="143"/>
      <c r="AM672" s="319" t="s">
        <v>459</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6" t="s">
        <v>14</v>
      </c>
      <c r="AC676" s="566"/>
      <c r="AD676" s="566"/>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458</v>
      </c>
      <c r="AJ677" s="319"/>
      <c r="AK677" s="319"/>
      <c r="AL677" s="143"/>
      <c r="AM677" s="319" t="s">
        <v>459</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6" t="s">
        <v>14</v>
      </c>
      <c r="AC681" s="566"/>
      <c r="AD681" s="566"/>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458</v>
      </c>
      <c r="AJ682" s="319"/>
      <c r="AK682" s="319"/>
      <c r="AL682" s="143"/>
      <c r="AM682" s="319" t="s">
        <v>459</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6" t="s">
        <v>14</v>
      </c>
      <c r="AC686" s="566"/>
      <c r="AD686" s="566"/>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458</v>
      </c>
      <c r="AJ687" s="319"/>
      <c r="AK687" s="319"/>
      <c r="AL687" s="143"/>
      <c r="AM687" s="319" t="s">
        <v>459</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6" t="s">
        <v>14</v>
      </c>
      <c r="AC691" s="566"/>
      <c r="AD691" s="566"/>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458</v>
      </c>
      <c r="AJ692" s="319"/>
      <c r="AK692" s="319"/>
      <c r="AL692" s="143"/>
      <c r="AM692" s="319" t="s">
        <v>459</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6" t="s">
        <v>14</v>
      </c>
      <c r="AC696" s="566"/>
      <c r="AD696" s="566"/>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322</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1" ht="27" customHeight="1" x14ac:dyDescent="0.15">
      <c r="A701" s="5"/>
      <c r="B701" s="6"/>
      <c r="C701" s="365" t="s">
        <v>31</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35</v>
      </c>
      <c r="AE701" s="364"/>
      <c r="AF701" s="364"/>
      <c r="AG701" s="807" t="s">
        <v>30</v>
      </c>
      <c r="AH701" s="364"/>
      <c r="AI701" s="364"/>
      <c r="AJ701" s="364"/>
      <c r="AK701" s="364"/>
      <c r="AL701" s="364"/>
      <c r="AM701" s="364"/>
      <c r="AN701" s="364"/>
      <c r="AO701" s="364"/>
      <c r="AP701" s="364"/>
      <c r="AQ701" s="364"/>
      <c r="AR701" s="364"/>
      <c r="AS701" s="364"/>
      <c r="AT701" s="364"/>
      <c r="AU701" s="364"/>
      <c r="AV701" s="364"/>
      <c r="AW701" s="364"/>
      <c r="AX701" s="808"/>
    </row>
    <row r="702" spans="1:51" ht="68.25" customHeight="1" x14ac:dyDescent="0.15">
      <c r="A702" s="853" t="s">
        <v>139</v>
      </c>
      <c r="B702" s="854"/>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26" t="s">
        <v>659</v>
      </c>
      <c r="AE702" s="327"/>
      <c r="AF702" s="327"/>
      <c r="AG702" s="367" t="s">
        <v>745</v>
      </c>
      <c r="AH702" s="368"/>
      <c r="AI702" s="368"/>
      <c r="AJ702" s="368"/>
      <c r="AK702" s="368"/>
      <c r="AL702" s="368"/>
      <c r="AM702" s="368"/>
      <c r="AN702" s="368"/>
      <c r="AO702" s="368"/>
      <c r="AP702" s="368"/>
      <c r="AQ702" s="368"/>
      <c r="AR702" s="368"/>
      <c r="AS702" s="368"/>
      <c r="AT702" s="368"/>
      <c r="AU702" s="368"/>
      <c r="AV702" s="368"/>
      <c r="AW702" s="368"/>
      <c r="AX702" s="369"/>
    </row>
    <row r="703" spans="1:51" ht="32.25" customHeight="1" x14ac:dyDescent="0.15">
      <c r="A703" s="855"/>
      <c r="B703" s="856"/>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4"/>
      <c r="AD703" s="307" t="s">
        <v>659</v>
      </c>
      <c r="AE703" s="308"/>
      <c r="AF703" s="308"/>
      <c r="AG703" s="89" t="s">
        <v>733</v>
      </c>
      <c r="AH703" s="90"/>
      <c r="AI703" s="90"/>
      <c r="AJ703" s="90"/>
      <c r="AK703" s="90"/>
      <c r="AL703" s="90"/>
      <c r="AM703" s="90"/>
      <c r="AN703" s="90"/>
      <c r="AO703" s="90"/>
      <c r="AP703" s="90"/>
      <c r="AQ703" s="90"/>
      <c r="AR703" s="90"/>
      <c r="AS703" s="90"/>
      <c r="AT703" s="90"/>
      <c r="AU703" s="90"/>
      <c r="AV703" s="90"/>
      <c r="AW703" s="90"/>
      <c r="AX703" s="91"/>
    </row>
    <row r="704" spans="1:51" ht="47.25" customHeight="1" x14ac:dyDescent="0.15">
      <c r="A704" s="857"/>
      <c r="B704" s="858"/>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8" t="s">
        <v>659</v>
      </c>
      <c r="AE704" s="769"/>
      <c r="AF704" s="769"/>
      <c r="AG704" s="153" t="s">
        <v>746</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6" t="s">
        <v>38</v>
      </c>
      <c r="B705" s="627"/>
      <c r="C705" s="804" t="s">
        <v>40</v>
      </c>
      <c r="D705" s="805"/>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6"/>
      <c r="AD705" s="700" t="s">
        <v>659</v>
      </c>
      <c r="AE705" s="701"/>
      <c r="AF705" s="701"/>
      <c r="AG705" s="113" t="s">
        <v>747</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8"/>
      <c r="B706" s="629"/>
      <c r="C706" s="780"/>
      <c r="D706" s="781"/>
      <c r="E706" s="716" t="s">
        <v>296</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07" t="s">
        <v>734</v>
      </c>
      <c r="AE706" s="308"/>
      <c r="AF706" s="649"/>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8"/>
      <c r="B707" s="629"/>
      <c r="C707" s="782"/>
      <c r="D707" s="783"/>
      <c r="E707" s="719" t="s">
        <v>239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8" t="s">
        <v>734</v>
      </c>
      <c r="AE707" s="819"/>
      <c r="AF707" s="819"/>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8"/>
      <c r="B708" s="630"/>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90" t="s">
        <v>735</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35.25" customHeight="1" x14ac:dyDescent="0.15">
      <c r="A709" s="628"/>
      <c r="B709" s="630"/>
      <c r="C709" s="373" t="s">
        <v>142</v>
      </c>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c r="AA709" s="374"/>
      <c r="AB709" s="374"/>
      <c r="AC709" s="374"/>
      <c r="AD709" s="307" t="s">
        <v>659</v>
      </c>
      <c r="AE709" s="308"/>
      <c r="AF709" s="308"/>
      <c r="AG709" s="89" t="s">
        <v>736</v>
      </c>
      <c r="AH709" s="90"/>
      <c r="AI709" s="90"/>
      <c r="AJ709" s="90"/>
      <c r="AK709" s="90"/>
      <c r="AL709" s="90"/>
      <c r="AM709" s="90"/>
      <c r="AN709" s="90"/>
      <c r="AO709" s="90"/>
      <c r="AP709" s="90"/>
      <c r="AQ709" s="90"/>
      <c r="AR709" s="90"/>
      <c r="AS709" s="90"/>
      <c r="AT709" s="90"/>
      <c r="AU709" s="90"/>
      <c r="AV709" s="90"/>
      <c r="AW709" s="90"/>
      <c r="AX709" s="91"/>
    </row>
    <row r="710" spans="1:50" ht="34.5" customHeight="1" x14ac:dyDescent="0.15">
      <c r="A710" s="628"/>
      <c r="B710" s="630"/>
      <c r="C710" s="373" t="s">
        <v>37</v>
      </c>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c r="AA710" s="374"/>
      <c r="AB710" s="374"/>
      <c r="AC710" s="374"/>
      <c r="AD710" s="307" t="s">
        <v>659</v>
      </c>
      <c r="AE710" s="308"/>
      <c r="AF710" s="308"/>
      <c r="AG710" s="89" t="s">
        <v>737</v>
      </c>
      <c r="AH710" s="90"/>
      <c r="AI710" s="90"/>
      <c r="AJ710" s="90"/>
      <c r="AK710" s="90"/>
      <c r="AL710" s="90"/>
      <c r="AM710" s="90"/>
      <c r="AN710" s="90"/>
      <c r="AO710" s="90"/>
      <c r="AP710" s="90"/>
      <c r="AQ710" s="90"/>
      <c r="AR710" s="90"/>
      <c r="AS710" s="90"/>
      <c r="AT710" s="90"/>
      <c r="AU710" s="90"/>
      <c r="AV710" s="90"/>
      <c r="AW710" s="90"/>
      <c r="AX710" s="91"/>
    </row>
    <row r="711" spans="1:50" ht="30" customHeight="1" x14ac:dyDescent="0.15">
      <c r="A711" s="628"/>
      <c r="B711" s="630"/>
      <c r="C711" s="373" t="s">
        <v>42</v>
      </c>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c r="AA711" s="374"/>
      <c r="AB711" s="374"/>
      <c r="AC711" s="599"/>
      <c r="AD711" s="307" t="s">
        <v>659</v>
      </c>
      <c r="AE711" s="308"/>
      <c r="AF711" s="308"/>
      <c r="AG711" s="89" t="s">
        <v>738</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8"/>
      <c r="B712" s="630"/>
      <c r="C712" s="373" t="s">
        <v>267</v>
      </c>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c r="AA712" s="374"/>
      <c r="AB712" s="374"/>
      <c r="AC712" s="599"/>
      <c r="AD712" s="768" t="s">
        <v>659</v>
      </c>
      <c r="AE712" s="769"/>
      <c r="AF712" s="769"/>
      <c r="AG712" s="793" t="s">
        <v>748</v>
      </c>
      <c r="AH712" s="794"/>
      <c r="AI712" s="794"/>
      <c r="AJ712" s="794"/>
      <c r="AK712" s="794"/>
      <c r="AL712" s="794"/>
      <c r="AM712" s="794"/>
      <c r="AN712" s="794"/>
      <c r="AO712" s="794"/>
      <c r="AP712" s="794"/>
      <c r="AQ712" s="794"/>
      <c r="AR712" s="794"/>
      <c r="AS712" s="794"/>
      <c r="AT712" s="794"/>
      <c r="AU712" s="794"/>
      <c r="AV712" s="794"/>
      <c r="AW712" s="794"/>
      <c r="AX712" s="795"/>
    </row>
    <row r="713" spans="1:50" ht="27" customHeight="1" x14ac:dyDescent="0.15">
      <c r="A713" s="628"/>
      <c r="B713" s="630"/>
      <c r="C713" s="933" t="s">
        <v>268</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07" t="s">
        <v>735</v>
      </c>
      <c r="AE713" s="308"/>
      <c r="AF713" s="649"/>
      <c r="AG713" s="89"/>
      <c r="AH713" s="90"/>
      <c r="AI713" s="90"/>
      <c r="AJ713" s="90"/>
      <c r="AK713" s="90"/>
      <c r="AL713" s="90"/>
      <c r="AM713" s="90"/>
      <c r="AN713" s="90"/>
      <c r="AO713" s="90"/>
      <c r="AP713" s="90"/>
      <c r="AQ713" s="90"/>
      <c r="AR713" s="90"/>
      <c r="AS713" s="90"/>
      <c r="AT713" s="90"/>
      <c r="AU713" s="90"/>
      <c r="AV713" s="90"/>
      <c r="AW713" s="90"/>
      <c r="AX713" s="91"/>
    </row>
    <row r="714" spans="1:50" ht="34.5" customHeight="1" x14ac:dyDescent="0.15">
      <c r="A714" s="631"/>
      <c r="B714" s="632"/>
      <c r="C714" s="633" t="s">
        <v>246</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0" t="s">
        <v>659</v>
      </c>
      <c r="AE714" s="791"/>
      <c r="AF714" s="792"/>
      <c r="AG714" s="722" t="s">
        <v>739</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247</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659</v>
      </c>
      <c r="AE715" s="591"/>
      <c r="AF715" s="642"/>
      <c r="AG715" s="728" t="s">
        <v>740</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735</v>
      </c>
      <c r="AE716" s="613"/>
      <c r="AF716" s="613"/>
      <c r="AG716" s="89"/>
      <c r="AH716" s="90"/>
      <c r="AI716" s="90"/>
      <c r="AJ716" s="90"/>
      <c r="AK716" s="90"/>
      <c r="AL716" s="90"/>
      <c r="AM716" s="90"/>
      <c r="AN716" s="90"/>
      <c r="AO716" s="90"/>
      <c r="AP716" s="90"/>
      <c r="AQ716" s="90"/>
      <c r="AR716" s="90"/>
      <c r="AS716" s="90"/>
      <c r="AT716" s="90"/>
      <c r="AU716" s="90"/>
      <c r="AV716" s="90"/>
      <c r="AW716" s="90"/>
      <c r="AX716" s="91"/>
    </row>
    <row r="717" spans="1:50" ht="30.75" customHeight="1" x14ac:dyDescent="0.15">
      <c r="A717" s="628"/>
      <c r="B717" s="630"/>
      <c r="C717" s="373" t="s">
        <v>195</v>
      </c>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c r="AA717" s="374"/>
      <c r="AB717" s="374"/>
      <c r="AC717" s="374"/>
      <c r="AD717" s="307" t="s">
        <v>659</v>
      </c>
      <c r="AE717" s="308"/>
      <c r="AF717" s="308"/>
      <c r="AG717" s="89" t="s">
        <v>741</v>
      </c>
      <c r="AH717" s="90"/>
      <c r="AI717" s="90"/>
      <c r="AJ717" s="90"/>
      <c r="AK717" s="90"/>
      <c r="AL717" s="90"/>
      <c r="AM717" s="90"/>
      <c r="AN717" s="90"/>
      <c r="AO717" s="90"/>
      <c r="AP717" s="90"/>
      <c r="AQ717" s="90"/>
      <c r="AR717" s="90"/>
      <c r="AS717" s="90"/>
      <c r="AT717" s="90"/>
      <c r="AU717" s="90"/>
      <c r="AV717" s="90"/>
      <c r="AW717" s="90"/>
      <c r="AX717" s="91"/>
    </row>
    <row r="718" spans="1:50" ht="30.75" customHeight="1" x14ac:dyDescent="0.15">
      <c r="A718" s="631"/>
      <c r="B718" s="632"/>
      <c r="C718" s="373" t="s">
        <v>43</v>
      </c>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c r="AA718" s="374"/>
      <c r="AB718" s="374"/>
      <c r="AC718" s="374"/>
      <c r="AD718" s="307" t="s">
        <v>659</v>
      </c>
      <c r="AE718" s="308"/>
      <c r="AF718" s="308"/>
      <c r="AG718" s="115" t="s">
        <v>742</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c r="AE719" s="591"/>
      <c r="AF719" s="591"/>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4"/>
      <c r="B720" s="765"/>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4"/>
      <c r="B721" s="765"/>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4"/>
      <c r="B722" s="765"/>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4"/>
      <c r="B723" s="765"/>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4"/>
      <c r="B724" s="765"/>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6"/>
      <c r="B725" s="767"/>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6" t="s">
        <v>47</v>
      </c>
      <c r="B726" s="785"/>
      <c r="C726" s="798" t="s">
        <v>52</v>
      </c>
      <c r="D726" s="820"/>
      <c r="E726" s="820"/>
      <c r="F726" s="821"/>
      <c r="G726" s="564" t="s">
        <v>749</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2" ht="67.5" customHeight="1" thickBot="1" x14ac:dyDescent="0.2">
      <c r="A727" s="786"/>
      <c r="B727" s="787"/>
      <c r="C727" s="734" t="s">
        <v>56</v>
      </c>
      <c r="D727" s="735"/>
      <c r="E727" s="735"/>
      <c r="F727" s="736"/>
      <c r="G727" s="562" t="s">
        <v>750</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2"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2" ht="67.5" customHeight="1" thickBot="1" x14ac:dyDescent="0.2">
      <c r="A729" s="620" t="s">
        <v>753</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2"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2" ht="67.5" customHeight="1" thickBot="1" x14ac:dyDescent="0.2">
      <c r="A731" s="659" t="s">
        <v>137</v>
      </c>
      <c r="B731" s="660"/>
      <c r="C731" s="660"/>
      <c r="D731" s="660"/>
      <c r="E731" s="661"/>
      <c r="F731" s="715" t="s">
        <v>755</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2"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2" ht="66" customHeight="1" thickBot="1" x14ac:dyDescent="0.2">
      <c r="A733" s="659" t="s">
        <v>137</v>
      </c>
      <c r="B733" s="660"/>
      <c r="C733" s="660"/>
      <c r="D733" s="660"/>
      <c r="E733" s="661"/>
      <c r="F733" s="623" t="s">
        <v>756</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2"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2"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2" ht="24.75" customHeight="1" x14ac:dyDescent="0.15">
      <c r="A736" s="636" t="s">
        <v>273</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c r="AZ736" s="10"/>
    </row>
    <row r="737" spans="1:51" ht="24.75" customHeight="1" x14ac:dyDescent="0.15">
      <c r="A737" s="976" t="s">
        <v>587</v>
      </c>
      <c r="B737" s="196"/>
      <c r="C737" s="196"/>
      <c r="D737" s="197"/>
      <c r="E737" s="940" t="s">
        <v>638</v>
      </c>
      <c r="F737" s="941"/>
      <c r="G737" s="941"/>
      <c r="H737" s="941"/>
      <c r="I737" s="941"/>
      <c r="J737" s="941"/>
      <c r="K737" s="941"/>
      <c r="L737" s="941"/>
      <c r="M737" s="941"/>
      <c r="N737" s="941"/>
      <c r="O737" s="941"/>
      <c r="P737" s="943"/>
      <c r="Q737" s="940"/>
      <c r="R737" s="941"/>
      <c r="S737" s="941"/>
      <c r="T737" s="941"/>
      <c r="U737" s="941"/>
      <c r="V737" s="941"/>
      <c r="W737" s="941"/>
      <c r="X737" s="941"/>
      <c r="Y737" s="941"/>
      <c r="Z737" s="941"/>
      <c r="AA737" s="941"/>
      <c r="AB737" s="943"/>
      <c r="AC737" s="940"/>
      <c r="AD737" s="941"/>
      <c r="AE737" s="941"/>
      <c r="AF737" s="941"/>
      <c r="AG737" s="941"/>
      <c r="AH737" s="941"/>
      <c r="AI737" s="941"/>
      <c r="AJ737" s="941"/>
      <c r="AK737" s="941"/>
      <c r="AL737" s="941"/>
      <c r="AM737" s="941"/>
      <c r="AN737" s="943"/>
      <c r="AO737" s="940"/>
      <c r="AP737" s="941"/>
      <c r="AQ737" s="941"/>
      <c r="AR737" s="941"/>
      <c r="AS737" s="941"/>
      <c r="AT737" s="941"/>
      <c r="AU737" s="941"/>
      <c r="AV737" s="941"/>
      <c r="AW737" s="941"/>
      <c r="AX737" s="942"/>
      <c r="AY737" s="82"/>
    </row>
    <row r="738" spans="1:51" ht="24.75" customHeight="1" x14ac:dyDescent="0.15">
      <c r="A738" s="346" t="s">
        <v>311</v>
      </c>
      <c r="B738" s="346"/>
      <c r="C738" s="346"/>
      <c r="D738" s="346"/>
      <c r="E738" s="940" t="s">
        <v>638</v>
      </c>
      <c r="F738" s="941"/>
      <c r="G738" s="941"/>
      <c r="H738" s="941"/>
      <c r="I738" s="941"/>
      <c r="J738" s="941"/>
      <c r="K738" s="941"/>
      <c r="L738" s="941"/>
      <c r="M738" s="941"/>
      <c r="N738" s="941"/>
      <c r="O738" s="941"/>
      <c r="P738" s="943"/>
      <c r="Q738" s="940"/>
      <c r="R738" s="941"/>
      <c r="S738" s="941"/>
      <c r="T738" s="941"/>
      <c r="U738" s="941"/>
      <c r="V738" s="941"/>
      <c r="W738" s="941"/>
      <c r="X738" s="941"/>
      <c r="Y738" s="941"/>
      <c r="Z738" s="941"/>
      <c r="AA738" s="941"/>
      <c r="AB738" s="943"/>
      <c r="AC738" s="940"/>
      <c r="AD738" s="941"/>
      <c r="AE738" s="941"/>
      <c r="AF738" s="941"/>
      <c r="AG738" s="941"/>
      <c r="AH738" s="941"/>
      <c r="AI738" s="941"/>
      <c r="AJ738" s="941"/>
      <c r="AK738" s="941"/>
      <c r="AL738" s="941"/>
      <c r="AM738" s="941"/>
      <c r="AN738" s="943"/>
      <c r="AO738" s="940"/>
      <c r="AP738" s="941"/>
      <c r="AQ738" s="941"/>
      <c r="AR738" s="941"/>
      <c r="AS738" s="941"/>
      <c r="AT738" s="941"/>
      <c r="AU738" s="941"/>
      <c r="AV738" s="941"/>
      <c r="AW738" s="941"/>
      <c r="AX738" s="942"/>
    </row>
    <row r="739" spans="1:51" ht="24.75" customHeight="1" x14ac:dyDescent="0.15">
      <c r="A739" s="346" t="s">
        <v>310</v>
      </c>
      <c r="B739" s="346"/>
      <c r="C739" s="346"/>
      <c r="D739" s="346"/>
      <c r="E739" s="940" t="s">
        <v>638</v>
      </c>
      <c r="F739" s="941"/>
      <c r="G739" s="941"/>
      <c r="H739" s="941"/>
      <c r="I739" s="941"/>
      <c r="J739" s="941"/>
      <c r="K739" s="941"/>
      <c r="L739" s="941"/>
      <c r="M739" s="941"/>
      <c r="N739" s="941"/>
      <c r="O739" s="941"/>
      <c r="P739" s="943"/>
      <c r="Q739" s="940"/>
      <c r="R739" s="941"/>
      <c r="S739" s="941"/>
      <c r="T739" s="941"/>
      <c r="U739" s="941"/>
      <c r="V739" s="941"/>
      <c r="W739" s="941"/>
      <c r="X739" s="941"/>
      <c r="Y739" s="941"/>
      <c r="Z739" s="941"/>
      <c r="AA739" s="941"/>
      <c r="AB739" s="943"/>
      <c r="AC739" s="940"/>
      <c r="AD739" s="941"/>
      <c r="AE739" s="941"/>
      <c r="AF739" s="941"/>
      <c r="AG739" s="941"/>
      <c r="AH739" s="941"/>
      <c r="AI739" s="941"/>
      <c r="AJ739" s="941"/>
      <c r="AK739" s="941"/>
      <c r="AL739" s="941"/>
      <c r="AM739" s="941"/>
      <c r="AN739" s="943"/>
      <c r="AO739" s="940"/>
      <c r="AP739" s="941"/>
      <c r="AQ739" s="941"/>
      <c r="AR739" s="941"/>
      <c r="AS739" s="941"/>
      <c r="AT739" s="941"/>
      <c r="AU739" s="941"/>
      <c r="AV739" s="941"/>
      <c r="AW739" s="941"/>
      <c r="AX739" s="942"/>
    </row>
    <row r="740" spans="1:51" ht="24.75" customHeight="1" x14ac:dyDescent="0.15">
      <c r="A740" s="346" t="s">
        <v>309</v>
      </c>
      <c r="B740" s="346"/>
      <c r="C740" s="346"/>
      <c r="D740" s="346"/>
      <c r="E740" s="940" t="s">
        <v>638</v>
      </c>
      <c r="F740" s="941"/>
      <c r="G740" s="941"/>
      <c r="H740" s="941"/>
      <c r="I740" s="941"/>
      <c r="J740" s="941"/>
      <c r="K740" s="941"/>
      <c r="L740" s="941"/>
      <c r="M740" s="941"/>
      <c r="N740" s="941"/>
      <c r="O740" s="941"/>
      <c r="P740" s="943"/>
      <c r="Q740" s="940"/>
      <c r="R740" s="941"/>
      <c r="S740" s="941"/>
      <c r="T740" s="941"/>
      <c r="U740" s="941"/>
      <c r="V740" s="941"/>
      <c r="W740" s="941"/>
      <c r="X740" s="941"/>
      <c r="Y740" s="941"/>
      <c r="Z740" s="941"/>
      <c r="AA740" s="941"/>
      <c r="AB740" s="943"/>
      <c r="AC740" s="940"/>
      <c r="AD740" s="941"/>
      <c r="AE740" s="941"/>
      <c r="AF740" s="941"/>
      <c r="AG740" s="941"/>
      <c r="AH740" s="941"/>
      <c r="AI740" s="941"/>
      <c r="AJ740" s="941"/>
      <c r="AK740" s="941"/>
      <c r="AL740" s="941"/>
      <c r="AM740" s="941"/>
      <c r="AN740" s="943"/>
      <c r="AO740" s="940"/>
      <c r="AP740" s="941"/>
      <c r="AQ740" s="941"/>
      <c r="AR740" s="941"/>
      <c r="AS740" s="941"/>
      <c r="AT740" s="941"/>
      <c r="AU740" s="941"/>
      <c r="AV740" s="941"/>
      <c r="AW740" s="941"/>
      <c r="AX740" s="942"/>
    </row>
    <row r="741" spans="1:51" ht="24.75" customHeight="1" x14ac:dyDescent="0.15">
      <c r="A741" s="346" t="s">
        <v>308</v>
      </c>
      <c r="B741" s="346"/>
      <c r="C741" s="346"/>
      <c r="D741" s="346"/>
      <c r="E741" s="940" t="s">
        <v>638</v>
      </c>
      <c r="F741" s="941"/>
      <c r="G741" s="941"/>
      <c r="H741" s="941"/>
      <c r="I741" s="941"/>
      <c r="J741" s="941"/>
      <c r="K741" s="941"/>
      <c r="L741" s="941"/>
      <c r="M741" s="941"/>
      <c r="N741" s="941"/>
      <c r="O741" s="941"/>
      <c r="P741" s="943"/>
      <c r="Q741" s="940"/>
      <c r="R741" s="941"/>
      <c r="S741" s="941"/>
      <c r="T741" s="941"/>
      <c r="U741" s="941"/>
      <c r="V741" s="941"/>
      <c r="W741" s="941"/>
      <c r="X741" s="941"/>
      <c r="Y741" s="941"/>
      <c r="Z741" s="941"/>
      <c r="AA741" s="941"/>
      <c r="AB741" s="943"/>
      <c r="AC741" s="940"/>
      <c r="AD741" s="941"/>
      <c r="AE741" s="941"/>
      <c r="AF741" s="941"/>
      <c r="AG741" s="941"/>
      <c r="AH741" s="941"/>
      <c r="AI741" s="941"/>
      <c r="AJ741" s="941"/>
      <c r="AK741" s="941"/>
      <c r="AL741" s="941"/>
      <c r="AM741" s="941"/>
      <c r="AN741" s="943"/>
      <c r="AO741" s="940"/>
      <c r="AP741" s="941"/>
      <c r="AQ741" s="941"/>
      <c r="AR741" s="941"/>
      <c r="AS741" s="941"/>
      <c r="AT741" s="941"/>
      <c r="AU741" s="941"/>
      <c r="AV741" s="941"/>
      <c r="AW741" s="941"/>
      <c r="AX741" s="942"/>
    </row>
    <row r="742" spans="1:51" ht="24.75" customHeight="1" x14ac:dyDescent="0.15">
      <c r="A742" s="346" t="s">
        <v>307</v>
      </c>
      <c r="B742" s="346"/>
      <c r="C742" s="346"/>
      <c r="D742" s="346"/>
      <c r="E742" s="940" t="s">
        <v>638</v>
      </c>
      <c r="F742" s="941"/>
      <c r="G742" s="941"/>
      <c r="H742" s="941"/>
      <c r="I742" s="941"/>
      <c r="J742" s="941"/>
      <c r="K742" s="941"/>
      <c r="L742" s="941"/>
      <c r="M742" s="941"/>
      <c r="N742" s="941"/>
      <c r="O742" s="941"/>
      <c r="P742" s="943"/>
      <c r="Q742" s="940"/>
      <c r="R742" s="941"/>
      <c r="S742" s="941"/>
      <c r="T742" s="941"/>
      <c r="U742" s="941"/>
      <c r="V742" s="941"/>
      <c r="W742" s="941"/>
      <c r="X742" s="941"/>
      <c r="Y742" s="941"/>
      <c r="Z742" s="941"/>
      <c r="AA742" s="941"/>
      <c r="AB742" s="943"/>
      <c r="AC742" s="940"/>
      <c r="AD742" s="941"/>
      <c r="AE742" s="941"/>
      <c r="AF742" s="941"/>
      <c r="AG742" s="941"/>
      <c r="AH742" s="941"/>
      <c r="AI742" s="941"/>
      <c r="AJ742" s="941"/>
      <c r="AK742" s="941"/>
      <c r="AL742" s="941"/>
      <c r="AM742" s="941"/>
      <c r="AN742" s="943"/>
      <c r="AO742" s="940"/>
      <c r="AP742" s="941"/>
      <c r="AQ742" s="941"/>
      <c r="AR742" s="941"/>
      <c r="AS742" s="941"/>
      <c r="AT742" s="941"/>
      <c r="AU742" s="941"/>
      <c r="AV742" s="941"/>
      <c r="AW742" s="941"/>
      <c r="AX742" s="942"/>
    </row>
    <row r="743" spans="1:51" ht="24.75" customHeight="1" x14ac:dyDescent="0.15">
      <c r="A743" s="346" t="s">
        <v>306</v>
      </c>
      <c r="B743" s="346"/>
      <c r="C743" s="346"/>
      <c r="D743" s="346"/>
      <c r="E743" s="940" t="s">
        <v>638</v>
      </c>
      <c r="F743" s="941"/>
      <c r="G743" s="941"/>
      <c r="H743" s="941"/>
      <c r="I743" s="941"/>
      <c r="J743" s="941"/>
      <c r="K743" s="941"/>
      <c r="L743" s="941"/>
      <c r="M743" s="941"/>
      <c r="N743" s="941"/>
      <c r="O743" s="941"/>
      <c r="P743" s="943"/>
      <c r="Q743" s="940"/>
      <c r="R743" s="941"/>
      <c r="S743" s="941"/>
      <c r="T743" s="941"/>
      <c r="U743" s="941"/>
      <c r="V743" s="941"/>
      <c r="W743" s="941"/>
      <c r="X743" s="941"/>
      <c r="Y743" s="941"/>
      <c r="Z743" s="941"/>
      <c r="AA743" s="941"/>
      <c r="AB743" s="943"/>
      <c r="AC743" s="940"/>
      <c r="AD743" s="941"/>
      <c r="AE743" s="941"/>
      <c r="AF743" s="941"/>
      <c r="AG743" s="941"/>
      <c r="AH743" s="941"/>
      <c r="AI743" s="941"/>
      <c r="AJ743" s="941"/>
      <c r="AK743" s="941"/>
      <c r="AL743" s="941"/>
      <c r="AM743" s="941"/>
      <c r="AN743" s="943"/>
      <c r="AO743" s="940"/>
      <c r="AP743" s="941"/>
      <c r="AQ743" s="941"/>
      <c r="AR743" s="941"/>
      <c r="AS743" s="941"/>
      <c r="AT743" s="941"/>
      <c r="AU743" s="941"/>
      <c r="AV743" s="941"/>
      <c r="AW743" s="941"/>
      <c r="AX743" s="942"/>
    </row>
    <row r="744" spans="1:51" ht="24.75" customHeight="1" x14ac:dyDescent="0.15">
      <c r="A744" s="346" t="s">
        <v>305</v>
      </c>
      <c r="B744" s="346"/>
      <c r="C744" s="346"/>
      <c r="D744" s="346"/>
      <c r="E744" s="940" t="s">
        <v>638</v>
      </c>
      <c r="F744" s="941"/>
      <c r="G744" s="941"/>
      <c r="H744" s="941"/>
      <c r="I744" s="941"/>
      <c r="J744" s="941"/>
      <c r="K744" s="941"/>
      <c r="L744" s="941"/>
      <c r="M744" s="941"/>
      <c r="N744" s="941"/>
      <c r="O744" s="941"/>
      <c r="P744" s="943"/>
      <c r="Q744" s="940"/>
      <c r="R744" s="941"/>
      <c r="S744" s="941"/>
      <c r="T744" s="941"/>
      <c r="U744" s="941"/>
      <c r="V744" s="941"/>
      <c r="W744" s="941"/>
      <c r="X744" s="941"/>
      <c r="Y744" s="941"/>
      <c r="Z744" s="941"/>
      <c r="AA744" s="941"/>
      <c r="AB744" s="943"/>
      <c r="AC744" s="940"/>
      <c r="AD744" s="941"/>
      <c r="AE744" s="941"/>
      <c r="AF744" s="941"/>
      <c r="AG744" s="941"/>
      <c r="AH744" s="941"/>
      <c r="AI744" s="941"/>
      <c r="AJ744" s="941"/>
      <c r="AK744" s="941"/>
      <c r="AL744" s="941"/>
      <c r="AM744" s="941"/>
      <c r="AN744" s="943"/>
      <c r="AO744" s="940"/>
      <c r="AP744" s="941"/>
      <c r="AQ744" s="941"/>
      <c r="AR744" s="941"/>
      <c r="AS744" s="941"/>
      <c r="AT744" s="941"/>
      <c r="AU744" s="941"/>
      <c r="AV744" s="941"/>
      <c r="AW744" s="941"/>
      <c r="AX744" s="942"/>
    </row>
    <row r="745" spans="1:51" ht="24.75" customHeight="1" x14ac:dyDescent="0.15">
      <c r="A745" s="346" t="s">
        <v>304</v>
      </c>
      <c r="B745" s="346"/>
      <c r="C745" s="346"/>
      <c r="D745" s="346"/>
      <c r="E745" s="977" t="s">
        <v>638</v>
      </c>
      <c r="F745" s="978"/>
      <c r="G745" s="978"/>
      <c r="H745" s="978"/>
      <c r="I745" s="978"/>
      <c r="J745" s="978"/>
      <c r="K745" s="978"/>
      <c r="L745" s="978"/>
      <c r="M745" s="978"/>
      <c r="N745" s="978"/>
      <c r="O745" s="978"/>
      <c r="P745" s="979"/>
      <c r="Q745" s="977"/>
      <c r="R745" s="978"/>
      <c r="S745" s="978"/>
      <c r="T745" s="978"/>
      <c r="U745" s="978"/>
      <c r="V745" s="978"/>
      <c r="W745" s="978"/>
      <c r="X745" s="978"/>
      <c r="Y745" s="978"/>
      <c r="Z745" s="978"/>
      <c r="AA745" s="978"/>
      <c r="AB745" s="979"/>
      <c r="AC745" s="977"/>
      <c r="AD745" s="978"/>
      <c r="AE745" s="978"/>
      <c r="AF745" s="978"/>
      <c r="AG745" s="978"/>
      <c r="AH745" s="978"/>
      <c r="AI745" s="978"/>
      <c r="AJ745" s="978"/>
      <c r="AK745" s="978"/>
      <c r="AL745" s="978"/>
      <c r="AM745" s="978"/>
      <c r="AN745" s="979"/>
      <c r="AO745" s="940"/>
      <c r="AP745" s="941"/>
      <c r="AQ745" s="941"/>
      <c r="AR745" s="941"/>
      <c r="AS745" s="941"/>
      <c r="AT745" s="941"/>
      <c r="AU745" s="941"/>
      <c r="AV745" s="941"/>
      <c r="AW745" s="941"/>
      <c r="AX745" s="942"/>
    </row>
    <row r="746" spans="1:51" ht="24.75" customHeight="1" x14ac:dyDescent="0.15">
      <c r="A746" s="346" t="s">
        <v>460</v>
      </c>
      <c r="B746" s="346"/>
      <c r="C746" s="346"/>
      <c r="D746" s="346"/>
      <c r="E746" s="946" t="s">
        <v>626</v>
      </c>
      <c r="F746" s="944"/>
      <c r="G746" s="944"/>
      <c r="H746" s="85" t="str">
        <f>IF(E746="","","-")</f>
        <v>-</v>
      </c>
      <c r="I746" s="944" t="s">
        <v>658</v>
      </c>
      <c r="J746" s="944"/>
      <c r="K746" s="85" t="str">
        <f>IF(I746="","","-")</f>
        <v>-</v>
      </c>
      <c r="L746" s="945">
        <v>14</v>
      </c>
      <c r="M746" s="945"/>
      <c r="N746" s="85" t="str">
        <f>IF(O746="","","-")</f>
        <v/>
      </c>
      <c r="O746" s="947"/>
      <c r="P746" s="948"/>
      <c r="Q746" s="946"/>
      <c r="R746" s="944"/>
      <c r="S746" s="944"/>
      <c r="T746" s="85" t="str">
        <f>IF(Q746="","","-")</f>
        <v/>
      </c>
      <c r="U746" s="944"/>
      <c r="V746" s="944"/>
      <c r="W746" s="85" t="str">
        <f>IF(U746="","","-")</f>
        <v/>
      </c>
      <c r="X746" s="945"/>
      <c r="Y746" s="945"/>
      <c r="Z746" s="85" t="str">
        <f>IF(AA746="","","-")</f>
        <v/>
      </c>
      <c r="AA746" s="947"/>
      <c r="AB746" s="948"/>
      <c r="AC746" s="946"/>
      <c r="AD746" s="944"/>
      <c r="AE746" s="944"/>
      <c r="AF746" s="85" t="str">
        <f>IF(AC746="","","-")</f>
        <v/>
      </c>
      <c r="AG746" s="944"/>
      <c r="AH746" s="944"/>
      <c r="AI746" s="85" t="str">
        <f>IF(AG746="","","-")</f>
        <v/>
      </c>
      <c r="AJ746" s="945"/>
      <c r="AK746" s="945"/>
      <c r="AL746" s="85" t="str">
        <f>IF(AM746="","","-")</f>
        <v/>
      </c>
      <c r="AM746" s="947"/>
      <c r="AN746" s="948"/>
      <c r="AO746" s="946"/>
      <c r="AP746" s="944"/>
      <c r="AQ746" s="85" t="str">
        <f>IF(AO746="","","-")</f>
        <v/>
      </c>
      <c r="AR746" s="944"/>
      <c r="AS746" s="944"/>
      <c r="AT746" s="85" t="str">
        <f>IF(AR746="","","-")</f>
        <v/>
      </c>
      <c r="AU746" s="945"/>
      <c r="AV746" s="945"/>
      <c r="AW746" s="85" t="str">
        <f>IF(AX746="","","-")</f>
        <v/>
      </c>
      <c r="AX746" s="88"/>
    </row>
    <row r="747" spans="1:51" ht="24.75" customHeight="1" x14ac:dyDescent="0.15">
      <c r="A747" s="346" t="s">
        <v>423</v>
      </c>
      <c r="B747" s="346"/>
      <c r="C747" s="346"/>
      <c r="D747" s="346"/>
      <c r="E747" s="946" t="s">
        <v>626</v>
      </c>
      <c r="F747" s="944"/>
      <c r="G747" s="944"/>
      <c r="H747" s="85" t="str">
        <f>IF(E747="","","-")</f>
        <v>-</v>
      </c>
      <c r="I747" s="944" t="s">
        <v>660</v>
      </c>
      <c r="J747" s="944"/>
      <c r="K747" s="85" t="str">
        <f>IF(I747="","","-")</f>
        <v>-</v>
      </c>
      <c r="L747" s="945">
        <v>8</v>
      </c>
      <c r="M747" s="945"/>
      <c r="N747" s="85" t="str">
        <f>IF(O747="","","-")</f>
        <v/>
      </c>
      <c r="O747" s="947"/>
      <c r="P747" s="948"/>
      <c r="Q747" s="946"/>
      <c r="R747" s="944"/>
      <c r="S747" s="944"/>
      <c r="T747" s="85" t="str">
        <f>IF(Q747="","","-")</f>
        <v/>
      </c>
      <c r="U747" s="944"/>
      <c r="V747" s="944"/>
      <c r="W747" s="85" t="str">
        <f>IF(U747="","","-")</f>
        <v/>
      </c>
      <c r="X747" s="945"/>
      <c r="Y747" s="945"/>
      <c r="Z747" s="85" t="str">
        <f>IF(AA747="","","-")</f>
        <v/>
      </c>
      <c r="AA747" s="947"/>
      <c r="AB747" s="948"/>
      <c r="AC747" s="946"/>
      <c r="AD747" s="944"/>
      <c r="AE747" s="944"/>
      <c r="AF747" s="85" t="str">
        <f>IF(AC747="","","-")</f>
        <v/>
      </c>
      <c r="AG747" s="944"/>
      <c r="AH747" s="944"/>
      <c r="AI747" s="85" t="str">
        <f>IF(AG747="","","-")</f>
        <v/>
      </c>
      <c r="AJ747" s="945"/>
      <c r="AK747" s="945"/>
      <c r="AL747" s="85" t="str">
        <f>IF(AM747="","","-")</f>
        <v/>
      </c>
      <c r="AM747" s="947"/>
      <c r="AN747" s="948"/>
      <c r="AO747" s="946"/>
      <c r="AP747" s="944"/>
      <c r="AQ747" s="85" t="str">
        <f>IF(AO747="","","-")</f>
        <v/>
      </c>
      <c r="AR747" s="944"/>
      <c r="AS747" s="944"/>
      <c r="AT747" s="85" t="str">
        <f>IF(AR747="","","-")</f>
        <v/>
      </c>
      <c r="AU747" s="945"/>
      <c r="AV747" s="945"/>
      <c r="AW747" s="85" t="str">
        <f>IF(AX747="","","-")</f>
        <v/>
      </c>
      <c r="AX747" s="88"/>
    </row>
    <row r="748" spans="1:51" ht="28.35" customHeight="1" x14ac:dyDescent="0.15">
      <c r="A748" s="600" t="s">
        <v>298</v>
      </c>
      <c r="B748" s="601"/>
      <c r="C748" s="601"/>
      <c r="D748" s="601"/>
      <c r="E748" s="601"/>
      <c r="F748" s="602"/>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0"/>
      <c r="B749" s="601"/>
      <c r="C749" s="601"/>
      <c r="D749" s="601"/>
      <c r="E749" s="601"/>
      <c r="F749" s="602"/>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0"/>
      <c r="B750" s="601"/>
      <c r="C750" s="601"/>
      <c r="D750" s="601"/>
      <c r="E750" s="601"/>
      <c r="F750" s="602"/>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0"/>
      <c r="B751" s="601"/>
      <c r="C751" s="601"/>
      <c r="D751" s="601"/>
      <c r="E751" s="601"/>
      <c r="F751" s="602"/>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0"/>
      <c r="B752" s="601"/>
      <c r="C752" s="601"/>
      <c r="D752" s="601"/>
      <c r="E752" s="601"/>
      <c r="F752" s="602"/>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0"/>
      <c r="B753" s="601"/>
      <c r="C753" s="601"/>
      <c r="D753" s="601"/>
      <c r="E753" s="601"/>
      <c r="F753" s="602"/>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0"/>
      <c r="B754" s="601"/>
      <c r="C754" s="601"/>
      <c r="D754" s="601"/>
      <c r="E754" s="601"/>
      <c r="F754" s="602"/>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0"/>
      <c r="B755" s="601"/>
      <c r="C755" s="601"/>
      <c r="D755" s="601"/>
      <c r="E755" s="601"/>
      <c r="F755" s="602"/>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0"/>
      <c r="B756" s="601"/>
      <c r="C756" s="601"/>
      <c r="D756" s="601"/>
      <c r="E756" s="601"/>
      <c r="F756" s="602"/>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0"/>
      <c r="B757" s="601"/>
      <c r="C757" s="601"/>
      <c r="D757" s="601"/>
      <c r="E757" s="601"/>
      <c r="F757" s="602"/>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0"/>
      <c r="B758" s="601"/>
      <c r="C758" s="601"/>
      <c r="D758" s="601"/>
      <c r="E758" s="601"/>
      <c r="F758" s="602"/>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0"/>
      <c r="B759" s="601"/>
      <c r="C759" s="601"/>
      <c r="D759" s="601"/>
      <c r="E759" s="601"/>
      <c r="F759" s="602"/>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0"/>
      <c r="B760" s="601"/>
      <c r="C760" s="601"/>
      <c r="D760" s="601"/>
      <c r="E760" s="601"/>
      <c r="F760" s="602"/>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0"/>
      <c r="B761" s="601"/>
      <c r="C761" s="601"/>
      <c r="D761" s="601"/>
      <c r="E761" s="601"/>
      <c r="F761" s="602"/>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0"/>
      <c r="B762" s="601"/>
      <c r="C762" s="601"/>
      <c r="D762" s="601"/>
      <c r="E762" s="601"/>
      <c r="F762" s="602"/>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0"/>
      <c r="B763" s="601"/>
      <c r="C763" s="601"/>
      <c r="D763" s="601"/>
      <c r="E763" s="601"/>
      <c r="F763" s="602"/>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0"/>
      <c r="B764" s="601"/>
      <c r="C764" s="601"/>
      <c r="D764" s="601"/>
      <c r="E764" s="601"/>
      <c r="F764" s="602"/>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8.35" customHeight="1" x14ac:dyDescent="0.15">
      <c r="A765" s="600"/>
      <c r="B765" s="601"/>
      <c r="C765" s="601"/>
      <c r="D765" s="601"/>
      <c r="E765" s="601"/>
      <c r="F765" s="602"/>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8.35" customHeight="1" x14ac:dyDescent="0.15">
      <c r="A766" s="600"/>
      <c r="B766" s="601"/>
      <c r="C766" s="601"/>
      <c r="D766" s="601"/>
      <c r="E766" s="601"/>
      <c r="F766" s="602"/>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8.35" customHeight="1" x14ac:dyDescent="0.15">
      <c r="A767" s="600"/>
      <c r="B767" s="601"/>
      <c r="C767" s="601"/>
      <c r="D767" s="601"/>
      <c r="E767" s="601"/>
      <c r="F767" s="602"/>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0"/>
      <c r="B768" s="601"/>
      <c r="C768" s="601"/>
      <c r="D768" s="601"/>
      <c r="E768" s="601"/>
      <c r="F768" s="602"/>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0"/>
      <c r="B769" s="601"/>
      <c r="C769" s="601"/>
      <c r="D769" s="601"/>
      <c r="E769" s="601"/>
      <c r="F769" s="602"/>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00"/>
      <c r="B770" s="601"/>
      <c r="C770" s="601"/>
      <c r="D770" s="601"/>
      <c r="E770" s="601"/>
      <c r="F770" s="602"/>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00"/>
      <c r="B771" s="601"/>
      <c r="C771" s="601"/>
      <c r="D771" s="601"/>
      <c r="E771" s="601"/>
      <c r="F771" s="602"/>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0"/>
      <c r="B772" s="601"/>
      <c r="C772" s="601"/>
      <c r="D772" s="601"/>
      <c r="E772" s="601"/>
      <c r="F772" s="602"/>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0"/>
      <c r="B773" s="601"/>
      <c r="C773" s="601"/>
      <c r="D773" s="601"/>
      <c r="E773" s="601"/>
      <c r="F773" s="602"/>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0"/>
      <c r="B774" s="601"/>
      <c r="C774" s="601"/>
      <c r="D774" s="601"/>
      <c r="E774" s="601"/>
      <c r="F774" s="602"/>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0"/>
      <c r="B775" s="601"/>
      <c r="C775" s="601"/>
      <c r="D775" s="601"/>
      <c r="E775" s="601"/>
      <c r="F775" s="602"/>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0"/>
      <c r="B776" s="601"/>
      <c r="C776" s="601"/>
      <c r="D776" s="601"/>
      <c r="E776" s="601"/>
      <c r="F776" s="602"/>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0"/>
      <c r="B777" s="601"/>
      <c r="C777" s="601"/>
      <c r="D777" s="601"/>
      <c r="E777" s="601"/>
      <c r="F777" s="602"/>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0"/>
      <c r="B778" s="601"/>
      <c r="C778" s="601"/>
      <c r="D778" s="601"/>
      <c r="E778" s="601"/>
      <c r="F778" s="602"/>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0"/>
      <c r="B779" s="601"/>
      <c r="C779" s="601"/>
      <c r="D779" s="601"/>
      <c r="E779" s="601"/>
      <c r="F779" s="602"/>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0"/>
      <c r="B780" s="601"/>
      <c r="C780" s="601"/>
      <c r="D780" s="601"/>
      <c r="E780" s="601"/>
      <c r="F780" s="602"/>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0"/>
      <c r="B781" s="601"/>
      <c r="C781" s="601"/>
      <c r="D781" s="601"/>
      <c r="E781" s="601"/>
      <c r="F781" s="602"/>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0"/>
      <c r="B782" s="601"/>
      <c r="C782" s="601"/>
      <c r="D782" s="601"/>
      <c r="E782" s="601"/>
      <c r="F782" s="602"/>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0"/>
      <c r="B783" s="601"/>
      <c r="C783" s="601"/>
      <c r="D783" s="601"/>
      <c r="E783" s="601"/>
      <c r="F783" s="602"/>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0"/>
      <c r="B784" s="601"/>
      <c r="C784" s="601"/>
      <c r="D784" s="601"/>
      <c r="E784" s="601"/>
      <c r="F784" s="602"/>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0"/>
      <c r="B785" s="601"/>
      <c r="C785" s="601"/>
      <c r="D785" s="601"/>
      <c r="E785" s="601"/>
      <c r="F785" s="602"/>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3"/>
      <c r="B786" s="604"/>
      <c r="C786" s="604"/>
      <c r="D786" s="604"/>
      <c r="E786" s="604"/>
      <c r="F786" s="60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4" t="s">
        <v>300</v>
      </c>
      <c r="B787" s="615"/>
      <c r="C787" s="615"/>
      <c r="D787" s="615"/>
      <c r="E787" s="615"/>
      <c r="F787" s="616"/>
      <c r="G787" s="581" t="s">
        <v>662</v>
      </c>
      <c r="H787" s="582"/>
      <c r="I787" s="582"/>
      <c r="J787" s="582"/>
      <c r="K787" s="582"/>
      <c r="L787" s="582"/>
      <c r="M787" s="582"/>
      <c r="N787" s="582"/>
      <c r="O787" s="582"/>
      <c r="P787" s="582"/>
      <c r="Q787" s="582"/>
      <c r="R787" s="582"/>
      <c r="S787" s="582"/>
      <c r="T787" s="582"/>
      <c r="U787" s="582"/>
      <c r="V787" s="582"/>
      <c r="W787" s="582"/>
      <c r="X787" s="582"/>
      <c r="Y787" s="582"/>
      <c r="Z787" s="582"/>
      <c r="AA787" s="582"/>
      <c r="AB787" s="583"/>
      <c r="AC787" s="581" t="s">
        <v>703</v>
      </c>
      <c r="AD787" s="582"/>
      <c r="AE787" s="582"/>
      <c r="AF787" s="582"/>
      <c r="AG787" s="582"/>
      <c r="AH787" s="582"/>
      <c r="AI787" s="582"/>
      <c r="AJ787" s="582"/>
      <c r="AK787" s="582"/>
      <c r="AL787" s="582"/>
      <c r="AM787" s="582"/>
      <c r="AN787" s="582"/>
      <c r="AO787" s="582"/>
      <c r="AP787" s="582"/>
      <c r="AQ787" s="582"/>
      <c r="AR787" s="582"/>
      <c r="AS787" s="582"/>
      <c r="AT787" s="582"/>
      <c r="AU787" s="582"/>
      <c r="AV787" s="582"/>
      <c r="AW787" s="582"/>
      <c r="AX787" s="779"/>
    </row>
    <row r="788" spans="1:51" ht="24.75" customHeight="1" x14ac:dyDescent="0.15">
      <c r="A788" s="617"/>
      <c r="B788" s="618"/>
      <c r="C788" s="618"/>
      <c r="D788" s="618"/>
      <c r="E788" s="618"/>
      <c r="F788" s="619"/>
      <c r="G788" s="798" t="s">
        <v>17</v>
      </c>
      <c r="H788" s="654"/>
      <c r="I788" s="654"/>
      <c r="J788" s="654"/>
      <c r="K788" s="654"/>
      <c r="L788" s="653" t="s">
        <v>18</v>
      </c>
      <c r="M788" s="654"/>
      <c r="N788" s="654"/>
      <c r="O788" s="654"/>
      <c r="P788" s="654"/>
      <c r="Q788" s="654"/>
      <c r="R788" s="654"/>
      <c r="S788" s="654"/>
      <c r="T788" s="654"/>
      <c r="U788" s="654"/>
      <c r="V788" s="654"/>
      <c r="W788" s="654"/>
      <c r="X788" s="655"/>
      <c r="Y788" s="639" t="s">
        <v>19</v>
      </c>
      <c r="Z788" s="640"/>
      <c r="AA788" s="640"/>
      <c r="AB788" s="784"/>
      <c r="AC788" s="798" t="s">
        <v>17</v>
      </c>
      <c r="AD788" s="654"/>
      <c r="AE788" s="654"/>
      <c r="AF788" s="654"/>
      <c r="AG788" s="654"/>
      <c r="AH788" s="653" t="s">
        <v>18</v>
      </c>
      <c r="AI788" s="654"/>
      <c r="AJ788" s="654"/>
      <c r="AK788" s="654"/>
      <c r="AL788" s="654"/>
      <c r="AM788" s="654"/>
      <c r="AN788" s="654"/>
      <c r="AO788" s="654"/>
      <c r="AP788" s="654"/>
      <c r="AQ788" s="654"/>
      <c r="AR788" s="654"/>
      <c r="AS788" s="654"/>
      <c r="AT788" s="655"/>
      <c r="AU788" s="639" t="s">
        <v>19</v>
      </c>
      <c r="AV788" s="640"/>
      <c r="AW788" s="640"/>
      <c r="AX788" s="641"/>
    </row>
    <row r="789" spans="1:51" ht="24.75" customHeight="1" x14ac:dyDescent="0.15">
      <c r="A789" s="617"/>
      <c r="B789" s="618"/>
      <c r="C789" s="618"/>
      <c r="D789" s="618"/>
      <c r="E789" s="618"/>
      <c r="F789" s="619"/>
      <c r="G789" s="656" t="s">
        <v>666</v>
      </c>
      <c r="H789" s="657"/>
      <c r="I789" s="657"/>
      <c r="J789" s="657"/>
      <c r="K789" s="658"/>
      <c r="L789" s="650" t="s">
        <v>666</v>
      </c>
      <c r="M789" s="651"/>
      <c r="N789" s="651"/>
      <c r="O789" s="651"/>
      <c r="P789" s="651"/>
      <c r="Q789" s="651"/>
      <c r="R789" s="651"/>
      <c r="S789" s="651"/>
      <c r="T789" s="651"/>
      <c r="U789" s="651"/>
      <c r="V789" s="651"/>
      <c r="W789" s="651"/>
      <c r="X789" s="652"/>
      <c r="Y789" s="370">
        <v>170</v>
      </c>
      <c r="Z789" s="371"/>
      <c r="AA789" s="371"/>
      <c r="AB789" s="788"/>
      <c r="AC789" s="656" t="s">
        <v>718</v>
      </c>
      <c r="AD789" s="657"/>
      <c r="AE789" s="657"/>
      <c r="AF789" s="657"/>
      <c r="AG789" s="658"/>
      <c r="AH789" s="650" t="s">
        <v>719</v>
      </c>
      <c r="AI789" s="651"/>
      <c r="AJ789" s="651"/>
      <c r="AK789" s="651"/>
      <c r="AL789" s="651"/>
      <c r="AM789" s="651"/>
      <c r="AN789" s="651"/>
      <c r="AO789" s="651"/>
      <c r="AP789" s="651"/>
      <c r="AQ789" s="651"/>
      <c r="AR789" s="651"/>
      <c r="AS789" s="651"/>
      <c r="AT789" s="652"/>
      <c r="AU789" s="370">
        <v>60</v>
      </c>
      <c r="AV789" s="371"/>
      <c r="AW789" s="371"/>
      <c r="AX789" s="372"/>
    </row>
    <row r="790" spans="1:51" ht="24.75" customHeight="1" x14ac:dyDescent="0.15">
      <c r="A790" s="617"/>
      <c r="B790" s="618"/>
      <c r="C790" s="618"/>
      <c r="D790" s="618"/>
      <c r="E790" s="618"/>
      <c r="F790" s="619"/>
      <c r="G790" s="592" t="s">
        <v>667</v>
      </c>
      <c r="H790" s="593"/>
      <c r="I790" s="593"/>
      <c r="J790" s="593"/>
      <c r="K790" s="594"/>
      <c r="L790" s="584" t="s">
        <v>668</v>
      </c>
      <c r="M790" s="585"/>
      <c r="N790" s="585"/>
      <c r="O790" s="585"/>
      <c r="P790" s="585"/>
      <c r="Q790" s="585"/>
      <c r="R790" s="585"/>
      <c r="S790" s="585"/>
      <c r="T790" s="585"/>
      <c r="U790" s="585"/>
      <c r="V790" s="585"/>
      <c r="W790" s="585"/>
      <c r="X790" s="586"/>
      <c r="Y790" s="587">
        <v>60</v>
      </c>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1" ht="24.75" customHeight="1" x14ac:dyDescent="0.15">
      <c r="A791" s="617"/>
      <c r="B791" s="618"/>
      <c r="C791" s="618"/>
      <c r="D791" s="618"/>
      <c r="E791" s="618"/>
      <c r="F791" s="619"/>
      <c r="G791" s="592" t="s">
        <v>669</v>
      </c>
      <c r="H791" s="593"/>
      <c r="I791" s="593"/>
      <c r="J791" s="593"/>
      <c r="K791" s="594"/>
      <c r="L791" s="584" t="s">
        <v>670</v>
      </c>
      <c r="M791" s="585"/>
      <c r="N791" s="585"/>
      <c r="O791" s="585"/>
      <c r="P791" s="585"/>
      <c r="Q791" s="585"/>
      <c r="R791" s="585"/>
      <c r="S791" s="585"/>
      <c r="T791" s="585"/>
      <c r="U791" s="585"/>
      <c r="V791" s="585"/>
      <c r="W791" s="585"/>
      <c r="X791" s="586"/>
      <c r="Y791" s="587">
        <v>13</v>
      </c>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1" ht="24.75" customHeight="1" x14ac:dyDescent="0.15">
      <c r="A792" s="617"/>
      <c r="B792" s="618"/>
      <c r="C792" s="618"/>
      <c r="D792" s="618"/>
      <c r="E792" s="618"/>
      <c r="F792" s="619"/>
      <c r="G792" s="592" t="s">
        <v>671</v>
      </c>
      <c r="H792" s="593"/>
      <c r="I792" s="593"/>
      <c r="J792" s="593"/>
      <c r="K792" s="594"/>
      <c r="L792" s="584" t="s">
        <v>672</v>
      </c>
      <c r="M792" s="585"/>
      <c r="N792" s="585"/>
      <c r="O792" s="585"/>
      <c r="P792" s="585"/>
      <c r="Q792" s="585"/>
      <c r="R792" s="585"/>
      <c r="S792" s="585"/>
      <c r="T792" s="585"/>
      <c r="U792" s="585"/>
      <c r="V792" s="585"/>
      <c r="W792" s="585"/>
      <c r="X792" s="586"/>
      <c r="Y792" s="587">
        <v>3</v>
      </c>
      <c r="Z792" s="588"/>
      <c r="AA792" s="588"/>
      <c r="AB792" s="598"/>
      <c r="AC792" s="592"/>
      <c r="AD792" s="593"/>
      <c r="AE792" s="593"/>
      <c r="AF792" s="593"/>
      <c r="AG792" s="594"/>
      <c r="AH792" s="584"/>
      <c r="AI792" s="585"/>
      <c r="AJ792" s="585"/>
      <c r="AK792" s="585"/>
      <c r="AL792" s="585"/>
      <c r="AM792" s="585"/>
      <c r="AN792" s="585"/>
      <c r="AO792" s="585"/>
      <c r="AP792" s="585"/>
      <c r="AQ792" s="585"/>
      <c r="AR792" s="585"/>
      <c r="AS792" s="585"/>
      <c r="AT792" s="586"/>
      <c r="AU792" s="587"/>
      <c r="AV792" s="588"/>
      <c r="AW792" s="588"/>
      <c r="AX792" s="589"/>
    </row>
    <row r="793" spans="1:51" ht="24.75" customHeight="1" x14ac:dyDescent="0.15">
      <c r="A793" s="617"/>
      <c r="B793" s="618"/>
      <c r="C793" s="618"/>
      <c r="D793" s="618"/>
      <c r="E793" s="618"/>
      <c r="F793" s="619"/>
      <c r="G793" s="592" t="s">
        <v>673</v>
      </c>
      <c r="H793" s="593"/>
      <c r="I793" s="593"/>
      <c r="J793" s="593"/>
      <c r="K793" s="594"/>
      <c r="L793" s="584" t="s">
        <v>674</v>
      </c>
      <c r="M793" s="585"/>
      <c r="N793" s="585"/>
      <c r="O793" s="585"/>
      <c r="P793" s="585"/>
      <c r="Q793" s="585"/>
      <c r="R793" s="585"/>
      <c r="S793" s="585"/>
      <c r="T793" s="585"/>
      <c r="U793" s="585"/>
      <c r="V793" s="585"/>
      <c r="W793" s="585"/>
      <c r="X793" s="586"/>
      <c r="Y793" s="587">
        <v>2</v>
      </c>
      <c r="Z793" s="588"/>
      <c r="AA793" s="588"/>
      <c r="AB793" s="598"/>
      <c r="AC793" s="592"/>
      <c r="AD793" s="593"/>
      <c r="AE793" s="593"/>
      <c r="AF793" s="593"/>
      <c r="AG793" s="594"/>
      <c r="AH793" s="584"/>
      <c r="AI793" s="585"/>
      <c r="AJ793" s="585"/>
      <c r="AK793" s="585"/>
      <c r="AL793" s="585"/>
      <c r="AM793" s="585"/>
      <c r="AN793" s="585"/>
      <c r="AO793" s="585"/>
      <c r="AP793" s="585"/>
      <c r="AQ793" s="585"/>
      <c r="AR793" s="585"/>
      <c r="AS793" s="585"/>
      <c r="AT793" s="586"/>
      <c r="AU793" s="587"/>
      <c r="AV793" s="588"/>
      <c r="AW793" s="588"/>
      <c r="AX793" s="589"/>
    </row>
    <row r="794" spans="1:51" ht="24.75" customHeight="1" x14ac:dyDescent="0.15">
      <c r="A794" s="617"/>
      <c r="B794" s="618"/>
      <c r="C794" s="618"/>
      <c r="D794" s="618"/>
      <c r="E794" s="618"/>
      <c r="F794" s="619"/>
      <c r="G794" s="592" t="s">
        <v>675</v>
      </c>
      <c r="H794" s="593"/>
      <c r="I794" s="593"/>
      <c r="J794" s="593"/>
      <c r="K794" s="594"/>
      <c r="L794" s="584" t="s">
        <v>678</v>
      </c>
      <c r="M794" s="585"/>
      <c r="N794" s="585"/>
      <c r="O794" s="585"/>
      <c r="P794" s="585"/>
      <c r="Q794" s="585"/>
      <c r="R794" s="585"/>
      <c r="S794" s="585"/>
      <c r="T794" s="585"/>
      <c r="U794" s="585"/>
      <c r="V794" s="585"/>
      <c r="W794" s="585"/>
      <c r="X794" s="586"/>
      <c r="Y794" s="587">
        <v>0</v>
      </c>
      <c r="Z794" s="588"/>
      <c r="AA794" s="588"/>
      <c r="AB794" s="598"/>
      <c r="AC794" s="592"/>
      <c r="AD794" s="593"/>
      <c r="AE794" s="593"/>
      <c r="AF794" s="593"/>
      <c r="AG794" s="594"/>
      <c r="AH794" s="584"/>
      <c r="AI794" s="585"/>
      <c r="AJ794" s="585"/>
      <c r="AK794" s="585"/>
      <c r="AL794" s="585"/>
      <c r="AM794" s="585"/>
      <c r="AN794" s="585"/>
      <c r="AO794" s="585"/>
      <c r="AP794" s="585"/>
      <c r="AQ794" s="585"/>
      <c r="AR794" s="585"/>
      <c r="AS794" s="585"/>
      <c r="AT794" s="586"/>
      <c r="AU794" s="587"/>
      <c r="AV794" s="588"/>
      <c r="AW794" s="588"/>
      <c r="AX794" s="589"/>
    </row>
    <row r="795" spans="1:51" ht="24.75" customHeight="1" x14ac:dyDescent="0.15">
      <c r="A795" s="617"/>
      <c r="B795" s="618"/>
      <c r="C795" s="618"/>
      <c r="D795" s="618"/>
      <c r="E795" s="618"/>
      <c r="F795" s="619"/>
      <c r="G795" s="592" t="s">
        <v>676</v>
      </c>
      <c r="H795" s="593"/>
      <c r="I795" s="593"/>
      <c r="J795" s="593"/>
      <c r="K795" s="594"/>
      <c r="L795" s="584" t="s">
        <v>679</v>
      </c>
      <c r="M795" s="585"/>
      <c r="N795" s="585"/>
      <c r="O795" s="585"/>
      <c r="P795" s="585"/>
      <c r="Q795" s="585"/>
      <c r="R795" s="585"/>
      <c r="S795" s="585"/>
      <c r="T795" s="585"/>
      <c r="U795" s="585"/>
      <c r="V795" s="585"/>
      <c r="W795" s="585"/>
      <c r="X795" s="586"/>
      <c r="Y795" s="587">
        <v>0</v>
      </c>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1" ht="24.75" customHeight="1" x14ac:dyDescent="0.15">
      <c r="A796" s="617"/>
      <c r="B796" s="618"/>
      <c r="C796" s="618"/>
      <c r="D796" s="618"/>
      <c r="E796" s="618"/>
      <c r="F796" s="619"/>
      <c r="G796" s="592" t="s">
        <v>677</v>
      </c>
      <c r="H796" s="593"/>
      <c r="I796" s="593"/>
      <c r="J796" s="593"/>
      <c r="K796" s="594"/>
      <c r="L796" s="584" t="s">
        <v>680</v>
      </c>
      <c r="M796" s="585"/>
      <c r="N796" s="585"/>
      <c r="O796" s="585"/>
      <c r="P796" s="585"/>
      <c r="Q796" s="585"/>
      <c r="R796" s="585"/>
      <c r="S796" s="585"/>
      <c r="T796" s="585"/>
      <c r="U796" s="585"/>
      <c r="V796" s="585"/>
      <c r="W796" s="585"/>
      <c r="X796" s="586"/>
      <c r="Y796" s="587">
        <v>0</v>
      </c>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1" ht="24.75" customHeight="1" x14ac:dyDescent="0.15">
      <c r="A797" s="617"/>
      <c r="B797" s="618"/>
      <c r="C797" s="618"/>
      <c r="D797" s="618"/>
      <c r="E797" s="618"/>
      <c r="F797" s="619"/>
      <c r="G797" s="592" t="s">
        <v>681</v>
      </c>
      <c r="H797" s="593"/>
      <c r="I797" s="593"/>
      <c r="J797" s="593"/>
      <c r="K797" s="594"/>
      <c r="L797" s="584" t="s">
        <v>682</v>
      </c>
      <c r="M797" s="585"/>
      <c r="N797" s="585"/>
      <c r="O797" s="585"/>
      <c r="P797" s="585"/>
      <c r="Q797" s="585"/>
      <c r="R797" s="585"/>
      <c r="S797" s="585"/>
      <c r="T797" s="585"/>
      <c r="U797" s="585"/>
      <c r="V797" s="585"/>
      <c r="W797" s="585"/>
      <c r="X797" s="586"/>
      <c r="Y797" s="587">
        <v>56</v>
      </c>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1" ht="24.75" customHeight="1" x14ac:dyDescent="0.15">
      <c r="A798" s="617"/>
      <c r="B798" s="618"/>
      <c r="C798" s="618"/>
      <c r="D798" s="618"/>
      <c r="E798" s="618"/>
      <c r="F798" s="619"/>
      <c r="G798" s="592" t="s">
        <v>683</v>
      </c>
      <c r="H798" s="593"/>
      <c r="I798" s="593"/>
      <c r="J798" s="593"/>
      <c r="K798" s="594"/>
      <c r="L798" s="584" t="s">
        <v>684</v>
      </c>
      <c r="M798" s="585"/>
      <c r="N798" s="585"/>
      <c r="O798" s="585"/>
      <c r="P798" s="585"/>
      <c r="Q798" s="585"/>
      <c r="R798" s="585"/>
      <c r="S798" s="585"/>
      <c r="T798" s="585"/>
      <c r="U798" s="585"/>
      <c r="V798" s="585"/>
      <c r="W798" s="585"/>
      <c r="X798" s="586"/>
      <c r="Y798" s="587">
        <v>-61</v>
      </c>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1" ht="24.75" customHeight="1" x14ac:dyDescent="0.15">
      <c r="A799" s="617"/>
      <c r="B799" s="618"/>
      <c r="C799" s="618"/>
      <c r="D799" s="618"/>
      <c r="E799" s="618"/>
      <c r="F799" s="619"/>
      <c r="G799" s="809" t="s">
        <v>20</v>
      </c>
      <c r="H799" s="810"/>
      <c r="I799" s="810"/>
      <c r="J799" s="810"/>
      <c r="K799" s="810"/>
      <c r="L799" s="811"/>
      <c r="M799" s="812"/>
      <c r="N799" s="812"/>
      <c r="O799" s="812"/>
      <c r="P799" s="812"/>
      <c r="Q799" s="812"/>
      <c r="R799" s="812"/>
      <c r="S799" s="812"/>
      <c r="T799" s="812"/>
      <c r="U799" s="812"/>
      <c r="V799" s="812"/>
      <c r="W799" s="812"/>
      <c r="X799" s="813"/>
      <c r="Y799" s="814">
        <f>SUM(Y789:AB798)</f>
        <v>243</v>
      </c>
      <c r="Z799" s="815"/>
      <c r="AA799" s="815"/>
      <c r="AB799" s="816"/>
      <c r="AC799" s="809" t="s">
        <v>20</v>
      </c>
      <c r="AD799" s="810"/>
      <c r="AE799" s="810"/>
      <c r="AF799" s="810"/>
      <c r="AG799" s="810"/>
      <c r="AH799" s="811"/>
      <c r="AI799" s="812"/>
      <c r="AJ799" s="812"/>
      <c r="AK799" s="812"/>
      <c r="AL799" s="812"/>
      <c r="AM799" s="812"/>
      <c r="AN799" s="812"/>
      <c r="AO799" s="812"/>
      <c r="AP799" s="812"/>
      <c r="AQ799" s="812"/>
      <c r="AR799" s="812"/>
      <c r="AS799" s="812"/>
      <c r="AT799" s="813"/>
      <c r="AU799" s="814">
        <f>SUM(AU789:AX798)</f>
        <v>60</v>
      </c>
      <c r="AV799" s="815"/>
      <c r="AW799" s="815"/>
      <c r="AX799" s="817"/>
    </row>
    <row r="800" spans="1:51" ht="24.75" hidden="1" customHeight="1" x14ac:dyDescent="0.15">
      <c r="A800" s="617"/>
      <c r="B800" s="618"/>
      <c r="C800" s="618"/>
      <c r="D800" s="618"/>
      <c r="E800" s="618"/>
      <c r="F800" s="619"/>
      <c r="G800" s="581" t="s">
        <v>242</v>
      </c>
      <c r="H800" s="582"/>
      <c r="I800" s="582"/>
      <c r="J800" s="582"/>
      <c r="K800" s="582"/>
      <c r="L800" s="582"/>
      <c r="M800" s="582"/>
      <c r="N800" s="582"/>
      <c r="O800" s="582"/>
      <c r="P800" s="582"/>
      <c r="Q800" s="582"/>
      <c r="R800" s="582"/>
      <c r="S800" s="582"/>
      <c r="T800" s="582"/>
      <c r="U800" s="582"/>
      <c r="V800" s="582"/>
      <c r="W800" s="582"/>
      <c r="X800" s="582"/>
      <c r="Y800" s="582"/>
      <c r="Z800" s="582"/>
      <c r="AA800" s="582"/>
      <c r="AB800" s="583"/>
      <c r="AC800" s="581" t="s">
        <v>241</v>
      </c>
      <c r="AD800" s="582"/>
      <c r="AE800" s="582"/>
      <c r="AF800" s="582"/>
      <c r="AG800" s="582"/>
      <c r="AH800" s="582"/>
      <c r="AI800" s="582"/>
      <c r="AJ800" s="582"/>
      <c r="AK800" s="582"/>
      <c r="AL800" s="582"/>
      <c r="AM800" s="582"/>
      <c r="AN800" s="582"/>
      <c r="AO800" s="582"/>
      <c r="AP800" s="582"/>
      <c r="AQ800" s="582"/>
      <c r="AR800" s="582"/>
      <c r="AS800" s="582"/>
      <c r="AT800" s="582"/>
      <c r="AU800" s="582"/>
      <c r="AV800" s="582"/>
      <c r="AW800" s="582"/>
      <c r="AX800" s="779"/>
      <c r="AY800">
        <f>COUNTA($G$802,$AC$802)</f>
        <v>0</v>
      </c>
    </row>
    <row r="801" spans="1:51" ht="24.75" hidden="1" customHeight="1" x14ac:dyDescent="0.15">
      <c r="A801" s="617"/>
      <c r="B801" s="618"/>
      <c r="C801" s="618"/>
      <c r="D801" s="618"/>
      <c r="E801" s="618"/>
      <c r="F801" s="619"/>
      <c r="G801" s="798" t="s">
        <v>17</v>
      </c>
      <c r="H801" s="654"/>
      <c r="I801" s="654"/>
      <c r="J801" s="654"/>
      <c r="K801" s="654"/>
      <c r="L801" s="653" t="s">
        <v>18</v>
      </c>
      <c r="M801" s="654"/>
      <c r="N801" s="654"/>
      <c r="O801" s="654"/>
      <c r="P801" s="654"/>
      <c r="Q801" s="654"/>
      <c r="R801" s="654"/>
      <c r="S801" s="654"/>
      <c r="T801" s="654"/>
      <c r="U801" s="654"/>
      <c r="V801" s="654"/>
      <c r="W801" s="654"/>
      <c r="X801" s="655"/>
      <c r="Y801" s="639" t="s">
        <v>19</v>
      </c>
      <c r="Z801" s="640"/>
      <c r="AA801" s="640"/>
      <c r="AB801" s="784"/>
      <c r="AC801" s="798" t="s">
        <v>17</v>
      </c>
      <c r="AD801" s="654"/>
      <c r="AE801" s="654"/>
      <c r="AF801" s="654"/>
      <c r="AG801" s="654"/>
      <c r="AH801" s="653" t="s">
        <v>18</v>
      </c>
      <c r="AI801" s="654"/>
      <c r="AJ801" s="654"/>
      <c r="AK801" s="654"/>
      <c r="AL801" s="654"/>
      <c r="AM801" s="654"/>
      <c r="AN801" s="654"/>
      <c r="AO801" s="654"/>
      <c r="AP801" s="654"/>
      <c r="AQ801" s="654"/>
      <c r="AR801" s="654"/>
      <c r="AS801" s="654"/>
      <c r="AT801" s="655"/>
      <c r="AU801" s="639" t="s">
        <v>19</v>
      </c>
      <c r="AV801" s="640"/>
      <c r="AW801" s="640"/>
      <c r="AX801" s="641"/>
      <c r="AY801">
        <f>$AY$800</f>
        <v>0</v>
      </c>
    </row>
    <row r="802" spans="1:51" ht="24.75" hidden="1" customHeight="1" x14ac:dyDescent="0.15">
      <c r="A802" s="617"/>
      <c r="B802" s="618"/>
      <c r="C802" s="618"/>
      <c r="D802" s="618"/>
      <c r="E802" s="618"/>
      <c r="F802" s="619"/>
      <c r="G802" s="656"/>
      <c r="H802" s="657"/>
      <c r="I802" s="657"/>
      <c r="J802" s="657"/>
      <c r="K802" s="658"/>
      <c r="L802" s="650"/>
      <c r="M802" s="651"/>
      <c r="N802" s="651"/>
      <c r="O802" s="651"/>
      <c r="P802" s="651"/>
      <c r="Q802" s="651"/>
      <c r="R802" s="651"/>
      <c r="S802" s="651"/>
      <c r="T802" s="651"/>
      <c r="U802" s="651"/>
      <c r="V802" s="651"/>
      <c r="W802" s="651"/>
      <c r="X802" s="652"/>
      <c r="Y802" s="370"/>
      <c r="Z802" s="371"/>
      <c r="AA802" s="371"/>
      <c r="AB802" s="788"/>
      <c r="AC802" s="656"/>
      <c r="AD802" s="657"/>
      <c r="AE802" s="657"/>
      <c r="AF802" s="657"/>
      <c r="AG802" s="658"/>
      <c r="AH802" s="650"/>
      <c r="AI802" s="651"/>
      <c r="AJ802" s="651"/>
      <c r="AK802" s="651"/>
      <c r="AL802" s="651"/>
      <c r="AM802" s="651"/>
      <c r="AN802" s="651"/>
      <c r="AO802" s="651"/>
      <c r="AP802" s="651"/>
      <c r="AQ802" s="651"/>
      <c r="AR802" s="651"/>
      <c r="AS802" s="651"/>
      <c r="AT802" s="652"/>
      <c r="AU802" s="370"/>
      <c r="AV802" s="371"/>
      <c r="AW802" s="371"/>
      <c r="AX802" s="372"/>
      <c r="AY802">
        <f t="shared" ref="AY802:AY812" si="115">$AY$800</f>
        <v>0</v>
      </c>
    </row>
    <row r="803" spans="1:51"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c r="AY803">
        <f t="shared" si="115"/>
        <v>0</v>
      </c>
    </row>
    <row r="804" spans="1:51"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c r="AY804">
        <f t="shared" si="115"/>
        <v>0</v>
      </c>
    </row>
    <row r="805" spans="1:51" ht="24.75" hidden="1" customHeight="1" x14ac:dyDescent="0.15">
      <c r="A805" s="617"/>
      <c r="B805" s="618"/>
      <c r="C805" s="618"/>
      <c r="D805" s="618"/>
      <c r="E805" s="618"/>
      <c r="F805" s="619"/>
      <c r="G805" s="592"/>
      <c r="H805" s="593"/>
      <c r="I805" s="593"/>
      <c r="J805" s="593"/>
      <c r="K805" s="594"/>
      <c r="L805" s="584"/>
      <c r="M805" s="585"/>
      <c r="N805" s="585"/>
      <c r="O805" s="585"/>
      <c r="P805" s="585"/>
      <c r="Q805" s="585"/>
      <c r="R805" s="585"/>
      <c r="S805" s="585"/>
      <c r="T805" s="585"/>
      <c r="U805" s="585"/>
      <c r="V805" s="585"/>
      <c r="W805" s="585"/>
      <c r="X805" s="586"/>
      <c r="Y805" s="587"/>
      <c r="Z805" s="588"/>
      <c r="AA805" s="588"/>
      <c r="AB805" s="598"/>
      <c r="AC805" s="592"/>
      <c r="AD805" s="593"/>
      <c r="AE805" s="593"/>
      <c r="AF805" s="593"/>
      <c r="AG805" s="594"/>
      <c r="AH805" s="584"/>
      <c r="AI805" s="585"/>
      <c r="AJ805" s="585"/>
      <c r="AK805" s="585"/>
      <c r="AL805" s="585"/>
      <c r="AM805" s="585"/>
      <c r="AN805" s="585"/>
      <c r="AO805" s="585"/>
      <c r="AP805" s="585"/>
      <c r="AQ805" s="585"/>
      <c r="AR805" s="585"/>
      <c r="AS805" s="585"/>
      <c r="AT805" s="586"/>
      <c r="AU805" s="587"/>
      <c r="AV805" s="588"/>
      <c r="AW805" s="588"/>
      <c r="AX805" s="589"/>
      <c r="AY805">
        <f t="shared" si="115"/>
        <v>0</v>
      </c>
    </row>
    <row r="806" spans="1:51" ht="24.75" hidden="1" customHeight="1" x14ac:dyDescent="0.15">
      <c r="A806" s="617"/>
      <c r="B806" s="618"/>
      <c r="C806" s="618"/>
      <c r="D806" s="618"/>
      <c r="E806" s="618"/>
      <c r="F806" s="619"/>
      <c r="G806" s="592"/>
      <c r="H806" s="593"/>
      <c r="I806" s="593"/>
      <c r="J806" s="593"/>
      <c r="K806" s="594"/>
      <c r="L806" s="584"/>
      <c r="M806" s="585"/>
      <c r="N806" s="585"/>
      <c r="O806" s="585"/>
      <c r="P806" s="585"/>
      <c r="Q806" s="585"/>
      <c r="R806" s="585"/>
      <c r="S806" s="585"/>
      <c r="T806" s="585"/>
      <c r="U806" s="585"/>
      <c r="V806" s="585"/>
      <c r="W806" s="585"/>
      <c r="X806" s="586"/>
      <c r="Y806" s="587"/>
      <c r="Z806" s="588"/>
      <c r="AA806" s="588"/>
      <c r="AB806" s="598"/>
      <c r="AC806" s="592"/>
      <c r="AD806" s="593"/>
      <c r="AE806" s="593"/>
      <c r="AF806" s="593"/>
      <c r="AG806" s="594"/>
      <c r="AH806" s="584"/>
      <c r="AI806" s="585"/>
      <c r="AJ806" s="585"/>
      <c r="AK806" s="585"/>
      <c r="AL806" s="585"/>
      <c r="AM806" s="585"/>
      <c r="AN806" s="585"/>
      <c r="AO806" s="585"/>
      <c r="AP806" s="585"/>
      <c r="AQ806" s="585"/>
      <c r="AR806" s="585"/>
      <c r="AS806" s="585"/>
      <c r="AT806" s="586"/>
      <c r="AU806" s="587"/>
      <c r="AV806" s="588"/>
      <c r="AW806" s="588"/>
      <c r="AX806" s="589"/>
      <c r="AY806">
        <f t="shared" si="115"/>
        <v>0</v>
      </c>
    </row>
    <row r="807" spans="1:51" ht="24.75" hidden="1" customHeight="1" x14ac:dyDescent="0.15">
      <c r="A807" s="617"/>
      <c r="B807" s="618"/>
      <c r="C807" s="618"/>
      <c r="D807" s="618"/>
      <c r="E807" s="618"/>
      <c r="F807" s="619"/>
      <c r="G807" s="592"/>
      <c r="H807" s="593"/>
      <c r="I807" s="593"/>
      <c r="J807" s="593"/>
      <c r="K807" s="594"/>
      <c r="L807" s="584"/>
      <c r="M807" s="585"/>
      <c r="N807" s="585"/>
      <c r="O807" s="585"/>
      <c r="P807" s="585"/>
      <c r="Q807" s="585"/>
      <c r="R807" s="585"/>
      <c r="S807" s="585"/>
      <c r="T807" s="585"/>
      <c r="U807" s="585"/>
      <c r="V807" s="585"/>
      <c r="W807" s="585"/>
      <c r="X807" s="586"/>
      <c r="Y807" s="587"/>
      <c r="Z807" s="588"/>
      <c r="AA807" s="588"/>
      <c r="AB807" s="598"/>
      <c r="AC807" s="592"/>
      <c r="AD807" s="593"/>
      <c r="AE807" s="593"/>
      <c r="AF807" s="593"/>
      <c r="AG807" s="594"/>
      <c r="AH807" s="584"/>
      <c r="AI807" s="585"/>
      <c r="AJ807" s="585"/>
      <c r="AK807" s="585"/>
      <c r="AL807" s="585"/>
      <c r="AM807" s="585"/>
      <c r="AN807" s="585"/>
      <c r="AO807" s="585"/>
      <c r="AP807" s="585"/>
      <c r="AQ807" s="585"/>
      <c r="AR807" s="585"/>
      <c r="AS807" s="585"/>
      <c r="AT807" s="586"/>
      <c r="AU807" s="587"/>
      <c r="AV807" s="588"/>
      <c r="AW807" s="588"/>
      <c r="AX807" s="589"/>
      <c r="AY807">
        <f t="shared" si="115"/>
        <v>0</v>
      </c>
    </row>
    <row r="808" spans="1:51"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c r="AY808">
        <f t="shared" si="115"/>
        <v>0</v>
      </c>
    </row>
    <row r="809" spans="1:51"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c r="AY809">
        <f t="shared" si="115"/>
        <v>0</v>
      </c>
    </row>
    <row r="810" spans="1:51"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c r="AY810">
        <f t="shared" si="115"/>
        <v>0</v>
      </c>
    </row>
    <row r="811" spans="1:51"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c r="AY811">
        <f t="shared" si="115"/>
        <v>0</v>
      </c>
    </row>
    <row r="812" spans="1:51" ht="24.75" hidden="1" customHeight="1" thickBot="1" x14ac:dyDescent="0.2">
      <c r="A812" s="617"/>
      <c r="B812" s="618"/>
      <c r="C812" s="618"/>
      <c r="D812" s="618"/>
      <c r="E812" s="618"/>
      <c r="F812" s="619"/>
      <c r="G812" s="809" t="s">
        <v>20</v>
      </c>
      <c r="H812" s="810"/>
      <c r="I812" s="810"/>
      <c r="J812" s="810"/>
      <c r="K812" s="810"/>
      <c r="L812" s="811"/>
      <c r="M812" s="812"/>
      <c r="N812" s="812"/>
      <c r="O812" s="812"/>
      <c r="P812" s="812"/>
      <c r="Q812" s="812"/>
      <c r="R812" s="812"/>
      <c r="S812" s="812"/>
      <c r="T812" s="812"/>
      <c r="U812" s="812"/>
      <c r="V812" s="812"/>
      <c r="W812" s="812"/>
      <c r="X812" s="813"/>
      <c r="Y812" s="814">
        <f>SUM(Y802:AB811)</f>
        <v>0</v>
      </c>
      <c r="Z812" s="815"/>
      <c r="AA812" s="815"/>
      <c r="AB812" s="816"/>
      <c r="AC812" s="809" t="s">
        <v>20</v>
      </c>
      <c r="AD812" s="810"/>
      <c r="AE812" s="810"/>
      <c r="AF812" s="810"/>
      <c r="AG812" s="810"/>
      <c r="AH812" s="811"/>
      <c r="AI812" s="812"/>
      <c r="AJ812" s="812"/>
      <c r="AK812" s="812"/>
      <c r="AL812" s="812"/>
      <c r="AM812" s="812"/>
      <c r="AN812" s="812"/>
      <c r="AO812" s="812"/>
      <c r="AP812" s="812"/>
      <c r="AQ812" s="812"/>
      <c r="AR812" s="812"/>
      <c r="AS812" s="812"/>
      <c r="AT812" s="813"/>
      <c r="AU812" s="814">
        <f>SUM(AU802:AX811)</f>
        <v>0</v>
      </c>
      <c r="AV812" s="815"/>
      <c r="AW812" s="815"/>
      <c r="AX812" s="817"/>
      <c r="AY812">
        <f t="shared" si="115"/>
        <v>0</v>
      </c>
    </row>
    <row r="813" spans="1:51" ht="24.75" hidden="1" customHeight="1" x14ac:dyDescent="0.15">
      <c r="A813" s="617"/>
      <c r="B813" s="618"/>
      <c r="C813" s="618"/>
      <c r="D813" s="618"/>
      <c r="E813" s="618"/>
      <c r="F813" s="619"/>
      <c r="G813" s="581" t="s">
        <v>243</v>
      </c>
      <c r="H813" s="582"/>
      <c r="I813" s="582"/>
      <c r="J813" s="582"/>
      <c r="K813" s="582"/>
      <c r="L813" s="582"/>
      <c r="M813" s="582"/>
      <c r="N813" s="582"/>
      <c r="O813" s="582"/>
      <c r="P813" s="582"/>
      <c r="Q813" s="582"/>
      <c r="R813" s="582"/>
      <c r="S813" s="582"/>
      <c r="T813" s="582"/>
      <c r="U813" s="582"/>
      <c r="V813" s="582"/>
      <c r="W813" s="582"/>
      <c r="X813" s="582"/>
      <c r="Y813" s="582"/>
      <c r="Z813" s="582"/>
      <c r="AA813" s="582"/>
      <c r="AB813" s="583"/>
      <c r="AC813" s="581" t="s">
        <v>244</v>
      </c>
      <c r="AD813" s="582"/>
      <c r="AE813" s="582"/>
      <c r="AF813" s="582"/>
      <c r="AG813" s="582"/>
      <c r="AH813" s="582"/>
      <c r="AI813" s="582"/>
      <c r="AJ813" s="582"/>
      <c r="AK813" s="582"/>
      <c r="AL813" s="582"/>
      <c r="AM813" s="582"/>
      <c r="AN813" s="582"/>
      <c r="AO813" s="582"/>
      <c r="AP813" s="582"/>
      <c r="AQ813" s="582"/>
      <c r="AR813" s="582"/>
      <c r="AS813" s="582"/>
      <c r="AT813" s="582"/>
      <c r="AU813" s="582"/>
      <c r="AV813" s="582"/>
      <c r="AW813" s="582"/>
      <c r="AX813" s="779"/>
      <c r="AY813">
        <f>COUNTA($G$815,$AC$815)</f>
        <v>0</v>
      </c>
    </row>
    <row r="814" spans="1:51" ht="24.75" hidden="1" customHeight="1" x14ac:dyDescent="0.15">
      <c r="A814" s="617"/>
      <c r="B814" s="618"/>
      <c r="C814" s="618"/>
      <c r="D814" s="618"/>
      <c r="E814" s="618"/>
      <c r="F814" s="619"/>
      <c r="G814" s="798" t="s">
        <v>17</v>
      </c>
      <c r="H814" s="654"/>
      <c r="I814" s="654"/>
      <c r="J814" s="654"/>
      <c r="K814" s="654"/>
      <c r="L814" s="653" t="s">
        <v>18</v>
      </c>
      <c r="M814" s="654"/>
      <c r="N814" s="654"/>
      <c r="O814" s="654"/>
      <c r="P814" s="654"/>
      <c r="Q814" s="654"/>
      <c r="R814" s="654"/>
      <c r="S814" s="654"/>
      <c r="T814" s="654"/>
      <c r="U814" s="654"/>
      <c r="V814" s="654"/>
      <c r="W814" s="654"/>
      <c r="X814" s="655"/>
      <c r="Y814" s="639" t="s">
        <v>19</v>
      </c>
      <c r="Z814" s="640"/>
      <c r="AA814" s="640"/>
      <c r="AB814" s="784"/>
      <c r="AC814" s="798" t="s">
        <v>17</v>
      </c>
      <c r="AD814" s="654"/>
      <c r="AE814" s="654"/>
      <c r="AF814" s="654"/>
      <c r="AG814" s="654"/>
      <c r="AH814" s="653" t="s">
        <v>18</v>
      </c>
      <c r="AI814" s="654"/>
      <c r="AJ814" s="654"/>
      <c r="AK814" s="654"/>
      <c r="AL814" s="654"/>
      <c r="AM814" s="654"/>
      <c r="AN814" s="654"/>
      <c r="AO814" s="654"/>
      <c r="AP814" s="654"/>
      <c r="AQ814" s="654"/>
      <c r="AR814" s="654"/>
      <c r="AS814" s="654"/>
      <c r="AT814" s="655"/>
      <c r="AU814" s="639" t="s">
        <v>19</v>
      </c>
      <c r="AV814" s="640"/>
      <c r="AW814" s="640"/>
      <c r="AX814" s="641"/>
      <c r="AY814">
        <f>$AY$813</f>
        <v>0</v>
      </c>
    </row>
    <row r="815" spans="1:51" ht="24.75" hidden="1" customHeight="1" x14ac:dyDescent="0.15">
      <c r="A815" s="617"/>
      <c r="B815" s="618"/>
      <c r="C815" s="618"/>
      <c r="D815" s="618"/>
      <c r="E815" s="618"/>
      <c r="F815" s="619"/>
      <c r="G815" s="656"/>
      <c r="H815" s="657"/>
      <c r="I815" s="657"/>
      <c r="J815" s="657"/>
      <c r="K815" s="658"/>
      <c r="L815" s="650"/>
      <c r="M815" s="651"/>
      <c r="N815" s="651"/>
      <c r="O815" s="651"/>
      <c r="P815" s="651"/>
      <c r="Q815" s="651"/>
      <c r="R815" s="651"/>
      <c r="S815" s="651"/>
      <c r="T815" s="651"/>
      <c r="U815" s="651"/>
      <c r="V815" s="651"/>
      <c r="W815" s="651"/>
      <c r="X815" s="652"/>
      <c r="Y815" s="370"/>
      <c r="Z815" s="371"/>
      <c r="AA815" s="371"/>
      <c r="AB815" s="788"/>
      <c r="AC815" s="656"/>
      <c r="AD815" s="657"/>
      <c r="AE815" s="657"/>
      <c r="AF815" s="657"/>
      <c r="AG815" s="658"/>
      <c r="AH815" s="650"/>
      <c r="AI815" s="651"/>
      <c r="AJ815" s="651"/>
      <c r="AK815" s="651"/>
      <c r="AL815" s="651"/>
      <c r="AM815" s="651"/>
      <c r="AN815" s="651"/>
      <c r="AO815" s="651"/>
      <c r="AP815" s="651"/>
      <c r="AQ815" s="651"/>
      <c r="AR815" s="651"/>
      <c r="AS815" s="651"/>
      <c r="AT815" s="652"/>
      <c r="AU815" s="370"/>
      <c r="AV815" s="371"/>
      <c r="AW815" s="371"/>
      <c r="AX815" s="372"/>
      <c r="AY815">
        <f t="shared" ref="AY815:AY825" si="116">$AY$813</f>
        <v>0</v>
      </c>
    </row>
    <row r="816" spans="1:51"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c r="AY816">
        <f t="shared" si="116"/>
        <v>0</v>
      </c>
    </row>
    <row r="817" spans="1:51"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c r="AY817">
        <f t="shared" si="116"/>
        <v>0</v>
      </c>
    </row>
    <row r="818" spans="1:51" ht="24.75" hidden="1" customHeight="1" x14ac:dyDescent="0.15">
      <c r="A818" s="617"/>
      <c r="B818" s="618"/>
      <c r="C818" s="618"/>
      <c r="D818" s="618"/>
      <c r="E818" s="618"/>
      <c r="F818" s="619"/>
      <c r="G818" s="592"/>
      <c r="H818" s="593"/>
      <c r="I818" s="593"/>
      <c r="J818" s="593"/>
      <c r="K818" s="594"/>
      <c r="L818" s="584"/>
      <c r="M818" s="585"/>
      <c r="N818" s="585"/>
      <c r="O818" s="585"/>
      <c r="P818" s="585"/>
      <c r="Q818" s="585"/>
      <c r="R818" s="585"/>
      <c r="S818" s="585"/>
      <c r="T818" s="585"/>
      <c r="U818" s="585"/>
      <c r="V818" s="585"/>
      <c r="W818" s="585"/>
      <c r="X818" s="586"/>
      <c r="Y818" s="587"/>
      <c r="Z818" s="588"/>
      <c r="AA818" s="588"/>
      <c r="AB818" s="598"/>
      <c r="AC818" s="592"/>
      <c r="AD818" s="593"/>
      <c r="AE818" s="593"/>
      <c r="AF818" s="593"/>
      <c r="AG818" s="594"/>
      <c r="AH818" s="584"/>
      <c r="AI818" s="585"/>
      <c r="AJ818" s="585"/>
      <c r="AK818" s="585"/>
      <c r="AL818" s="585"/>
      <c r="AM818" s="585"/>
      <c r="AN818" s="585"/>
      <c r="AO818" s="585"/>
      <c r="AP818" s="585"/>
      <c r="AQ818" s="585"/>
      <c r="AR818" s="585"/>
      <c r="AS818" s="585"/>
      <c r="AT818" s="586"/>
      <c r="AU818" s="587"/>
      <c r="AV818" s="588"/>
      <c r="AW818" s="588"/>
      <c r="AX818" s="589"/>
      <c r="AY818">
        <f t="shared" si="116"/>
        <v>0</v>
      </c>
    </row>
    <row r="819" spans="1:51" ht="24.75" hidden="1" customHeight="1" x14ac:dyDescent="0.15">
      <c r="A819" s="617"/>
      <c r="B819" s="618"/>
      <c r="C819" s="618"/>
      <c r="D819" s="618"/>
      <c r="E819" s="618"/>
      <c r="F819" s="619"/>
      <c r="G819" s="592"/>
      <c r="H819" s="593"/>
      <c r="I819" s="593"/>
      <c r="J819" s="593"/>
      <c r="K819" s="594"/>
      <c r="L819" s="584"/>
      <c r="M819" s="585"/>
      <c r="N819" s="585"/>
      <c r="O819" s="585"/>
      <c r="P819" s="585"/>
      <c r="Q819" s="585"/>
      <c r="R819" s="585"/>
      <c r="S819" s="585"/>
      <c r="T819" s="585"/>
      <c r="U819" s="585"/>
      <c r="V819" s="585"/>
      <c r="W819" s="585"/>
      <c r="X819" s="586"/>
      <c r="Y819" s="587"/>
      <c r="Z819" s="588"/>
      <c r="AA819" s="588"/>
      <c r="AB819" s="598"/>
      <c r="AC819" s="592"/>
      <c r="AD819" s="593"/>
      <c r="AE819" s="593"/>
      <c r="AF819" s="593"/>
      <c r="AG819" s="594"/>
      <c r="AH819" s="584"/>
      <c r="AI819" s="585"/>
      <c r="AJ819" s="585"/>
      <c r="AK819" s="585"/>
      <c r="AL819" s="585"/>
      <c r="AM819" s="585"/>
      <c r="AN819" s="585"/>
      <c r="AO819" s="585"/>
      <c r="AP819" s="585"/>
      <c r="AQ819" s="585"/>
      <c r="AR819" s="585"/>
      <c r="AS819" s="585"/>
      <c r="AT819" s="586"/>
      <c r="AU819" s="587"/>
      <c r="AV819" s="588"/>
      <c r="AW819" s="588"/>
      <c r="AX819" s="589"/>
      <c r="AY819">
        <f t="shared" si="116"/>
        <v>0</v>
      </c>
    </row>
    <row r="820" spans="1:51" ht="24.75" hidden="1" customHeight="1" x14ac:dyDescent="0.15">
      <c r="A820" s="617"/>
      <c r="B820" s="618"/>
      <c r="C820" s="618"/>
      <c r="D820" s="618"/>
      <c r="E820" s="618"/>
      <c r="F820" s="619"/>
      <c r="G820" s="592"/>
      <c r="H820" s="593"/>
      <c r="I820" s="593"/>
      <c r="J820" s="593"/>
      <c r="K820" s="594"/>
      <c r="L820" s="584"/>
      <c r="M820" s="585"/>
      <c r="N820" s="585"/>
      <c r="O820" s="585"/>
      <c r="P820" s="585"/>
      <c r="Q820" s="585"/>
      <c r="R820" s="585"/>
      <c r="S820" s="585"/>
      <c r="T820" s="585"/>
      <c r="U820" s="585"/>
      <c r="V820" s="585"/>
      <c r="W820" s="585"/>
      <c r="X820" s="586"/>
      <c r="Y820" s="587"/>
      <c r="Z820" s="588"/>
      <c r="AA820" s="588"/>
      <c r="AB820" s="598"/>
      <c r="AC820" s="592"/>
      <c r="AD820" s="593"/>
      <c r="AE820" s="593"/>
      <c r="AF820" s="593"/>
      <c r="AG820" s="594"/>
      <c r="AH820" s="584"/>
      <c r="AI820" s="585"/>
      <c r="AJ820" s="585"/>
      <c r="AK820" s="585"/>
      <c r="AL820" s="585"/>
      <c r="AM820" s="585"/>
      <c r="AN820" s="585"/>
      <c r="AO820" s="585"/>
      <c r="AP820" s="585"/>
      <c r="AQ820" s="585"/>
      <c r="AR820" s="585"/>
      <c r="AS820" s="585"/>
      <c r="AT820" s="586"/>
      <c r="AU820" s="587"/>
      <c r="AV820" s="588"/>
      <c r="AW820" s="588"/>
      <c r="AX820" s="589"/>
      <c r="AY820">
        <f t="shared" si="116"/>
        <v>0</v>
      </c>
    </row>
    <row r="821" spans="1:51"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c r="AY821">
        <f t="shared" si="116"/>
        <v>0</v>
      </c>
    </row>
    <row r="822" spans="1:51"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c r="AY822">
        <f t="shared" si="116"/>
        <v>0</v>
      </c>
    </row>
    <row r="823" spans="1:51"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c r="AY823">
        <f t="shared" si="116"/>
        <v>0</v>
      </c>
    </row>
    <row r="824" spans="1:51"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c r="AY824">
        <f t="shared" si="116"/>
        <v>0</v>
      </c>
    </row>
    <row r="825" spans="1:51" ht="24.75" hidden="1" customHeight="1" thickBot="1" x14ac:dyDescent="0.2">
      <c r="A825" s="617"/>
      <c r="B825" s="618"/>
      <c r="C825" s="618"/>
      <c r="D825" s="618"/>
      <c r="E825" s="618"/>
      <c r="F825" s="619"/>
      <c r="G825" s="809" t="s">
        <v>20</v>
      </c>
      <c r="H825" s="810"/>
      <c r="I825" s="810"/>
      <c r="J825" s="810"/>
      <c r="K825" s="810"/>
      <c r="L825" s="811"/>
      <c r="M825" s="812"/>
      <c r="N825" s="812"/>
      <c r="O825" s="812"/>
      <c r="P825" s="812"/>
      <c r="Q825" s="812"/>
      <c r="R825" s="812"/>
      <c r="S825" s="812"/>
      <c r="T825" s="812"/>
      <c r="U825" s="812"/>
      <c r="V825" s="812"/>
      <c r="W825" s="812"/>
      <c r="X825" s="813"/>
      <c r="Y825" s="814">
        <f>SUM(Y815:AB824)</f>
        <v>0</v>
      </c>
      <c r="Z825" s="815"/>
      <c r="AA825" s="815"/>
      <c r="AB825" s="816"/>
      <c r="AC825" s="809" t="s">
        <v>20</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0</v>
      </c>
    </row>
    <row r="826" spans="1:51" ht="24.75" hidden="1" customHeight="1" x14ac:dyDescent="0.15">
      <c r="A826" s="617"/>
      <c r="B826" s="618"/>
      <c r="C826" s="618"/>
      <c r="D826" s="618"/>
      <c r="E826" s="618"/>
      <c r="F826" s="619"/>
      <c r="G826" s="581" t="s">
        <v>218</v>
      </c>
      <c r="H826" s="582"/>
      <c r="I826" s="582"/>
      <c r="J826" s="582"/>
      <c r="K826" s="582"/>
      <c r="L826" s="582"/>
      <c r="M826" s="582"/>
      <c r="N826" s="582"/>
      <c r="O826" s="582"/>
      <c r="P826" s="582"/>
      <c r="Q826" s="582"/>
      <c r="R826" s="582"/>
      <c r="S826" s="582"/>
      <c r="T826" s="582"/>
      <c r="U826" s="582"/>
      <c r="V826" s="582"/>
      <c r="W826" s="582"/>
      <c r="X826" s="582"/>
      <c r="Y826" s="582"/>
      <c r="Z826" s="582"/>
      <c r="AA826" s="582"/>
      <c r="AB826" s="583"/>
      <c r="AC826" s="581" t="s">
        <v>177</v>
      </c>
      <c r="AD826" s="582"/>
      <c r="AE826" s="582"/>
      <c r="AF826" s="582"/>
      <c r="AG826" s="582"/>
      <c r="AH826" s="582"/>
      <c r="AI826" s="582"/>
      <c r="AJ826" s="582"/>
      <c r="AK826" s="582"/>
      <c r="AL826" s="582"/>
      <c r="AM826" s="582"/>
      <c r="AN826" s="582"/>
      <c r="AO826" s="582"/>
      <c r="AP826" s="582"/>
      <c r="AQ826" s="582"/>
      <c r="AR826" s="582"/>
      <c r="AS826" s="582"/>
      <c r="AT826" s="582"/>
      <c r="AU826" s="582"/>
      <c r="AV826" s="582"/>
      <c r="AW826" s="582"/>
      <c r="AX826" s="779"/>
      <c r="AY826">
        <f>COUNTA($G$828,$AC$828)</f>
        <v>0</v>
      </c>
    </row>
    <row r="827" spans="1:51" ht="24.75" hidden="1" customHeight="1" x14ac:dyDescent="0.15">
      <c r="A827" s="617"/>
      <c r="B827" s="618"/>
      <c r="C827" s="618"/>
      <c r="D827" s="618"/>
      <c r="E827" s="618"/>
      <c r="F827" s="619"/>
      <c r="G827" s="798" t="s">
        <v>17</v>
      </c>
      <c r="H827" s="654"/>
      <c r="I827" s="654"/>
      <c r="J827" s="654"/>
      <c r="K827" s="654"/>
      <c r="L827" s="653" t="s">
        <v>18</v>
      </c>
      <c r="M827" s="654"/>
      <c r="N827" s="654"/>
      <c r="O827" s="654"/>
      <c r="P827" s="654"/>
      <c r="Q827" s="654"/>
      <c r="R827" s="654"/>
      <c r="S827" s="654"/>
      <c r="T827" s="654"/>
      <c r="U827" s="654"/>
      <c r="V827" s="654"/>
      <c r="W827" s="654"/>
      <c r="X827" s="655"/>
      <c r="Y827" s="639" t="s">
        <v>19</v>
      </c>
      <c r="Z827" s="640"/>
      <c r="AA827" s="640"/>
      <c r="AB827" s="784"/>
      <c r="AC827" s="798" t="s">
        <v>17</v>
      </c>
      <c r="AD827" s="654"/>
      <c r="AE827" s="654"/>
      <c r="AF827" s="654"/>
      <c r="AG827" s="654"/>
      <c r="AH827" s="653" t="s">
        <v>18</v>
      </c>
      <c r="AI827" s="654"/>
      <c r="AJ827" s="654"/>
      <c r="AK827" s="654"/>
      <c r="AL827" s="654"/>
      <c r="AM827" s="654"/>
      <c r="AN827" s="654"/>
      <c r="AO827" s="654"/>
      <c r="AP827" s="654"/>
      <c r="AQ827" s="654"/>
      <c r="AR827" s="654"/>
      <c r="AS827" s="654"/>
      <c r="AT827" s="655"/>
      <c r="AU827" s="639" t="s">
        <v>19</v>
      </c>
      <c r="AV827" s="640"/>
      <c r="AW827" s="640"/>
      <c r="AX827" s="641"/>
      <c r="AY827">
        <f>$AY$826</f>
        <v>0</v>
      </c>
    </row>
    <row r="828" spans="1:51" s="16" customFormat="1" ht="24.75" hidden="1" customHeight="1" x14ac:dyDescent="0.15">
      <c r="A828" s="617"/>
      <c r="B828" s="618"/>
      <c r="C828" s="618"/>
      <c r="D828" s="618"/>
      <c r="E828" s="618"/>
      <c r="F828" s="619"/>
      <c r="G828" s="656"/>
      <c r="H828" s="657"/>
      <c r="I828" s="657"/>
      <c r="J828" s="657"/>
      <c r="K828" s="658"/>
      <c r="L828" s="650"/>
      <c r="M828" s="651"/>
      <c r="N828" s="651"/>
      <c r="O828" s="651"/>
      <c r="P828" s="651"/>
      <c r="Q828" s="651"/>
      <c r="R828" s="651"/>
      <c r="S828" s="651"/>
      <c r="T828" s="651"/>
      <c r="U828" s="651"/>
      <c r="V828" s="651"/>
      <c r="W828" s="651"/>
      <c r="X828" s="652"/>
      <c r="Y828" s="370"/>
      <c r="Z828" s="371"/>
      <c r="AA828" s="371"/>
      <c r="AB828" s="788"/>
      <c r="AC828" s="656"/>
      <c r="AD828" s="657"/>
      <c r="AE828" s="657"/>
      <c r="AF828" s="657"/>
      <c r="AG828" s="658"/>
      <c r="AH828" s="650"/>
      <c r="AI828" s="651"/>
      <c r="AJ828" s="651"/>
      <c r="AK828" s="651"/>
      <c r="AL828" s="651"/>
      <c r="AM828" s="651"/>
      <c r="AN828" s="651"/>
      <c r="AO828" s="651"/>
      <c r="AP828" s="651"/>
      <c r="AQ828" s="651"/>
      <c r="AR828" s="651"/>
      <c r="AS828" s="651"/>
      <c r="AT828" s="652"/>
      <c r="AU828" s="370"/>
      <c r="AV828" s="371"/>
      <c r="AW828" s="371"/>
      <c r="AX828" s="372"/>
      <c r="AY828">
        <f t="shared" ref="AY828:AY838" si="117">$AY$826</f>
        <v>0</v>
      </c>
    </row>
    <row r="829" spans="1:51"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c r="AY829">
        <f t="shared" si="117"/>
        <v>0</v>
      </c>
    </row>
    <row r="830" spans="1:51"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c r="AY830">
        <f t="shared" si="117"/>
        <v>0</v>
      </c>
    </row>
    <row r="831" spans="1:51" ht="24.75" hidden="1" customHeight="1" x14ac:dyDescent="0.15">
      <c r="A831" s="617"/>
      <c r="B831" s="618"/>
      <c r="C831" s="618"/>
      <c r="D831" s="618"/>
      <c r="E831" s="618"/>
      <c r="F831" s="619"/>
      <c r="G831" s="592"/>
      <c r="H831" s="593"/>
      <c r="I831" s="593"/>
      <c r="J831" s="593"/>
      <c r="K831" s="594"/>
      <c r="L831" s="584"/>
      <c r="M831" s="585"/>
      <c r="N831" s="585"/>
      <c r="O831" s="585"/>
      <c r="P831" s="585"/>
      <c r="Q831" s="585"/>
      <c r="R831" s="585"/>
      <c r="S831" s="585"/>
      <c r="T831" s="585"/>
      <c r="U831" s="585"/>
      <c r="V831" s="585"/>
      <c r="W831" s="585"/>
      <c r="X831" s="586"/>
      <c r="Y831" s="587"/>
      <c r="Z831" s="588"/>
      <c r="AA831" s="588"/>
      <c r="AB831" s="598"/>
      <c r="AC831" s="592"/>
      <c r="AD831" s="593"/>
      <c r="AE831" s="593"/>
      <c r="AF831" s="593"/>
      <c r="AG831" s="594"/>
      <c r="AH831" s="584"/>
      <c r="AI831" s="585"/>
      <c r="AJ831" s="585"/>
      <c r="AK831" s="585"/>
      <c r="AL831" s="585"/>
      <c r="AM831" s="585"/>
      <c r="AN831" s="585"/>
      <c r="AO831" s="585"/>
      <c r="AP831" s="585"/>
      <c r="AQ831" s="585"/>
      <c r="AR831" s="585"/>
      <c r="AS831" s="585"/>
      <c r="AT831" s="586"/>
      <c r="AU831" s="587"/>
      <c r="AV831" s="588"/>
      <c r="AW831" s="588"/>
      <c r="AX831" s="589"/>
      <c r="AY831">
        <f t="shared" si="117"/>
        <v>0</v>
      </c>
    </row>
    <row r="832" spans="1:51" ht="24.75" hidden="1" customHeight="1" x14ac:dyDescent="0.15">
      <c r="A832" s="617"/>
      <c r="B832" s="618"/>
      <c r="C832" s="618"/>
      <c r="D832" s="618"/>
      <c r="E832" s="618"/>
      <c r="F832" s="619"/>
      <c r="G832" s="592"/>
      <c r="H832" s="593"/>
      <c r="I832" s="593"/>
      <c r="J832" s="593"/>
      <c r="K832" s="594"/>
      <c r="L832" s="584"/>
      <c r="M832" s="585"/>
      <c r="N832" s="585"/>
      <c r="O832" s="585"/>
      <c r="P832" s="585"/>
      <c r="Q832" s="585"/>
      <c r="R832" s="585"/>
      <c r="S832" s="585"/>
      <c r="T832" s="585"/>
      <c r="U832" s="585"/>
      <c r="V832" s="585"/>
      <c r="W832" s="585"/>
      <c r="X832" s="586"/>
      <c r="Y832" s="587"/>
      <c r="Z832" s="588"/>
      <c r="AA832" s="588"/>
      <c r="AB832" s="598"/>
      <c r="AC832" s="592"/>
      <c r="AD832" s="593"/>
      <c r="AE832" s="593"/>
      <c r="AF832" s="593"/>
      <c r="AG832" s="594"/>
      <c r="AH832" s="584"/>
      <c r="AI832" s="585"/>
      <c r="AJ832" s="585"/>
      <c r="AK832" s="585"/>
      <c r="AL832" s="585"/>
      <c r="AM832" s="585"/>
      <c r="AN832" s="585"/>
      <c r="AO832" s="585"/>
      <c r="AP832" s="585"/>
      <c r="AQ832" s="585"/>
      <c r="AR832" s="585"/>
      <c r="AS832" s="585"/>
      <c r="AT832" s="586"/>
      <c r="AU832" s="587"/>
      <c r="AV832" s="588"/>
      <c r="AW832" s="588"/>
      <c r="AX832" s="589"/>
      <c r="AY832">
        <f t="shared" si="117"/>
        <v>0</v>
      </c>
    </row>
    <row r="833" spans="1:51" ht="24.75" hidden="1" customHeight="1" x14ac:dyDescent="0.15">
      <c r="A833" s="617"/>
      <c r="B833" s="618"/>
      <c r="C833" s="618"/>
      <c r="D833" s="618"/>
      <c r="E833" s="618"/>
      <c r="F833" s="619"/>
      <c r="G833" s="592"/>
      <c r="H833" s="593"/>
      <c r="I833" s="593"/>
      <c r="J833" s="593"/>
      <c r="K833" s="594"/>
      <c r="L833" s="584"/>
      <c r="M833" s="585"/>
      <c r="N833" s="585"/>
      <c r="O833" s="585"/>
      <c r="P833" s="585"/>
      <c r="Q833" s="585"/>
      <c r="R833" s="585"/>
      <c r="S833" s="585"/>
      <c r="T833" s="585"/>
      <c r="U833" s="585"/>
      <c r="V833" s="585"/>
      <c r="W833" s="585"/>
      <c r="X833" s="586"/>
      <c r="Y833" s="587"/>
      <c r="Z833" s="588"/>
      <c r="AA833" s="588"/>
      <c r="AB833" s="598"/>
      <c r="AC833" s="592"/>
      <c r="AD833" s="593"/>
      <c r="AE833" s="593"/>
      <c r="AF833" s="593"/>
      <c r="AG833" s="594"/>
      <c r="AH833" s="584"/>
      <c r="AI833" s="585"/>
      <c r="AJ833" s="585"/>
      <c r="AK833" s="585"/>
      <c r="AL833" s="585"/>
      <c r="AM833" s="585"/>
      <c r="AN833" s="585"/>
      <c r="AO833" s="585"/>
      <c r="AP833" s="585"/>
      <c r="AQ833" s="585"/>
      <c r="AR833" s="585"/>
      <c r="AS833" s="585"/>
      <c r="AT833" s="586"/>
      <c r="AU833" s="587"/>
      <c r="AV833" s="588"/>
      <c r="AW833" s="588"/>
      <c r="AX833" s="589"/>
      <c r="AY833">
        <f t="shared" si="117"/>
        <v>0</v>
      </c>
    </row>
    <row r="834" spans="1:51" ht="24.75" hidden="1" customHeight="1" x14ac:dyDescent="0.15">
      <c r="A834" s="617"/>
      <c r="B834" s="618"/>
      <c r="C834" s="618"/>
      <c r="D834" s="618"/>
      <c r="E834" s="618"/>
      <c r="F834" s="619"/>
      <c r="G834" s="592"/>
      <c r="H834" s="593"/>
      <c r="I834" s="593"/>
      <c r="J834" s="593"/>
      <c r="K834" s="594"/>
      <c r="L834" s="584"/>
      <c r="M834" s="585"/>
      <c r="N834" s="585"/>
      <c r="O834" s="585"/>
      <c r="P834" s="585"/>
      <c r="Q834" s="585"/>
      <c r="R834" s="585"/>
      <c r="S834" s="585"/>
      <c r="T834" s="585"/>
      <c r="U834" s="585"/>
      <c r="V834" s="585"/>
      <c r="W834" s="585"/>
      <c r="X834" s="586"/>
      <c r="Y834" s="587"/>
      <c r="Z834" s="588"/>
      <c r="AA834" s="588"/>
      <c r="AB834" s="598"/>
      <c r="AC834" s="592"/>
      <c r="AD834" s="593"/>
      <c r="AE834" s="593"/>
      <c r="AF834" s="593"/>
      <c r="AG834" s="594"/>
      <c r="AH834" s="584"/>
      <c r="AI834" s="585"/>
      <c r="AJ834" s="585"/>
      <c r="AK834" s="585"/>
      <c r="AL834" s="585"/>
      <c r="AM834" s="585"/>
      <c r="AN834" s="585"/>
      <c r="AO834" s="585"/>
      <c r="AP834" s="585"/>
      <c r="AQ834" s="585"/>
      <c r="AR834" s="585"/>
      <c r="AS834" s="585"/>
      <c r="AT834" s="586"/>
      <c r="AU834" s="587"/>
      <c r="AV834" s="588"/>
      <c r="AW834" s="588"/>
      <c r="AX834" s="589"/>
      <c r="AY834">
        <f t="shared" si="117"/>
        <v>0</v>
      </c>
    </row>
    <row r="835" spans="1:51" ht="24.75" hidden="1" customHeight="1" x14ac:dyDescent="0.15">
      <c r="A835" s="617"/>
      <c r="B835" s="618"/>
      <c r="C835" s="618"/>
      <c r="D835" s="618"/>
      <c r="E835" s="618"/>
      <c r="F835" s="619"/>
      <c r="G835" s="592"/>
      <c r="H835" s="593"/>
      <c r="I835" s="593"/>
      <c r="J835" s="593"/>
      <c r="K835" s="594"/>
      <c r="L835" s="584"/>
      <c r="M835" s="585"/>
      <c r="N835" s="585"/>
      <c r="O835" s="585"/>
      <c r="P835" s="585"/>
      <c r="Q835" s="585"/>
      <c r="R835" s="585"/>
      <c r="S835" s="585"/>
      <c r="T835" s="585"/>
      <c r="U835" s="585"/>
      <c r="V835" s="585"/>
      <c r="W835" s="585"/>
      <c r="X835" s="586"/>
      <c r="Y835" s="587"/>
      <c r="Z835" s="588"/>
      <c r="AA835" s="588"/>
      <c r="AB835" s="598"/>
      <c r="AC835" s="592"/>
      <c r="AD835" s="593"/>
      <c r="AE835" s="593"/>
      <c r="AF835" s="593"/>
      <c r="AG835" s="594"/>
      <c r="AH835" s="584"/>
      <c r="AI835" s="585"/>
      <c r="AJ835" s="585"/>
      <c r="AK835" s="585"/>
      <c r="AL835" s="585"/>
      <c r="AM835" s="585"/>
      <c r="AN835" s="585"/>
      <c r="AO835" s="585"/>
      <c r="AP835" s="585"/>
      <c r="AQ835" s="585"/>
      <c r="AR835" s="585"/>
      <c r="AS835" s="585"/>
      <c r="AT835" s="586"/>
      <c r="AU835" s="587"/>
      <c r="AV835" s="588"/>
      <c r="AW835" s="588"/>
      <c r="AX835" s="589"/>
      <c r="AY835">
        <f t="shared" si="117"/>
        <v>0</v>
      </c>
    </row>
    <row r="836" spans="1:51" ht="24.75" hidden="1" customHeight="1" x14ac:dyDescent="0.15">
      <c r="A836" s="617"/>
      <c r="B836" s="618"/>
      <c r="C836" s="618"/>
      <c r="D836" s="618"/>
      <c r="E836" s="618"/>
      <c r="F836" s="619"/>
      <c r="G836" s="592"/>
      <c r="H836" s="593"/>
      <c r="I836" s="593"/>
      <c r="J836" s="593"/>
      <c r="K836" s="594"/>
      <c r="L836" s="584"/>
      <c r="M836" s="585"/>
      <c r="N836" s="585"/>
      <c r="O836" s="585"/>
      <c r="P836" s="585"/>
      <c r="Q836" s="585"/>
      <c r="R836" s="585"/>
      <c r="S836" s="585"/>
      <c r="T836" s="585"/>
      <c r="U836" s="585"/>
      <c r="V836" s="585"/>
      <c r="W836" s="585"/>
      <c r="X836" s="586"/>
      <c r="Y836" s="587"/>
      <c r="Z836" s="588"/>
      <c r="AA836" s="588"/>
      <c r="AB836" s="598"/>
      <c r="AC836" s="592"/>
      <c r="AD836" s="593"/>
      <c r="AE836" s="593"/>
      <c r="AF836" s="593"/>
      <c r="AG836" s="594"/>
      <c r="AH836" s="584"/>
      <c r="AI836" s="585"/>
      <c r="AJ836" s="585"/>
      <c r="AK836" s="585"/>
      <c r="AL836" s="585"/>
      <c r="AM836" s="585"/>
      <c r="AN836" s="585"/>
      <c r="AO836" s="585"/>
      <c r="AP836" s="585"/>
      <c r="AQ836" s="585"/>
      <c r="AR836" s="585"/>
      <c r="AS836" s="585"/>
      <c r="AT836" s="586"/>
      <c r="AU836" s="587"/>
      <c r="AV836" s="588"/>
      <c r="AW836" s="588"/>
      <c r="AX836" s="589"/>
      <c r="AY836">
        <f t="shared" si="117"/>
        <v>0</v>
      </c>
    </row>
    <row r="837" spans="1:51" ht="24.75" hidden="1" customHeight="1" x14ac:dyDescent="0.15">
      <c r="A837" s="617"/>
      <c r="B837" s="618"/>
      <c r="C837" s="618"/>
      <c r="D837" s="618"/>
      <c r="E837" s="618"/>
      <c r="F837" s="619"/>
      <c r="G837" s="592"/>
      <c r="H837" s="593"/>
      <c r="I837" s="593"/>
      <c r="J837" s="593"/>
      <c r="K837" s="594"/>
      <c r="L837" s="584"/>
      <c r="M837" s="585"/>
      <c r="N837" s="585"/>
      <c r="O837" s="585"/>
      <c r="P837" s="585"/>
      <c r="Q837" s="585"/>
      <c r="R837" s="585"/>
      <c r="S837" s="585"/>
      <c r="T837" s="585"/>
      <c r="U837" s="585"/>
      <c r="V837" s="585"/>
      <c r="W837" s="585"/>
      <c r="X837" s="586"/>
      <c r="Y837" s="587"/>
      <c r="Z837" s="588"/>
      <c r="AA837" s="588"/>
      <c r="AB837" s="598"/>
      <c r="AC837" s="592"/>
      <c r="AD837" s="593"/>
      <c r="AE837" s="593"/>
      <c r="AF837" s="593"/>
      <c r="AG837" s="594"/>
      <c r="AH837" s="584"/>
      <c r="AI837" s="585"/>
      <c r="AJ837" s="585"/>
      <c r="AK837" s="585"/>
      <c r="AL837" s="585"/>
      <c r="AM837" s="585"/>
      <c r="AN837" s="585"/>
      <c r="AO837" s="585"/>
      <c r="AP837" s="585"/>
      <c r="AQ837" s="585"/>
      <c r="AR837" s="585"/>
      <c r="AS837" s="585"/>
      <c r="AT837" s="586"/>
      <c r="AU837" s="587"/>
      <c r="AV837" s="588"/>
      <c r="AW837" s="588"/>
      <c r="AX837" s="589"/>
      <c r="AY837">
        <f t="shared" si="117"/>
        <v>0</v>
      </c>
    </row>
    <row r="838" spans="1:51" ht="24.75" hidden="1" customHeight="1" x14ac:dyDescent="0.15">
      <c r="A838" s="617"/>
      <c r="B838" s="618"/>
      <c r="C838" s="618"/>
      <c r="D838" s="618"/>
      <c r="E838" s="618"/>
      <c r="F838" s="619"/>
      <c r="G838" s="809" t="s">
        <v>20</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20</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4.75" customHeight="1" thickBot="1" x14ac:dyDescent="0.2">
      <c r="A839" s="887" t="s">
        <v>147</v>
      </c>
      <c r="B839" s="888"/>
      <c r="C839" s="888"/>
      <c r="D839" s="888"/>
      <c r="E839" s="888"/>
      <c r="F839" s="888"/>
      <c r="G839" s="888"/>
      <c r="H839" s="888"/>
      <c r="I839" s="888"/>
      <c r="J839" s="888"/>
      <c r="K839" s="888"/>
      <c r="L839" s="888"/>
      <c r="M839" s="888"/>
      <c r="N839" s="888"/>
      <c r="O839" s="888"/>
      <c r="P839" s="888"/>
      <c r="Q839" s="888"/>
      <c r="R839" s="888"/>
      <c r="S839" s="888"/>
      <c r="T839" s="888"/>
      <c r="U839" s="888"/>
      <c r="V839" s="888"/>
      <c r="W839" s="888"/>
      <c r="X839" s="888"/>
      <c r="Y839" s="888"/>
      <c r="Z839" s="888"/>
      <c r="AA839" s="888"/>
      <c r="AB839" s="888"/>
      <c r="AC839" s="888"/>
      <c r="AD839" s="888"/>
      <c r="AE839" s="888"/>
      <c r="AF839" s="888"/>
      <c r="AG839" s="888"/>
      <c r="AH839" s="888"/>
      <c r="AI839" s="888"/>
      <c r="AJ839" s="888"/>
      <c r="AK839" s="889"/>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283</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661</v>
      </c>
      <c r="D845" s="328"/>
      <c r="E845" s="328"/>
      <c r="F845" s="328"/>
      <c r="G845" s="328"/>
      <c r="H845" s="328"/>
      <c r="I845" s="328"/>
      <c r="J845" s="329">
        <v>5010405001703</v>
      </c>
      <c r="K845" s="330"/>
      <c r="L845" s="330"/>
      <c r="M845" s="330"/>
      <c r="N845" s="330"/>
      <c r="O845" s="330"/>
      <c r="P845" s="344" t="s">
        <v>716</v>
      </c>
      <c r="Q845" s="331"/>
      <c r="R845" s="331"/>
      <c r="S845" s="331"/>
      <c r="T845" s="331"/>
      <c r="U845" s="331"/>
      <c r="V845" s="331"/>
      <c r="W845" s="331"/>
      <c r="X845" s="331"/>
      <c r="Y845" s="332">
        <v>243</v>
      </c>
      <c r="Z845" s="333"/>
      <c r="AA845" s="333"/>
      <c r="AB845" s="334"/>
      <c r="AC845" s="335" t="s">
        <v>288</v>
      </c>
      <c r="AD845" s="336"/>
      <c r="AE845" s="336"/>
      <c r="AF845" s="336"/>
      <c r="AG845" s="336"/>
      <c r="AH845" s="351">
        <v>1</v>
      </c>
      <c r="AI845" s="352"/>
      <c r="AJ845" s="352"/>
      <c r="AK845" s="352"/>
      <c r="AL845" s="339">
        <v>91</v>
      </c>
      <c r="AM845" s="340"/>
      <c r="AN845" s="340"/>
      <c r="AO845" s="341"/>
      <c r="AP845" s="342" t="s">
        <v>685</v>
      </c>
      <c r="AQ845" s="342"/>
      <c r="AR845" s="342"/>
      <c r="AS845" s="342"/>
      <c r="AT845" s="342"/>
      <c r="AU845" s="342"/>
      <c r="AV845" s="342"/>
      <c r="AW845" s="342"/>
      <c r="AX845" s="342"/>
    </row>
    <row r="846" spans="1:51" ht="44.25" customHeight="1" x14ac:dyDescent="0.15">
      <c r="A846" s="355">
        <v>2</v>
      </c>
      <c r="B846" s="355">
        <v>1</v>
      </c>
      <c r="C846" s="343" t="s">
        <v>661</v>
      </c>
      <c r="D846" s="328"/>
      <c r="E846" s="328"/>
      <c r="F846" s="328"/>
      <c r="G846" s="328"/>
      <c r="H846" s="328"/>
      <c r="I846" s="328"/>
      <c r="J846" s="329">
        <v>5010405001703</v>
      </c>
      <c r="K846" s="330"/>
      <c r="L846" s="330"/>
      <c r="M846" s="330"/>
      <c r="N846" s="330"/>
      <c r="O846" s="330"/>
      <c r="P846" s="344" t="s">
        <v>663</v>
      </c>
      <c r="Q846" s="331"/>
      <c r="R846" s="331"/>
      <c r="S846" s="331"/>
      <c r="T846" s="331"/>
      <c r="U846" s="331"/>
      <c r="V846" s="331"/>
      <c r="W846" s="331"/>
      <c r="X846" s="331"/>
      <c r="Y846" s="332">
        <v>176</v>
      </c>
      <c r="Z846" s="333"/>
      <c r="AA846" s="333"/>
      <c r="AB846" s="334"/>
      <c r="AC846" s="335" t="s">
        <v>288</v>
      </c>
      <c r="AD846" s="336"/>
      <c r="AE846" s="336"/>
      <c r="AF846" s="336"/>
      <c r="AG846" s="336"/>
      <c r="AH846" s="351">
        <v>1</v>
      </c>
      <c r="AI846" s="352"/>
      <c r="AJ846" s="352"/>
      <c r="AK846" s="352"/>
      <c r="AL846" s="339">
        <v>88</v>
      </c>
      <c r="AM846" s="340"/>
      <c r="AN846" s="340"/>
      <c r="AO846" s="341"/>
      <c r="AP846" s="342" t="s">
        <v>686</v>
      </c>
      <c r="AQ846" s="342"/>
      <c r="AR846" s="342"/>
      <c r="AS846" s="342"/>
      <c r="AT846" s="342"/>
      <c r="AU846" s="342"/>
      <c r="AV846" s="342"/>
      <c r="AW846" s="342"/>
      <c r="AX846" s="342"/>
      <c r="AY846">
        <f>COUNTA($C$846)</f>
        <v>1</v>
      </c>
    </row>
    <row r="847" spans="1:51" ht="30" customHeight="1" x14ac:dyDescent="0.15">
      <c r="A847" s="355">
        <v>3</v>
      </c>
      <c r="B847" s="355">
        <v>1</v>
      </c>
      <c r="C847" s="343" t="s">
        <v>661</v>
      </c>
      <c r="D847" s="328"/>
      <c r="E847" s="328"/>
      <c r="F847" s="328"/>
      <c r="G847" s="328"/>
      <c r="H847" s="328"/>
      <c r="I847" s="328"/>
      <c r="J847" s="329">
        <v>5010405001703</v>
      </c>
      <c r="K847" s="330"/>
      <c r="L847" s="330"/>
      <c r="M847" s="330"/>
      <c r="N847" s="330"/>
      <c r="O847" s="330"/>
      <c r="P847" s="344" t="s">
        <v>664</v>
      </c>
      <c r="Q847" s="331"/>
      <c r="R847" s="331"/>
      <c r="S847" s="331"/>
      <c r="T847" s="331"/>
      <c r="U847" s="331"/>
      <c r="V847" s="331"/>
      <c r="W847" s="331"/>
      <c r="X847" s="331"/>
      <c r="Y847" s="332">
        <v>53</v>
      </c>
      <c r="Z847" s="333"/>
      <c r="AA847" s="333"/>
      <c r="AB847" s="334"/>
      <c r="AC847" s="335" t="s">
        <v>288</v>
      </c>
      <c r="AD847" s="336"/>
      <c r="AE847" s="336"/>
      <c r="AF847" s="336"/>
      <c r="AG847" s="336"/>
      <c r="AH847" s="337">
        <v>1</v>
      </c>
      <c r="AI847" s="338"/>
      <c r="AJ847" s="338"/>
      <c r="AK847" s="338"/>
      <c r="AL847" s="339">
        <v>99</v>
      </c>
      <c r="AM847" s="340"/>
      <c r="AN847" s="340"/>
      <c r="AO847" s="341"/>
      <c r="AP847" s="342" t="s">
        <v>687</v>
      </c>
      <c r="AQ847" s="342"/>
      <c r="AR847" s="342"/>
      <c r="AS847" s="342"/>
      <c r="AT847" s="342"/>
      <c r="AU847" s="342"/>
      <c r="AV847" s="342"/>
      <c r="AW847" s="342"/>
      <c r="AX847" s="342"/>
      <c r="AY847">
        <f>COUNTA($C$847)</f>
        <v>1</v>
      </c>
    </row>
    <row r="848" spans="1:51" ht="30" customHeight="1" x14ac:dyDescent="0.15">
      <c r="A848" s="355">
        <v>4</v>
      </c>
      <c r="B848" s="355">
        <v>1</v>
      </c>
      <c r="C848" s="343" t="s">
        <v>661</v>
      </c>
      <c r="D848" s="328"/>
      <c r="E848" s="328"/>
      <c r="F848" s="328"/>
      <c r="G848" s="328"/>
      <c r="H848" s="328"/>
      <c r="I848" s="328"/>
      <c r="J848" s="329">
        <v>5010405001703</v>
      </c>
      <c r="K848" s="330"/>
      <c r="L848" s="330"/>
      <c r="M848" s="330"/>
      <c r="N848" s="330"/>
      <c r="O848" s="330"/>
      <c r="P848" s="344" t="s">
        <v>664</v>
      </c>
      <c r="Q848" s="331"/>
      <c r="R848" s="331"/>
      <c r="S848" s="331"/>
      <c r="T848" s="331"/>
      <c r="U848" s="331"/>
      <c r="V848" s="331"/>
      <c r="W848" s="331"/>
      <c r="X848" s="331"/>
      <c r="Y848" s="332">
        <v>52</v>
      </c>
      <c r="Z848" s="333"/>
      <c r="AA848" s="333"/>
      <c r="AB848" s="334"/>
      <c r="AC848" s="335" t="s">
        <v>288</v>
      </c>
      <c r="AD848" s="336"/>
      <c r="AE848" s="336"/>
      <c r="AF848" s="336"/>
      <c r="AG848" s="336"/>
      <c r="AH848" s="337">
        <v>1</v>
      </c>
      <c r="AI848" s="338"/>
      <c r="AJ848" s="338"/>
      <c r="AK848" s="338"/>
      <c r="AL848" s="339">
        <v>97</v>
      </c>
      <c r="AM848" s="340"/>
      <c r="AN848" s="340"/>
      <c r="AO848" s="341"/>
      <c r="AP848" s="342" t="s">
        <v>688</v>
      </c>
      <c r="AQ848" s="342"/>
      <c r="AR848" s="342"/>
      <c r="AS848" s="342"/>
      <c r="AT848" s="342"/>
      <c r="AU848" s="342"/>
      <c r="AV848" s="342"/>
      <c r="AW848" s="342"/>
      <c r="AX848" s="342"/>
      <c r="AY848">
        <f>COUNTA($C$848)</f>
        <v>1</v>
      </c>
    </row>
    <row r="849" spans="1:51" ht="30" customHeight="1" x14ac:dyDescent="0.15">
      <c r="A849" s="355">
        <v>5</v>
      </c>
      <c r="B849" s="355">
        <v>1</v>
      </c>
      <c r="C849" s="343" t="s">
        <v>661</v>
      </c>
      <c r="D849" s="328"/>
      <c r="E849" s="328"/>
      <c r="F849" s="328"/>
      <c r="G849" s="328"/>
      <c r="H849" s="328"/>
      <c r="I849" s="328"/>
      <c r="J849" s="329">
        <v>5010405001703</v>
      </c>
      <c r="K849" s="330"/>
      <c r="L849" s="330"/>
      <c r="M849" s="330"/>
      <c r="N849" s="330"/>
      <c r="O849" s="330"/>
      <c r="P849" s="344" t="s">
        <v>664</v>
      </c>
      <c r="Q849" s="331"/>
      <c r="R849" s="331"/>
      <c r="S849" s="331"/>
      <c r="T849" s="331"/>
      <c r="U849" s="331"/>
      <c r="V849" s="331"/>
      <c r="W849" s="331"/>
      <c r="X849" s="331"/>
      <c r="Y849" s="332">
        <v>44</v>
      </c>
      <c r="Z849" s="333"/>
      <c r="AA849" s="333"/>
      <c r="AB849" s="334"/>
      <c r="AC849" s="335" t="s">
        <v>288</v>
      </c>
      <c r="AD849" s="336"/>
      <c r="AE849" s="336"/>
      <c r="AF849" s="336"/>
      <c r="AG849" s="336"/>
      <c r="AH849" s="337">
        <v>1</v>
      </c>
      <c r="AI849" s="338"/>
      <c r="AJ849" s="338"/>
      <c r="AK849" s="338"/>
      <c r="AL849" s="339">
        <v>93</v>
      </c>
      <c r="AM849" s="340"/>
      <c r="AN849" s="340"/>
      <c r="AO849" s="341"/>
      <c r="AP849" s="342" t="s">
        <v>688</v>
      </c>
      <c r="AQ849" s="342"/>
      <c r="AR849" s="342"/>
      <c r="AS849" s="342"/>
      <c r="AT849" s="342"/>
      <c r="AU849" s="342"/>
      <c r="AV849" s="342"/>
      <c r="AW849" s="342"/>
      <c r="AX849" s="342"/>
      <c r="AY849">
        <f>COUNTA($C$849)</f>
        <v>1</v>
      </c>
    </row>
    <row r="850" spans="1:51" ht="30" customHeight="1" x14ac:dyDescent="0.15">
      <c r="A850" s="355">
        <v>6</v>
      </c>
      <c r="B850" s="355">
        <v>1</v>
      </c>
      <c r="C850" s="343" t="s">
        <v>661</v>
      </c>
      <c r="D850" s="328"/>
      <c r="E850" s="328"/>
      <c r="F850" s="328"/>
      <c r="G850" s="328"/>
      <c r="H850" s="328"/>
      <c r="I850" s="328"/>
      <c r="J850" s="329">
        <v>5010405001703</v>
      </c>
      <c r="K850" s="330"/>
      <c r="L850" s="330"/>
      <c r="M850" s="330"/>
      <c r="N850" s="330"/>
      <c r="O850" s="330"/>
      <c r="P850" s="344" t="s">
        <v>664</v>
      </c>
      <c r="Q850" s="331"/>
      <c r="R850" s="331"/>
      <c r="S850" s="331"/>
      <c r="T850" s="331"/>
      <c r="U850" s="331"/>
      <c r="V850" s="331"/>
      <c r="W850" s="331"/>
      <c r="X850" s="331"/>
      <c r="Y850" s="332">
        <v>44</v>
      </c>
      <c r="Z850" s="333"/>
      <c r="AA850" s="333"/>
      <c r="AB850" s="334"/>
      <c r="AC850" s="335" t="s">
        <v>288</v>
      </c>
      <c r="AD850" s="336"/>
      <c r="AE850" s="336"/>
      <c r="AF850" s="336"/>
      <c r="AG850" s="336"/>
      <c r="AH850" s="337">
        <v>1</v>
      </c>
      <c r="AI850" s="338"/>
      <c r="AJ850" s="338"/>
      <c r="AK850" s="338"/>
      <c r="AL850" s="339">
        <v>99</v>
      </c>
      <c r="AM850" s="340"/>
      <c r="AN850" s="340"/>
      <c r="AO850" s="341"/>
      <c r="AP850" s="342" t="s">
        <v>686</v>
      </c>
      <c r="AQ850" s="342"/>
      <c r="AR850" s="342"/>
      <c r="AS850" s="342"/>
      <c r="AT850" s="342"/>
      <c r="AU850" s="342"/>
      <c r="AV850" s="342"/>
      <c r="AW850" s="342"/>
      <c r="AX850" s="342"/>
      <c r="AY850">
        <f>COUNTA($C$850)</f>
        <v>1</v>
      </c>
    </row>
    <row r="851" spans="1:51" ht="30" customHeight="1" x14ac:dyDescent="0.15">
      <c r="A851" s="355">
        <v>7</v>
      </c>
      <c r="B851" s="355">
        <v>1</v>
      </c>
      <c r="C851" s="343" t="s">
        <v>661</v>
      </c>
      <c r="D851" s="328"/>
      <c r="E851" s="328"/>
      <c r="F851" s="328"/>
      <c r="G851" s="328"/>
      <c r="H851" s="328"/>
      <c r="I851" s="328"/>
      <c r="J851" s="329">
        <v>5010405001703</v>
      </c>
      <c r="K851" s="330"/>
      <c r="L851" s="330"/>
      <c r="M851" s="330"/>
      <c r="N851" s="330"/>
      <c r="O851" s="330"/>
      <c r="P851" s="344" t="s">
        <v>664</v>
      </c>
      <c r="Q851" s="331"/>
      <c r="R851" s="331"/>
      <c r="S851" s="331"/>
      <c r="T851" s="331"/>
      <c r="U851" s="331"/>
      <c r="V851" s="331"/>
      <c r="W851" s="331"/>
      <c r="X851" s="331"/>
      <c r="Y851" s="332">
        <v>40</v>
      </c>
      <c r="Z851" s="333"/>
      <c r="AA851" s="333"/>
      <c r="AB851" s="334"/>
      <c r="AC851" s="335" t="s">
        <v>288</v>
      </c>
      <c r="AD851" s="336"/>
      <c r="AE851" s="336"/>
      <c r="AF851" s="336"/>
      <c r="AG851" s="336"/>
      <c r="AH851" s="337">
        <v>2</v>
      </c>
      <c r="AI851" s="338"/>
      <c r="AJ851" s="338"/>
      <c r="AK851" s="338"/>
      <c r="AL851" s="339">
        <v>82</v>
      </c>
      <c r="AM851" s="340"/>
      <c r="AN851" s="340"/>
      <c r="AO851" s="341"/>
      <c r="AP851" s="342" t="s">
        <v>689</v>
      </c>
      <c r="AQ851" s="342"/>
      <c r="AR851" s="342"/>
      <c r="AS851" s="342"/>
      <c r="AT851" s="342"/>
      <c r="AU851" s="342"/>
      <c r="AV851" s="342"/>
      <c r="AW851" s="342"/>
      <c r="AX851" s="342"/>
      <c r="AY851">
        <f>COUNTA($C$851)</f>
        <v>1</v>
      </c>
    </row>
    <row r="852" spans="1:51" ht="30" customHeight="1" x14ac:dyDescent="0.15">
      <c r="A852" s="355">
        <v>8</v>
      </c>
      <c r="B852" s="355">
        <v>1</v>
      </c>
      <c r="C852" s="343" t="s">
        <v>661</v>
      </c>
      <c r="D852" s="328"/>
      <c r="E852" s="328"/>
      <c r="F852" s="328"/>
      <c r="G852" s="328"/>
      <c r="H852" s="328"/>
      <c r="I852" s="328"/>
      <c r="J852" s="329">
        <v>5010405001703</v>
      </c>
      <c r="K852" s="330"/>
      <c r="L852" s="330"/>
      <c r="M852" s="330"/>
      <c r="N852" s="330"/>
      <c r="O852" s="330"/>
      <c r="P852" s="344" t="s">
        <v>664</v>
      </c>
      <c r="Q852" s="331"/>
      <c r="R852" s="331"/>
      <c r="S852" s="331"/>
      <c r="T852" s="331"/>
      <c r="U852" s="331"/>
      <c r="V852" s="331"/>
      <c r="W852" s="331"/>
      <c r="X852" s="331"/>
      <c r="Y852" s="332">
        <v>35</v>
      </c>
      <c r="Z852" s="333"/>
      <c r="AA852" s="333"/>
      <c r="AB852" s="334"/>
      <c r="AC852" s="335" t="s">
        <v>288</v>
      </c>
      <c r="AD852" s="336"/>
      <c r="AE852" s="336"/>
      <c r="AF852" s="336"/>
      <c r="AG852" s="336"/>
      <c r="AH852" s="337">
        <v>1</v>
      </c>
      <c r="AI852" s="338"/>
      <c r="AJ852" s="338"/>
      <c r="AK852" s="338"/>
      <c r="AL852" s="339">
        <v>94</v>
      </c>
      <c r="AM852" s="340"/>
      <c r="AN852" s="340"/>
      <c r="AO852" s="341"/>
      <c r="AP852" s="342" t="s">
        <v>690</v>
      </c>
      <c r="AQ852" s="342"/>
      <c r="AR852" s="342"/>
      <c r="AS852" s="342"/>
      <c r="AT852" s="342"/>
      <c r="AU852" s="342"/>
      <c r="AV852" s="342"/>
      <c r="AW852" s="342"/>
      <c r="AX852" s="342"/>
      <c r="AY852">
        <f>COUNTA($C$852)</f>
        <v>1</v>
      </c>
    </row>
    <row r="853" spans="1:51" ht="30" customHeight="1" x14ac:dyDescent="0.15">
      <c r="A853" s="355">
        <v>9</v>
      </c>
      <c r="B853" s="355">
        <v>1</v>
      </c>
      <c r="C853" s="343" t="s">
        <v>661</v>
      </c>
      <c r="D853" s="328"/>
      <c r="E853" s="328"/>
      <c r="F853" s="328"/>
      <c r="G853" s="328"/>
      <c r="H853" s="328"/>
      <c r="I853" s="328"/>
      <c r="J853" s="329">
        <v>5010405001703</v>
      </c>
      <c r="K853" s="330"/>
      <c r="L853" s="330"/>
      <c r="M853" s="330"/>
      <c r="N853" s="330"/>
      <c r="O853" s="330"/>
      <c r="P853" s="344" t="s">
        <v>664</v>
      </c>
      <c r="Q853" s="331"/>
      <c r="R853" s="331"/>
      <c r="S853" s="331"/>
      <c r="T853" s="331"/>
      <c r="U853" s="331"/>
      <c r="V853" s="331"/>
      <c r="W853" s="331"/>
      <c r="X853" s="331"/>
      <c r="Y853" s="332">
        <v>24</v>
      </c>
      <c r="Z853" s="333"/>
      <c r="AA853" s="333"/>
      <c r="AB853" s="334"/>
      <c r="AC853" s="335" t="s">
        <v>288</v>
      </c>
      <c r="AD853" s="336"/>
      <c r="AE853" s="336"/>
      <c r="AF853" s="336"/>
      <c r="AG853" s="336"/>
      <c r="AH853" s="337">
        <v>1</v>
      </c>
      <c r="AI853" s="338"/>
      <c r="AJ853" s="338"/>
      <c r="AK853" s="338"/>
      <c r="AL853" s="339">
        <v>70</v>
      </c>
      <c r="AM853" s="340"/>
      <c r="AN853" s="340"/>
      <c r="AO853" s="341"/>
      <c r="AP853" s="342" t="s">
        <v>689</v>
      </c>
      <c r="AQ853" s="342"/>
      <c r="AR853" s="342"/>
      <c r="AS853" s="342"/>
      <c r="AT853" s="342"/>
      <c r="AU853" s="342"/>
      <c r="AV853" s="342"/>
      <c r="AW853" s="342"/>
      <c r="AX853" s="342"/>
      <c r="AY853">
        <f>COUNTA($C$853)</f>
        <v>1</v>
      </c>
    </row>
    <row r="854" spans="1:51" ht="47.25" customHeight="1" x14ac:dyDescent="0.15">
      <c r="A854" s="355">
        <v>10</v>
      </c>
      <c r="B854" s="355">
        <v>1</v>
      </c>
      <c r="C854" s="343" t="s">
        <v>665</v>
      </c>
      <c r="D854" s="328"/>
      <c r="E854" s="328"/>
      <c r="F854" s="328"/>
      <c r="G854" s="328"/>
      <c r="H854" s="328"/>
      <c r="I854" s="328"/>
      <c r="J854" s="329">
        <v>8013401001509</v>
      </c>
      <c r="K854" s="330"/>
      <c r="L854" s="330"/>
      <c r="M854" s="330"/>
      <c r="N854" s="330"/>
      <c r="O854" s="330"/>
      <c r="P854" s="344" t="s">
        <v>691</v>
      </c>
      <c r="Q854" s="331"/>
      <c r="R854" s="331"/>
      <c r="S854" s="331"/>
      <c r="T854" s="331"/>
      <c r="U854" s="331"/>
      <c r="V854" s="331"/>
      <c r="W854" s="331"/>
      <c r="X854" s="331"/>
      <c r="Y854" s="332">
        <v>130</v>
      </c>
      <c r="Z854" s="333"/>
      <c r="AA854" s="333"/>
      <c r="AB854" s="334"/>
      <c r="AC854" s="335" t="s">
        <v>291</v>
      </c>
      <c r="AD854" s="336"/>
      <c r="AE854" s="336"/>
      <c r="AF854" s="336"/>
      <c r="AG854" s="336"/>
      <c r="AH854" s="337">
        <v>2</v>
      </c>
      <c r="AI854" s="338"/>
      <c r="AJ854" s="338"/>
      <c r="AK854" s="338"/>
      <c r="AL854" s="339">
        <v>100</v>
      </c>
      <c r="AM854" s="340"/>
      <c r="AN854" s="340"/>
      <c r="AO854" s="341"/>
      <c r="AP854" s="342" t="s">
        <v>686</v>
      </c>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283</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41.25" customHeight="1" x14ac:dyDescent="0.15">
      <c r="A878" s="355">
        <v>1</v>
      </c>
      <c r="B878" s="355">
        <v>1</v>
      </c>
      <c r="C878" s="361" t="s">
        <v>702</v>
      </c>
      <c r="D878" s="893"/>
      <c r="E878" s="893"/>
      <c r="F878" s="893"/>
      <c r="G878" s="893"/>
      <c r="H878" s="893"/>
      <c r="I878" s="894"/>
      <c r="J878" s="329">
        <v>7010001088960</v>
      </c>
      <c r="K878" s="330"/>
      <c r="L878" s="330"/>
      <c r="M878" s="330"/>
      <c r="N878" s="330"/>
      <c r="O878" s="330"/>
      <c r="P878" s="344" t="s">
        <v>717</v>
      </c>
      <c r="Q878" s="331"/>
      <c r="R878" s="331"/>
      <c r="S878" s="331"/>
      <c r="T878" s="331"/>
      <c r="U878" s="331"/>
      <c r="V878" s="331"/>
      <c r="W878" s="331"/>
      <c r="X878" s="331"/>
      <c r="Y878" s="332">
        <v>60</v>
      </c>
      <c r="Z878" s="333"/>
      <c r="AA878" s="333"/>
      <c r="AB878" s="334"/>
      <c r="AC878" s="335" t="s">
        <v>294</v>
      </c>
      <c r="AD878" s="336"/>
      <c r="AE878" s="336"/>
      <c r="AF878" s="336"/>
      <c r="AG878" s="336"/>
      <c r="AH878" s="351" t="s">
        <v>686</v>
      </c>
      <c r="AI878" s="352"/>
      <c r="AJ878" s="352"/>
      <c r="AK878" s="352"/>
      <c r="AL878" s="339" t="s">
        <v>696</v>
      </c>
      <c r="AM878" s="340"/>
      <c r="AN878" s="340"/>
      <c r="AO878" s="341"/>
      <c r="AP878" s="342" t="s">
        <v>686</v>
      </c>
      <c r="AQ878" s="342"/>
      <c r="AR878" s="342"/>
      <c r="AS878" s="342"/>
      <c r="AT878" s="342"/>
      <c r="AU878" s="342"/>
      <c r="AV878" s="342"/>
      <c r="AW878" s="342"/>
      <c r="AX878" s="342"/>
      <c r="AY878">
        <f t="shared" si="118"/>
        <v>1</v>
      </c>
    </row>
    <row r="879" spans="1:51" ht="41.25" customHeight="1" x14ac:dyDescent="0.15">
      <c r="A879" s="355">
        <v>2</v>
      </c>
      <c r="B879" s="355">
        <v>1</v>
      </c>
      <c r="C879" s="361" t="s">
        <v>692</v>
      </c>
      <c r="D879" s="362"/>
      <c r="E879" s="362"/>
      <c r="F879" s="362"/>
      <c r="G879" s="362"/>
      <c r="H879" s="362"/>
      <c r="I879" s="363"/>
      <c r="J879" s="329">
        <v>7010001088960</v>
      </c>
      <c r="K879" s="330"/>
      <c r="L879" s="330"/>
      <c r="M879" s="330"/>
      <c r="N879" s="330"/>
      <c r="O879" s="330"/>
      <c r="P879" s="344" t="s">
        <v>715</v>
      </c>
      <c r="Q879" s="331"/>
      <c r="R879" s="331"/>
      <c r="S879" s="331"/>
      <c r="T879" s="331"/>
      <c r="U879" s="331"/>
      <c r="V879" s="331"/>
      <c r="W879" s="331"/>
      <c r="X879" s="331"/>
      <c r="Y879" s="332">
        <v>28</v>
      </c>
      <c r="Z879" s="333"/>
      <c r="AA879" s="333"/>
      <c r="AB879" s="334"/>
      <c r="AC879" s="335" t="s">
        <v>294</v>
      </c>
      <c r="AD879" s="336"/>
      <c r="AE879" s="336"/>
      <c r="AF879" s="336"/>
      <c r="AG879" s="336"/>
      <c r="AH879" s="351" t="s">
        <v>697</v>
      </c>
      <c r="AI879" s="352"/>
      <c r="AJ879" s="352"/>
      <c r="AK879" s="352"/>
      <c r="AL879" s="339" t="s">
        <v>697</v>
      </c>
      <c r="AM879" s="340"/>
      <c r="AN879" s="340"/>
      <c r="AO879" s="341"/>
      <c r="AP879" s="342" t="s">
        <v>686</v>
      </c>
      <c r="AQ879" s="342"/>
      <c r="AR879" s="342"/>
      <c r="AS879" s="342"/>
      <c r="AT879" s="342"/>
      <c r="AU879" s="342"/>
      <c r="AV879" s="342"/>
      <c r="AW879" s="342"/>
      <c r="AX879" s="342"/>
      <c r="AY879">
        <f>COUNTA($C$879)</f>
        <v>1</v>
      </c>
    </row>
    <row r="880" spans="1:51" ht="30" customHeight="1" x14ac:dyDescent="0.15">
      <c r="A880" s="355">
        <v>3</v>
      </c>
      <c r="B880" s="355">
        <v>1</v>
      </c>
      <c r="C880" s="361" t="s">
        <v>693</v>
      </c>
      <c r="D880" s="362"/>
      <c r="E880" s="362"/>
      <c r="F880" s="362"/>
      <c r="G880" s="362"/>
      <c r="H880" s="362"/>
      <c r="I880" s="363"/>
      <c r="J880" s="329">
        <v>4010001054032</v>
      </c>
      <c r="K880" s="330"/>
      <c r="L880" s="330"/>
      <c r="M880" s="330"/>
      <c r="N880" s="330"/>
      <c r="O880" s="330"/>
      <c r="P880" s="344" t="s">
        <v>709</v>
      </c>
      <c r="Q880" s="331"/>
      <c r="R880" s="331"/>
      <c r="S880" s="331"/>
      <c r="T880" s="331"/>
      <c r="U880" s="331"/>
      <c r="V880" s="331"/>
      <c r="W880" s="331"/>
      <c r="X880" s="331"/>
      <c r="Y880" s="332">
        <v>52</v>
      </c>
      <c r="Z880" s="333"/>
      <c r="AA880" s="333"/>
      <c r="AB880" s="334"/>
      <c r="AC880" s="335" t="s">
        <v>294</v>
      </c>
      <c r="AD880" s="336"/>
      <c r="AE880" s="336"/>
      <c r="AF880" s="336"/>
      <c r="AG880" s="336"/>
      <c r="AH880" s="337" t="s">
        <v>686</v>
      </c>
      <c r="AI880" s="338"/>
      <c r="AJ880" s="338"/>
      <c r="AK880" s="338"/>
      <c r="AL880" s="339" t="s">
        <v>698</v>
      </c>
      <c r="AM880" s="340"/>
      <c r="AN880" s="340"/>
      <c r="AO880" s="341"/>
      <c r="AP880" s="342" t="s">
        <v>699</v>
      </c>
      <c r="AQ880" s="342"/>
      <c r="AR880" s="342"/>
      <c r="AS880" s="342"/>
      <c r="AT880" s="342"/>
      <c r="AU880" s="342"/>
      <c r="AV880" s="342"/>
      <c r="AW880" s="342"/>
      <c r="AX880" s="342"/>
      <c r="AY880">
        <f>COUNTA($C$880)</f>
        <v>1</v>
      </c>
    </row>
    <row r="881" spans="1:51" ht="30" customHeight="1" x14ac:dyDescent="0.15">
      <c r="A881" s="355">
        <v>4</v>
      </c>
      <c r="B881" s="355">
        <v>1</v>
      </c>
      <c r="C881" s="361" t="s">
        <v>704</v>
      </c>
      <c r="D881" s="362"/>
      <c r="E881" s="362"/>
      <c r="F881" s="362"/>
      <c r="G881" s="362"/>
      <c r="H881" s="362"/>
      <c r="I881" s="363"/>
      <c r="J881" s="329">
        <v>4013305001526</v>
      </c>
      <c r="K881" s="330"/>
      <c r="L881" s="330"/>
      <c r="M881" s="330"/>
      <c r="N881" s="330"/>
      <c r="O881" s="330"/>
      <c r="P881" s="344" t="s">
        <v>710</v>
      </c>
      <c r="Q881" s="331"/>
      <c r="R881" s="331"/>
      <c r="S881" s="331"/>
      <c r="T881" s="331"/>
      <c r="U881" s="331"/>
      <c r="V881" s="331"/>
      <c r="W881" s="331"/>
      <c r="X881" s="331"/>
      <c r="Y881" s="332">
        <v>25</v>
      </c>
      <c r="Z881" s="333"/>
      <c r="AA881" s="333"/>
      <c r="AB881" s="334"/>
      <c r="AC881" s="335" t="s">
        <v>294</v>
      </c>
      <c r="AD881" s="336"/>
      <c r="AE881" s="336"/>
      <c r="AF881" s="336"/>
      <c r="AG881" s="336"/>
      <c r="AH881" s="337" t="s">
        <v>686</v>
      </c>
      <c r="AI881" s="338"/>
      <c r="AJ881" s="338"/>
      <c r="AK881" s="338"/>
      <c r="AL881" s="339" t="s">
        <v>700</v>
      </c>
      <c r="AM881" s="340"/>
      <c r="AN881" s="340"/>
      <c r="AO881" s="341"/>
      <c r="AP881" s="342" t="s">
        <v>686</v>
      </c>
      <c r="AQ881" s="342"/>
      <c r="AR881" s="342"/>
      <c r="AS881" s="342"/>
      <c r="AT881" s="342"/>
      <c r="AU881" s="342"/>
      <c r="AV881" s="342"/>
      <c r="AW881" s="342"/>
      <c r="AX881" s="342"/>
      <c r="AY881">
        <f>COUNTA($C$881)</f>
        <v>1</v>
      </c>
    </row>
    <row r="882" spans="1:51" ht="69.75" customHeight="1" x14ac:dyDescent="0.15">
      <c r="A882" s="355">
        <v>5</v>
      </c>
      <c r="B882" s="355">
        <v>1</v>
      </c>
      <c r="C882" s="361" t="s">
        <v>705</v>
      </c>
      <c r="D882" s="362"/>
      <c r="E882" s="362"/>
      <c r="F882" s="362"/>
      <c r="G882" s="362"/>
      <c r="H882" s="362"/>
      <c r="I882" s="363"/>
      <c r="J882" s="329">
        <v>6010401003504</v>
      </c>
      <c r="K882" s="330"/>
      <c r="L882" s="330"/>
      <c r="M882" s="330"/>
      <c r="N882" s="330"/>
      <c r="O882" s="330"/>
      <c r="P882" s="344" t="s">
        <v>711</v>
      </c>
      <c r="Q882" s="331"/>
      <c r="R882" s="331"/>
      <c r="S882" s="331"/>
      <c r="T882" s="331"/>
      <c r="U882" s="331"/>
      <c r="V882" s="331"/>
      <c r="W882" s="331"/>
      <c r="X882" s="331"/>
      <c r="Y882" s="332">
        <v>22</v>
      </c>
      <c r="Z882" s="333"/>
      <c r="AA882" s="333"/>
      <c r="AB882" s="334"/>
      <c r="AC882" s="335" t="s">
        <v>294</v>
      </c>
      <c r="AD882" s="336"/>
      <c r="AE882" s="336"/>
      <c r="AF882" s="336"/>
      <c r="AG882" s="336"/>
      <c r="AH882" s="337" t="s">
        <v>697</v>
      </c>
      <c r="AI882" s="338"/>
      <c r="AJ882" s="338"/>
      <c r="AK882" s="338"/>
      <c r="AL882" s="339" t="s">
        <v>700</v>
      </c>
      <c r="AM882" s="340"/>
      <c r="AN882" s="340"/>
      <c r="AO882" s="341"/>
      <c r="AP882" s="342" t="s">
        <v>689</v>
      </c>
      <c r="AQ882" s="342"/>
      <c r="AR882" s="342"/>
      <c r="AS882" s="342"/>
      <c r="AT882" s="342"/>
      <c r="AU882" s="342"/>
      <c r="AV882" s="342"/>
      <c r="AW882" s="342"/>
      <c r="AX882" s="342"/>
      <c r="AY882">
        <f>COUNTA($C$882)</f>
        <v>1</v>
      </c>
    </row>
    <row r="883" spans="1:51" ht="61.5" customHeight="1" x14ac:dyDescent="0.15">
      <c r="A883" s="355">
        <v>6</v>
      </c>
      <c r="B883" s="355">
        <v>1</v>
      </c>
      <c r="C883" s="361" t="s">
        <v>706</v>
      </c>
      <c r="D883" s="362"/>
      <c r="E883" s="362"/>
      <c r="F883" s="362"/>
      <c r="G883" s="362"/>
      <c r="H883" s="362"/>
      <c r="I883" s="363"/>
      <c r="J883" s="329">
        <v>5240001006942</v>
      </c>
      <c r="K883" s="330"/>
      <c r="L883" s="330"/>
      <c r="M883" s="330"/>
      <c r="N883" s="330"/>
      <c r="O883" s="330"/>
      <c r="P883" s="344" t="s">
        <v>712</v>
      </c>
      <c r="Q883" s="331"/>
      <c r="R883" s="331"/>
      <c r="S883" s="331"/>
      <c r="T883" s="331"/>
      <c r="U883" s="331"/>
      <c r="V883" s="331"/>
      <c r="W883" s="331"/>
      <c r="X883" s="331"/>
      <c r="Y883" s="332">
        <v>14</v>
      </c>
      <c r="Z883" s="333"/>
      <c r="AA883" s="333"/>
      <c r="AB883" s="334"/>
      <c r="AC883" s="335" t="s">
        <v>294</v>
      </c>
      <c r="AD883" s="336"/>
      <c r="AE883" s="336"/>
      <c r="AF883" s="336"/>
      <c r="AG883" s="336"/>
      <c r="AH883" s="337" t="s">
        <v>686</v>
      </c>
      <c r="AI883" s="338"/>
      <c r="AJ883" s="338"/>
      <c r="AK883" s="338"/>
      <c r="AL883" s="339" t="s">
        <v>700</v>
      </c>
      <c r="AM883" s="340"/>
      <c r="AN883" s="340"/>
      <c r="AO883" s="341"/>
      <c r="AP883" s="342" t="s">
        <v>686</v>
      </c>
      <c r="AQ883" s="342"/>
      <c r="AR883" s="342"/>
      <c r="AS883" s="342"/>
      <c r="AT883" s="342"/>
      <c r="AU883" s="342"/>
      <c r="AV883" s="342"/>
      <c r="AW883" s="342"/>
      <c r="AX883" s="342"/>
      <c r="AY883">
        <f>COUNTA($C$883)</f>
        <v>1</v>
      </c>
    </row>
    <row r="884" spans="1:51" ht="30" customHeight="1" x14ac:dyDescent="0.15">
      <c r="A884" s="355">
        <v>7</v>
      </c>
      <c r="B884" s="355">
        <v>1</v>
      </c>
      <c r="C884" s="361" t="s">
        <v>694</v>
      </c>
      <c r="D884" s="362"/>
      <c r="E884" s="362"/>
      <c r="F884" s="362"/>
      <c r="G884" s="362"/>
      <c r="H884" s="362"/>
      <c r="I884" s="363"/>
      <c r="J884" s="329">
        <v>9011001012710</v>
      </c>
      <c r="K884" s="330"/>
      <c r="L884" s="330"/>
      <c r="M884" s="330"/>
      <c r="N884" s="330"/>
      <c r="O884" s="330"/>
      <c r="P884" s="344" t="s">
        <v>709</v>
      </c>
      <c r="Q884" s="331"/>
      <c r="R884" s="331"/>
      <c r="S884" s="331"/>
      <c r="T884" s="331"/>
      <c r="U884" s="331"/>
      <c r="V884" s="331"/>
      <c r="W884" s="331"/>
      <c r="X884" s="331"/>
      <c r="Y884" s="332">
        <v>10</v>
      </c>
      <c r="Z884" s="333"/>
      <c r="AA884" s="333"/>
      <c r="AB884" s="334"/>
      <c r="AC884" s="335" t="s">
        <v>294</v>
      </c>
      <c r="AD884" s="336"/>
      <c r="AE884" s="336"/>
      <c r="AF884" s="336"/>
      <c r="AG884" s="336"/>
      <c r="AH884" s="337" t="s">
        <v>686</v>
      </c>
      <c r="AI884" s="338"/>
      <c r="AJ884" s="338"/>
      <c r="AK884" s="338"/>
      <c r="AL884" s="339" t="s">
        <v>700</v>
      </c>
      <c r="AM884" s="340"/>
      <c r="AN884" s="340"/>
      <c r="AO884" s="341"/>
      <c r="AP884" s="342" t="s">
        <v>686</v>
      </c>
      <c r="AQ884" s="342"/>
      <c r="AR884" s="342"/>
      <c r="AS884" s="342"/>
      <c r="AT884" s="342"/>
      <c r="AU884" s="342"/>
      <c r="AV884" s="342"/>
      <c r="AW884" s="342"/>
      <c r="AX884" s="342"/>
      <c r="AY884">
        <f>COUNTA($C$884)</f>
        <v>1</v>
      </c>
    </row>
    <row r="885" spans="1:51" ht="30" customHeight="1" x14ac:dyDescent="0.15">
      <c r="A885" s="355">
        <v>8</v>
      </c>
      <c r="B885" s="355">
        <v>1</v>
      </c>
      <c r="C885" s="361" t="s">
        <v>707</v>
      </c>
      <c r="D885" s="362"/>
      <c r="E885" s="362"/>
      <c r="F885" s="362"/>
      <c r="G885" s="362"/>
      <c r="H885" s="362"/>
      <c r="I885" s="363"/>
      <c r="J885" s="329">
        <v>8430005010860</v>
      </c>
      <c r="K885" s="330"/>
      <c r="L885" s="330"/>
      <c r="M885" s="330"/>
      <c r="N885" s="330"/>
      <c r="O885" s="330"/>
      <c r="P885" s="344" t="s">
        <v>710</v>
      </c>
      <c r="Q885" s="331"/>
      <c r="R885" s="331"/>
      <c r="S885" s="331"/>
      <c r="T885" s="331"/>
      <c r="U885" s="331"/>
      <c r="V885" s="331"/>
      <c r="W885" s="331"/>
      <c r="X885" s="331"/>
      <c r="Y885" s="332">
        <v>7</v>
      </c>
      <c r="Z885" s="333"/>
      <c r="AA885" s="333"/>
      <c r="AB885" s="334"/>
      <c r="AC885" s="335" t="s">
        <v>294</v>
      </c>
      <c r="AD885" s="336"/>
      <c r="AE885" s="336"/>
      <c r="AF885" s="336"/>
      <c r="AG885" s="336"/>
      <c r="AH885" s="337" t="s">
        <v>686</v>
      </c>
      <c r="AI885" s="338"/>
      <c r="AJ885" s="338"/>
      <c r="AK885" s="338"/>
      <c r="AL885" s="339" t="s">
        <v>696</v>
      </c>
      <c r="AM885" s="340"/>
      <c r="AN885" s="340"/>
      <c r="AO885" s="341"/>
      <c r="AP885" s="342" t="s">
        <v>689</v>
      </c>
      <c r="AQ885" s="342"/>
      <c r="AR885" s="342"/>
      <c r="AS885" s="342"/>
      <c r="AT885" s="342"/>
      <c r="AU885" s="342"/>
      <c r="AV885" s="342"/>
      <c r="AW885" s="342"/>
      <c r="AX885" s="342"/>
      <c r="AY885">
        <f>COUNTA($C$885)</f>
        <v>1</v>
      </c>
    </row>
    <row r="886" spans="1:51" ht="30" customHeight="1" x14ac:dyDescent="0.15">
      <c r="A886" s="355">
        <v>9</v>
      </c>
      <c r="B886" s="355">
        <v>1</v>
      </c>
      <c r="C886" s="361" t="s">
        <v>708</v>
      </c>
      <c r="D886" s="362"/>
      <c r="E886" s="362"/>
      <c r="F886" s="362"/>
      <c r="G886" s="362"/>
      <c r="H886" s="362"/>
      <c r="I886" s="363"/>
      <c r="J886" s="329">
        <v>5010005030391</v>
      </c>
      <c r="K886" s="330"/>
      <c r="L886" s="330"/>
      <c r="M886" s="330"/>
      <c r="N886" s="330"/>
      <c r="O886" s="330"/>
      <c r="P886" s="344" t="s">
        <v>713</v>
      </c>
      <c r="Q886" s="331"/>
      <c r="R886" s="331"/>
      <c r="S886" s="331"/>
      <c r="T886" s="331"/>
      <c r="U886" s="331"/>
      <c r="V886" s="331"/>
      <c r="W886" s="331"/>
      <c r="X886" s="331"/>
      <c r="Y886" s="332">
        <v>7</v>
      </c>
      <c r="Z886" s="333"/>
      <c r="AA886" s="333"/>
      <c r="AB886" s="334"/>
      <c r="AC886" s="335" t="s">
        <v>294</v>
      </c>
      <c r="AD886" s="336"/>
      <c r="AE886" s="336"/>
      <c r="AF886" s="336"/>
      <c r="AG886" s="336"/>
      <c r="AH886" s="337" t="s">
        <v>686</v>
      </c>
      <c r="AI886" s="338"/>
      <c r="AJ886" s="338"/>
      <c r="AK886" s="338"/>
      <c r="AL886" s="339" t="s">
        <v>700</v>
      </c>
      <c r="AM886" s="340"/>
      <c r="AN886" s="340"/>
      <c r="AO886" s="341"/>
      <c r="AP886" s="342" t="s">
        <v>686</v>
      </c>
      <c r="AQ886" s="342"/>
      <c r="AR886" s="342"/>
      <c r="AS886" s="342"/>
      <c r="AT886" s="342"/>
      <c r="AU886" s="342"/>
      <c r="AV886" s="342"/>
      <c r="AW886" s="342"/>
      <c r="AX886" s="342"/>
      <c r="AY886">
        <f>COUNTA($C$886)</f>
        <v>1</v>
      </c>
    </row>
    <row r="887" spans="1:51" ht="30" customHeight="1" x14ac:dyDescent="0.15">
      <c r="A887" s="355">
        <v>10</v>
      </c>
      <c r="B887" s="355">
        <v>1</v>
      </c>
      <c r="C887" s="361" t="s">
        <v>695</v>
      </c>
      <c r="D887" s="362"/>
      <c r="E887" s="362"/>
      <c r="F887" s="362"/>
      <c r="G887" s="362"/>
      <c r="H887" s="362"/>
      <c r="I887" s="363"/>
      <c r="J887" s="329">
        <v>3011301003183</v>
      </c>
      <c r="K887" s="330"/>
      <c r="L887" s="330"/>
      <c r="M887" s="330"/>
      <c r="N887" s="330"/>
      <c r="O887" s="330"/>
      <c r="P887" s="344" t="s">
        <v>714</v>
      </c>
      <c r="Q887" s="331"/>
      <c r="R887" s="331"/>
      <c r="S887" s="331"/>
      <c r="T887" s="331"/>
      <c r="U887" s="331"/>
      <c r="V887" s="331"/>
      <c r="W887" s="331"/>
      <c r="X887" s="331"/>
      <c r="Y887" s="332">
        <v>6</v>
      </c>
      <c r="Z887" s="333"/>
      <c r="AA887" s="333"/>
      <c r="AB887" s="334"/>
      <c r="AC887" s="335" t="s">
        <v>294</v>
      </c>
      <c r="AD887" s="336"/>
      <c r="AE887" s="336"/>
      <c r="AF887" s="336"/>
      <c r="AG887" s="336"/>
      <c r="AH887" s="337" t="s">
        <v>700</v>
      </c>
      <c r="AI887" s="338"/>
      <c r="AJ887" s="338"/>
      <c r="AK887" s="338"/>
      <c r="AL887" s="339" t="s">
        <v>686</v>
      </c>
      <c r="AM887" s="340"/>
      <c r="AN887" s="340"/>
      <c r="AO887" s="341"/>
      <c r="AP887" s="342" t="s">
        <v>701</v>
      </c>
      <c r="AQ887" s="342"/>
      <c r="AR887" s="342"/>
      <c r="AS887" s="342"/>
      <c r="AT887" s="342"/>
      <c r="AU887" s="342"/>
      <c r="AV887" s="342"/>
      <c r="AW887" s="342"/>
      <c r="AX887" s="342"/>
      <c r="AY887">
        <f>COUNTA($C$887)</f>
        <v>1</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283</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283</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283</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283</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283</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283</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6" max="49" man="1"/>
    <brk id="99" max="49" man="1"/>
    <brk id="725" max="49" man="1"/>
    <brk id="747"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325</v>
      </c>
      <c r="AB2" s="79" t="s">
        <v>556</v>
      </c>
      <c r="AC2" s="80" t="s">
        <v>134</v>
      </c>
      <c r="AD2" s="28"/>
      <c r="AE2" s="34" t="s">
        <v>170</v>
      </c>
      <c r="AF2" s="30"/>
      <c r="AG2" s="44" t="s">
        <v>287</v>
      </c>
      <c r="AI2" s="42" t="s">
        <v>320</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659</v>
      </c>
      <c r="R3" s="13" t="str">
        <f t="shared" ref="R3:R8" si="3">IF(Q3="","",P3)</f>
        <v>委託・請負</v>
      </c>
      <c r="S3" s="13" t="str">
        <f t="shared" ref="S3:S8" si="4">IF(R3="",S2,IF(S2&lt;&gt;"",CONCATENATE(S2,"、",R3),R3))</f>
        <v>委託・請負</v>
      </c>
      <c r="T3" s="13"/>
      <c r="U3" s="32" t="s">
        <v>588</v>
      </c>
      <c r="W3" s="32" t="s">
        <v>149</v>
      </c>
      <c r="Y3" s="32" t="s">
        <v>68</v>
      </c>
      <c r="Z3" s="32" t="s">
        <v>463</v>
      </c>
      <c r="AA3" s="79" t="s">
        <v>425</v>
      </c>
      <c r="AB3" s="79" t="s">
        <v>557</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589</v>
      </c>
      <c r="W4" s="32" t="s">
        <v>150</v>
      </c>
      <c r="Y4" s="32" t="s">
        <v>332</v>
      </c>
      <c r="Z4" s="32" t="s">
        <v>464</v>
      </c>
      <c r="AA4" s="79" t="s">
        <v>426</v>
      </c>
      <c r="AB4" s="79" t="s">
        <v>558</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613</v>
      </c>
      <c r="Y5" s="32" t="s">
        <v>333</v>
      </c>
      <c r="Z5" s="32" t="s">
        <v>465</v>
      </c>
      <c r="AA5" s="79" t="s">
        <v>427</v>
      </c>
      <c r="AB5" s="79" t="s">
        <v>559</v>
      </c>
      <c r="AC5" s="79" t="s">
        <v>173</v>
      </c>
      <c r="AD5" s="31"/>
      <c r="AE5" s="34" t="s">
        <v>299</v>
      </c>
      <c r="AF5" s="30"/>
      <c r="AG5" s="44" t="s">
        <v>290</v>
      </c>
      <c r="AI5" s="42" t="s">
        <v>329</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301</v>
      </c>
      <c r="W6" s="32" t="s">
        <v>151</v>
      </c>
      <c r="Y6" s="32" t="s">
        <v>334</v>
      </c>
      <c r="Z6" s="32" t="s">
        <v>466</v>
      </c>
      <c r="AA6" s="79" t="s">
        <v>428</v>
      </c>
      <c r="AB6" s="79" t="s">
        <v>560</v>
      </c>
      <c r="AC6" s="79" t="s">
        <v>137</v>
      </c>
      <c r="AD6" s="31"/>
      <c r="AE6" s="34" t="s">
        <v>297</v>
      </c>
      <c r="AF6" s="30"/>
      <c r="AG6" s="44" t="s">
        <v>291</v>
      </c>
      <c r="AI6" s="42" t="s">
        <v>330</v>
      </c>
      <c r="AK6" s="42" t="str">
        <f>CHAR(CODE(AK5)+1)</f>
        <v>E</v>
      </c>
      <c r="AP6" s="44" t="s">
        <v>291</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c r="W7" s="32" t="s">
        <v>152</v>
      </c>
      <c r="Y7" s="32" t="s">
        <v>335</v>
      </c>
      <c r="Z7" s="32" t="s">
        <v>467</v>
      </c>
      <c r="AA7" s="79" t="s">
        <v>429</v>
      </c>
      <c r="AB7" s="79" t="s">
        <v>561</v>
      </c>
      <c r="AC7" s="31"/>
      <c r="AD7" s="31"/>
      <c r="AE7" s="32" t="s">
        <v>137</v>
      </c>
      <c r="AF7" s="30"/>
      <c r="AG7" s="44" t="s">
        <v>292</v>
      </c>
      <c r="AH7" s="71"/>
      <c r="AI7" s="44" t="s">
        <v>314</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327</v>
      </c>
      <c r="W8" s="32" t="s">
        <v>153</v>
      </c>
      <c r="Y8" s="32" t="s">
        <v>336</v>
      </c>
      <c r="Z8" s="32" t="s">
        <v>468</v>
      </c>
      <c r="AA8" s="79" t="s">
        <v>430</v>
      </c>
      <c r="AB8" s="79" t="s">
        <v>562</v>
      </c>
      <c r="AC8" s="31"/>
      <c r="AD8" s="31"/>
      <c r="AE8" s="31"/>
      <c r="AF8" s="30"/>
      <c r="AG8" s="44" t="s">
        <v>293</v>
      </c>
      <c r="AI8" s="42" t="s">
        <v>315</v>
      </c>
      <c r="AK8" s="42" t="str">
        <f t="shared" si="7"/>
        <v>G</v>
      </c>
      <c r="AP8" s="44" t="s">
        <v>293</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659</v>
      </c>
      <c r="M9" s="13" t="str">
        <f t="shared" si="2"/>
        <v>エネルギー対策</v>
      </c>
      <c r="N9" s="13" t="str">
        <f t="shared" si="6"/>
        <v>エネルギー対策</v>
      </c>
      <c r="O9" s="13"/>
      <c r="P9" s="13"/>
      <c r="Q9" s="19"/>
      <c r="T9" s="13"/>
      <c r="U9" s="32" t="s">
        <v>328</v>
      </c>
      <c r="W9" s="32" t="s">
        <v>154</v>
      </c>
      <c r="Y9" s="32" t="s">
        <v>337</v>
      </c>
      <c r="Z9" s="32" t="s">
        <v>469</v>
      </c>
      <c r="AA9" s="79" t="s">
        <v>431</v>
      </c>
      <c r="AB9" s="79" t="s">
        <v>563</v>
      </c>
      <c r="AC9" s="31"/>
      <c r="AD9" s="31"/>
      <c r="AE9" s="31"/>
      <c r="AF9" s="30"/>
      <c r="AG9" s="44" t="s">
        <v>294</v>
      </c>
      <c r="AI9" s="67"/>
      <c r="AK9" s="42" t="str">
        <f t="shared" si="7"/>
        <v>H</v>
      </c>
      <c r="AP9" s="44" t="s">
        <v>294</v>
      </c>
    </row>
    <row r="10" spans="1:42" ht="13.5" customHeight="1" x14ac:dyDescent="0.15">
      <c r="A10" s="14" t="s">
        <v>248</v>
      </c>
      <c r="B10" s="15"/>
      <c r="C10" s="13" t="str">
        <f t="shared" si="0"/>
        <v/>
      </c>
      <c r="D10" s="13" t="str">
        <f t="shared" si="8"/>
        <v/>
      </c>
      <c r="F10" s="18" t="s">
        <v>116</v>
      </c>
      <c r="G10" s="17" t="s">
        <v>659</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委託・請負</v>
      </c>
      <c r="Q10" s="19"/>
      <c r="T10" s="13"/>
      <c r="W10" s="32" t="s">
        <v>155</v>
      </c>
      <c r="Y10" s="32" t="s">
        <v>338</v>
      </c>
      <c r="Z10" s="32" t="s">
        <v>470</v>
      </c>
      <c r="AA10" s="79" t="s">
        <v>432</v>
      </c>
      <c r="AB10" s="79" t="s">
        <v>564</v>
      </c>
      <c r="AC10" s="31"/>
      <c r="AD10" s="31"/>
      <c r="AE10" s="31"/>
      <c r="AF10" s="30"/>
      <c r="AG10" s="44" t="s">
        <v>279</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339</v>
      </c>
      <c r="Z11" s="32" t="s">
        <v>471</v>
      </c>
      <c r="AA11" s="79" t="s">
        <v>433</v>
      </c>
      <c r="AB11" s="79" t="s">
        <v>565</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590</v>
      </c>
      <c r="W12" s="32" t="s">
        <v>157</v>
      </c>
      <c r="Y12" s="32" t="s">
        <v>340</v>
      </c>
      <c r="Z12" s="32" t="s">
        <v>472</v>
      </c>
      <c r="AA12" s="79" t="s">
        <v>434</v>
      </c>
      <c r="AB12" s="79" t="s">
        <v>566</v>
      </c>
      <c r="AC12" s="31"/>
      <c r="AD12" s="31"/>
      <c r="AE12" s="31"/>
      <c r="AF12" s="30"/>
      <c r="AG12" s="42" t="s">
        <v>280</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341</v>
      </c>
      <c r="Z13" s="32" t="s">
        <v>473</v>
      </c>
      <c r="AA13" s="79" t="s">
        <v>435</v>
      </c>
      <c r="AB13" s="79" t="s">
        <v>567</v>
      </c>
      <c r="AC13" s="31"/>
      <c r="AD13" s="31"/>
      <c r="AE13" s="31"/>
      <c r="AF13" s="30"/>
      <c r="AG13" s="42" t="s">
        <v>281</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591</v>
      </c>
      <c r="W14" s="32" t="s">
        <v>159</v>
      </c>
      <c r="Y14" s="32" t="s">
        <v>342</v>
      </c>
      <c r="Z14" s="32" t="s">
        <v>474</v>
      </c>
      <c r="AA14" s="79" t="s">
        <v>436</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592</v>
      </c>
      <c r="W15" s="32" t="s">
        <v>160</v>
      </c>
      <c r="Y15" s="32" t="s">
        <v>343</v>
      </c>
      <c r="Z15" s="32" t="s">
        <v>475</v>
      </c>
      <c r="AA15" s="79" t="s">
        <v>437</v>
      </c>
      <c r="AB15" s="79" t="s">
        <v>569</v>
      </c>
      <c r="AC15" s="31"/>
      <c r="AD15" s="31"/>
      <c r="AE15" s="31"/>
      <c r="AF15" s="30"/>
      <c r="AG15" s="68"/>
      <c r="AK15" s="42" t="str">
        <f t="shared" si="7"/>
        <v>N</v>
      </c>
    </row>
    <row r="16" spans="1:42" ht="13.5" customHeight="1" x14ac:dyDescent="0.15">
      <c r="A16" s="14" t="s">
        <v>97</v>
      </c>
      <c r="B16" s="15" t="s">
        <v>659</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593</v>
      </c>
      <c r="W16" s="32" t="s">
        <v>161</v>
      </c>
      <c r="Y16" s="32" t="s">
        <v>344</v>
      </c>
      <c r="Z16" s="32" t="s">
        <v>476</v>
      </c>
      <c r="AA16" s="79" t="s">
        <v>438</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594</v>
      </c>
      <c r="W17" s="32" t="s">
        <v>162</v>
      </c>
      <c r="Y17" s="32" t="s">
        <v>345</v>
      </c>
      <c r="Z17" s="32" t="s">
        <v>477</v>
      </c>
      <c r="AA17" s="79" t="s">
        <v>439</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595</v>
      </c>
      <c r="W18" s="32" t="s">
        <v>163</v>
      </c>
      <c r="Y18" s="32" t="s">
        <v>346</v>
      </c>
      <c r="Z18" s="32" t="s">
        <v>478</v>
      </c>
      <c r="AA18" s="79" t="s">
        <v>440</v>
      </c>
      <c r="AB18" s="79" t="s">
        <v>572</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596</v>
      </c>
      <c r="W19" s="32" t="s">
        <v>164</v>
      </c>
      <c r="Y19" s="32" t="s">
        <v>347</v>
      </c>
      <c r="Z19" s="32" t="s">
        <v>479</v>
      </c>
      <c r="AA19" s="79" t="s">
        <v>441</v>
      </c>
      <c r="AB19" s="79" t="s">
        <v>573</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597</v>
      </c>
      <c r="W20" s="32" t="s">
        <v>165</v>
      </c>
      <c r="Y20" s="32" t="s">
        <v>348</v>
      </c>
      <c r="Z20" s="32" t="s">
        <v>480</v>
      </c>
      <c r="AA20" s="79" t="s">
        <v>442</v>
      </c>
      <c r="AB20" s="79" t="s">
        <v>574</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598</v>
      </c>
      <c r="W21" s="32" t="s">
        <v>166</v>
      </c>
      <c r="Y21" s="32" t="s">
        <v>349</v>
      </c>
      <c r="Z21" s="32" t="s">
        <v>481</v>
      </c>
      <c r="AA21" s="79" t="s">
        <v>443</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599</v>
      </c>
      <c r="W22" s="32" t="s">
        <v>167</v>
      </c>
      <c r="Y22" s="32" t="s">
        <v>350</v>
      </c>
      <c r="Z22" s="32" t="s">
        <v>482</v>
      </c>
      <c r="AA22" s="79" t="s">
        <v>444</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600</v>
      </c>
      <c r="W23" s="32" t="s">
        <v>616</v>
      </c>
      <c r="Y23" s="32" t="s">
        <v>351</v>
      </c>
      <c r="Z23" s="32" t="s">
        <v>483</v>
      </c>
      <c r="AA23" s="79" t="s">
        <v>445</v>
      </c>
      <c r="AB23" s="79" t="s">
        <v>577</v>
      </c>
      <c r="AC23" s="31"/>
      <c r="AD23" s="31"/>
      <c r="AE23" s="31"/>
      <c r="AF23" s="30"/>
      <c r="AK23" s="42" t="str">
        <f t="shared" si="7"/>
        <v>V</v>
      </c>
    </row>
    <row r="24" spans="1:37" ht="13.5" customHeight="1" x14ac:dyDescent="0.15">
      <c r="A24" s="74" t="s">
        <v>318</v>
      </c>
      <c r="B24" s="15"/>
      <c r="C24" s="13" t="str">
        <f t="shared" si="9"/>
        <v/>
      </c>
      <c r="D24" s="13" t="str">
        <f>IF(C24="",D23,IF(D23&lt;&gt;"",CONCATENATE(D23,"、",C24),C24))</f>
        <v>地球温暖化対策</v>
      </c>
      <c r="F24" s="18" t="s">
        <v>323</v>
      </c>
      <c r="G24" s="17"/>
      <c r="H24" s="13" t="str">
        <f t="shared" si="1"/>
        <v/>
      </c>
      <c r="I24" s="13" t="str">
        <f t="shared" si="5"/>
        <v>エネルギー対策特別会計エネルギー需給勘定</v>
      </c>
      <c r="K24" s="13"/>
      <c r="L24" s="13"/>
      <c r="O24" s="13"/>
      <c r="P24" s="13"/>
      <c r="Q24" s="19"/>
      <c r="T24" s="13"/>
      <c r="U24" s="32" t="s">
        <v>601</v>
      </c>
      <c r="Y24" s="32" t="s">
        <v>352</v>
      </c>
      <c r="Z24" s="32" t="s">
        <v>484</v>
      </c>
      <c r="AA24" s="79" t="s">
        <v>446</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602</v>
      </c>
      <c r="Y25" s="32" t="s">
        <v>353</v>
      </c>
      <c r="Z25" s="32" t="s">
        <v>485</v>
      </c>
      <c r="AA25" s="79" t="s">
        <v>447</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603</v>
      </c>
      <c r="Y26" s="32" t="s">
        <v>354</v>
      </c>
      <c r="Z26" s="32" t="s">
        <v>486</v>
      </c>
      <c r="AA26" s="79" t="s">
        <v>448</v>
      </c>
      <c r="AB26" s="79" t="s">
        <v>580</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604</v>
      </c>
      <c r="Y27" s="32" t="s">
        <v>355</v>
      </c>
      <c r="Z27" s="32" t="s">
        <v>487</v>
      </c>
      <c r="AA27" s="79" t="s">
        <v>449</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605</v>
      </c>
      <c r="Y28" s="32" t="s">
        <v>356</v>
      </c>
      <c r="Z28" s="32" t="s">
        <v>488</v>
      </c>
      <c r="AA28" s="79" t="s">
        <v>450</v>
      </c>
      <c r="AB28" s="79" t="s">
        <v>582</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606</v>
      </c>
      <c r="Y29" s="32" t="s">
        <v>357</v>
      </c>
      <c r="Z29" s="32" t="s">
        <v>489</v>
      </c>
      <c r="AA29" s="79" t="s">
        <v>451</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607</v>
      </c>
      <c r="Y30" s="32" t="s">
        <v>358</v>
      </c>
      <c r="Z30" s="32" t="s">
        <v>490</v>
      </c>
      <c r="AA30" s="79" t="s">
        <v>452</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608</v>
      </c>
      <c r="Y31" s="32" t="s">
        <v>359</v>
      </c>
      <c r="Z31" s="32" t="s">
        <v>491</v>
      </c>
      <c r="AA31" s="79" t="s">
        <v>453</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609</v>
      </c>
      <c r="Y32" s="32" t="s">
        <v>360</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610</v>
      </c>
      <c r="Y33" s="32" t="s">
        <v>361</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611</v>
      </c>
      <c r="Y34" s="32" t="s">
        <v>362</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363</v>
      </c>
      <c r="Z35" s="32" t="s">
        <v>495</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612</v>
      </c>
      <c r="Y36" s="32" t="s">
        <v>364</v>
      </c>
      <c r="Z36" s="32" t="s">
        <v>496</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365</v>
      </c>
      <c r="Z37" s="32" t="s">
        <v>497</v>
      </c>
      <c r="AF37" s="30"/>
      <c r="AK37" s="42" t="str">
        <f t="shared" si="7"/>
        <v>j</v>
      </c>
    </row>
    <row r="38" spans="1:37" x14ac:dyDescent="0.15">
      <c r="A38" s="13"/>
      <c r="B38" s="13"/>
      <c r="F38" s="13"/>
      <c r="G38" s="19"/>
      <c r="K38" s="13"/>
      <c r="L38" s="13"/>
      <c r="O38" s="13"/>
      <c r="P38" s="13"/>
      <c r="Q38" s="19"/>
      <c r="T38" s="13"/>
      <c r="U38" s="32" t="s">
        <v>302</v>
      </c>
      <c r="Y38" s="32" t="s">
        <v>366</v>
      </c>
      <c r="Z38" s="32" t="s">
        <v>498</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312</v>
      </c>
      <c r="Y39" s="32" t="s">
        <v>367</v>
      </c>
      <c r="Z39" s="32" t="s">
        <v>499</v>
      </c>
      <c r="AF39" s="30"/>
      <c r="AK39" s="42" t="str">
        <f t="shared" si="7"/>
        <v>l</v>
      </c>
    </row>
    <row r="40" spans="1:37" x14ac:dyDescent="0.15">
      <c r="A40" s="13"/>
      <c r="B40" s="13"/>
      <c r="F40" s="13"/>
      <c r="G40" s="19"/>
      <c r="K40" s="13"/>
      <c r="L40" s="13"/>
      <c r="O40" s="13"/>
      <c r="P40" s="13"/>
      <c r="Q40" s="19"/>
      <c r="T40" s="13"/>
      <c r="Y40" s="32" t="s">
        <v>368</v>
      </c>
      <c r="Z40" s="32" t="s">
        <v>500</v>
      </c>
      <c r="AF40" s="30"/>
      <c r="AK40" s="42" t="str">
        <f t="shared" si="7"/>
        <v>m</v>
      </c>
    </row>
    <row r="41" spans="1:37" x14ac:dyDescent="0.15">
      <c r="A41" s="13"/>
      <c r="B41" s="13"/>
      <c r="F41" s="13"/>
      <c r="G41" s="19"/>
      <c r="K41" s="13"/>
      <c r="L41" s="13"/>
      <c r="O41" s="13"/>
      <c r="P41" s="13"/>
      <c r="Q41" s="19"/>
      <c r="T41" s="13"/>
      <c r="Y41" s="32" t="s">
        <v>369</v>
      </c>
      <c r="Z41" s="32" t="s">
        <v>501</v>
      </c>
      <c r="AF41" s="30"/>
      <c r="AK41" s="42" t="str">
        <f t="shared" si="7"/>
        <v>n</v>
      </c>
    </row>
    <row r="42" spans="1:37" x14ac:dyDescent="0.15">
      <c r="A42" s="13"/>
      <c r="B42" s="13"/>
      <c r="F42" s="13"/>
      <c r="G42" s="19"/>
      <c r="K42" s="13"/>
      <c r="L42" s="13"/>
      <c r="O42" s="13"/>
      <c r="P42" s="13"/>
      <c r="Q42" s="19"/>
      <c r="T42" s="13"/>
      <c r="Y42" s="32" t="s">
        <v>370</v>
      </c>
      <c r="Z42" s="32" t="s">
        <v>502</v>
      </c>
      <c r="AF42" s="30"/>
      <c r="AK42" s="42" t="str">
        <f t="shared" si="7"/>
        <v>o</v>
      </c>
    </row>
    <row r="43" spans="1:37" x14ac:dyDescent="0.15">
      <c r="A43" s="13"/>
      <c r="B43" s="13"/>
      <c r="F43" s="13"/>
      <c r="G43" s="19"/>
      <c r="K43" s="13"/>
      <c r="L43" s="13"/>
      <c r="O43" s="13"/>
      <c r="P43" s="13"/>
      <c r="Q43" s="19"/>
      <c r="T43" s="13"/>
      <c r="Y43" s="32" t="s">
        <v>371</v>
      </c>
      <c r="Z43" s="32" t="s">
        <v>503</v>
      </c>
      <c r="AF43" s="30"/>
      <c r="AK43" s="42" t="str">
        <f t="shared" si="7"/>
        <v>p</v>
      </c>
    </row>
    <row r="44" spans="1:37" x14ac:dyDescent="0.15">
      <c r="A44" s="13"/>
      <c r="B44" s="13"/>
      <c r="F44" s="13"/>
      <c r="G44" s="19"/>
      <c r="K44" s="13"/>
      <c r="L44" s="13"/>
      <c r="O44" s="13"/>
      <c r="P44" s="13"/>
      <c r="Q44" s="19"/>
      <c r="T44" s="13"/>
      <c r="Y44" s="32" t="s">
        <v>372</v>
      </c>
      <c r="Z44" s="32" t="s">
        <v>504</v>
      </c>
      <c r="AF44" s="30"/>
      <c r="AK44" s="42" t="str">
        <f t="shared" si="7"/>
        <v>q</v>
      </c>
    </row>
    <row r="45" spans="1:37" x14ac:dyDescent="0.15">
      <c r="A45" s="13"/>
      <c r="B45" s="13"/>
      <c r="F45" s="13"/>
      <c r="G45" s="19"/>
      <c r="K45" s="13"/>
      <c r="L45" s="13"/>
      <c r="O45" s="13"/>
      <c r="P45" s="13"/>
      <c r="Q45" s="19"/>
      <c r="T45" s="13"/>
      <c r="Y45" s="32" t="s">
        <v>373</v>
      </c>
      <c r="Z45" s="32" t="s">
        <v>505</v>
      </c>
      <c r="AF45" s="30"/>
      <c r="AK45" s="42" t="str">
        <f t="shared" si="7"/>
        <v>r</v>
      </c>
    </row>
    <row r="46" spans="1:37" x14ac:dyDescent="0.15">
      <c r="A46" s="13"/>
      <c r="B46" s="13"/>
      <c r="F46" s="13"/>
      <c r="G46" s="19"/>
      <c r="K46" s="13"/>
      <c r="L46" s="13"/>
      <c r="O46" s="13"/>
      <c r="P46" s="13"/>
      <c r="Q46" s="19"/>
      <c r="T46" s="13"/>
      <c r="Y46" s="32" t="s">
        <v>374</v>
      </c>
      <c r="Z46" s="32" t="s">
        <v>506</v>
      </c>
      <c r="AF46" s="30"/>
      <c r="AK46" s="42" t="str">
        <f t="shared" si="7"/>
        <v>s</v>
      </c>
    </row>
    <row r="47" spans="1:37" x14ac:dyDescent="0.15">
      <c r="A47" s="13"/>
      <c r="B47" s="13"/>
      <c r="F47" s="13"/>
      <c r="G47" s="19"/>
      <c r="K47" s="13"/>
      <c r="L47" s="13"/>
      <c r="O47" s="13"/>
      <c r="P47" s="13"/>
      <c r="Q47" s="19"/>
      <c r="T47" s="13"/>
      <c r="Y47" s="32" t="s">
        <v>375</v>
      </c>
      <c r="Z47" s="32" t="s">
        <v>507</v>
      </c>
      <c r="AF47" s="30"/>
      <c r="AK47" s="42" t="str">
        <f t="shared" si="7"/>
        <v>t</v>
      </c>
    </row>
    <row r="48" spans="1:37" x14ac:dyDescent="0.15">
      <c r="A48" s="13"/>
      <c r="B48" s="13"/>
      <c r="F48" s="13"/>
      <c r="G48" s="19"/>
      <c r="K48" s="13"/>
      <c r="L48" s="13"/>
      <c r="O48" s="13"/>
      <c r="P48" s="13"/>
      <c r="Q48" s="19"/>
      <c r="T48" s="13"/>
      <c r="Y48" s="32" t="s">
        <v>376</v>
      </c>
      <c r="Z48" s="32" t="s">
        <v>508</v>
      </c>
      <c r="AF48" s="30"/>
      <c r="AK48" s="42" t="str">
        <f t="shared" si="7"/>
        <v>u</v>
      </c>
    </row>
    <row r="49" spans="1:37" x14ac:dyDescent="0.15">
      <c r="A49" s="13"/>
      <c r="B49" s="13"/>
      <c r="F49" s="13"/>
      <c r="G49" s="19"/>
      <c r="K49" s="13"/>
      <c r="L49" s="13"/>
      <c r="O49" s="13"/>
      <c r="P49" s="13"/>
      <c r="Q49" s="19"/>
      <c r="T49" s="13"/>
      <c r="Y49" s="32" t="s">
        <v>377</v>
      </c>
      <c r="Z49" s="32" t="s">
        <v>509</v>
      </c>
      <c r="AF49" s="30"/>
      <c r="AK49" s="42" t="str">
        <f t="shared" si="7"/>
        <v>v</v>
      </c>
    </row>
    <row r="50" spans="1:37" x14ac:dyDescent="0.15">
      <c r="A50" s="13"/>
      <c r="B50" s="13"/>
      <c r="F50" s="13"/>
      <c r="G50" s="19"/>
      <c r="K50" s="13"/>
      <c r="L50" s="13"/>
      <c r="O50" s="13"/>
      <c r="P50" s="13"/>
      <c r="Q50" s="19"/>
      <c r="T50" s="13"/>
      <c r="Y50" s="32" t="s">
        <v>378</v>
      </c>
      <c r="Z50" s="32" t="s">
        <v>510</v>
      </c>
      <c r="AF50" s="30"/>
    </row>
    <row r="51" spans="1:37" x14ac:dyDescent="0.15">
      <c r="A51" s="13"/>
      <c r="B51" s="13"/>
      <c r="F51" s="13"/>
      <c r="G51" s="19"/>
      <c r="K51" s="13"/>
      <c r="L51" s="13"/>
      <c r="O51" s="13"/>
      <c r="P51" s="13"/>
      <c r="Q51" s="19"/>
      <c r="T51" s="13"/>
      <c r="Y51" s="32" t="s">
        <v>379</v>
      </c>
      <c r="Z51" s="32" t="s">
        <v>511</v>
      </c>
      <c r="AF51" s="30"/>
    </row>
    <row r="52" spans="1:37" x14ac:dyDescent="0.15">
      <c r="A52" s="13"/>
      <c r="B52" s="13"/>
      <c r="F52" s="13"/>
      <c r="G52" s="19"/>
      <c r="K52" s="13"/>
      <c r="L52" s="13"/>
      <c r="O52" s="13"/>
      <c r="P52" s="13"/>
      <c r="Q52" s="19"/>
      <c r="T52" s="13"/>
      <c r="Y52" s="32" t="s">
        <v>380</v>
      </c>
      <c r="Z52" s="32" t="s">
        <v>512</v>
      </c>
      <c r="AF52" s="30"/>
    </row>
    <row r="53" spans="1:37" x14ac:dyDescent="0.15">
      <c r="A53" s="13"/>
      <c r="B53" s="13"/>
      <c r="F53" s="13"/>
      <c r="G53" s="19"/>
      <c r="K53" s="13"/>
      <c r="L53" s="13"/>
      <c r="O53" s="13"/>
      <c r="P53" s="13"/>
      <c r="Q53" s="19"/>
      <c r="T53" s="13"/>
      <c r="Y53" s="32" t="s">
        <v>381</v>
      </c>
      <c r="Z53" s="32" t="s">
        <v>513</v>
      </c>
      <c r="AF53" s="30"/>
    </row>
    <row r="54" spans="1:37" x14ac:dyDescent="0.15">
      <c r="A54" s="13"/>
      <c r="B54" s="13"/>
      <c r="F54" s="13"/>
      <c r="G54" s="19"/>
      <c r="K54" s="13"/>
      <c r="L54" s="13"/>
      <c r="O54" s="13"/>
      <c r="P54" s="20"/>
      <c r="Q54" s="19"/>
      <c r="T54" s="13"/>
      <c r="Y54" s="32" t="s">
        <v>382</v>
      </c>
      <c r="Z54" s="32" t="s">
        <v>514</v>
      </c>
      <c r="AF54" s="30"/>
    </row>
    <row r="55" spans="1:37" x14ac:dyDescent="0.15">
      <c r="A55" s="13"/>
      <c r="B55" s="13"/>
      <c r="F55" s="13"/>
      <c r="G55" s="19"/>
      <c r="K55" s="13"/>
      <c r="L55" s="13"/>
      <c r="O55" s="13"/>
      <c r="P55" s="13"/>
      <c r="Q55" s="19"/>
      <c r="T55" s="13"/>
      <c r="Y55" s="32" t="s">
        <v>383</v>
      </c>
      <c r="Z55" s="32" t="s">
        <v>515</v>
      </c>
      <c r="AF55" s="30"/>
    </row>
    <row r="56" spans="1:37" x14ac:dyDescent="0.15">
      <c r="A56" s="13"/>
      <c r="B56" s="13"/>
      <c r="F56" s="13"/>
      <c r="G56" s="19"/>
      <c r="K56" s="13"/>
      <c r="L56" s="13"/>
      <c r="O56" s="13"/>
      <c r="P56" s="13"/>
      <c r="Q56" s="19"/>
      <c r="T56" s="13"/>
      <c r="Y56" s="32" t="s">
        <v>384</v>
      </c>
      <c r="Z56" s="32" t="s">
        <v>516</v>
      </c>
      <c r="AF56" s="30"/>
    </row>
    <row r="57" spans="1:37" x14ac:dyDescent="0.15">
      <c r="A57" s="13"/>
      <c r="B57" s="13"/>
      <c r="F57" s="13"/>
      <c r="G57" s="19"/>
      <c r="K57" s="13"/>
      <c r="L57" s="13"/>
      <c r="O57" s="13"/>
      <c r="P57" s="13"/>
      <c r="Q57" s="19"/>
      <c r="T57" s="13"/>
      <c r="Y57" s="32" t="s">
        <v>385</v>
      </c>
      <c r="Z57" s="32" t="s">
        <v>517</v>
      </c>
      <c r="AF57" s="30"/>
    </row>
    <row r="58" spans="1:37" x14ac:dyDescent="0.15">
      <c r="A58" s="13"/>
      <c r="B58" s="13"/>
      <c r="F58" s="13"/>
      <c r="G58" s="19"/>
      <c r="K58" s="13"/>
      <c r="L58" s="13"/>
      <c r="O58" s="13"/>
      <c r="P58" s="13"/>
      <c r="Q58" s="19"/>
      <c r="T58" s="13"/>
      <c r="Y58" s="32" t="s">
        <v>386</v>
      </c>
      <c r="Z58" s="32" t="s">
        <v>518</v>
      </c>
      <c r="AF58" s="30"/>
    </row>
    <row r="59" spans="1:37" x14ac:dyDescent="0.15">
      <c r="A59" s="13"/>
      <c r="B59" s="13"/>
      <c r="F59" s="13"/>
      <c r="G59" s="19"/>
      <c r="K59" s="13"/>
      <c r="L59" s="13"/>
      <c r="O59" s="13"/>
      <c r="P59" s="13"/>
      <c r="Q59" s="19"/>
      <c r="T59" s="13"/>
      <c r="Y59" s="32" t="s">
        <v>387</v>
      </c>
      <c r="Z59" s="32" t="s">
        <v>519</v>
      </c>
      <c r="AF59" s="30"/>
    </row>
    <row r="60" spans="1:37" x14ac:dyDescent="0.15">
      <c r="A60" s="13"/>
      <c r="B60" s="13"/>
      <c r="F60" s="13"/>
      <c r="G60" s="19"/>
      <c r="K60" s="13"/>
      <c r="L60" s="13"/>
      <c r="O60" s="13"/>
      <c r="P60" s="13"/>
      <c r="Q60" s="19"/>
      <c r="T60" s="13"/>
      <c r="Y60" s="32" t="s">
        <v>388</v>
      </c>
      <c r="Z60" s="32" t="s">
        <v>520</v>
      </c>
      <c r="AF60" s="30"/>
    </row>
    <row r="61" spans="1:37" x14ac:dyDescent="0.15">
      <c r="A61" s="13"/>
      <c r="B61" s="13"/>
      <c r="F61" s="13"/>
      <c r="G61" s="19"/>
      <c r="K61" s="13"/>
      <c r="L61" s="13"/>
      <c r="O61" s="13"/>
      <c r="P61" s="13"/>
      <c r="Q61" s="19"/>
      <c r="T61" s="13"/>
      <c r="Y61" s="32" t="s">
        <v>389</v>
      </c>
      <c r="Z61" s="32" t="s">
        <v>521</v>
      </c>
      <c r="AF61" s="30"/>
    </row>
    <row r="62" spans="1:37" x14ac:dyDescent="0.15">
      <c r="A62" s="13"/>
      <c r="B62" s="13"/>
      <c r="F62" s="13"/>
      <c r="G62" s="19"/>
      <c r="K62" s="13"/>
      <c r="L62" s="13"/>
      <c r="O62" s="13"/>
      <c r="P62" s="13"/>
      <c r="Q62" s="19"/>
      <c r="T62" s="13"/>
      <c r="Y62" s="32" t="s">
        <v>390</v>
      </c>
      <c r="Z62" s="32" t="s">
        <v>522</v>
      </c>
      <c r="AF62" s="30"/>
    </row>
    <row r="63" spans="1:37" x14ac:dyDescent="0.15">
      <c r="A63" s="13"/>
      <c r="B63" s="13"/>
      <c r="F63" s="13"/>
      <c r="G63" s="19"/>
      <c r="K63" s="13"/>
      <c r="L63" s="13"/>
      <c r="O63" s="13"/>
      <c r="P63" s="13"/>
      <c r="Q63" s="19"/>
      <c r="T63" s="13"/>
      <c r="Y63" s="32" t="s">
        <v>391</v>
      </c>
      <c r="Z63" s="32" t="s">
        <v>523</v>
      </c>
      <c r="AF63" s="30"/>
    </row>
    <row r="64" spans="1:37" x14ac:dyDescent="0.15">
      <c r="A64" s="13"/>
      <c r="B64" s="13"/>
      <c r="F64" s="13"/>
      <c r="G64" s="19"/>
      <c r="K64" s="13"/>
      <c r="L64" s="13"/>
      <c r="O64" s="13"/>
      <c r="P64" s="13"/>
      <c r="Q64" s="19"/>
      <c r="T64" s="13"/>
      <c r="Y64" s="32" t="s">
        <v>392</v>
      </c>
      <c r="Z64" s="32" t="s">
        <v>524</v>
      </c>
      <c r="AF64" s="30"/>
    </row>
    <row r="65" spans="1:32" x14ac:dyDescent="0.15">
      <c r="A65" s="13"/>
      <c r="B65" s="13"/>
      <c r="F65" s="13"/>
      <c r="G65" s="19"/>
      <c r="K65" s="13"/>
      <c r="L65" s="13"/>
      <c r="O65" s="13"/>
      <c r="P65" s="13"/>
      <c r="Q65" s="19"/>
      <c r="T65" s="13"/>
      <c r="Y65" s="32" t="s">
        <v>393</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394</v>
      </c>
      <c r="Z67" s="32" t="s">
        <v>527</v>
      </c>
      <c r="AF67" s="30"/>
    </row>
    <row r="68" spans="1:32" x14ac:dyDescent="0.15">
      <c r="A68" s="13"/>
      <c r="B68" s="13"/>
      <c r="F68" s="13"/>
      <c r="G68" s="19"/>
      <c r="K68" s="13"/>
      <c r="L68" s="13"/>
      <c r="O68" s="13"/>
      <c r="P68" s="13"/>
      <c r="Q68" s="19"/>
      <c r="T68" s="13"/>
      <c r="Y68" s="32" t="s">
        <v>395</v>
      </c>
      <c r="Z68" s="32" t="s">
        <v>528</v>
      </c>
      <c r="AF68" s="30"/>
    </row>
    <row r="69" spans="1:32" x14ac:dyDescent="0.15">
      <c r="A69" s="13"/>
      <c r="B69" s="13"/>
      <c r="F69" s="13"/>
      <c r="G69" s="19"/>
      <c r="K69" s="13"/>
      <c r="L69" s="13"/>
      <c r="O69" s="13"/>
      <c r="P69" s="13"/>
      <c r="Q69" s="19"/>
      <c r="T69" s="13"/>
      <c r="Y69" s="32" t="s">
        <v>396</v>
      </c>
      <c r="Z69" s="32" t="s">
        <v>529</v>
      </c>
      <c r="AF69" s="30"/>
    </row>
    <row r="70" spans="1:32" x14ac:dyDescent="0.15">
      <c r="A70" s="13"/>
      <c r="B70" s="13"/>
      <c r="Y70" s="32" t="s">
        <v>397</v>
      </c>
      <c r="Z70" s="32" t="s">
        <v>530</v>
      </c>
    </row>
    <row r="71" spans="1:32" x14ac:dyDescent="0.15">
      <c r="Y71" s="32" t="s">
        <v>398</v>
      </c>
      <c r="Z71" s="32" t="s">
        <v>531</v>
      </c>
    </row>
    <row r="72" spans="1:32" x14ac:dyDescent="0.15">
      <c r="Y72" s="32" t="s">
        <v>399</v>
      </c>
      <c r="Z72" s="32" t="s">
        <v>532</v>
      </c>
    </row>
    <row r="73" spans="1:32" x14ac:dyDescent="0.15">
      <c r="Y73" s="32" t="s">
        <v>400</v>
      </c>
      <c r="Z73" s="32" t="s">
        <v>533</v>
      </c>
    </row>
    <row r="74" spans="1:32" x14ac:dyDescent="0.15">
      <c r="Y74" s="32" t="s">
        <v>401</v>
      </c>
      <c r="Z74" s="32" t="s">
        <v>534</v>
      </c>
    </row>
    <row r="75" spans="1:32" x14ac:dyDescent="0.15">
      <c r="Y75" s="32" t="s">
        <v>402</v>
      </c>
      <c r="Z75" s="32" t="s">
        <v>535</v>
      </c>
    </row>
    <row r="76" spans="1:32" x14ac:dyDescent="0.15">
      <c r="Y76" s="32" t="s">
        <v>403</v>
      </c>
      <c r="Z76" s="32" t="s">
        <v>536</v>
      </c>
    </row>
    <row r="77" spans="1:32" x14ac:dyDescent="0.15">
      <c r="Y77" s="32" t="s">
        <v>404</v>
      </c>
      <c r="Z77" s="32" t="s">
        <v>537</v>
      </c>
    </row>
    <row r="78" spans="1:32" x14ac:dyDescent="0.15">
      <c r="Y78" s="32" t="s">
        <v>405</v>
      </c>
      <c r="Z78" s="32" t="s">
        <v>538</v>
      </c>
    </row>
    <row r="79" spans="1:32" x14ac:dyDescent="0.15">
      <c r="Y79" s="32" t="s">
        <v>406</v>
      </c>
      <c r="Z79" s="32" t="s">
        <v>539</v>
      </c>
    </row>
    <row r="80" spans="1:32" x14ac:dyDescent="0.15">
      <c r="Y80" s="32" t="s">
        <v>407</v>
      </c>
      <c r="Z80" s="32" t="s">
        <v>540</v>
      </c>
    </row>
    <row r="81" spans="25:26" x14ac:dyDescent="0.15">
      <c r="Y81" s="32" t="s">
        <v>408</v>
      </c>
      <c r="Z81" s="32" t="s">
        <v>541</v>
      </c>
    </row>
    <row r="82" spans="25:26" x14ac:dyDescent="0.15">
      <c r="Y82" s="32" t="s">
        <v>409</v>
      </c>
      <c r="Z82" s="32" t="s">
        <v>542</v>
      </c>
    </row>
    <row r="83" spans="25:26" x14ac:dyDescent="0.15">
      <c r="Y83" s="32" t="s">
        <v>410</v>
      </c>
      <c r="Z83" s="32" t="s">
        <v>543</v>
      </c>
    </row>
    <row r="84" spans="25:26" x14ac:dyDescent="0.15">
      <c r="Y84" s="32" t="s">
        <v>411</v>
      </c>
      <c r="Z84" s="32" t="s">
        <v>544</v>
      </c>
    </row>
    <row r="85" spans="25:26" x14ac:dyDescent="0.15">
      <c r="Y85" s="32" t="s">
        <v>412</v>
      </c>
      <c r="Z85" s="32" t="s">
        <v>545</v>
      </c>
    </row>
    <row r="86" spans="25:26" x14ac:dyDescent="0.15">
      <c r="Y86" s="32" t="s">
        <v>413</v>
      </c>
      <c r="Z86" s="32" t="s">
        <v>546</v>
      </c>
    </row>
    <row r="87" spans="25:26" x14ac:dyDescent="0.15">
      <c r="Y87" s="32" t="s">
        <v>414</v>
      </c>
      <c r="Z87" s="32" t="s">
        <v>547</v>
      </c>
    </row>
    <row r="88" spans="25:26" x14ac:dyDescent="0.15">
      <c r="Y88" s="32" t="s">
        <v>415</v>
      </c>
      <c r="Z88" s="32" t="s">
        <v>548</v>
      </c>
    </row>
    <row r="89" spans="25:26" x14ac:dyDescent="0.15">
      <c r="Y89" s="32" t="s">
        <v>416</v>
      </c>
      <c r="Z89" s="32" t="s">
        <v>549</v>
      </c>
    </row>
    <row r="90" spans="25:26" x14ac:dyDescent="0.15">
      <c r="Y90" s="32" t="s">
        <v>417</v>
      </c>
      <c r="Z90" s="32" t="s">
        <v>550</v>
      </c>
    </row>
    <row r="91" spans="25:26" x14ac:dyDescent="0.15">
      <c r="Y91" s="32" t="s">
        <v>418</v>
      </c>
      <c r="Z91" s="32" t="s">
        <v>551</v>
      </c>
    </row>
    <row r="92" spans="25:26" x14ac:dyDescent="0.15">
      <c r="Y92" s="32" t="s">
        <v>419</v>
      </c>
      <c r="Z92" s="32" t="s">
        <v>552</v>
      </c>
    </row>
    <row r="93" spans="25:26" x14ac:dyDescent="0.15">
      <c r="Y93" s="32" t="s">
        <v>420</v>
      </c>
      <c r="Z93" s="32" t="s">
        <v>553</v>
      </c>
    </row>
    <row r="94" spans="25:26" x14ac:dyDescent="0.15">
      <c r="Y94" s="32" t="s">
        <v>421</v>
      </c>
      <c r="Z94" s="32" t="s">
        <v>554</v>
      </c>
    </row>
    <row r="95" spans="25:26" x14ac:dyDescent="0.15">
      <c r="Y95" s="32" t="s">
        <v>422</v>
      </c>
      <c r="Z95" s="32" t="s">
        <v>555</v>
      </c>
    </row>
    <row r="96" spans="25:26" x14ac:dyDescent="0.15">
      <c r="Y96" s="32" t="s">
        <v>324</v>
      </c>
      <c r="Z96" s="32" t="s">
        <v>556</v>
      </c>
    </row>
    <row r="97" spans="25:26" x14ac:dyDescent="0.15">
      <c r="Y97" s="32" t="s">
        <v>423</v>
      </c>
      <c r="Z97" s="32" t="s">
        <v>557</v>
      </c>
    </row>
    <row r="98" spans="25:26" x14ac:dyDescent="0.15">
      <c r="Y98" s="32" t="s">
        <v>424</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2021-07-09T09:10:07Z</cp:lastPrinted>
  <dcterms:created xsi:type="dcterms:W3CDTF">2012-03-13T00:50:25Z</dcterms:created>
  <dcterms:modified xsi:type="dcterms:W3CDTF">2021-09-02T10:15:01Z</dcterms:modified>
</cp:coreProperties>
</file>