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5" i="3"/>
  <c r="AY255" i="3"/>
  <c r="AY604" i="3"/>
  <c r="AY645" i="3"/>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田中 俊秀</author>
  </authors>
  <commentList>
    <comment ref="F733" authorId="0" shapeId="0">
      <text>
        <r>
          <rPr>
            <b/>
            <sz val="9"/>
            <color indexed="81"/>
            <rFont val="MS P ゴシック"/>
            <family val="3"/>
            <charset val="128"/>
          </rPr>
          <t>田中 俊秀:</t>
        </r>
        <r>
          <rPr>
            <sz val="9"/>
            <color indexed="81"/>
            <rFont val="MS P ゴシック"/>
            <family val="3"/>
            <charset val="128"/>
          </rPr>
          <t xml:space="preserve">
追記願います</t>
        </r>
      </text>
    </comment>
  </commentList>
</comments>
</file>

<file path=xl/sharedStrings.xml><?xml version="1.0" encoding="utf-8"?>
<sst xmlns="http://schemas.openxmlformats.org/spreadsheetml/2006/main" count="2548" uniqueCount="769">
  <si>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</si>
  <si>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</si>
  <si>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</si>
  <si>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</si>
  <si>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</si>
  <si>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</si>
  <si>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</si>
  <si>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</si>
  <si>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</si>
  <si>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</si>
  <si>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</si>
  <si>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</si>
  <si>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</si>
  <si>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</si>
  <si>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</si>
  <si>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</si>
  <si>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</si>
  <si>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</si>
  <si>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</si>
  <si>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</si>
  <si>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</si>
  <si>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</si>
  <si>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</si>
  <si>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</si>
  <si>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</si>
  <si>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</si>
  <si>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</si>
  <si>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</si>
  <si>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</si>
  <si>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</si>
  <si>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</si>
  <si>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</si>
  <si>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</si>
  <si>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</si>
  <si>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</si>
  <si>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</si>
  <si>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</si>
  <si>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</si>
  <si>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</si>
  <si>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</si>
  <si>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</si>
  <si>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</si>
  <si>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</si>
  <si>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</si>
  <si>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</si>
  <si>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</si>
  <si>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</si>
  <si>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</si>
  <si>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</si>
  <si>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</si>
  <si>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</si>
  <si>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</si>
  <si>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</si>
  <si>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</si>
  <si>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</si>
  <si>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</si>
  <si>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</si>
  <si>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</si>
  <si>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</si>
  <si>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</si>
  <si>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</si>
  <si>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</si>
  <si>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</si>
  <si>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</si>
  <si>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</si>
  <si>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</si>
  <si>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</si>
  <si>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</si>
  <si>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</si>
  <si>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</si>
  <si>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</si>
  <si>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</si>
  <si>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</si>
  <si>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</si>
  <si>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</si>
  <si>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</si>
  <si>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</si>
  <si>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</si>
  <si>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</si>
  <si>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</si>
  <si>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</si>
  <si>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</si>
  <si>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</si>
  <si>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</si>
  <si>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</si>
  <si>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</si>
  <si>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</si>
  <si>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</si>
  <si>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</si>
  <si>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</si>
  <si>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</si>
  <si>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</si>
  <si>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</si>
  <si>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</si>
  <si>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</si>
  <si>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</si>
  <si>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</si>
  <si>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</si>
  <si>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</si>
  <si>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</si>
  <si>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</si>
  <si>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</si>
  <si>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</si>
  <si>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</si>
  <si>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</si>
  <si>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</si>
  <si>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</si>
  <si>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</si>
  <si>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</si>
  <si>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</si>
  <si>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</si>
  <si>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</si>
  <si>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</si>
  <si>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</si>
  <si>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</si>
  <si>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</si>
  <si>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</si>
  <si>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</si>
  <si>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</si>
  <si>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</si>
  <si>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</si>
  <si>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</si>
  <si>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</si>
  <si>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</si>
  <si>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</si>
  <si>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</si>
  <si>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</si>
  <si>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</si>
  <si>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</si>
  <si>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</si>
  <si>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</si>
  <si>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</si>
  <si>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</si>
  <si>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</si>
  <si>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</si>
  <si>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</si>
  <si>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</si>
  <si>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</si>
  <si>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</si>
  <si>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</si>
  <si>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</si>
  <si>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</si>
  <si>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</si>
  <si>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</si>
  <si>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</si>
  <si>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</si>
  <si>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</si>
  <si>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</si>
  <si>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</si>
  <si>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</si>
  <si>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</si>
  <si>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</si>
  <si>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</si>
  <si>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</si>
  <si>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</si>
  <si>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</si>
  <si>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</si>
  <si>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</si>
  <si>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</si>
  <si>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</si>
  <si>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</si>
  <si>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</si>
  <si>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</si>
  <si>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</si>
  <si>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</si>
  <si>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</si>
  <si>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</si>
  <si>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</si>
  <si>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</si>
  <si>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</si>
  <si>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</si>
  <si>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</si>
  <si>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</si>
  <si>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</si>
  <si>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</si>
  <si>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</si>
  <si>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</si>
  <si>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</si>
  <si>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</si>
  <si>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</si>
  <si>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</si>
  <si>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</si>
  <si>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</si>
  <si>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</si>
  <si>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</si>
  <si>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</si>
  <si>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</si>
  <si>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</si>
  <si>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</si>
  <si>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</si>
  <si>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</si>
  <si>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</si>
  <si>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</si>
  <si>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</si>
  <si>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</si>
  <si>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</si>
  <si>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</si>
  <si>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</si>
  <si>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</si>
  <si>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</si>
  <si>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</si>
  <si>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</si>
  <si>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</si>
  <si>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</si>
  <si>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</si>
  <si>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</si>
  <si>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</si>
  <si>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</si>
  <si>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</si>
  <si>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</si>
  <si>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</si>
  <si>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</si>
  <si>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</si>
  <si>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</si>
  <si>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</si>
  <si>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</si>
  <si>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</si>
  <si>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</si>
  <si>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</si>
  <si>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</si>
  <si>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</si>
  <si>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</si>
  <si>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</si>
  <si>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</si>
  <si>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</si>
  <si>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</si>
  <si>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</si>
  <si>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</si>
  <si>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</si>
  <si>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</si>
  <si>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</si>
  <si>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</si>
  <si>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</si>
  <si>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</si>
  <si>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</si>
  <si>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</si>
  <si>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</si>
  <si>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</si>
  <si>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</si>
  <si>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</si>
  <si>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</si>
  <si>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</si>
  <si>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</si>
  <si>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</si>
  <si>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</si>
  <si>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</si>
  <si>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</si>
  <si>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</si>
  <si>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</si>
  <si>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</si>
  <si>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</si>
  <si>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</si>
  <si>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</si>
  <si>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</si>
  <si>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</si>
  <si>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</si>
  <si>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</si>
  <si>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</si>
  <si>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</si>
  <si>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</si>
  <si>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</si>
  <si>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</si>
  <si>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</si>
  <si>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</si>
  <si>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</si>
  <si>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</si>
  <si>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</si>
  <si>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</si>
  <si>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</si>
  <si>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</si>
  <si>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</si>
  <si>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</si>
  <si>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</si>
  <si>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</si>
  <si>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</si>
  <si>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</si>
  <si>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</si>
  <si>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</si>
  <si>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</si>
  <si>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</si>
  <si>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</si>
  <si>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</si>
  <si>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</si>
  <si>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</si>
  <si>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</si>
  <si>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</si>
  <si>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</si>
  <si>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</si>
  <si>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</si>
  <si>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</si>
  <si>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</si>
  <si>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</si>
  <si>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</si>
  <si>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</si>
  <si>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</si>
  <si>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</si>
  <si>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</si>
  <si>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</si>
  <si>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</si>
  <si>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</si>
  <si>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</si>
  <si>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</si>
  <si>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</si>
  <si>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</si>
  <si>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</si>
  <si>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</si>
  <si>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</si>
  <si>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</si>
  <si>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</si>
  <si>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</si>
  <si>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</si>
  <si>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</si>
  <si>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</si>
  <si>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</si>
  <si>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</si>
  <si>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</si>
  <si>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</si>
  <si>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</si>
  <si>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</si>
  <si>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</si>
  <si>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</si>
  <si>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</si>
  <si>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</si>
  <si>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</si>
  <si>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</si>
  <si>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</si>
  <si>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</si>
  <si>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</si>
  <si>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</si>
  <si>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</si>
  <si>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</si>
  <si>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</si>
  <si>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</si>
  <si>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</si>
  <si>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</si>
  <si>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</si>
  <si>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</si>
  <si>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</si>
  <si>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</si>
  <si>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</si>
  <si>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</si>
  <si>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</si>
  <si>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</si>
  <si>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</si>
  <si>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</si>
  <si>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</si>
  <si>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</si>
  <si>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</si>
  <si>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</si>
  <si>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</si>
  <si>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</si>
  <si>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</si>
  <si>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</si>
  <si>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</si>
  <si>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</si>
  <si>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</si>
  <si>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</si>
  <si>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</si>
  <si>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</si>
  <si>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</si>
  <si>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</si>
  <si>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</si>
  <si>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</si>
  <si>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</si>
  <si>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</si>
  <si>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</si>
  <si>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</si>
  <si>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</si>
  <si>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</si>
  <si>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</si>
  <si>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</si>
  <si>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</si>
  <si>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</si>
  <si>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</si>
  <si>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</si>
  <si>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</si>
  <si>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</si>
  <si>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</si>
  <si>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</si>
  <si>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</si>
  <si>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</si>
  <si>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</si>
  <si>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</si>
  <si>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</si>
  <si>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</si>
  <si>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</si>
  <si>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</si>
  <si>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</si>
  <si>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</si>
  <si>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</si>
  <si>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</si>
  <si>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</si>
  <si>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</si>
  <si>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</si>
  <si>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</si>
  <si>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</si>
  <si>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</si>
  <si>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</si>
  <si>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</si>
  <si>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</si>
  <si>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</si>
  <si>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</si>
  <si>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</si>
  <si>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</si>
  <si>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</si>
  <si>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</si>
  <si>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</si>
  <si>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</si>
  <si>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</si>
  <si>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</si>
  <si>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</si>
  <si>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</si>
  <si>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</si>
  <si>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</si>
  <si>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</si>
  <si>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</si>
  <si>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</si>
  <si>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</si>
  <si>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</si>
  <si>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</si>
  <si>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</si>
  <si>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</si>
  <si>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</si>
  <si>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</si>
  <si>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</si>
  <si>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</si>
  <si>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</si>
  <si>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</si>
  <si>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</si>
  <si>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</si>
  <si>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</si>
  <si>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</si>
  <si>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</si>
  <si>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</si>
  <si>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</si>
  <si>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</si>
  <si>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</si>
  <si>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</si>
  <si>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</si>
  <si>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</si>
  <si>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</si>
  <si>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</si>
  <si>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</si>
  <si>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</si>
  <si>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</si>
  <si>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</si>
  <si>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</si>
  <si>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</si>
  <si>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</si>
  <si>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</si>
  <si>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</si>
  <si>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</si>
  <si>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</si>
  <si>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</si>
  <si>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</si>
  <si>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</si>
  <si>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</si>
  <si>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</si>
  <si>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</si>
  <si>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</si>
  <si>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</si>
  <si>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</si>
  <si>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</si>
  <si>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</si>
  <si>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</si>
  <si>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</si>
  <si>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</si>
  <si>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</si>
  <si>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</si>
  <si>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</si>
  <si>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</si>
  <si>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</si>
  <si>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</si>
  <si>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</si>
  <si>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</si>
  <si>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</si>
  <si>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</si>
  <si>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</si>
  <si>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</si>
  <si>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</si>
  <si>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</si>
  <si>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</si>
  <si>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</si>
  <si>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</si>
  <si>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</si>
  <si>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</si>
  <si>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</si>
  <si>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</si>
  <si>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</si>
  <si>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</si>
  <si>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</si>
  <si>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</si>
  <si>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</si>
  <si>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</si>
  <si>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</si>
  <si>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</si>
  <si>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</si>
  <si>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</si>
  <si>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</si>
  <si>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</si>
  <si>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</si>
  <si>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</si>
  <si>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</si>
  <si>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</si>
  <si>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</si>
  <si>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</si>
  <si>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</si>
  <si>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</si>
  <si>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</si>
  <si>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</si>
  <si>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</si>
  <si>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</si>
  <si>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</si>
  <si>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</si>
  <si>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</si>
  <si>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</si>
  <si>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</si>
  <si>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</si>
  <si>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</si>
  <si>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</si>
  <si>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</si>
  <si>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</si>
  <si>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</si>
  <si>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</si>
  <si>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</si>
  <si>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</si>
  <si>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</si>
  <si>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</si>
  <si>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</si>
  <si>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</si>
  <si>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</si>
  <si>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</si>
  <si>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</si>
  <si>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</si>
  <si>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</si>
  <si>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</si>
  <si>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</si>
  <si>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</si>
  <si>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</si>
  <si>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</si>
  <si>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</si>
  <si>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</si>
  <si>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</si>
  <si>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</si>
  <si>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</si>
  <si>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</si>
  <si>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</si>
  <si>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</si>
  <si>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</si>
  <si>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</si>
  <si>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</si>
  <si>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</si>
  <si>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</si>
  <si>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</si>
  <si>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</si>
  <si>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</si>
  <si>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</si>
  <si>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</si>
  <si>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</si>
  <si>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</si>
  <si>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</si>
  <si>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</si>
  <si>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</si>
  <si>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</si>
  <si>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</si>
  <si>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</si>
  <si>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</si>
  <si>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</si>
  <si>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</si>
  <si>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</si>
  <si>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</si>
  <si>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</si>
  <si>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</si>
  <si>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</si>
  <si>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</si>
  <si>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</si>
  <si>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</si>
  <si>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</si>
  <si>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</si>
  <si>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</si>
  <si>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</si>
  <si>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</si>
  <si>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</si>
  <si>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</si>
  <si>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</si>
  <si>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</si>
  <si>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</si>
  <si>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</si>
  <si>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</si>
  <si>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</si>
  <si>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</si>
  <si>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</si>
  <si>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</si>
  <si>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</si>
  <si>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</si>
  <si>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</si>
  <si>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</si>
  <si>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</si>
  <si>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</si>
  <si>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</si>
  <si>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</si>
  <si>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</si>
  <si>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</si>
  <si>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</si>
  <si>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</si>
  <si>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</si>
  <si>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</si>
  <si>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</si>
  <si>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</si>
  <si>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</si>
  <si>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</si>
  <si>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</si>
  <si>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</si>
  <si>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</si>
  <si>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</si>
  <si>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</si>
  <si>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</si>
  <si>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</si>
  <si>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</si>
  <si>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</si>
  <si>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</si>
  <si>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</si>
  <si>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坂口　芳輝</t>
  </si>
  <si>
    <t>平成29年度</t>
  </si>
  <si>
    <t>令和6年度</t>
  </si>
  <si>
    <t>総務課脱炭素社会移行推進室</t>
  </si>
  <si>
    <t>-</t>
  </si>
  <si>
    <t>二酸化炭素排出抑制対策事業等委託費</t>
  </si>
  <si>
    <t>環境保全調査等委託費</t>
  </si>
  <si>
    <t>本事業は、地球温暖化対策関係予算おいて【 D. 基盤的施策など】に分類 されており、直接的に温室効果ガス排出削減等を持たないものであるため、地球温暖化対策に係る横断的指標は設定できない。</t>
  </si>
  <si>
    <t>●●</t>
    <phoneticPr fontId="5"/>
  </si>
  <si>
    <t>中長期的温室効果ガス排出削減対策を検討するための報告書数</t>
  </si>
  <si>
    <t>件</t>
  </si>
  <si>
    <t>単年度執行額／報告書数　　</t>
    <phoneticPr fontId="5"/>
  </si>
  <si>
    <t>百万円</t>
  </si>
  <si>
    <t>　　/</t>
    <phoneticPr fontId="5"/>
  </si>
  <si>
    <t>589/7</t>
  </si>
  <si>
    <t>619/6</t>
  </si>
  <si>
    <t>／　</t>
    <phoneticPr fontId="5"/>
  </si>
  <si>
    <t>／　　　　　　　　　　　　　　</t>
    <phoneticPr fontId="5"/>
  </si>
  <si>
    <t>　　/</t>
    <phoneticPr fontId="5"/>
  </si>
  <si>
    <t>／　　　　　　　　　　　　　　</t>
    <phoneticPr fontId="5"/>
  </si>
  <si>
    <t>　　/</t>
    <phoneticPr fontId="5"/>
  </si>
  <si>
    <t>-</t>
    <phoneticPr fontId="5"/>
  </si>
  <si>
    <t>1.地球温暖化対策の推進</t>
  </si>
  <si>
    <t>温室効果ガスについて2013年度の排出量からの削減率（％）</t>
  </si>
  <si>
    <t>新29-0004</t>
  </si>
  <si>
    <t>0090</t>
  </si>
  <si>
    <t>○</t>
  </si>
  <si>
    <t>国全体の温室効果ガス削減目標の更新・前進や長期の低排出発展戦略の策定に向けた検討を行う事業であり、国民や社会のニーズを的確に反映している。</t>
    <phoneticPr fontId="5"/>
  </si>
  <si>
    <t>国全体の温室効果ガス排出削減目標及び長期の低排出発展戦略の検討は、国が責任を持って実施すべきものである。</t>
    <phoneticPr fontId="5"/>
  </si>
  <si>
    <t>無</t>
  </si>
  <si>
    <t>‐</t>
  </si>
  <si>
    <t>外部有識者へのヒアリングや検討会等の積極的な活用を通じて、執行のコスト削減・効率化に取り組んでおり、コスト等の水準は妥当である。</t>
    <rPh sb="13" eb="16">
      <t>ケントウカイ</t>
    </rPh>
    <rPh sb="16" eb="17">
      <t>トウ</t>
    </rPh>
    <rPh sb="18" eb="21">
      <t>セッキョクテキ</t>
    </rPh>
    <rPh sb="22" eb="24">
      <t>カツヨウ</t>
    </rPh>
    <rPh sb="25" eb="26">
      <t>ツウ</t>
    </rPh>
    <rPh sb="29" eb="31">
      <t>シッコウ</t>
    </rPh>
    <rPh sb="35" eb="37">
      <t>サクゲン</t>
    </rPh>
    <rPh sb="38" eb="41">
      <t>コウリツカ</t>
    </rPh>
    <rPh sb="42" eb="43">
      <t>ト</t>
    </rPh>
    <rPh sb="44" eb="45">
      <t>ク</t>
    </rPh>
    <rPh sb="53" eb="54">
      <t>トウ</t>
    </rPh>
    <rPh sb="55" eb="57">
      <t>スイジュン</t>
    </rPh>
    <rPh sb="58" eb="60">
      <t>ダトウ</t>
    </rPh>
    <phoneticPr fontId="5"/>
  </si>
  <si>
    <t>費用・使途は目的に即し真に必要なものに限定している。</t>
    <phoneticPr fontId="5"/>
  </si>
  <si>
    <t>外部有識者へのヒアリング等を通じて、コスト削減・効率化のための指摘等を受けつつ、工夫を行う。</t>
    <phoneticPr fontId="5"/>
  </si>
  <si>
    <t>活動実績は調査研究の結果が全て温室効果ガス削減目標の設定及び目標を達成するための検討に活用されており、活動見込みに見合ったものとなっている。</t>
    <rPh sb="0" eb="2">
      <t>カツドウ</t>
    </rPh>
    <rPh sb="2" eb="4">
      <t>ジッセキ</t>
    </rPh>
    <rPh sb="5" eb="7">
      <t>チョウサ</t>
    </rPh>
    <rPh sb="7" eb="9">
      <t>ケンキュウ</t>
    </rPh>
    <rPh sb="10" eb="12">
      <t>ケッカ</t>
    </rPh>
    <rPh sb="13" eb="14">
      <t>スベ</t>
    </rPh>
    <rPh sb="15" eb="17">
      <t>オンシツ</t>
    </rPh>
    <rPh sb="17" eb="19">
      <t>コウカ</t>
    </rPh>
    <rPh sb="21" eb="23">
      <t>サクゲン</t>
    </rPh>
    <rPh sb="23" eb="25">
      <t>モクヒョウ</t>
    </rPh>
    <rPh sb="26" eb="28">
      <t>セッテイ</t>
    </rPh>
    <rPh sb="28" eb="29">
      <t>オヨ</t>
    </rPh>
    <rPh sb="30" eb="32">
      <t>モクヒョウ</t>
    </rPh>
    <rPh sb="33" eb="35">
      <t>タッセイ</t>
    </rPh>
    <rPh sb="40" eb="42">
      <t>ケントウ</t>
    </rPh>
    <rPh sb="43" eb="45">
      <t>カツヨウ</t>
    </rPh>
    <rPh sb="51" eb="53">
      <t>カツドウ</t>
    </rPh>
    <rPh sb="53" eb="55">
      <t>ミコ</t>
    </rPh>
    <rPh sb="57" eb="59">
      <t>ミア</t>
    </rPh>
    <phoneticPr fontId="5"/>
  </si>
  <si>
    <t>調査研究の結果は全て温室効果ガス削減目標の設定及び目標値を達成するための検討に活用している。</t>
    <rPh sb="0" eb="2">
      <t>チョウサ</t>
    </rPh>
    <rPh sb="2" eb="4">
      <t>ケンキュウ</t>
    </rPh>
    <rPh sb="5" eb="7">
      <t>ケッカ</t>
    </rPh>
    <rPh sb="8" eb="9">
      <t>スベ</t>
    </rPh>
    <rPh sb="10" eb="12">
      <t>オンシツ</t>
    </rPh>
    <rPh sb="12" eb="14">
      <t>コウカ</t>
    </rPh>
    <rPh sb="16" eb="18">
      <t>サクゲン</t>
    </rPh>
    <rPh sb="18" eb="20">
      <t>モクヒョウ</t>
    </rPh>
    <rPh sb="21" eb="23">
      <t>セッテイ</t>
    </rPh>
    <rPh sb="23" eb="24">
      <t>オヨ</t>
    </rPh>
    <rPh sb="25" eb="28">
      <t>モクヒョウチ</t>
    </rPh>
    <rPh sb="29" eb="31">
      <t>タッセイ</t>
    </rPh>
    <rPh sb="36" eb="38">
      <t>ケントウ</t>
    </rPh>
    <rPh sb="39" eb="41">
      <t>カツヨウ</t>
    </rPh>
    <phoneticPr fontId="5"/>
  </si>
  <si>
    <t>-</t>
    <phoneticPr fontId="5"/>
  </si>
  <si>
    <t>支出先の選定は、一般競争入札（総合評価落札方式）により最も優れた事業者と契約しており、妥当である。</t>
    <phoneticPr fontId="5"/>
  </si>
  <si>
    <t>日本の約束草案（平成27年７月17日地球温暖化対策推進本部決定） https://www.env.go.jp/press/files/jp/27581.pdf
地球温暖化対策計画（平成28年５月13日閣議決定） https://www.env.go.jp/earth/ondanka/keikaku/taisaku.html
パリ協定に基づく成長戦略としての長期戦略（令和元年６月11日閣議決定） https://www.env.go.jp/earth/earth/ondanka/post_41.html
日本のＮＤＣ（国が決定する貢献）（令和２年３月30日地球温暖化対策推進本部決定） https://www.env.go.jp/press/files/jp/113664.pdf</t>
    <phoneticPr fontId="5"/>
  </si>
  <si>
    <t>A.みずほリサーチ＆テクノロジーズ株式会社</t>
    <phoneticPr fontId="5"/>
  </si>
  <si>
    <t>業務費、その他</t>
    <rPh sb="0" eb="3">
      <t>ギョウムヒ</t>
    </rPh>
    <rPh sb="6" eb="7">
      <t>ホカ</t>
    </rPh>
    <phoneticPr fontId="5"/>
  </si>
  <si>
    <t>ネガティブ・エミッション技術にかかる実態調査及び国内外での導入可能性の調査等、消費税</t>
    <rPh sb="39" eb="42">
      <t>ショウヒゼイ</t>
    </rPh>
    <phoneticPr fontId="5"/>
  </si>
  <si>
    <t>人件費</t>
    <rPh sb="0" eb="3">
      <t>ジンケンヒ</t>
    </rPh>
    <phoneticPr fontId="5"/>
  </si>
  <si>
    <t>外注費</t>
    <rPh sb="0" eb="3">
      <t>ガイチュウヒ</t>
    </rPh>
    <phoneticPr fontId="5"/>
  </si>
  <si>
    <t>デロイトトーマツコンサルティング合同会社、一般財団法人日本自動車研究所、国立研究開発法人国立環境研究所</t>
    <phoneticPr fontId="5"/>
  </si>
  <si>
    <t>雑役務費</t>
    <rPh sb="0" eb="1">
      <t>ザツ</t>
    </rPh>
    <rPh sb="1" eb="4">
      <t>エキムヒ</t>
    </rPh>
    <phoneticPr fontId="5"/>
  </si>
  <si>
    <t>派遣社員雇用費等</t>
    <rPh sb="7" eb="8">
      <t>トウ</t>
    </rPh>
    <phoneticPr fontId="5"/>
  </si>
  <si>
    <t>その他業務費</t>
    <rPh sb="2" eb="3">
      <t>ホカ</t>
    </rPh>
    <rPh sb="3" eb="5">
      <t>ギョウム</t>
    </rPh>
    <rPh sb="5" eb="6">
      <t>ヒ</t>
    </rPh>
    <phoneticPr fontId="5"/>
  </si>
  <si>
    <t>印刷製本費、消耗品費</t>
    <rPh sb="0" eb="2">
      <t>インサツ</t>
    </rPh>
    <rPh sb="2" eb="4">
      <t>セイホン</t>
    </rPh>
    <rPh sb="4" eb="5">
      <t>ヒ</t>
    </rPh>
    <rPh sb="6" eb="9">
      <t>ショウモウヒン</t>
    </rPh>
    <rPh sb="9" eb="10">
      <t>ヒ</t>
    </rPh>
    <phoneticPr fontId="5"/>
  </si>
  <si>
    <t>その他</t>
    <rPh sb="2" eb="3">
      <t>ホカ</t>
    </rPh>
    <phoneticPr fontId="5"/>
  </si>
  <si>
    <t>一般管理費、消費税</t>
    <rPh sb="0" eb="2">
      <t>イッパン</t>
    </rPh>
    <rPh sb="2" eb="4">
      <t>カンリ</t>
    </rPh>
    <rPh sb="6" eb="9">
      <t>ショウヒゼイ</t>
    </rPh>
    <phoneticPr fontId="5"/>
  </si>
  <si>
    <t>一般管理費、消費税、受託者負担額</t>
    <rPh sb="0" eb="2">
      <t>イッパン</t>
    </rPh>
    <rPh sb="2" eb="4">
      <t>カンリ</t>
    </rPh>
    <rPh sb="6" eb="9">
      <t>ショウヒゼイ</t>
    </rPh>
    <rPh sb="10" eb="13">
      <t>ジュタクシャ</t>
    </rPh>
    <rPh sb="13" eb="16">
      <t>フタンガク</t>
    </rPh>
    <phoneticPr fontId="5"/>
  </si>
  <si>
    <t>みずほリサーチ＆テクノロジーズ株式会社</t>
    <phoneticPr fontId="5"/>
  </si>
  <si>
    <t>中長期計画関係の情報収集等</t>
    <phoneticPr fontId="5"/>
  </si>
  <si>
    <t>中長期計画関係の情報収集等</t>
    <phoneticPr fontId="5"/>
  </si>
  <si>
    <t>-</t>
    <phoneticPr fontId="5"/>
  </si>
  <si>
    <t>B.デロイトトーマツコンサルティング合同会社</t>
    <phoneticPr fontId="5"/>
  </si>
  <si>
    <t>デロイトトーマツコンサルティング合同会社</t>
    <phoneticPr fontId="5"/>
  </si>
  <si>
    <t>ネガティブ・エミッション技術にかかる実態調査及び国内外での導入可能性の調査等</t>
    <phoneticPr fontId="5"/>
  </si>
  <si>
    <t>輸送機器の燃費改善や消費者選好等の調査及び排出影響等の推計</t>
    <phoneticPr fontId="5"/>
  </si>
  <si>
    <t>令和２年度長期脱炭素社会シナリオ作成のための作業</t>
    <phoneticPr fontId="5"/>
  </si>
  <si>
    <t>一般財団法人日本自動車研究所</t>
    <phoneticPr fontId="5"/>
  </si>
  <si>
    <t>国立研究開発法人国立環境研究所</t>
    <phoneticPr fontId="5"/>
  </si>
  <si>
    <t>-</t>
    <phoneticPr fontId="5"/>
  </si>
  <si>
    <t>-</t>
    <phoneticPr fontId="5"/>
  </si>
  <si>
    <t>-</t>
    <phoneticPr fontId="5"/>
  </si>
  <si>
    <t>-</t>
    <phoneticPr fontId="5"/>
  </si>
  <si>
    <t>C.株式会社価値総合研究所</t>
    <phoneticPr fontId="5"/>
  </si>
  <si>
    <t>株式会社価値総合研究所</t>
    <phoneticPr fontId="5"/>
  </si>
  <si>
    <t>温室効果ガス大量排出事業を多く有するビジネス分野における現状及び将来の脱炭素化の見通しに関する調査・検討等</t>
    <rPh sb="52" eb="53">
      <t>トウ</t>
    </rPh>
    <phoneticPr fontId="5"/>
  </si>
  <si>
    <t>派遣人件費</t>
    <rPh sb="0" eb="2">
      <t>ハケン</t>
    </rPh>
    <rPh sb="2" eb="5">
      <t>ジンケンヒ</t>
    </rPh>
    <phoneticPr fontId="5"/>
  </si>
  <si>
    <t>借料及び損料</t>
    <rPh sb="0" eb="2">
      <t>シャクリョウ</t>
    </rPh>
    <rPh sb="2" eb="3">
      <t>オヨ</t>
    </rPh>
    <rPh sb="4" eb="6">
      <t>ソンリョウ</t>
    </rPh>
    <phoneticPr fontId="5"/>
  </si>
  <si>
    <t>PCレンタル費</t>
    <rPh sb="6" eb="7">
      <t>ヒ</t>
    </rPh>
    <phoneticPr fontId="5"/>
  </si>
  <si>
    <t>諸謝金、印刷製本費</t>
    <rPh sb="0" eb="1">
      <t>ショ</t>
    </rPh>
    <rPh sb="1" eb="3">
      <t>シャキン</t>
    </rPh>
    <rPh sb="4" eb="6">
      <t>インサツ</t>
    </rPh>
    <rPh sb="6" eb="8">
      <t>セイホン</t>
    </rPh>
    <rPh sb="8" eb="9">
      <t>ヒ</t>
    </rPh>
    <phoneticPr fontId="5"/>
  </si>
  <si>
    <t>温室効果ガス大量排出事業を多く有するビジネス分野における現状及び将来の脱炭素化の見通しに関する調査・検討等</t>
    <phoneticPr fontId="5"/>
  </si>
  <si>
    <t>E.株式会社イー・コンザル</t>
    <phoneticPr fontId="5"/>
  </si>
  <si>
    <t>再生可能エネルギー導入促進に向けた動向調査等</t>
    <rPh sb="21" eb="22">
      <t>トウ</t>
    </rPh>
    <phoneticPr fontId="5"/>
  </si>
  <si>
    <t>株式会社イー・コンザル、東京海上日動リスクコンサルティング株式会社、エム・アール・アイリサーチアソシエイツ株式会社、日本テピア株式会社</t>
    <phoneticPr fontId="5"/>
  </si>
  <si>
    <t>雑役務費</t>
    <rPh sb="0" eb="2">
      <t>ザツエキ</t>
    </rPh>
    <rPh sb="2" eb="3">
      <t>ム</t>
    </rPh>
    <phoneticPr fontId="5"/>
  </si>
  <si>
    <t>雑役務、派遣社員</t>
    <rPh sb="0" eb="2">
      <t>ザツエキ</t>
    </rPh>
    <rPh sb="2" eb="3">
      <t>ム</t>
    </rPh>
    <rPh sb="4" eb="6">
      <t>ハケン</t>
    </rPh>
    <rPh sb="6" eb="8">
      <t>シャイン</t>
    </rPh>
    <phoneticPr fontId="5"/>
  </si>
  <si>
    <t>その他諸経費</t>
    <rPh sb="2" eb="3">
      <t>ホカ</t>
    </rPh>
    <rPh sb="3" eb="6">
      <t>ショケイヒ</t>
    </rPh>
    <phoneticPr fontId="5"/>
  </si>
  <si>
    <t>データサービス料</t>
    <rPh sb="7" eb="8">
      <t>リョウ</t>
    </rPh>
    <phoneticPr fontId="5"/>
  </si>
  <si>
    <t>系統強化方策及びデマンドレスポンス等の需要の同化方策の検討業務</t>
    <phoneticPr fontId="5"/>
  </si>
  <si>
    <t>系統強化方策及びデマンドレスポンス等の需要の同化方策の検討業務、消費税</t>
    <rPh sb="32" eb="35">
      <t>ショウヒゼイ</t>
    </rPh>
    <phoneticPr fontId="5"/>
  </si>
  <si>
    <t>D.株式会社三菱総合研究所</t>
    <phoneticPr fontId="5"/>
  </si>
  <si>
    <t>株式会社三菱総合研究所</t>
    <phoneticPr fontId="5"/>
  </si>
  <si>
    <t>再生可能エネルギー導入促進に向けた動向調査等</t>
    <phoneticPr fontId="5"/>
  </si>
  <si>
    <t>-</t>
    <phoneticPr fontId="5"/>
  </si>
  <si>
    <t>日本テピア株式会社</t>
    <phoneticPr fontId="5"/>
  </si>
  <si>
    <t>株式会社イー・コンザル</t>
    <phoneticPr fontId="5"/>
  </si>
  <si>
    <t>東京海上日動リスクコンサルティング株式会社</t>
    <phoneticPr fontId="5"/>
  </si>
  <si>
    <t>再エネ導入促進に向けた動向調査（中国、韓国、台湾）</t>
    <phoneticPr fontId="5"/>
  </si>
  <si>
    <t>米国、カナダ、フランス、オーストラリア、インドにおける再生可能エネルギー等の温暖化・エネルギー関連動向調査</t>
    <phoneticPr fontId="5"/>
  </si>
  <si>
    <t>諸外国における再生可能エネルギーの動向調査</t>
    <phoneticPr fontId="5"/>
  </si>
  <si>
    <t>エム・アール・アイリサーチアソシエイツ株式会社</t>
    <phoneticPr fontId="5"/>
  </si>
  <si>
    <t>民生部門等における温室効果ガス削減対策・施策等の検討等</t>
    <rPh sb="26" eb="27">
      <t>トウ</t>
    </rPh>
    <phoneticPr fontId="5"/>
  </si>
  <si>
    <t>一般財団法人電力中央研究所、株式会社建設技術研究所、株式会社環境管理センター、国立大学法人大阪大学</t>
    <phoneticPr fontId="5"/>
  </si>
  <si>
    <t>共同実施費</t>
    <rPh sb="0" eb="2">
      <t>キョウドウ</t>
    </rPh>
    <rPh sb="2" eb="4">
      <t>ジッシ</t>
    </rPh>
    <rPh sb="4" eb="5">
      <t>ヒ</t>
    </rPh>
    <phoneticPr fontId="5"/>
  </si>
  <si>
    <t>国立大学法人東京大学</t>
    <rPh sb="0" eb="2">
      <t>コクリツ</t>
    </rPh>
    <rPh sb="2" eb="4">
      <t>ダイガク</t>
    </rPh>
    <rPh sb="4" eb="6">
      <t>ホウジン</t>
    </rPh>
    <rPh sb="6" eb="8">
      <t>トウキョウ</t>
    </rPh>
    <rPh sb="8" eb="10">
      <t>ダイガク</t>
    </rPh>
    <phoneticPr fontId="5"/>
  </si>
  <si>
    <t>印刷製本費、諸謝金、消耗品費</t>
    <rPh sb="0" eb="2">
      <t>インサツ</t>
    </rPh>
    <rPh sb="2" eb="4">
      <t>セイホン</t>
    </rPh>
    <rPh sb="4" eb="5">
      <t>ヒ</t>
    </rPh>
    <rPh sb="6" eb="9">
      <t>ショシャキン</t>
    </rPh>
    <rPh sb="10" eb="13">
      <t>ショウモウヒン</t>
    </rPh>
    <rPh sb="13" eb="14">
      <t>ヒ</t>
    </rPh>
    <phoneticPr fontId="5"/>
  </si>
  <si>
    <t>G.一般財団法人電力中央研究所</t>
    <phoneticPr fontId="5"/>
  </si>
  <si>
    <t>令和２年度食行動の施策等に関する調査業務</t>
    <phoneticPr fontId="5"/>
  </si>
  <si>
    <t>F. みずほリサーチ＆テクノロジーズ株式会社</t>
    <phoneticPr fontId="5"/>
  </si>
  <si>
    <t>みずほリサーチ＆テクノロジーズ株式会社</t>
    <phoneticPr fontId="5"/>
  </si>
  <si>
    <t>民生部門等における温室効果ガス削減対策・施策等の検討等</t>
    <phoneticPr fontId="5"/>
  </si>
  <si>
    <t>一般財団法人電力中央研究所</t>
    <phoneticPr fontId="5"/>
  </si>
  <si>
    <t>株式会社建設技術研究所</t>
    <phoneticPr fontId="5"/>
  </si>
  <si>
    <t>株式会社環境管理センター</t>
    <phoneticPr fontId="5"/>
  </si>
  <si>
    <t>国立大学法人大阪大学</t>
    <phoneticPr fontId="5"/>
  </si>
  <si>
    <t>民生部門におけるエネルギー需要特性の中長期的な変化に係る分析業務</t>
    <phoneticPr fontId="5"/>
  </si>
  <si>
    <t>空調に係る省エネ効果及びUV照射除菌効果検証</t>
    <phoneticPr fontId="5"/>
  </si>
  <si>
    <t>データ作成支援業務</t>
    <phoneticPr fontId="5"/>
  </si>
  <si>
    <t>H.株式会社日本総合研究所</t>
    <phoneticPr fontId="5"/>
  </si>
  <si>
    <t>株式会社日本総合研究所</t>
    <phoneticPr fontId="5"/>
  </si>
  <si>
    <t>学校法人東京理科大学、国立大学法人東京農工大学、国立大学法人東海国立大学機構、国立大学法人東京大学</t>
    <phoneticPr fontId="5"/>
  </si>
  <si>
    <t>再生可能エネルギー導入拡大時の統合的な分析手法の調査等</t>
    <rPh sb="26" eb="27">
      <t>トウ</t>
    </rPh>
    <phoneticPr fontId="5"/>
  </si>
  <si>
    <t>その他業務費</t>
    <rPh sb="2" eb="3">
      <t>ホカ</t>
    </rPh>
    <rPh sb="3" eb="6">
      <t>ギョウムヒ</t>
    </rPh>
    <phoneticPr fontId="5"/>
  </si>
  <si>
    <t>印刷製本費、諸謝金</t>
    <rPh sb="0" eb="2">
      <t>インサツ</t>
    </rPh>
    <rPh sb="2" eb="4">
      <t>セイホン</t>
    </rPh>
    <rPh sb="4" eb="5">
      <t>ヒ</t>
    </rPh>
    <rPh sb="6" eb="9">
      <t>ショシャキン</t>
    </rPh>
    <phoneticPr fontId="5"/>
  </si>
  <si>
    <t>再生可能エネルギー導入拡大時の統合的な分析手法の調査等</t>
    <phoneticPr fontId="5"/>
  </si>
  <si>
    <t>特別会計に関する法律第85条第3項第1号ホ
同法施行令第50条第7項第10号</t>
    <rPh sb="22" eb="24">
      <t>ドウホウ</t>
    </rPh>
    <phoneticPr fontId="5"/>
  </si>
  <si>
    <t>パリ協定、地球温暖化対策計画（平成28年５月13日閣議決定）、パリ協定に基づく成長戦略としての長期戦略（令和元年６月11日閣議決定）、等</t>
    <rPh sb="33" eb="35">
      <t>キョウテイ</t>
    </rPh>
    <rPh sb="36" eb="37">
      <t>モト</t>
    </rPh>
    <rPh sb="39" eb="41">
      <t>セイチョウ</t>
    </rPh>
    <rPh sb="41" eb="43">
      <t>センリャク</t>
    </rPh>
    <rPh sb="47" eb="49">
      <t>チョウキ</t>
    </rPh>
    <rPh sb="49" eb="51">
      <t>センリャク</t>
    </rPh>
    <rPh sb="52" eb="54">
      <t>レイワ</t>
    </rPh>
    <rPh sb="54" eb="56">
      <t>ガンネン</t>
    </rPh>
    <rPh sb="57" eb="58">
      <t>ガツ</t>
    </rPh>
    <rPh sb="60" eb="61">
      <t>ニチ</t>
    </rPh>
    <rPh sb="61" eb="63">
      <t>カクギ</t>
    </rPh>
    <rPh sb="63" eb="65">
      <t>ケッテイ</t>
    </rPh>
    <phoneticPr fontId="5"/>
  </si>
  <si>
    <t>我が国の温室効果ガスについて、2030年度の排出量を2013年度比で46％減の水準とする。</t>
    <phoneticPr fontId="5"/>
  </si>
  <si>
    <t>温室効果ガスについて2013年度の排出量からの削減率</t>
    <phoneticPr fontId="5"/>
  </si>
  <si>
    <t>日本国温室効果ガスインベントリ報告書</t>
    <phoneticPr fontId="5"/>
  </si>
  <si>
    <t>　百万円/件</t>
    <rPh sb="1" eb="4">
      <t>ヒャクマンエン</t>
    </rPh>
    <rPh sb="5" eb="6">
      <t>ケン</t>
    </rPh>
    <phoneticPr fontId="5"/>
  </si>
  <si>
    <t>697/4</t>
    <phoneticPr fontId="5"/>
  </si>
  <si>
    <t>「我が国が決定する貢献」（削減目標等）の提出・更新等に関するパリ協定の規定を踏まえ、地球温暖化対策計画、パリ協定に基づく成長戦略としての長期戦略（以下「長期戦略」という。）の見直しを進めるべく、再生可能エネルギーの導入拡大や交通・社会システムの脱炭素化をはじめとする我が国の中期目標の達成及び2050年カーボンニュートラルの実現に向けて必要な施策・対策の検討や評価を定量的な分析ツールを用いて実施する。さらに、定期的（次回は2025年）及び随時のNDCの策定・提出、地球温暖化対策計画、長期戦略の次回見直しに資する基礎情報の収集・調査・検討を実施し、脱炭素社会への移行に向けて取組を加速するべく、中長期の課題に総合的に対応するための対策・施策を検討する。</t>
    <rPh sb="5" eb="7">
      <t>ケッテイ</t>
    </rPh>
    <rPh sb="17" eb="18">
      <t>トウ</t>
    </rPh>
    <rPh sb="25" eb="26">
      <t>トウ</t>
    </rPh>
    <rPh sb="38" eb="39">
      <t>フ</t>
    </rPh>
    <rPh sb="54" eb="56">
      <t>キョウテイ</t>
    </rPh>
    <rPh sb="57" eb="58">
      <t>モト</t>
    </rPh>
    <rPh sb="60" eb="62">
      <t>セイチョウ</t>
    </rPh>
    <rPh sb="62" eb="64">
      <t>センリャク</t>
    </rPh>
    <rPh sb="73" eb="75">
      <t>イカ</t>
    </rPh>
    <rPh sb="76" eb="78">
      <t>チョウキ</t>
    </rPh>
    <rPh sb="78" eb="80">
      <t>センリャク</t>
    </rPh>
    <rPh sb="87" eb="89">
      <t>ミナオ</t>
    </rPh>
    <rPh sb="91" eb="92">
      <t>スス</t>
    </rPh>
    <phoneticPr fontId="5"/>
  </si>
  <si>
    <t>676/5</t>
    <phoneticPr fontId="5"/>
  </si>
  <si>
    <t>引き続き、競争性のある契約の実施及び１者応札に係る改善の検討を実施するよう努めるとともに、これまでの知見を生かし、効果的・効率的な執行に努める。</t>
  </si>
  <si>
    <t>我が国の削減目標の更新・前進や長期の低排出発展戦略の策定・提出は、国が責任を持って実施すべきものであり、国際機関等における検討状況や有識者へのヒアリング等を行いつつ、効果的・効率的な事業の執行に努める。</t>
    <phoneticPr fontId="5"/>
  </si>
  <si>
    <t>本事業の成果を活用し、我が国の削減目標の更新・前進を行うとともに、2050年カーボンニュートラルの実現に向けて長期的、戦略的な取組を進める。</t>
    <rPh sb="49" eb="51">
      <t>ジツゲン</t>
    </rPh>
    <phoneticPr fontId="5"/>
  </si>
  <si>
    <t>-</t>
    <phoneticPr fontId="5"/>
  </si>
  <si>
    <t>-</t>
    <phoneticPr fontId="5"/>
  </si>
  <si>
    <t>-</t>
    <phoneticPr fontId="5"/>
  </si>
  <si>
    <t>-</t>
    <phoneticPr fontId="5"/>
  </si>
  <si>
    <t>-</t>
    <phoneticPr fontId="5"/>
  </si>
  <si>
    <t>-</t>
    <phoneticPr fontId="5"/>
  </si>
  <si>
    <t>-</t>
    <phoneticPr fontId="5"/>
  </si>
  <si>
    <t>我が国の2030年度削減目標の更新・前進を行うものであり、優先度の高い事業である。</t>
    <phoneticPr fontId="5"/>
  </si>
  <si>
    <t>目標最終年度に向けて毎年度同量削減していく以上の削減を達成しており、成果目標に見合ったものとなっている。</t>
    <rPh sb="0" eb="2">
      <t>モクヒョウ</t>
    </rPh>
    <rPh sb="2" eb="4">
      <t>サイシュウ</t>
    </rPh>
    <rPh sb="4" eb="6">
      <t>ネンド</t>
    </rPh>
    <rPh sb="7" eb="8">
      <t>ム</t>
    </rPh>
    <rPh sb="10" eb="13">
      <t>マイネンド</t>
    </rPh>
    <rPh sb="13" eb="15">
      <t>ドウリョウ</t>
    </rPh>
    <rPh sb="15" eb="17">
      <t>サクゲン</t>
    </rPh>
    <rPh sb="21" eb="23">
      <t>イジョウ</t>
    </rPh>
    <rPh sb="24" eb="26">
      <t>サクゲン</t>
    </rPh>
    <rPh sb="27" eb="29">
      <t>タッセイ</t>
    </rPh>
    <rPh sb="34" eb="36">
      <t>セイカ</t>
    </rPh>
    <rPh sb="36" eb="38">
      <t>モクヒョウ</t>
    </rPh>
    <rPh sb="39" eb="41">
      <t>ミア</t>
    </rPh>
    <phoneticPr fontId="5"/>
  </si>
  <si>
    <t>パリ協定に規定された目標の５年ごとの提出・更新のサイクルを踏まえ、我が国の2030年度の中期目標の更新・前進を行うとともに、地球温暖化対策計画の見直しを行う。また、パリ協定等やG7首脳宣言を踏まえ、2019年６月に策定・提出を行った「パリ協定に基づく成長戦略としての長期戦略」において掲げられた“脱炭素社会”を早期実現するための温室効果ガス排出削減方策の検討を行う。</t>
    <rPh sb="103" eb="104">
      <t>ネン</t>
    </rPh>
    <rPh sb="105" eb="106">
      <t>ガツ</t>
    </rPh>
    <rPh sb="107" eb="109">
      <t>サクテイ</t>
    </rPh>
    <rPh sb="110" eb="112">
      <t>テイシュツ</t>
    </rPh>
    <rPh sb="113" eb="114">
      <t>オコナ</t>
    </rPh>
    <rPh sb="119" eb="121">
      <t>キョウテイ</t>
    </rPh>
    <rPh sb="122" eb="123">
      <t>モト</t>
    </rPh>
    <rPh sb="125" eb="127">
      <t>セイチョウ</t>
    </rPh>
    <rPh sb="127" eb="129">
      <t>センリャク</t>
    </rPh>
    <rPh sb="133" eb="135">
      <t>チョウキ</t>
    </rPh>
    <rPh sb="135" eb="137">
      <t>センリャク</t>
    </rPh>
    <rPh sb="142" eb="143">
      <t>カカ</t>
    </rPh>
    <rPh sb="164" eb="166">
      <t>オンシツ</t>
    </rPh>
    <rPh sb="166" eb="168">
      <t>コウカ</t>
    </rPh>
    <rPh sb="170" eb="172">
      <t>ハイシュツ</t>
    </rPh>
    <rPh sb="180" eb="181">
      <t>オコナ</t>
    </rPh>
    <phoneticPr fontId="7"/>
  </si>
  <si>
    <t>引き続き、国際機関等における検討状況や有識者へのヒアリング等を行いつつ、効果的・効率的な事業の執行に努めること。</t>
    <phoneticPr fontId="5"/>
  </si>
  <si>
    <t>外部有識者点検対象外</t>
    <phoneticPr fontId="5"/>
  </si>
  <si>
    <t>国際機関等の既存データの活用や外部有識者へのヒアリング等を通じて、より効果的あるいは低コストに実施するための指摘等を受け、工夫を行う。</t>
    <phoneticPr fontId="5"/>
  </si>
  <si>
    <t>国際機関等の既存データの活用や外部有識者へのヒアリング等を行いつつ、効果的・効率的な事業の執行に努めてまいりたい。</t>
    <rPh sb="0" eb="2">
      <t>コクサイ</t>
    </rPh>
    <rPh sb="29" eb="30">
      <t>オコナ</t>
    </rPh>
    <rPh sb="34" eb="37">
      <t>コウカテキ</t>
    </rPh>
    <rPh sb="38" eb="41">
      <t>コウリツテキ</t>
    </rPh>
    <rPh sb="42" eb="44">
      <t>ジギョウ</t>
    </rPh>
    <rPh sb="45" eb="47">
      <t>シッコウ</t>
    </rPh>
    <rPh sb="48" eb="49">
      <t>ツト</t>
    </rPh>
    <phoneticPr fontId="5"/>
  </si>
  <si>
    <t>2050年カーボンニュートラルの実現に向けた中長期的温室効果ガス排出削減対策検討調査費</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</si>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</sst>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2"/>
      <charset val="128"/>
      <scheme val="minor"/>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3" fillId="5" borderId="13" xfId="0" applyFont="1" applyFill="1" applyBorder="1" applyAlignment="1" applyProtection="1">
      <alignment horizontal="center" vertical="center"/>
      <protection locked="0"/>
    </xf>
    <xf numFmtId="0" fontId="33" fillId="5" borderId="14" xfId="0" applyFont="1" applyFill="1" applyBorder="1" applyAlignment="1" applyProtection="1">
      <alignment horizontal="center" vertical="center"/>
      <protection locked="0"/>
    </xf>
    <xf numFmtId="0" fontId="33"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3" fillId="5" borderId="70" xfId="0" applyFont="1" applyFill="1" applyBorder="1" applyAlignment="1" applyProtection="1">
      <alignment horizontal="left" vertical="center" wrapText="1"/>
      <protection locked="0"/>
    </xf>
    <xf numFmtId="0" fontId="33" fillId="5" borderId="71" xfId="0" applyFont="1" applyFill="1" applyBorder="1" applyAlignment="1" applyProtection="1">
      <alignment horizontal="left" vertical="center" wrapText="1"/>
      <protection locked="0"/>
    </xf>
    <xf numFmtId="0" fontId="33"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3" fillId="5" borderId="105" xfId="0" applyFont="1" applyFill="1" applyBorder="1" applyAlignment="1" applyProtection="1">
      <alignment horizontal="center" vertical="center"/>
      <protection locked="0"/>
    </xf>
    <xf numFmtId="0" fontId="33"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3" fillId="5" borderId="19" xfId="0" applyFont="1" applyFill="1" applyBorder="1" applyAlignment="1" applyProtection="1">
      <alignment horizontal="center" vertical="center"/>
      <protection locked="0"/>
    </xf>
    <xf numFmtId="0" fontId="33" fillId="5" borderId="20" xfId="0" applyFont="1" applyFill="1" applyBorder="1" applyAlignment="1" applyProtection="1">
      <alignment horizontal="center" vertical="center"/>
      <protection locked="0"/>
    </xf>
    <xf numFmtId="0" fontId="33" fillId="5" borderId="67" xfId="0" applyFont="1" applyFill="1" applyBorder="1" applyAlignment="1" applyProtection="1">
      <alignment horizontal="center" vertical="center"/>
      <protection locked="0"/>
    </xf>
    <xf numFmtId="0" fontId="33" fillId="5" borderId="59" xfId="0" applyFont="1" applyFill="1" applyBorder="1" applyAlignment="1" applyProtection="1">
      <alignment horizontal="left" vertical="center" wrapText="1"/>
      <protection locked="0"/>
    </xf>
    <xf numFmtId="0" fontId="33" fillId="5" borderId="60" xfId="0" applyFont="1" applyFill="1" applyBorder="1" applyAlignment="1" applyProtection="1">
      <alignment horizontal="left" vertical="center" wrapText="1"/>
      <protection locked="0"/>
    </xf>
    <xf numFmtId="0" fontId="3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33" fillId="5" borderId="70" xfId="0" applyFont="1" applyFill="1" applyBorder="1" applyAlignment="1" applyProtection="1">
      <alignment horizontal="center" vertical="center"/>
      <protection locked="0"/>
    </xf>
    <xf numFmtId="0" fontId="33"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3" fillId="5" borderId="19" xfId="0" applyFont="1" applyFill="1" applyBorder="1" applyAlignment="1" applyProtection="1">
      <alignment horizontal="left" vertical="center" wrapText="1"/>
      <protection locked="0"/>
    </xf>
    <xf numFmtId="0" fontId="33" fillId="5" borderId="20" xfId="0" applyFont="1" applyFill="1" applyBorder="1" applyAlignment="1" applyProtection="1">
      <alignment horizontal="left" vertical="center" wrapText="1"/>
      <protection locked="0"/>
    </xf>
    <xf numFmtId="0" fontId="33"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3" fillId="5" borderId="63"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3" fillId="5" borderId="59" xfId="0" applyFont="1" applyFill="1" applyBorder="1" applyAlignment="1" applyProtection="1">
      <alignment horizontal="center" vertical="center"/>
      <protection locked="0"/>
    </xf>
    <xf numFmtId="0" fontId="3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3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3" fillId="5" borderId="1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3" fillId="5" borderId="27" xfId="0" applyFont="1" applyFill="1" applyBorder="1" applyAlignment="1" applyProtection="1">
      <alignment horizontal="center" vertical="center"/>
      <protection locked="0"/>
    </xf>
    <xf numFmtId="0" fontId="3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104774</xdr:colOff>
      <xdr:row>764</xdr:row>
      <xdr:rowOff>16013</xdr:rowOff>
    </xdr:from>
    <xdr:to>
      <xdr:col>27</xdr:col>
      <xdr:colOff>209549</xdr:colOff>
      <xdr:row>765</xdr:row>
      <xdr:rowOff>406455</xdr:rowOff>
    </xdr:to>
    <xdr:sp macro="" textlink="">
      <xdr:nvSpPr>
        <xdr:cNvPr id="50" name="正方形/長方形 49"/>
        <xdr:cNvSpPr/>
      </xdr:nvSpPr>
      <xdr:spPr>
        <a:xfrm>
          <a:off x="3038474" y="51355763"/>
          <a:ext cx="2828925" cy="10571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100">
              <a:solidFill>
                <a:sysClr val="windowText" lastClr="000000"/>
              </a:solidFill>
            </a:rPr>
            <a:t>Ｅ．株式会社イー・コンザル、東京海上日動リスクコンサルティング株式会社、エム・アール・アイリサーチアソシエイツ株式会社、日本テピア株式会社（４機関）</a:t>
          </a:r>
          <a:endParaRPr kumimoji="1" lang="en-US" altLang="ja-JP" sz="1100">
            <a:solidFill>
              <a:sysClr val="windowText" lastClr="000000"/>
            </a:solidFill>
          </a:endParaRPr>
        </a:p>
        <a:p>
          <a:pPr algn="l"/>
          <a:r>
            <a:rPr kumimoji="1" lang="ja-JP" altLang="en-US" sz="1100">
              <a:solidFill>
                <a:sysClr val="windowText" lastClr="000000"/>
              </a:solidFill>
            </a:rPr>
            <a:t>　２６百万円</a:t>
          </a:r>
        </a:p>
      </xdr:txBody>
    </xdr:sp>
    <xdr:clientData/>
  </xdr:twoCellAnchor>
  <xdr:twoCellAnchor>
    <xdr:from>
      <xdr:col>11</xdr:col>
      <xdr:colOff>1</xdr:colOff>
      <xdr:row>757</xdr:row>
      <xdr:rowOff>35719</xdr:rowOff>
    </xdr:from>
    <xdr:to>
      <xdr:col>22</xdr:col>
      <xdr:colOff>0</xdr:colOff>
      <xdr:row>758</xdr:row>
      <xdr:rowOff>214312</xdr:rowOff>
    </xdr:to>
    <xdr:sp macro="" textlink="">
      <xdr:nvSpPr>
        <xdr:cNvPr id="51" name="正方形/長方形 50"/>
        <xdr:cNvSpPr/>
      </xdr:nvSpPr>
      <xdr:spPr>
        <a:xfrm>
          <a:off x="2357439" y="44184094"/>
          <a:ext cx="2357436" cy="53578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effectLst/>
              <a:latin typeface="+mn-lt"/>
              <a:ea typeface="+mn-ea"/>
              <a:cs typeface="+mn-cs"/>
            </a:rPr>
            <a:t>Ｃ．株式会社価値</a:t>
          </a:r>
          <a:r>
            <a:rPr kumimoji="1" lang="ja-JP" altLang="en-US" sz="1100">
              <a:solidFill>
                <a:sysClr val="windowText" lastClr="000000"/>
              </a:solidFill>
            </a:rPr>
            <a:t>総合研究所</a:t>
          </a:r>
          <a:endParaRPr kumimoji="1" lang="en-US" altLang="ja-JP" sz="1100">
            <a:solidFill>
              <a:sysClr val="windowText" lastClr="000000"/>
            </a:solidFill>
          </a:endParaRPr>
        </a:p>
        <a:p>
          <a:pPr algn="l"/>
          <a:r>
            <a:rPr kumimoji="1" lang="ja-JP" altLang="en-US" sz="1100">
              <a:solidFill>
                <a:sysClr val="windowText" lastClr="000000"/>
              </a:solidFill>
            </a:rPr>
            <a:t>　１５８百万円</a:t>
          </a:r>
        </a:p>
      </xdr:txBody>
    </xdr:sp>
    <xdr:clientData/>
  </xdr:twoCellAnchor>
  <xdr:twoCellAnchor>
    <xdr:from>
      <xdr:col>22</xdr:col>
      <xdr:colOff>209549</xdr:colOff>
      <xdr:row>749</xdr:row>
      <xdr:rowOff>229914</xdr:rowOff>
    </xdr:from>
    <xdr:to>
      <xdr:col>49</xdr:col>
      <xdr:colOff>0</xdr:colOff>
      <xdr:row>752</xdr:row>
      <xdr:rowOff>295275</xdr:rowOff>
    </xdr:to>
    <xdr:sp macro="" textlink="">
      <xdr:nvSpPr>
        <xdr:cNvPr id="52" name="大かっこ 51"/>
        <xdr:cNvSpPr/>
      </xdr:nvSpPr>
      <xdr:spPr>
        <a:xfrm>
          <a:off x="4834101" y="42527483"/>
          <a:ext cx="5466037" cy="1129533"/>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中長期計画関係の情報収集等</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パリ協定を踏まえた将来の中長期の温室効果ガス排出量の推計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温暖化対策の進捗等の情報整理及び長期戦略策定の運営支援</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輸送機器の燃費動向調査等</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ネガティブエミッション技術に</a:t>
          </a:r>
          <a:r>
            <a:rPr lang="ja-JP" altLang="en-US" sz="1100">
              <a:solidFill>
                <a:schemeClr val="tx1"/>
              </a:solidFill>
              <a:effectLst/>
              <a:latin typeface="+mn-lt"/>
              <a:ea typeface="+mn-ea"/>
              <a:cs typeface="+mn-cs"/>
            </a:rPr>
            <a:t>係る</a:t>
          </a:r>
          <a:r>
            <a:rPr lang="ja-JP" altLang="ja-JP" sz="1100">
              <a:solidFill>
                <a:schemeClr val="tx1"/>
              </a:solidFill>
              <a:effectLst/>
              <a:latin typeface="+mn-lt"/>
              <a:ea typeface="+mn-ea"/>
              <a:cs typeface="+mn-cs"/>
            </a:rPr>
            <a:t>実態調査及び国内外での導入可能性の調査等</a:t>
          </a:r>
          <a:endParaRPr lang="ja-JP" altLang="ja-JP">
            <a:solidFill>
              <a:sysClr val="windowText" lastClr="000000"/>
            </a:solidFill>
            <a:effectLst/>
          </a:endParaRPr>
        </a:p>
      </xdr:txBody>
    </xdr:sp>
    <xdr:clientData/>
  </xdr:twoCellAnchor>
  <xdr:twoCellAnchor>
    <xdr:from>
      <xdr:col>9</xdr:col>
      <xdr:colOff>0</xdr:colOff>
      <xdr:row>766</xdr:row>
      <xdr:rowOff>273844</xdr:rowOff>
    </xdr:from>
    <xdr:to>
      <xdr:col>11</xdr:col>
      <xdr:colOff>0</xdr:colOff>
      <xdr:row>766</xdr:row>
      <xdr:rowOff>273844</xdr:rowOff>
    </xdr:to>
    <xdr:cxnSp macro="">
      <xdr:nvCxnSpPr>
        <xdr:cNvPr id="53" name="直線矢印コネクタ 52"/>
        <xdr:cNvCxnSpPr/>
      </xdr:nvCxnSpPr>
      <xdr:spPr>
        <a:xfrm>
          <a:off x="1928813" y="48256032"/>
          <a:ext cx="4286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146569</xdr:colOff>
      <xdr:row>765</xdr:row>
      <xdr:rowOff>356764</xdr:rowOff>
    </xdr:from>
    <xdr:to>
      <xdr:col>21</xdr:col>
      <xdr:colOff>19229</xdr:colOff>
      <xdr:row>765</xdr:row>
      <xdr:rowOff>632481</xdr:rowOff>
    </xdr:to>
    <xdr:sp macro="" textlink="">
      <xdr:nvSpPr>
        <xdr:cNvPr id="54" name="正方形/長方形 53"/>
        <xdr:cNvSpPr/>
      </xdr:nvSpPr>
      <xdr:spPr>
        <a:xfrm>
          <a:off x="2248638" y="48645230"/>
          <a:ext cx="2184936"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47624</xdr:colOff>
      <xdr:row>765</xdr:row>
      <xdr:rowOff>603933</xdr:rowOff>
    </xdr:from>
    <xdr:to>
      <xdr:col>49</xdr:col>
      <xdr:colOff>655</xdr:colOff>
      <xdr:row>768</xdr:row>
      <xdr:rowOff>86626</xdr:rowOff>
    </xdr:to>
    <xdr:sp macro="" textlink="">
      <xdr:nvSpPr>
        <xdr:cNvPr id="56" name="大かっこ 55"/>
        <xdr:cNvSpPr/>
      </xdr:nvSpPr>
      <xdr:spPr>
        <a:xfrm>
          <a:off x="5286374" y="52610433"/>
          <a:ext cx="4982231" cy="1187668"/>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民生部門等における温室効果ガス削減対策・施策等の検討、民生部門における温室効果ガス排出削減対策の効果の定量的評価、将来の世帯構造・世帯類型の変化を考慮した家庭部門の排出削減対策の検討</a:t>
          </a:r>
          <a:endParaRPr lang="en-US" altLang="ja-JP">
            <a:solidFill>
              <a:sysClr val="windowText" lastClr="000000"/>
            </a:solidFill>
            <a:effectLst/>
          </a:endParaRPr>
        </a:p>
      </xdr:txBody>
    </xdr:sp>
    <xdr:clientData/>
  </xdr:twoCellAnchor>
  <xdr:twoCellAnchor>
    <xdr:from>
      <xdr:col>11</xdr:col>
      <xdr:colOff>47625</xdr:colOff>
      <xdr:row>768</xdr:row>
      <xdr:rowOff>19050</xdr:rowOff>
    </xdr:from>
    <xdr:to>
      <xdr:col>11</xdr:col>
      <xdr:colOff>47625</xdr:colOff>
      <xdr:row>770</xdr:row>
      <xdr:rowOff>150017</xdr:rowOff>
    </xdr:to>
    <xdr:cxnSp macro="">
      <xdr:nvCxnSpPr>
        <xdr:cNvPr id="57" name="直線コネクタ 56"/>
        <xdr:cNvCxnSpPr/>
      </xdr:nvCxnSpPr>
      <xdr:spPr>
        <a:xfrm>
          <a:off x="2352675" y="53730525"/>
          <a:ext cx="0" cy="8072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770</xdr:row>
      <xdr:rowOff>157163</xdr:rowOff>
    </xdr:from>
    <xdr:to>
      <xdr:col>14</xdr:col>
      <xdr:colOff>161925</xdr:colOff>
      <xdr:row>770</xdr:row>
      <xdr:rowOff>161925</xdr:rowOff>
    </xdr:to>
    <xdr:cxnSp macro="">
      <xdr:nvCxnSpPr>
        <xdr:cNvPr id="58" name="直線矢印コネクタ 57"/>
        <xdr:cNvCxnSpPr/>
      </xdr:nvCxnSpPr>
      <xdr:spPr>
        <a:xfrm>
          <a:off x="2352675" y="54544913"/>
          <a:ext cx="742950"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209549</xdr:colOff>
      <xdr:row>769</xdr:row>
      <xdr:rowOff>0</xdr:rowOff>
    </xdr:from>
    <xdr:to>
      <xdr:col>29</xdr:col>
      <xdr:colOff>114300</xdr:colOff>
      <xdr:row>771</xdr:row>
      <xdr:rowOff>261937</xdr:rowOff>
    </xdr:to>
    <xdr:sp macro="" textlink="">
      <xdr:nvSpPr>
        <xdr:cNvPr id="60" name="正方形/長方形 59"/>
        <xdr:cNvSpPr/>
      </xdr:nvSpPr>
      <xdr:spPr>
        <a:xfrm>
          <a:off x="3143249" y="53940075"/>
          <a:ext cx="3048001" cy="109061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一般財団法人電力中央研究所、株式会社</a:t>
          </a:r>
          <a:endParaRPr kumimoji="1" lang="en-US" altLang="ja-JP" sz="1100">
            <a:solidFill>
              <a:sysClr val="windowText" lastClr="000000"/>
            </a:solidFill>
          </a:endParaRPr>
        </a:p>
        <a:p>
          <a:pPr algn="l"/>
          <a:r>
            <a:rPr kumimoji="1" lang="ja-JP" altLang="en-US" sz="1100">
              <a:solidFill>
                <a:sysClr val="windowText" lastClr="000000"/>
              </a:solidFill>
            </a:rPr>
            <a:t>建設技術研究所、株式会社環境管理センター</a:t>
          </a:r>
          <a:endParaRPr kumimoji="1" lang="en-US" altLang="ja-JP" sz="1100">
            <a:solidFill>
              <a:sysClr val="windowText" lastClr="000000"/>
            </a:solidFill>
          </a:endParaRPr>
        </a:p>
        <a:p>
          <a:pPr algn="l"/>
          <a:r>
            <a:rPr kumimoji="1" lang="ja-JP" altLang="en-US" sz="1100">
              <a:solidFill>
                <a:sysClr val="windowText" lastClr="000000"/>
              </a:solidFill>
            </a:rPr>
            <a:t>、国立大学法人大阪大学（４機関）</a:t>
          </a:r>
          <a:endParaRPr kumimoji="1" lang="en-US" altLang="ja-JP" sz="1100">
            <a:solidFill>
              <a:sysClr val="windowText" lastClr="000000"/>
            </a:solidFill>
          </a:endParaRPr>
        </a:p>
        <a:p>
          <a:pPr algn="l"/>
          <a:r>
            <a:rPr kumimoji="1" lang="ja-JP" altLang="en-US" sz="1100">
              <a:solidFill>
                <a:sysClr val="windowText" lastClr="000000"/>
              </a:solidFill>
            </a:rPr>
            <a:t>　２２百万円</a:t>
          </a:r>
        </a:p>
      </xdr:txBody>
    </xdr:sp>
    <xdr:clientData/>
  </xdr:twoCellAnchor>
  <xdr:twoCellAnchor>
    <xdr:from>
      <xdr:col>30</xdr:col>
      <xdr:colOff>9524</xdr:colOff>
      <xdr:row>769</xdr:row>
      <xdr:rowOff>0</xdr:rowOff>
    </xdr:from>
    <xdr:to>
      <xdr:col>48</xdr:col>
      <xdr:colOff>209549</xdr:colOff>
      <xdr:row>772</xdr:row>
      <xdr:rowOff>171450</xdr:rowOff>
    </xdr:to>
    <xdr:sp macro="" textlink="">
      <xdr:nvSpPr>
        <xdr:cNvPr id="61" name="大かっこ 60"/>
        <xdr:cNvSpPr/>
      </xdr:nvSpPr>
      <xdr:spPr>
        <a:xfrm>
          <a:off x="6296024" y="53940075"/>
          <a:ext cx="3971925" cy="131445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令和２年度食行動の施策等に関する調査業務、データ作成支援業務、空調に係る省エネ効果及び</a:t>
          </a:r>
          <a:r>
            <a:rPr lang="en-US" altLang="ja-JP" sz="1100" b="0" i="0" u="none" strike="noStrike" baseline="0" smtClean="0">
              <a:solidFill>
                <a:sysClr val="windowText" lastClr="000000"/>
              </a:solidFill>
              <a:latin typeface="+mn-lt"/>
              <a:ea typeface="+mn-ea"/>
              <a:cs typeface="+mn-cs"/>
            </a:rPr>
            <a:t>UV</a:t>
          </a:r>
          <a:r>
            <a:rPr lang="ja-JP" altLang="en-US" sz="1100" b="0" i="0" u="none" strike="noStrike" baseline="0" smtClean="0">
              <a:solidFill>
                <a:sysClr val="windowText" lastClr="000000"/>
              </a:solidFill>
              <a:latin typeface="+mn-lt"/>
              <a:ea typeface="+mn-ea"/>
              <a:cs typeface="+mn-cs"/>
            </a:rPr>
            <a:t>照射除菌効果検証、民生部門におけるエネルギー需要特性の中長期的な変化に係る分析業務</a:t>
          </a:r>
          <a:endParaRPr lang="en-US" altLang="ja-JP" sz="1100" b="0" i="0" u="none" strike="noStrike" baseline="0" smtClean="0">
            <a:solidFill>
              <a:sysClr val="windowText" lastClr="000000"/>
            </a:solidFill>
            <a:latin typeface="+mn-lt"/>
            <a:ea typeface="+mn-ea"/>
            <a:cs typeface="+mn-cs"/>
          </a:endParaRPr>
        </a:p>
      </xdr:txBody>
    </xdr:sp>
    <xdr:clientData/>
  </xdr:twoCellAnchor>
  <xdr:twoCellAnchor>
    <xdr:from>
      <xdr:col>8</xdr:col>
      <xdr:colOff>204804</xdr:colOff>
      <xdr:row>758</xdr:row>
      <xdr:rowOff>0</xdr:rowOff>
    </xdr:from>
    <xdr:to>
      <xdr:col>11</xdr:col>
      <xdr:colOff>0</xdr:colOff>
      <xdr:row>758</xdr:row>
      <xdr:rowOff>968</xdr:rowOff>
    </xdr:to>
    <xdr:cxnSp macro="">
      <xdr:nvCxnSpPr>
        <xdr:cNvPr id="62" name="直線矢印コネクタ 61"/>
        <xdr:cNvCxnSpPr/>
      </xdr:nvCxnSpPr>
      <xdr:spPr>
        <a:xfrm flipV="1">
          <a:off x="1919304" y="44505563"/>
          <a:ext cx="438134"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756</xdr:row>
      <xdr:rowOff>114300</xdr:rowOff>
    </xdr:from>
    <xdr:to>
      <xdr:col>49</xdr:col>
      <xdr:colOff>0</xdr:colOff>
      <xdr:row>761</xdr:row>
      <xdr:rowOff>19707</xdr:rowOff>
    </xdr:to>
    <xdr:sp macro="" textlink="">
      <xdr:nvSpPr>
        <xdr:cNvPr id="63" name="大かっこ 62"/>
        <xdr:cNvSpPr/>
      </xdr:nvSpPr>
      <xdr:spPr>
        <a:xfrm>
          <a:off x="4834759" y="44894938"/>
          <a:ext cx="5465379" cy="1679028"/>
        </a:xfrm>
        <a:prstGeom prst="bracketPair">
          <a:avLst>
            <a:gd name="adj" fmla="val 6886"/>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温室効果ガス大量排出事業を多く有するビジネス分野における現状及び将来の脱炭素化の見通しに関する調査・検討、</a:t>
          </a:r>
          <a:r>
            <a:rPr lang="ja-JP" altLang="ja-JP" sz="1100">
              <a:solidFill>
                <a:schemeClr val="tx1"/>
              </a:solidFill>
              <a:effectLst/>
              <a:latin typeface="+mn-lt"/>
              <a:ea typeface="+mn-ea"/>
              <a:cs typeface="+mn-cs"/>
            </a:rPr>
            <a:t>脱炭素社会への移行に関する事例調査・検討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気候変動対策による経済成長に関する検討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気候変動対策による社会の持続的成長に関する検討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国土構造の変化、最新の技術進展に伴う交通分野等への影響の定量的評価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再生可能エネルギー電源の導入等による地域経済波及効果の推計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テレワークの導入による交通量変化を考慮した温室効果ガス排出削減効果等の推計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地域脱炭素ロードマップの素案及び参考資料集の検討</a:t>
          </a:r>
        </a:p>
      </xdr:txBody>
    </xdr:sp>
    <xdr:clientData/>
  </xdr:twoCellAnchor>
  <xdr:twoCellAnchor>
    <xdr:from>
      <xdr:col>10</xdr:col>
      <xdr:colOff>130969</xdr:colOff>
      <xdr:row>756</xdr:row>
      <xdr:rowOff>142874</xdr:rowOff>
    </xdr:from>
    <xdr:to>
      <xdr:col>21</xdr:col>
      <xdr:colOff>3629</xdr:colOff>
      <xdr:row>757</xdr:row>
      <xdr:rowOff>61404</xdr:rowOff>
    </xdr:to>
    <xdr:sp macro="" textlink="">
      <xdr:nvSpPr>
        <xdr:cNvPr id="64" name="正方形/長方形 63"/>
        <xdr:cNvSpPr/>
      </xdr:nvSpPr>
      <xdr:spPr>
        <a:xfrm>
          <a:off x="2274094" y="43934062"/>
          <a:ext cx="223009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23813</xdr:colOff>
      <xdr:row>762</xdr:row>
      <xdr:rowOff>11086</xdr:rowOff>
    </xdr:from>
    <xdr:to>
      <xdr:col>11</xdr:col>
      <xdr:colOff>23813</xdr:colOff>
      <xdr:row>762</xdr:row>
      <xdr:rowOff>11086</xdr:rowOff>
    </xdr:to>
    <xdr:cxnSp macro="">
      <xdr:nvCxnSpPr>
        <xdr:cNvPr id="65" name="直線矢印コネクタ 64"/>
        <xdr:cNvCxnSpPr/>
      </xdr:nvCxnSpPr>
      <xdr:spPr>
        <a:xfrm>
          <a:off x="1915675" y="46920069"/>
          <a:ext cx="4204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125716</xdr:colOff>
      <xdr:row>760</xdr:row>
      <xdr:rowOff>212715</xdr:rowOff>
    </xdr:from>
    <xdr:to>
      <xdr:col>21</xdr:col>
      <xdr:colOff>2482</xdr:colOff>
      <xdr:row>761</xdr:row>
      <xdr:rowOff>131245</xdr:rowOff>
    </xdr:to>
    <xdr:sp macro="" textlink="">
      <xdr:nvSpPr>
        <xdr:cNvPr id="66" name="正方形/長方形 65"/>
        <xdr:cNvSpPr/>
      </xdr:nvSpPr>
      <xdr:spPr>
        <a:xfrm>
          <a:off x="2227785" y="46412249"/>
          <a:ext cx="2189042" cy="273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210206</xdr:colOff>
      <xdr:row>761</xdr:row>
      <xdr:rowOff>39412</xdr:rowOff>
    </xdr:from>
    <xdr:to>
      <xdr:col>48</xdr:col>
      <xdr:colOff>210206</xdr:colOff>
      <xdr:row>764</xdr:row>
      <xdr:rowOff>0</xdr:rowOff>
    </xdr:to>
    <xdr:sp macro="" textlink="">
      <xdr:nvSpPr>
        <xdr:cNvPr id="67" name="大かっこ 66"/>
        <xdr:cNvSpPr/>
      </xdr:nvSpPr>
      <xdr:spPr>
        <a:xfrm>
          <a:off x="4834758" y="46593671"/>
          <a:ext cx="5465379" cy="1024760"/>
        </a:xfrm>
        <a:prstGeom prst="bracketPair">
          <a:avLst>
            <a:gd name="adj" fmla="val 14493"/>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再生可能エネルギー導入促進に向けた動向調査、</a:t>
          </a:r>
          <a:r>
            <a:rPr lang="ja-JP" altLang="ja-JP" sz="1100">
              <a:solidFill>
                <a:schemeClr val="tx1"/>
              </a:solidFill>
              <a:effectLst/>
              <a:latin typeface="+mn-lt"/>
              <a:ea typeface="+mn-ea"/>
              <a:cs typeface="+mn-cs"/>
            </a:rPr>
            <a:t>地域における再生可能エネルギー導入拡大に関する調査・検討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系統強化方策及びデマンドレスポンス等の需要能動化方策の提案とその効果把握</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再生可能エネルギー導入促進に向けた方策の検討</a:t>
          </a:r>
          <a:endParaRPr lang="en-US" altLang="ja-JP">
            <a:solidFill>
              <a:sysClr val="windowText" lastClr="000000"/>
            </a:solidFill>
            <a:effectLst/>
          </a:endParaRPr>
        </a:p>
      </xdr:txBody>
    </xdr:sp>
    <xdr:clientData/>
  </xdr:twoCellAnchor>
  <xdr:twoCellAnchor>
    <xdr:from>
      <xdr:col>11</xdr:col>
      <xdr:colOff>38213</xdr:colOff>
      <xdr:row>762</xdr:row>
      <xdr:rowOff>145257</xdr:rowOff>
    </xdr:from>
    <xdr:to>
      <xdr:col>11</xdr:col>
      <xdr:colOff>38213</xdr:colOff>
      <xdr:row>764</xdr:row>
      <xdr:rowOff>407194</xdr:rowOff>
    </xdr:to>
    <xdr:cxnSp macro="">
      <xdr:nvCxnSpPr>
        <xdr:cNvPr id="68" name="直線コネクタ 67"/>
        <xdr:cNvCxnSpPr/>
      </xdr:nvCxnSpPr>
      <xdr:spPr>
        <a:xfrm flipH="1">
          <a:off x="2343263" y="50780157"/>
          <a:ext cx="0" cy="9667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30956</xdr:colOff>
      <xdr:row>764</xdr:row>
      <xdr:rowOff>397669</xdr:rowOff>
    </xdr:from>
    <xdr:to>
      <xdr:col>14</xdr:col>
      <xdr:colOff>30957</xdr:colOff>
      <xdr:row>764</xdr:row>
      <xdr:rowOff>397669</xdr:rowOff>
    </xdr:to>
    <xdr:cxnSp macro="">
      <xdr:nvCxnSpPr>
        <xdr:cNvPr id="69" name="直線矢印コネクタ 68"/>
        <xdr:cNvCxnSpPr/>
      </xdr:nvCxnSpPr>
      <xdr:spPr>
        <a:xfrm>
          <a:off x="2336006" y="51737419"/>
          <a:ext cx="62865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63591</xdr:colOff>
      <xdr:row>763</xdr:row>
      <xdr:rowOff>351441</xdr:rowOff>
    </xdr:from>
    <xdr:to>
      <xdr:col>49</xdr:col>
      <xdr:colOff>0</xdr:colOff>
      <xdr:row>765</xdr:row>
      <xdr:rowOff>541940</xdr:rowOff>
    </xdr:to>
    <xdr:sp macro="" textlink="">
      <xdr:nvSpPr>
        <xdr:cNvPr id="70" name="大かっこ 69"/>
        <xdr:cNvSpPr/>
      </xdr:nvSpPr>
      <xdr:spPr>
        <a:xfrm>
          <a:off x="5949384" y="47615148"/>
          <a:ext cx="4350754" cy="1215258"/>
        </a:xfrm>
        <a:prstGeom prst="bracketPair">
          <a:avLst>
            <a:gd name="adj" fmla="val 9099"/>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effectLst/>
            </a:rPr>
            <a:t>系統強化方策及びデマンドレスポンス等の需要の同化方策の検討業務、諸外国における再生可能エネルギーの動向調査、米国、カナダ、フランス、オーストラリア、インドにおける再生可能エネルギー等の温暖化・エネルギー関連動向調査、再エネ導入促進に向けた動向調査（中国、韓国、台湾）</a:t>
          </a:r>
          <a:endParaRPr lang="ja-JP" altLang="ja-JP">
            <a:effectLst/>
          </a:endParaRPr>
        </a:p>
      </xdr:txBody>
    </xdr:sp>
    <xdr:clientData/>
  </xdr:twoCellAnchor>
  <xdr:twoCellAnchor>
    <xdr:from>
      <xdr:col>10</xdr:col>
      <xdr:colOff>139632</xdr:colOff>
      <xdr:row>749</xdr:row>
      <xdr:rowOff>327621</xdr:rowOff>
    </xdr:from>
    <xdr:to>
      <xdr:col>21</xdr:col>
      <xdr:colOff>12292</xdr:colOff>
      <xdr:row>750</xdr:row>
      <xdr:rowOff>242748</xdr:rowOff>
    </xdr:to>
    <xdr:sp macro="" textlink="">
      <xdr:nvSpPr>
        <xdr:cNvPr id="73" name="正方形/長方形 72"/>
        <xdr:cNvSpPr/>
      </xdr:nvSpPr>
      <xdr:spPr>
        <a:xfrm>
          <a:off x="2282757" y="41618496"/>
          <a:ext cx="2230098" cy="272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0</xdr:colOff>
      <xdr:row>751</xdr:row>
      <xdr:rowOff>226219</xdr:rowOff>
    </xdr:from>
    <xdr:to>
      <xdr:col>11</xdr:col>
      <xdr:colOff>0</xdr:colOff>
      <xdr:row>751</xdr:row>
      <xdr:rowOff>226219</xdr:rowOff>
    </xdr:to>
    <xdr:cxnSp macro="">
      <xdr:nvCxnSpPr>
        <xdr:cNvPr id="74" name="直線矢印コネクタ 73"/>
        <xdr:cNvCxnSpPr/>
      </xdr:nvCxnSpPr>
      <xdr:spPr>
        <a:xfrm>
          <a:off x="1928813" y="42231469"/>
          <a:ext cx="4286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749</xdr:row>
      <xdr:rowOff>190500</xdr:rowOff>
    </xdr:from>
    <xdr:to>
      <xdr:col>9</xdr:col>
      <xdr:colOff>6569</xdr:colOff>
      <xdr:row>774</xdr:row>
      <xdr:rowOff>0</xdr:rowOff>
    </xdr:to>
    <xdr:cxnSp macro="">
      <xdr:nvCxnSpPr>
        <xdr:cNvPr id="75" name="直線コネクタ 74"/>
        <xdr:cNvCxnSpPr/>
      </xdr:nvCxnSpPr>
      <xdr:spPr>
        <a:xfrm flipH="1">
          <a:off x="1891862" y="42488069"/>
          <a:ext cx="6569" cy="95184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772</xdr:row>
      <xdr:rowOff>309560</xdr:rowOff>
    </xdr:from>
    <xdr:to>
      <xdr:col>24</xdr:col>
      <xdr:colOff>57150</xdr:colOff>
      <xdr:row>777</xdr:row>
      <xdr:rowOff>151085</xdr:rowOff>
    </xdr:to>
    <xdr:sp macro="" textlink="">
      <xdr:nvSpPr>
        <xdr:cNvPr id="76" name="正方形/長方形 75"/>
        <xdr:cNvSpPr/>
      </xdr:nvSpPr>
      <xdr:spPr>
        <a:xfrm>
          <a:off x="2305050" y="55392635"/>
          <a:ext cx="2781300" cy="14131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latin typeface="+mn-ea"/>
              <a:ea typeface="+mn-ea"/>
            </a:rPr>
            <a:t>Ｈ．株式会社日本総合研究所</a:t>
          </a:r>
          <a:endParaRPr kumimoji="1" lang="en-US" altLang="ja-JP" sz="1100">
            <a:solidFill>
              <a:sysClr val="windowText" lastClr="000000"/>
            </a:solidFill>
          </a:endParaRPr>
        </a:p>
        <a:p>
          <a:pPr algn="l"/>
          <a:r>
            <a:rPr kumimoji="1" lang="ja-JP" altLang="en-US" sz="1100">
              <a:solidFill>
                <a:sysClr val="windowText" lastClr="000000"/>
              </a:solidFill>
            </a:rPr>
            <a:t>　７７百万円（うち４１百万円は学校法</a:t>
          </a:r>
          <a:endParaRPr kumimoji="1" lang="en-US" altLang="ja-JP" sz="1100">
            <a:solidFill>
              <a:sysClr val="windowText" lastClr="000000"/>
            </a:solidFill>
          </a:endParaRPr>
        </a:p>
        <a:p>
          <a:pPr algn="l"/>
          <a:r>
            <a:rPr kumimoji="1" lang="ja-JP" altLang="en-US" sz="1100">
              <a:solidFill>
                <a:sysClr val="windowText" lastClr="000000"/>
              </a:solidFill>
            </a:rPr>
            <a:t>人東京理科大学、国立大学法人東京</a:t>
          </a:r>
          <a:endParaRPr kumimoji="1" lang="en-US" altLang="ja-JP" sz="1100">
            <a:solidFill>
              <a:sysClr val="windowText" lastClr="000000"/>
            </a:solidFill>
          </a:endParaRPr>
        </a:p>
        <a:p>
          <a:pPr algn="l"/>
          <a:r>
            <a:rPr kumimoji="1" lang="ja-JP" altLang="en-US" sz="1100">
              <a:solidFill>
                <a:sysClr val="windowText" lastClr="000000"/>
              </a:solidFill>
            </a:rPr>
            <a:t>農工大学、国立大学法人東海国立大</a:t>
          </a:r>
          <a:endParaRPr kumimoji="1" lang="en-US" altLang="ja-JP" sz="1100">
            <a:solidFill>
              <a:sysClr val="windowText" lastClr="000000"/>
            </a:solidFill>
          </a:endParaRPr>
        </a:p>
        <a:p>
          <a:pPr algn="l"/>
          <a:r>
            <a:rPr kumimoji="1" lang="ja-JP" altLang="en-US" sz="1100">
              <a:solidFill>
                <a:sysClr val="windowText" lastClr="000000"/>
              </a:solidFill>
            </a:rPr>
            <a:t>学機構、国立大学法人東京大学との</a:t>
          </a:r>
          <a:endParaRPr kumimoji="1" lang="en-US" altLang="ja-JP" sz="1100">
            <a:solidFill>
              <a:sysClr val="windowText" lastClr="000000"/>
            </a:solidFill>
          </a:endParaRPr>
        </a:p>
        <a:p>
          <a:pPr algn="l"/>
          <a:r>
            <a:rPr kumimoji="1" lang="ja-JP" altLang="en-US" sz="1100">
              <a:solidFill>
                <a:sysClr val="windowText" lastClr="000000"/>
              </a:solidFill>
            </a:rPr>
            <a:t>共同実施費）</a:t>
          </a:r>
        </a:p>
        <a:p>
          <a:pPr algn="l"/>
          <a:endParaRPr kumimoji="1" lang="ja-JP" altLang="en-US" sz="1100">
            <a:solidFill>
              <a:sysClr val="windowText" lastClr="000000"/>
            </a:solidFill>
          </a:endParaRPr>
        </a:p>
      </xdr:txBody>
    </xdr:sp>
    <xdr:clientData/>
  </xdr:twoCellAnchor>
  <xdr:twoCellAnchor>
    <xdr:from>
      <xdr:col>9</xdr:col>
      <xdr:colOff>16</xdr:colOff>
      <xdr:row>774</xdr:row>
      <xdr:rowOff>0</xdr:rowOff>
    </xdr:from>
    <xdr:to>
      <xdr:col>11</xdr:col>
      <xdr:colOff>0</xdr:colOff>
      <xdr:row>774</xdr:row>
      <xdr:rowOff>968</xdr:rowOff>
    </xdr:to>
    <xdr:cxnSp macro="">
      <xdr:nvCxnSpPr>
        <xdr:cNvPr id="77" name="直線矢印コネクタ 76"/>
        <xdr:cNvCxnSpPr/>
      </xdr:nvCxnSpPr>
      <xdr:spPr>
        <a:xfrm flipV="1">
          <a:off x="1928829" y="51006375"/>
          <a:ext cx="428609"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76199</xdr:colOff>
      <xdr:row>773</xdr:row>
      <xdr:rowOff>0</xdr:rowOff>
    </xdr:from>
    <xdr:to>
      <xdr:col>48</xdr:col>
      <xdr:colOff>209548</xdr:colOff>
      <xdr:row>776</xdr:row>
      <xdr:rowOff>295275</xdr:rowOff>
    </xdr:to>
    <xdr:sp macro="" textlink="">
      <xdr:nvSpPr>
        <xdr:cNvPr id="78" name="大かっこ 77"/>
        <xdr:cNvSpPr/>
      </xdr:nvSpPr>
      <xdr:spPr>
        <a:xfrm>
          <a:off x="5314949" y="55397400"/>
          <a:ext cx="4952999" cy="1238250"/>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再生可能エネルギー導入拡大時の統合的な分析手法の調査</a:t>
          </a:r>
          <a:r>
            <a:rPr lang="ja-JP" altLang="en-US" sz="1100">
              <a:solidFill>
                <a:schemeClr val="tx1"/>
              </a:solidFill>
              <a:effectLst/>
              <a:latin typeface="+mn-lt"/>
              <a:ea typeface="+mn-ea"/>
              <a:cs typeface="+mn-cs"/>
            </a:rPr>
            <a:t>、再生可能エネルギー主力電源化に向けた統合的な課題の調査</a:t>
          </a:r>
          <a:endParaRPr lang="ja-JP" altLang="ja-JP" sz="1100">
            <a:solidFill>
              <a:schemeClr val="tx1"/>
            </a:solidFill>
            <a:effectLst/>
            <a:latin typeface="+mn-lt"/>
            <a:ea typeface="+mn-ea"/>
            <a:cs typeface="+mn-cs"/>
          </a:endParaRPr>
        </a:p>
      </xdr:txBody>
    </xdr:sp>
    <xdr:clientData/>
  </xdr:twoCellAnchor>
  <xdr:twoCellAnchor>
    <xdr:from>
      <xdr:col>10</xdr:col>
      <xdr:colOff>163593</xdr:colOff>
      <xdr:row>772</xdr:row>
      <xdr:rowOff>51987</xdr:rowOff>
    </xdr:from>
    <xdr:to>
      <xdr:col>21</xdr:col>
      <xdr:colOff>36253</xdr:colOff>
      <xdr:row>773</xdr:row>
      <xdr:rowOff>18141</xdr:rowOff>
    </xdr:to>
    <xdr:sp macro="" textlink="">
      <xdr:nvSpPr>
        <xdr:cNvPr id="79" name="正方形/長方形 78"/>
        <xdr:cNvSpPr/>
      </xdr:nvSpPr>
      <xdr:spPr>
        <a:xfrm>
          <a:off x="2306718" y="50439237"/>
          <a:ext cx="223009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100">
              <a:solidFill>
                <a:sysClr val="windowText" lastClr="000000"/>
              </a:solidFill>
            </a:rPr>
            <a:t>【</a:t>
          </a:r>
          <a:r>
            <a:rPr kumimoji="1" lang="ja-JP" altLang="en-US" sz="1100">
              <a:solidFill>
                <a:sysClr val="windowText" lastClr="000000"/>
              </a:solidFill>
            </a:rPr>
            <a:t>委託・一般競争契約（総合評価）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47625</xdr:colOff>
      <xdr:row>752</xdr:row>
      <xdr:rowOff>220760</xdr:rowOff>
    </xdr:from>
    <xdr:to>
      <xdr:col>11</xdr:col>
      <xdr:colOff>47628</xdr:colOff>
      <xdr:row>754</xdr:row>
      <xdr:rowOff>266700</xdr:rowOff>
    </xdr:to>
    <xdr:cxnSp macro="">
      <xdr:nvCxnSpPr>
        <xdr:cNvPr id="88" name="直線コネクタ 87"/>
        <xdr:cNvCxnSpPr/>
      </xdr:nvCxnSpPr>
      <xdr:spPr>
        <a:xfrm flipH="1">
          <a:off x="2352675" y="47331410"/>
          <a:ext cx="3" cy="7507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754</xdr:row>
      <xdr:rowOff>247650</xdr:rowOff>
    </xdr:from>
    <xdr:to>
      <xdr:col>14</xdr:col>
      <xdr:colOff>142875</xdr:colOff>
      <xdr:row>754</xdr:row>
      <xdr:rowOff>247650</xdr:rowOff>
    </xdr:to>
    <xdr:cxnSp macro="">
      <xdr:nvCxnSpPr>
        <xdr:cNvPr id="89" name="直線矢印コネクタ 88"/>
        <xdr:cNvCxnSpPr/>
      </xdr:nvCxnSpPr>
      <xdr:spPr>
        <a:xfrm>
          <a:off x="2352675" y="48063150"/>
          <a:ext cx="7239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xdr:colOff>
      <xdr:row>752</xdr:row>
      <xdr:rowOff>357186</xdr:rowOff>
    </xdr:from>
    <xdr:to>
      <xdr:col>27</xdr:col>
      <xdr:colOff>0</xdr:colOff>
      <xdr:row>756</xdr:row>
      <xdr:rowOff>83343</xdr:rowOff>
    </xdr:to>
    <xdr:sp macro="" textlink="">
      <xdr:nvSpPr>
        <xdr:cNvPr id="92" name="正方形/長方形 91"/>
        <xdr:cNvSpPr/>
      </xdr:nvSpPr>
      <xdr:spPr>
        <a:xfrm>
          <a:off x="3214687" y="42719624"/>
          <a:ext cx="2571751" cy="11549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100">
              <a:solidFill>
                <a:sysClr val="windowText" lastClr="000000"/>
              </a:solidFill>
            </a:rPr>
            <a:t>Ｂ．デロイトトーマツコンサルティング合同会社、一般財団法人日本自動車研究所、国立研究開発法人国立環境研究所（３機関）</a:t>
          </a:r>
          <a:endParaRPr kumimoji="1" lang="en-US" altLang="ja-JP" sz="1100">
            <a:solidFill>
              <a:sysClr val="windowText" lastClr="000000"/>
            </a:solidFill>
          </a:endParaRPr>
        </a:p>
        <a:p>
          <a:pPr algn="l"/>
          <a:r>
            <a:rPr kumimoji="1" lang="ja-JP" altLang="en-US" sz="1100">
              <a:solidFill>
                <a:sysClr val="windowText" lastClr="000000"/>
              </a:solidFill>
            </a:rPr>
            <a:t>　３６百万円</a:t>
          </a:r>
        </a:p>
      </xdr:txBody>
    </xdr:sp>
    <xdr:clientData/>
  </xdr:twoCellAnchor>
  <xdr:twoCellAnchor>
    <xdr:from>
      <xdr:col>27</xdr:col>
      <xdr:colOff>59532</xdr:colOff>
      <xdr:row>753</xdr:row>
      <xdr:rowOff>1</xdr:rowOff>
    </xdr:from>
    <xdr:to>
      <xdr:col>49</xdr:col>
      <xdr:colOff>1</xdr:colOff>
      <xdr:row>756</xdr:row>
      <xdr:rowOff>76200</xdr:rowOff>
    </xdr:to>
    <xdr:sp macro="" textlink="">
      <xdr:nvSpPr>
        <xdr:cNvPr id="99" name="大かっこ 98"/>
        <xdr:cNvSpPr/>
      </xdr:nvSpPr>
      <xdr:spPr>
        <a:xfrm>
          <a:off x="5717382" y="43662601"/>
          <a:ext cx="4550569" cy="1133474"/>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ネガティブ・エミッション技術に係る実態調査及び国内外での導入可能性の調査等、輸送機器の燃費改善や消費者選好等の調査及び排出影響等の推計、令和２年度長期脱炭素社会シナリオ作成のための作業</a:t>
          </a:r>
          <a:endParaRPr lang="ja-JP" altLang="ja-JP">
            <a:solidFill>
              <a:sysClr val="windowText" lastClr="000000"/>
            </a:solidFill>
            <a:effectLst/>
          </a:endParaRPr>
        </a:p>
      </xdr:txBody>
    </xdr:sp>
    <xdr:clientData/>
  </xdr:twoCellAnchor>
  <xdr:twoCellAnchor>
    <xdr:from>
      <xdr:col>10</xdr:col>
      <xdr:colOff>192881</xdr:colOff>
      <xdr:row>752</xdr:row>
      <xdr:rowOff>307181</xdr:rowOff>
    </xdr:from>
    <xdr:to>
      <xdr:col>14</xdr:col>
      <xdr:colOff>73818</xdr:colOff>
      <xdr:row>754</xdr:row>
      <xdr:rowOff>342900</xdr:rowOff>
    </xdr:to>
    <xdr:sp macro="" textlink="">
      <xdr:nvSpPr>
        <xdr:cNvPr id="104" name="正方形/長方形 103"/>
        <xdr:cNvSpPr/>
      </xdr:nvSpPr>
      <xdr:spPr>
        <a:xfrm>
          <a:off x="2288381" y="47417831"/>
          <a:ext cx="719137" cy="7405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100">
              <a:solidFill>
                <a:sysClr val="windowText" lastClr="000000"/>
              </a:solidFill>
            </a:rPr>
            <a:t>【</a:t>
          </a:r>
          <a:r>
            <a:rPr kumimoji="1" lang="ja-JP" altLang="en-US" sz="1100">
              <a:solidFill>
                <a:sysClr val="windowText" lastClr="000000"/>
              </a:solidFill>
            </a:rPr>
            <a:t>再委託・</a:t>
          </a:r>
          <a:endParaRPr kumimoji="1" lang="en-US" altLang="ja-JP" sz="1100">
            <a:solidFill>
              <a:sysClr val="windowText" lastClr="000000"/>
            </a:solidFill>
          </a:endParaRPr>
        </a:p>
        <a:p>
          <a:pPr algn="l"/>
          <a:r>
            <a:rPr kumimoji="1" lang="ja-JP" altLang="en-US" sz="1100">
              <a:solidFill>
                <a:sysClr val="windowText" lastClr="000000"/>
              </a:solidFill>
            </a:rPr>
            <a:t>随意契約</a:t>
          </a:r>
          <a:endParaRPr kumimoji="1" lang="en-US" altLang="ja-JP" sz="1100">
            <a:solidFill>
              <a:sysClr val="windowText" lastClr="000000"/>
            </a:solidFill>
          </a:endParaRPr>
        </a:p>
        <a:p>
          <a:pPr algn="l"/>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190499</xdr:colOff>
      <xdr:row>763</xdr:row>
      <xdr:rowOff>53044</xdr:rowOff>
    </xdr:from>
    <xdr:to>
      <xdr:col>14</xdr:col>
      <xdr:colOff>71436</xdr:colOff>
      <xdr:row>764</xdr:row>
      <xdr:rowOff>445950</xdr:rowOff>
    </xdr:to>
    <xdr:sp macro="" textlink="">
      <xdr:nvSpPr>
        <xdr:cNvPr id="114" name="正方形/長方形 113"/>
        <xdr:cNvSpPr/>
      </xdr:nvSpPr>
      <xdr:spPr>
        <a:xfrm>
          <a:off x="2285999" y="51040369"/>
          <a:ext cx="719137" cy="745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100">
              <a:solidFill>
                <a:sysClr val="windowText" lastClr="000000"/>
              </a:solidFill>
            </a:rPr>
            <a:t>【</a:t>
          </a:r>
          <a:r>
            <a:rPr kumimoji="1" lang="ja-JP" altLang="en-US" sz="1100">
              <a:solidFill>
                <a:sysClr val="windowText" lastClr="000000"/>
              </a:solidFill>
            </a:rPr>
            <a:t>再委託・</a:t>
          </a:r>
          <a:endParaRPr kumimoji="1" lang="en-US" altLang="ja-JP" sz="1100">
            <a:solidFill>
              <a:sysClr val="windowText" lastClr="000000"/>
            </a:solidFill>
          </a:endParaRPr>
        </a:p>
        <a:p>
          <a:pPr algn="l"/>
          <a:r>
            <a:rPr kumimoji="1" lang="ja-JP" altLang="en-US" sz="1100">
              <a:solidFill>
                <a:sysClr val="windowText" lastClr="000000"/>
              </a:solidFill>
            </a:rPr>
            <a:t>随意契約</a:t>
          </a:r>
          <a:endParaRPr kumimoji="1" lang="en-US" altLang="ja-JP" sz="1100">
            <a:solidFill>
              <a:sysClr val="windowText" lastClr="000000"/>
            </a:solidFill>
          </a:endParaRPr>
        </a:p>
        <a:p>
          <a:pPr algn="l"/>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2381</xdr:colOff>
      <xdr:row>768</xdr:row>
      <xdr:rowOff>71438</xdr:rowOff>
    </xdr:from>
    <xdr:to>
      <xdr:col>14</xdr:col>
      <xdr:colOff>92868</xdr:colOff>
      <xdr:row>770</xdr:row>
      <xdr:rowOff>142875</xdr:rowOff>
    </xdr:to>
    <xdr:sp macro="" textlink="">
      <xdr:nvSpPr>
        <xdr:cNvPr id="122" name="正方形/長方形 121"/>
        <xdr:cNvSpPr/>
      </xdr:nvSpPr>
      <xdr:spPr>
        <a:xfrm>
          <a:off x="2307431" y="53782913"/>
          <a:ext cx="719137" cy="74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l"/>
          <a:r>
            <a:rPr kumimoji="1" lang="en-US" altLang="ja-JP" sz="1100">
              <a:solidFill>
                <a:sysClr val="windowText" lastClr="000000"/>
              </a:solidFill>
            </a:rPr>
            <a:t>【</a:t>
          </a:r>
          <a:r>
            <a:rPr kumimoji="1" lang="ja-JP" altLang="en-US" sz="1100">
              <a:solidFill>
                <a:sysClr val="windowText" lastClr="000000"/>
              </a:solidFill>
            </a:rPr>
            <a:t>再委託・</a:t>
          </a:r>
          <a:endParaRPr kumimoji="1" lang="en-US" altLang="ja-JP" sz="1100">
            <a:solidFill>
              <a:sysClr val="windowText" lastClr="000000"/>
            </a:solidFill>
          </a:endParaRPr>
        </a:p>
        <a:p>
          <a:pPr algn="l"/>
          <a:r>
            <a:rPr kumimoji="1" lang="ja-JP" altLang="en-US" sz="1100">
              <a:solidFill>
                <a:sysClr val="windowText" lastClr="000000"/>
              </a:solidFill>
            </a:rPr>
            <a:t>随意契約</a:t>
          </a:r>
          <a:endParaRPr kumimoji="1" lang="en-US" altLang="ja-JP" sz="1100">
            <a:solidFill>
              <a:sysClr val="windowText" lastClr="000000"/>
            </a:solidFill>
          </a:endParaRPr>
        </a:p>
        <a:p>
          <a:pPr algn="l"/>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xdr:colOff>
      <xdr:row>750</xdr:row>
      <xdr:rowOff>214312</xdr:rowOff>
    </xdr:from>
    <xdr:to>
      <xdr:col>22</xdr:col>
      <xdr:colOff>0</xdr:colOff>
      <xdr:row>752</xdr:row>
      <xdr:rowOff>308741</xdr:rowOff>
    </xdr:to>
    <xdr:sp macro="" textlink="">
      <xdr:nvSpPr>
        <xdr:cNvPr id="48" name="正方形/長方形 47"/>
        <xdr:cNvSpPr/>
      </xdr:nvSpPr>
      <xdr:spPr>
        <a:xfrm>
          <a:off x="2312277" y="42866605"/>
          <a:ext cx="2312275" cy="80387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100">
              <a:solidFill>
                <a:sysClr val="windowText" lastClr="000000"/>
              </a:solidFill>
            </a:rPr>
            <a:t>Ａ．みずほリサーチ＆テクノロジーズ株式会社</a:t>
          </a:r>
          <a:endParaRPr kumimoji="1" lang="en-US" altLang="ja-JP" sz="1100">
            <a:solidFill>
              <a:sysClr val="windowText" lastClr="000000"/>
            </a:solidFill>
          </a:endParaRPr>
        </a:p>
        <a:p>
          <a:pPr algn="l"/>
          <a:r>
            <a:rPr kumimoji="1" lang="ja-JP" altLang="en-US" sz="1100">
              <a:solidFill>
                <a:sysClr val="windowText" lastClr="000000"/>
              </a:solidFill>
            </a:rPr>
            <a:t>１６７百万円</a:t>
          </a:r>
        </a:p>
      </xdr:txBody>
    </xdr:sp>
    <xdr:clientData/>
  </xdr:twoCellAnchor>
  <xdr:twoCellAnchor>
    <xdr:from>
      <xdr:col>8</xdr:col>
      <xdr:colOff>0</xdr:colOff>
      <xdr:row>747</xdr:row>
      <xdr:rowOff>354723</xdr:rowOff>
    </xdr:from>
    <xdr:to>
      <xdr:col>15</xdr:col>
      <xdr:colOff>61543</xdr:colOff>
      <xdr:row>749</xdr:row>
      <xdr:rowOff>243052</xdr:rowOff>
    </xdr:to>
    <xdr:sp macro="" textlink="">
      <xdr:nvSpPr>
        <xdr:cNvPr id="72" name="正方形/長方形 71"/>
        <xdr:cNvSpPr/>
      </xdr:nvSpPr>
      <xdr:spPr>
        <a:xfrm>
          <a:off x="1681655" y="41942844"/>
          <a:ext cx="1532991" cy="59777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６７６百万円</a:t>
          </a:r>
        </a:p>
      </xdr:txBody>
    </xdr:sp>
    <xdr:clientData/>
  </xdr:twoCellAnchor>
  <xdr:twoCellAnchor>
    <xdr:from>
      <xdr:col>11</xdr:col>
      <xdr:colOff>1</xdr:colOff>
      <xdr:row>761</xdr:row>
      <xdr:rowOff>91966</xdr:rowOff>
    </xdr:from>
    <xdr:to>
      <xdr:col>22</xdr:col>
      <xdr:colOff>0</xdr:colOff>
      <xdr:row>762</xdr:row>
      <xdr:rowOff>258653</xdr:rowOff>
    </xdr:to>
    <xdr:sp macro="" textlink="">
      <xdr:nvSpPr>
        <xdr:cNvPr id="49" name="正方形/長方形 48"/>
        <xdr:cNvSpPr/>
      </xdr:nvSpPr>
      <xdr:spPr>
        <a:xfrm>
          <a:off x="2312277" y="46646225"/>
          <a:ext cx="2312275" cy="521411"/>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Ｄ．株式会社三菱総合研究所</a:t>
          </a:r>
          <a:endParaRPr kumimoji="1" lang="en-US" altLang="ja-JP" sz="1100">
            <a:solidFill>
              <a:sysClr val="windowText" lastClr="000000"/>
            </a:solidFill>
          </a:endParaRPr>
        </a:p>
        <a:p>
          <a:pPr algn="l"/>
          <a:r>
            <a:rPr kumimoji="1" lang="ja-JP" altLang="en-US" sz="1100">
              <a:solidFill>
                <a:sysClr val="windowText" lastClr="000000"/>
              </a:solidFill>
            </a:rPr>
            <a:t>　１３１百万円</a:t>
          </a:r>
        </a:p>
      </xdr:txBody>
    </xdr:sp>
    <xdr:clientData/>
  </xdr:twoCellAnchor>
  <xdr:twoCellAnchor>
    <xdr:from>
      <xdr:col>11</xdr:col>
      <xdr:colOff>1</xdr:colOff>
      <xdr:row>765</xdr:row>
      <xdr:rowOff>603934</xdr:rowOff>
    </xdr:from>
    <xdr:to>
      <xdr:col>24</xdr:col>
      <xdr:colOff>19050</xdr:colOff>
      <xdr:row>768</xdr:row>
      <xdr:rowOff>91966</xdr:rowOff>
    </xdr:to>
    <xdr:sp macro="" textlink="">
      <xdr:nvSpPr>
        <xdr:cNvPr id="55" name="正方形/長方形 54"/>
        <xdr:cNvSpPr/>
      </xdr:nvSpPr>
      <xdr:spPr>
        <a:xfrm>
          <a:off x="2305051" y="52610434"/>
          <a:ext cx="2743199" cy="119300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Ｆ．みずほリサーチ＆テクノロジーズ</a:t>
          </a:r>
          <a:endParaRPr kumimoji="1" lang="en-US" altLang="ja-JP" sz="1100">
            <a:solidFill>
              <a:sysClr val="windowText" lastClr="000000"/>
            </a:solidFill>
          </a:endParaRPr>
        </a:p>
        <a:p>
          <a:pPr algn="l"/>
          <a:r>
            <a:rPr kumimoji="1" lang="ja-JP" altLang="en-US" sz="1100">
              <a:solidFill>
                <a:sysClr val="windowText" lastClr="000000"/>
              </a:solidFill>
            </a:rPr>
            <a:t>株式会社</a:t>
          </a:r>
          <a:endParaRPr kumimoji="1" lang="en-US" altLang="ja-JP" sz="1100">
            <a:solidFill>
              <a:sysClr val="windowText" lastClr="000000"/>
            </a:solidFill>
          </a:endParaRPr>
        </a:p>
        <a:p>
          <a:pPr algn="l"/>
          <a:r>
            <a:rPr kumimoji="1" lang="ja-JP" altLang="en-US" sz="1100">
              <a:solidFill>
                <a:sysClr val="windowText" lastClr="000000"/>
              </a:solidFill>
            </a:rPr>
            <a:t>　１４３百万円（うち１５百万円は国立</a:t>
          </a:r>
          <a:endParaRPr kumimoji="1" lang="en-US" altLang="ja-JP" sz="1100">
            <a:solidFill>
              <a:sysClr val="windowText" lastClr="000000"/>
            </a:solidFill>
          </a:endParaRPr>
        </a:p>
        <a:p>
          <a:pPr algn="l"/>
          <a:r>
            <a:rPr kumimoji="1" lang="ja-JP" altLang="en-US" sz="1100">
              <a:solidFill>
                <a:sysClr val="windowText" lastClr="000000"/>
              </a:solidFill>
            </a:rPr>
            <a:t>大学法人東京大学生産技術研究所と</a:t>
          </a:r>
          <a:endParaRPr kumimoji="1" lang="en-US" altLang="ja-JP" sz="1100">
            <a:solidFill>
              <a:sysClr val="windowText" lastClr="000000"/>
            </a:solidFill>
          </a:endParaRPr>
        </a:p>
        <a:p>
          <a:pPr algn="l"/>
          <a:r>
            <a:rPr kumimoji="1" lang="ja-JP" altLang="en-US" sz="1100">
              <a:solidFill>
                <a:sysClr val="windowText" lastClr="000000"/>
              </a:solidFill>
            </a:rPr>
            <a:t>の共同実施費）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T2" sqref="T2"/>
    </sheetView>
  </sheetViews>
  <sheetFormatPr defaultRowHeight="13.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314</v>
      </c>
      <c r="AJ2" s="191" t="s">
        <v>618</v>
      </c>
      <c r="AK2" s="191"/>
      <c r="AL2" s="191"/>
      <c r="AM2" s="191"/>
      <c r="AN2" s="83" t="s">
        <v>314</v>
      </c>
      <c r="AO2" s="191">
        <v>20</v>
      </c>
      <c r="AP2" s="191"/>
      <c r="AQ2" s="191"/>
      <c r="AR2" s="84" t="s">
        <v>617</v>
      </c>
      <c r="AS2" s="192">
        <v>75</v>
      </c>
      <c r="AT2" s="192"/>
      <c r="AU2" s="192"/>
      <c r="AV2" s="83" t="str">
        <f>IF(AW2="","","-")</f>
        <v/>
      </c>
      <c r="AW2" s="379"/>
      <c r="AX2" s="379"/>
    </row>
    <row r="3" spans="1:50" ht="21" customHeight="1" thickBot="1">
      <c r="A3" s="504" t="s">
        <v>610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620</v>
      </c>
      <c r="AK3" s="506"/>
      <c r="AL3" s="506"/>
      <c r="AM3" s="506"/>
      <c r="AN3" s="506"/>
      <c r="AO3" s="506"/>
      <c r="AP3" s="506"/>
      <c r="AQ3" s="506"/>
      <c r="AR3" s="506"/>
      <c r="AS3" s="506"/>
      <c r="AT3" s="506"/>
      <c r="AU3" s="506"/>
      <c r="AV3" s="506"/>
      <c r="AW3" s="506"/>
      <c r="AX3" s="24" t="s">
        <v>64</v>
      </c>
    </row>
    <row r="4" spans="1:50" ht="24.75" customHeight="1">
      <c r="A4" s="706" t="s">
        <v>25</v>
      </c>
      <c r="B4" s="707"/>
      <c r="C4" s="707"/>
      <c r="D4" s="707"/>
      <c r="E4" s="707"/>
      <c r="F4" s="707"/>
      <c r="G4" s="682" t="s">
        <v>767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539" t="s">
        <v>623</v>
      </c>
      <c r="H5" s="540"/>
      <c r="I5" s="540"/>
      <c r="J5" s="540"/>
      <c r="K5" s="540"/>
      <c r="L5" s="540"/>
      <c r="M5" s="541" t="s">
        <v>65</v>
      </c>
      <c r="N5" s="542"/>
      <c r="O5" s="542"/>
      <c r="P5" s="542"/>
      <c r="Q5" s="542"/>
      <c r="R5" s="543"/>
      <c r="S5" s="544" t="s">
        <v>624</v>
      </c>
      <c r="T5" s="540"/>
      <c r="U5" s="540"/>
      <c r="V5" s="540"/>
      <c r="W5" s="540"/>
      <c r="X5" s="545"/>
      <c r="Y5" s="698" t="s">
        <v>3</v>
      </c>
      <c r="Z5" s="699"/>
      <c r="AA5" s="699"/>
      <c r="AB5" s="699"/>
      <c r="AC5" s="699"/>
      <c r="AD5" s="700"/>
      <c r="AE5" s="701" t="s">
        <v>625</v>
      </c>
      <c r="AF5" s="701"/>
      <c r="AG5" s="701"/>
      <c r="AH5" s="701"/>
      <c r="AI5" s="701"/>
      <c r="AJ5" s="701"/>
      <c r="AK5" s="701"/>
      <c r="AL5" s="701"/>
      <c r="AM5" s="701"/>
      <c r="AN5" s="701"/>
      <c r="AO5" s="701"/>
      <c r="AP5" s="702"/>
      <c r="AQ5" s="703" t="s">
        <v>622</v>
      </c>
      <c r="AR5" s="704"/>
      <c r="AS5" s="704"/>
      <c r="AT5" s="704"/>
      <c r="AU5" s="704"/>
      <c r="AV5" s="704"/>
      <c r="AW5" s="704"/>
      <c r="AX5" s="705"/>
    </row>
    <row r="6" spans="1:50" ht="39" customHeight="1">
      <c r="A6" s="708" t="s">
        <v>4</v>
      </c>
      <c r="B6" s="709"/>
      <c r="C6" s="709"/>
      <c r="D6" s="709"/>
      <c r="E6" s="709"/>
      <c r="F6" s="709"/>
      <c r="G6" s="867" t="str">
        <f>入力規則等!F39</f>
        <v>一般会計、エネルギー対策特別会計エネルギー需給勘定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7" customHeight="1">
      <c r="A7" s="816" t="s">
        <v>22</v>
      </c>
      <c r="B7" s="817"/>
      <c r="C7" s="817"/>
      <c r="D7" s="817"/>
      <c r="E7" s="817"/>
      <c r="F7" s="818"/>
      <c r="G7" s="819" t="s">
        <v>741</v>
      </c>
      <c r="H7" s="820"/>
      <c r="I7" s="820"/>
      <c r="J7" s="820"/>
      <c r="K7" s="820"/>
      <c r="L7" s="820"/>
      <c r="M7" s="820"/>
      <c r="N7" s="820"/>
      <c r="O7" s="820"/>
      <c r="P7" s="820"/>
      <c r="Q7" s="820"/>
      <c r="R7" s="820"/>
      <c r="S7" s="820"/>
      <c r="T7" s="820"/>
      <c r="U7" s="820"/>
      <c r="V7" s="820"/>
      <c r="W7" s="820"/>
      <c r="X7" s="821"/>
      <c r="Y7" s="377" t="s">
        <v>297</v>
      </c>
      <c r="Z7" s="281"/>
      <c r="AA7" s="281"/>
      <c r="AB7" s="281"/>
      <c r="AC7" s="281"/>
      <c r="AD7" s="378"/>
      <c r="AE7" s="364" t="s">
        <v>742</v>
      </c>
      <c r="AF7" s="365"/>
      <c r="AG7" s="365"/>
      <c r="AH7" s="365"/>
      <c r="AI7" s="365"/>
      <c r="AJ7" s="365"/>
      <c r="AK7" s="365"/>
      <c r="AL7" s="365"/>
      <c r="AM7" s="365"/>
      <c r="AN7" s="365"/>
      <c r="AO7" s="365"/>
      <c r="AP7" s="365"/>
      <c r="AQ7" s="365"/>
      <c r="AR7" s="365"/>
      <c r="AS7" s="365"/>
      <c r="AT7" s="365"/>
      <c r="AU7" s="365"/>
      <c r="AV7" s="365"/>
      <c r="AW7" s="365"/>
      <c r="AX7" s="366"/>
    </row>
    <row r="8" spans="1:50" ht="53.45" customHeight="1">
      <c r="A8" s="816" t="s">
        <v>207</v>
      </c>
      <c r="B8" s="817"/>
      <c r="C8" s="817"/>
      <c r="D8" s="817"/>
      <c r="E8" s="817"/>
      <c r="F8" s="818"/>
      <c r="G8" s="203" t="str">
        <f>入力規則等!A27</f>
        <v>地球温暖化対策</v>
      </c>
      <c r="H8" s="204"/>
      <c r="I8" s="204"/>
      <c r="J8" s="204"/>
      <c r="K8" s="204"/>
      <c r="L8" s="204"/>
      <c r="M8" s="204"/>
      <c r="N8" s="204"/>
      <c r="O8" s="204"/>
      <c r="P8" s="204"/>
      <c r="Q8" s="204"/>
      <c r="R8" s="204"/>
      <c r="S8" s="204"/>
      <c r="T8" s="204"/>
      <c r="U8" s="204"/>
      <c r="V8" s="204"/>
      <c r="W8" s="204"/>
      <c r="X8" s="205"/>
      <c r="Y8" s="550" t="s">
        <v>208</v>
      </c>
      <c r="Z8" s="551"/>
      <c r="AA8" s="551"/>
      <c r="AB8" s="551"/>
      <c r="AC8" s="551"/>
      <c r="AD8" s="552"/>
      <c r="AE8" s="724" t="str">
        <f>入力規則等!K13</f>
        <v>エネルギー対策、その他の事項経費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7" customHeight="1">
      <c r="A9" s="108" t="s">
        <v>23</v>
      </c>
      <c r="B9" s="109"/>
      <c r="C9" s="109"/>
      <c r="D9" s="109"/>
      <c r="E9" s="109"/>
      <c r="F9" s="109"/>
      <c r="G9" s="553" t="s">
        <v>762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45" customHeight="1">
      <c r="A10" s="726" t="s">
        <v>29</v>
      </c>
      <c r="B10" s="727"/>
      <c r="C10" s="727"/>
      <c r="D10" s="727"/>
      <c r="E10" s="727"/>
      <c r="F10" s="727"/>
      <c r="G10" s="656" t="s">
        <v>748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30.6" customHeight="1">
      <c r="A11" s="726" t="s">
        <v>5</v>
      </c>
      <c r="B11" s="727"/>
      <c r="C11" s="727"/>
      <c r="D11" s="727"/>
      <c r="E11" s="727"/>
      <c r="F11" s="735"/>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02" t="s">
        <v>24</v>
      </c>
      <c r="B12" s="103"/>
      <c r="C12" s="103"/>
      <c r="D12" s="103"/>
      <c r="E12" s="103"/>
      <c r="F12" s="104"/>
      <c r="G12" s="662"/>
      <c r="H12" s="663"/>
      <c r="I12" s="663"/>
      <c r="J12" s="663"/>
      <c r="K12" s="663"/>
      <c r="L12" s="663"/>
      <c r="M12" s="663"/>
      <c r="N12" s="663"/>
      <c r="O12" s="663"/>
      <c r="P12" s="288" t="s">
        <v>298</v>
      </c>
      <c r="Q12" s="283"/>
      <c r="R12" s="283"/>
      <c r="S12" s="283"/>
      <c r="T12" s="283"/>
      <c r="U12" s="283"/>
      <c r="V12" s="284"/>
      <c r="W12" s="288" t="s">
        <v>320</v>
      </c>
      <c r="X12" s="283"/>
      <c r="Y12" s="283"/>
      <c r="Z12" s="283"/>
      <c r="AA12" s="283"/>
      <c r="AB12" s="283"/>
      <c r="AC12" s="284"/>
      <c r="AD12" s="288" t="s">
        <v>607</v>
      </c>
      <c r="AE12" s="283"/>
      <c r="AF12" s="283"/>
      <c r="AG12" s="283"/>
      <c r="AH12" s="283"/>
      <c r="AI12" s="283"/>
      <c r="AJ12" s="284"/>
      <c r="AK12" s="288" t="s">
        <v>611</v>
      </c>
      <c r="AL12" s="283"/>
      <c r="AM12" s="283"/>
      <c r="AN12" s="283"/>
      <c r="AO12" s="283"/>
      <c r="AP12" s="283"/>
      <c r="AQ12" s="284"/>
      <c r="AR12" s="288" t="s">
        <v>612</v>
      </c>
      <c r="AS12" s="283"/>
      <c r="AT12" s="283"/>
      <c r="AU12" s="283"/>
      <c r="AV12" s="283"/>
      <c r="AW12" s="283"/>
      <c r="AX12" s="728"/>
    </row>
    <row r="13" spans="1:50" ht="21" customHeight="1">
      <c r="A13" s="105"/>
      <c r="B13" s="106"/>
      <c r="C13" s="106"/>
      <c r="D13" s="106"/>
      <c r="E13" s="106"/>
      <c r="F13" s="107"/>
      <c r="G13" s="729" t="s">
        <v>6</v>
      </c>
      <c r="H13" s="730"/>
      <c r="I13" s="619" t="s">
        <v>7</v>
      </c>
      <c r="J13" s="620"/>
      <c r="K13" s="620"/>
      <c r="L13" s="620"/>
      <c r="M13" s="620"/>
      <c r="N13" s="620"/>
      <c r="O13" s="621"/>
      <c r="P13" s="148">
        <v>702</v>
      </c>
      <c r="Q13" s="149"/>
      <c r="R13" s="149"/>
      <c r="S13" s="149"/>
      <c r="T13" s="149"/>
      <c r="U13" s="149"/>
      <c r="V13" s="150"/>
      <c r="W13" s="148">
        <v>702</v>
      </c>
      <c r="X13" s="149"/>
      <c r="Y13" s="149"/>
      <c r="Z13" s="149"/>
      <c r="AA13" s="149"/>
      <c r="AB13" s="149"/>
      <c r="AC13" s="150"/>
      <c r="AD13" s="148">
        <v>697</v>
      </c>
      <c r="AE13" s="149"/>
      <c r="AF13" s="149"/>
      <c r="AG13" s="149"/>
      <c r="AH13" s="149"/>
      <c r="AI13" s="149"/>
      <c r="AJ13" s="150"/>
      <c r="AK13" s="148">
        <v>697</v>
      </c>
      <c r="AL13" s="149"/>
      <c r="AM13" s="149"/>
      <c r="AN13" s="149"/>
      <c r="AO13" s="149"/>
      <c r="AP13" s="149"/>
      <c r="AQ13" s="150"/>
      <c r="AR13" s="145">
        <v>697</v>
      </c>
      <c r="AS13" s="146"/>
      <c r="AT13" s="146"/>
      <c r="AU13" s="146"/>
      <c r="AV13" s="146"/>
      <c r="AW13" s="146"/>
      <c r="AX13" s="376"/>
    </row>
    <row r="14" spans="1:50" ht="21" customHeight="1">
      <c r="A14" s="105"/>
      <c r="B14" s="106"/>
      <c r="C14" s="106"/>
      <c r="D14" s="106"/>
      <c r="E14" s="106"/>
      <c r="F14" s="107"/>
      <c r="G14" s="731"/>
      <c r="H14" s="732"/>
      <c r="I14" s="556" t="s">
        <v>8</v>
      </c>
      <c r="J14" s="610"/>
      <c r="K14" s="610"/>
      <c r="L14" s="610"/>
      <c r="M14" s="610"/>
      <c r="N14" s="610"/>
      <c r="O14" s="611"/>
      <c r="P14" s="148" t="s">
        <v>626</v>
      </c>
      <c r="Q14" s="149"/>
      <c r="R14" s="149"/>
      <c r="S14" s="149"/>
      <c r="T14" s="149"/>
      <c r="U14" s="149"/>
      <c r="V14" s="150"/>
      <c r="W14" s="148" t="s">
        <v>626</v>
      </c>
      <c r="X14" s="149"/>
      <c r="Y14" s="149"/>
      <c r="Z14" s="149"/>
      <c r="AA14" s="149"/>
      <c r="AB14" s="149"/>
      <c r="AC14" s="150"/>
      <c r="AD14" s="148" t="s">
        <v>626</v>
      </c>
      <c r="AE14" s="149"/>
      <c r="AF14" s="149"/>
      <c r="AG14" s="149"/>
      <c r="AH14" s="149"/>
      <c r="AI14" s="149"/>
      <c r="AJ14" s="150"/>
      <c r="AK14" s="148" t="s">
        <v>626</v>
      </c>
      <c r="AL14" s="149"/>
      <c r="AM14" s="149"/>
      <c r="AN14" s="149"/>
      <c r="AO14" s="149"/>
      <c r="AP14" s="149"/>
      <c r="AQ14" s="150"/>
      <c r="AR14" s="646"/>
      <c r="AS14" s="646"/>
      <c r="AT14" s="646"/>
      <c r="AU14" s="646"/>
      <c r="AV14" s="646"/>
      <c r="AW14" s="646"/>
      <c r="AX14" s="647"/>
    </row>
    <row r="15" spans="1:50" ht="21" customHeight="1">
      <c r="A15" s="105"/>
      <c r="B15" s="106"/>
      <c r="C15" s="106"/>
      <c r="D15" s="106"/>
      <c r="E15" s="106"/>
      <c r="F15" s="107"/>
      <c r="G15" s="731"/>
      <c r="H15" s="732"/>
      <c r="I15" s="556" t="s">
        <v>50</v>
      </c>
      <c r="J15" s="557"/>
      <c r="K15" s="557"/>
      <c r="L15" s="557"/>
      <c r="M15" s="557"/>
      <c r="N15" s="557"/>
      <c r="O15" s="558"/>
      <c r="P15" s="148" t="s">
        <v>626</v>
      </c>
      <c r="Q15" s="149"/>
      <c r="R15" s="149"/>
      <c r="S15" s="149"/>
      <c r="T15" s="149"/>
      <c r="U15" s="149"/>
      <c r="V15" s="150"/>
      <c r="W15" s="148" t="s">
        <v>626</v>
      </c>
      <c r="X15" s="149"/>
      <c r="Y15" s="149"/>
      <c r="Z15" s="149"/>
      <c r="AA15" s="149"/>
      <c r="AB15" s="149"/>
      <c r="AC15" s="150"/>
      <c r="AD15" s="148" t="s">
        <v>626</v>
      </c>
      <c r="AE15" s="149"/>
      <c r="AF15" s="149"/>
      <c r="AG15" s="149"/>
      <c r="AH15" s="149"/>
      <c r="AI15" s="149"/>
      <c r="AJ15" s="150"/>
      <c r="AK15" s="148" t="s">
        <v>626</v>
      </c>
      <c r="AL15" s="149"/>
      <c r="AM15" s="149"/>
      <c r="AN15" s="149"/>
      <c r="AO15" s="149"/>
      <c r="AP15" s="149"/>
      <c r="AQ15" s="150"/>
      <c r="AR15" s="148"/>
      <c r="AS15" s="149"/>
      <c r="AT15" s="149"/>
      <c r="AU15" s="149"/>
      <c r="AV15" s="149"/>
      <c r="AW15" s="149"/>
      <c r="AX15" s="609"/>
    </row>
    <row r="16" spans="1:50" ht="21" customHeight="1">
      <c r="A16" s="105"/>
      <c r="B16" s="106"/>
      <c r="C16" s="106"/>
      <c r="D16" s="106"/>
      <c r="E16" s="106"/>
      <c r="F16" s="107"/>
      <c r="G16" s="731"/>
      <c r="H16" s="732"/>
      <c r="I16" s="556" t="s">
        <v>51</v>
      </c>
      <c r="J16" s="557"/>
      <c r="K16" s="557"/>
      <c r="L16" s="557"/>
      <c r="M16" s="557"/>
      <c r="N16" s="557"/>
      <c r="O16" s="558"/>
      <c r="P16" s="148" t="s">
        <v>626</v>
      </c>
      <c r="Q16" s="149"/>
      <c r="R16" s="149"/>
      <c r="S16" s="149"/>
      <c r="T16" s="149"/>
      <c r="U16" s="149"/>
      <c r="V16" s="150"/>
      <c r="W16" s="148" t="s">
        <v>626</v>
      </c>
      <c r="X16" s="149"/>
      <c r="Y16" s="149"/>
      <c r="Z16" s="149"/>
      <c r="AA16" s="149"/>
      <c r="AB16" s="149"/>
      <c r="AC16" s="150"/>
      <c r="AD16" s="148" t="s">
        <v>626</v>
      </c>
      <c r="AE16" s="149"/>
      <c r="AF16" s="149"/>
      <c r="AG16" s="149"/>
      <c r="AH16" s="149"/>
      <c r="AI16" s="149"/>
      <c r="AJ16" s="150"/>
      <c r="AK16" s="148" t="s">
        <v>626</v>
      </c>
      <c r="AL16" s="149"/>
      <c r="AM16" s="149"/>
      <c r="AN16" s="149"/>
      <c r="AO16" s="149"/>
      <c r="AP16" s="149"/>
      <c r="AQ16" s="150"/>
      <c r="AR16" s="659"/>
      <c r="AS16" s="660"/>
      <c r="AT16" s="660"/>
      <c r="AU16" s="660"/>
      <c r="AV16" s="660"/>
      <c r="AW16" s="660"/>
      <c r="AX16" s="661"/>
    </row>
    <row r="17" spans="1:50" ht="24.75" customHeight="1">
      <c r="A17" s="105"/>
      <c r="B17" s="106"/>
      <c r="C17" s="106"/>
      <c r="D17" s="106"/>
      <c r="E17" s="106"/>
      <c r="F17" s="107"/>
      <c r="G17" s="731"/>
      <c r="H17" s="732"/>
      <c r="I17" s="556" t="s">
        <v>49</v>
      </c>
      <c r="J17" s="610"/>
      <c r="K17" s="610"/>
      <c r="L17" s="610"/>
      <c r="M17" s="610"/>
      <c r="N17" s="610"/>
      <c r="O17" s="611"/>
      <c r="P17" s="148" t="s">
        <v>626</v>
      </c>
      <c r="Q17" s="149"/>
      <c r="R17" s="149"/>
      <c r="S17" s="149"/>
      <c r="T17" s="149"/>
      <c r="U17" s="149"/>
      <c r="V17" s="150"/>
      <c r="W17" s="148" t="s">
        <v>626</v>
      </c>
      <c r="X17" s="149"/>
      <c r="Y17" s="149"/>
      <c r="Z17" s="149"/>
      <c r="AA17" s="149"/>
      <c r="AB17" s="149"/>
      <c r="AC17" s="150"/>
      <c r="AD17" s="148" t="s">
        <v>626</v>
      </c>
      <c r="AE17" s="149"/>
      <c r="AF17" s="149"/>
      <c r="AG17" s="149"/>
      <c r="AH17" s="149"/>
      <c r="AI17" s="149"/>
      <c r="AJ17" s="150"/>
      <c r="AK17" s="148" t="s">
        <v>626</v>
      </c>
      <c r="AL17" s="149"/>
      <c r="AM17" s="149"/>
      <c r="AN17" s="149"/>
      <c r="AO17" s="149"/>
      <c r="AP17" s="149"/>
      <c r="AQ17" s="150"/>
      <c r="AR17" s="374"/>
      <c r="AS17" s="374"/>
      <c r="AT17" s="374"/>
      <c r="AU17" s="374"/>
      <c r="AV17" s="374"/>
      <c r="AW17" s="374"/>
      <c r="AX17" s="375"/>
    </row>
    <row r="18" spans="1:50" ht="24.75" customHeight="1">
      <c r="A18" s="105"/>
      <c r="B18" s="106"/>
      <c r="C18" s="106"/>
      <c r="D18" s="106"/>
      <c r="E18" s="106"/>
      <c r="F18" s="107"/>
      <c r="G18" s="733"/>
      <c r="H18" s="734"/>
      <c r="I18" s="721" t="s">
        <v>20</v>
      </c>
      <c r="J18" s="722"/>
      <c r="K18" s="722"/>
      <c r="L18" s="722"/>
      <c r="M18" s="722"/>
      <c r="N18" s="722"/>
      <c r="O18" s="723"/>
      <c r="P18" s="154">
        <f>SUM(P13:V17)</f>
        <v>702</v>
      </c>
      <c r="Q18" s="155"/>
      <c r="R18" s="155"/>
      <c r="S18" s="155"/>
      <c r="T18" s="155"/>
      <c r="U18" s="155"/>
      <c r="V18" s="156"/>
      <c r="W18" s="154">
        <f>SUM(W13:AC17)</f>
        <v>702</v>
      </c>
      <c r="X18" s="155"/>
      <c r="Y18" s="155"/>
      <c r="Z18" s="155"/>
      <c r="AA18" s="155"/>
      <c r="AB18" s="155"/>
      <c r="AC18" s="156"/>
      <c r="AD18" s="154">
        <f>SUM(AD13:AJ17)</f>
        <v>697</v>
      </c>
      <c r="AE18" s="155"/>
      <c r="AF18" s="155"/>
      <c r="AG18" s="155"/>
      <c r="AH18" s="155"/>
      <c r="AI18" s="155"/>
      <c r="AJ18" s="156"/>
      <c r="AK18" s="154">
        <f>SUM(AK13:AQ17)</f>
        <v>697</v>
      </c>
      <c r="AL18" s="155"/>
      <c r="AM18" s="155"/>
      <c r="AN18" s="155"/>
      <c r="AO18" s="155"/>
      <c r="AP18" s="155"/>
      <c r="AQ18" s="156"/>
      <c r="AR18" s="154">
        <f>SUM(AR13:AX17)</f>
        <v>697</v>
      </c>
      <c r="AS18" s="155"/>
      <c r="AT18" s="155"/>
      <c r="AU18" s="155"/>
      <c r="AV18" s="155"/>
      <c r="AW18" s="155"/>
      <c r="AX18" s="518"/>
    </row>
    <row r="19" spans="1:50" ht="24.75" customHeight="1">
      <c r="A19" s="105"/>
      <c r="B19" s="106"/>
      <c r="C19" s="106"/>
      <c r="D19" s="106"/>
      <c r="E19" s="106"/>
      <c r="F19" s="107"/>
      <c r="G19" s="516" t="s">
        <v>9</v>
      </c>
      <c r="H19" s="517"/>
      <c r="I19" s="517"/>
      <c r="J19" s="517"/>
      <c r="K19" s="517"/>
      <c r="L19" s="517"/>
      <c r="M19" s="517"/>
      <c r="N19" s="517"/>
      <c r="O19" s="517"/>
      <c r="P19" s="148">
        <v>589</v>
      </c>
      <c r="Q19" s="149"/>
      <c r="R19" s="149"/>
      <c r="S19" s="149"/>
      <c r="T19" s="149"/>
      <c r="U19" s="149"/>
      <c r="V19" s="150"/>
      <c r="W19" s="148">
        <v>619</v>
      </c>
      <c r="X19" s="149"/>
      <c r="Y19" s="149"/>
      <c r="Z19" s="149"/>
      <c r="AA19" s="149"/>
      <c r="AB19" s="149"/>
      <c r="AC19" s="150"/>
      <c r="AD19" s="148">
        <v>676</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c r="A20" s="105"/>
      <c r="B20" s="106"/>
      <c r="C20" s="106"/>
      <c r="D20" s="106"/>
      <c r="E20" s="106"/>
      <c r="F20" s="107"/>
      <c r="G20" s="516" t="s">
        <v>10</v>
      </c>
      <c r="H20" s="517"/>
      <c r="I20" s="517"/>
      <c r="J20" s="517"/>
      <c r="K20" s="517"/>
      <c r="L20" s="517"/>
      <c r="M20" s="517"/>
      <c r="N20" s="517"/>
      <c r="O20" s="517"/>
      <c r="P20" s="520">
        <f>IF(P18=0, "-", SUM(P19)/P18)</f>
        <v>0.83903133903133909</v>
      </c>
      <c r="Q20" s="520"/>
      <c r="R20" s="520"/>
      <c r="S20" s="520"/>
      <c r="T20" s="520"/>
      <c r="U20" s="520"/>
      <c r="V20" s="520"/>
      <c r="W20" s="520">
        <f t="shared" ref="W20" si="0">IF(W18=0, "-", SUM(W19)/W18)</f>
        <v>0.88176638176638178</v>
      </c>
      <c r="X20" s="520"/>
      <c r="Y20" s="520"/>
      <c r="Z20" s="520"/>
      <c r="AA20" s="520"/>
      <c r="AB20" s="520"/>
      <c r="AC20" s="520"/>
      <c r="AD20" s="520">
        <f t="shared" ref="AD20" si="1">IF(AD18=0, "-", SUM(AD19)/AD18)</f>
        <v>0.96987087517934001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c r="A21" s="108"/>
      <c r="B21" s="109"/>
      <c r="C21" s="109"/>
      <c r="D21" s="109"/>
      <c r="E21" s="109"/>
      <c r="F21" s="110"/>
      <c r="G21" s="914" t="s">
        <v>268</v>
      </c>
      <c r="H21" s="915"/>
      <c r="I21" s="915"/>
      <c r="J21" s="915"/>
      <c r="K21" s="915"/>
      <c r="L21" s="915"/>
      <c r="M21" s="915"/>
      <c r="N21" s="915"/>
      <c r="O21" s="915"/>
      <c r="P21" s="520">
        <f>IF(P19=0, "-", SUM(P19)/SUM(P13,P14))</f>
        <v>0.83903133903133909</v>
      </c>
      <c r="Q21" s="520"/>
      <c r="R21" s="520"/>
      <c r="S21" s="520"/>
      <c r="T21" s="520"/>
      <c r="U21" s="520"/>
      <c r="V21" s="520"/>
      <c r="W21" s="520">
        <f t="shared" ref="W21" si="2">IF(W19=0, "-", SUM(W19)/SUM(W13,W14))</f>
        <v>0.88176638176638178</v>
      </c>
      <c r="X21" s="520"/>
      <c r="Y21" s="520"/>
      <c r="Z21" s="520"/>
      <c r="AA21" s="520"/>
      <c r="AB21" s="520"/>
      <c r="AC21" s="520"/>
      <c r="AD21" s="520">
        <f t="shared" ref="AD21" si="3">IF(AD19=0, "-", SUM(AD19)/SUM(AD13,AD14))</f>
        <v>0.96987087517934001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c r="A22" s="123" t="s">
        <v>615</v>
      </c>
      <c r="B22" s="124"/>
      <c r="C22" s="124"/>
      <c r="D22" s="124"/>
      <c r="E22" s="124"/>
      <c r="F22" s="125"/>
      <c r="G22" s="114" t="s">
        <v>248</v>
      </c>
      <c r="H22" s="115"/>
      <c r="I22" s="115"/>
      <c r="J22" s="115"/>
      <c r="K22" s="115"/>
      <c r="L22" s="115"/>
      <c r="M22" s="115"/>
      <c r="N22" s="115"/>
      <c r="O22" s="116"/>
      <c r="P22" s="132" t="s">
        <v>613</v>
      </c>
      <c r="Q22" s="115"/>
      <c r="R22" s="115"/>
      <c r="S22" s="115"/>
      <c r="T22" s="115"/>
      <c r="U22" s="115"/>
      <c r="V22" s="116"/>
      <c r="W22" s="132" t="s">
        <v>614</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c r="A23" s="126"/>
      <c r="B23" s="127"/>
      <c r="C23" s="127"/>
      <c r="D23" s="127"/>
      <c r="E23" s="127"/>
      <c r="F23" s="128"/>
      <c r="G23" s="117" t="s">
        <v>627</v>
      </c>
      <c r="H23" s="118"/>
      <c r="I23" s="118"/>
      <c r="J23" s="118"/>
      <c r="K23" s="118"/>
      <c r="L23" s="118"/>
      <c r="M23" s="118"/>
      <c r="N23" s="118"/>
      <c r="O23" s="119"/>
      <c r="P23" s="145">
        <v>690</v>
      </c>
      <c r="Q23" s="146"/>
      <c r="R23" s="146"/>
      <c r="S23" s="146"/>
      <c r="T23" s="146"/>
      <c r="U23" s="146"/>
      <c r="V23" s="147"/>
      <c r="W23" s="145">
        <v>690</v>
      </c>
      <c r="X23" s="146"/>
      <c r="Y23" s="146"/>
      <c r="Z23" s="146"/>
      <c r="AA23" s="146"/>
      <c r="AB23" s="146"/>
      <c r="AC23" s="147"/>
      <c r="AD23" s="134" t="s">
        <v>768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c r="A24" s="126"/>
      <c r="B24" s="127"/>
      <c r="C24" s="127"/>
      <c r="D24" s="127"/>
      <c r="E24" s="127"/>
      <c r="F24" s="128"/>
      <c r="G24" s="120" t="s">
        <v>628</v>
      </c>
      <c r="H24" s="121"/>
      <c r="I24" s="121"/>
      <c r="J24" s="121"/>
      <c r="K24" s="121"/>
      <c r="L24" s="121"/>
      <c r="M24" s="121"/>
      <c r="N24" s="121"/>
      <c r="O24" s="122"/>
      <c r="P24" s="148">
        <v>7</v>
      </c>
      <c r="Q24" s="149"/>
      <c r="R24" s="149"/>
      <c r="S24" s="149"/>
      <c r="T24" s="149"/>
      <c r="U24" s="149"/>
      <c r="V24" s="150"/>
      <c r="W24" s="148">
        <v>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c r="A28" s="126"/>
      <c r="B28" s="127"/>
      <c r="C28" s="127"/>
      <c r="D28" s="127"/>
      <c r="E28" s="127"/>
      <c r="F28" s="128"/>
      <c r="G28" s="210" t="s">
        <v>252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13" t="s">
        <v>249</v>
      </c>
      <c r="H29" s="214"/>
      <c r="I29" s="214"/>
      <c r="J29" s="214"/>
      <c r="K29" s="214"/>
      <c r="L29" s="214"/>
      <c r="M29" s="214"/>
      <c r="N29" s="214"/>
      <c r="O29" s="215"/>
      <c r="P29" s="193">
        <f>AK13</f>
        <v>697</v>
      </c>
      <c r="Q29" s="194"/>
      <c r="R29" s="194"/>
      <c r="S29" s="194"/>
      <c r="T29" s="194"/>
      <c r="U29" s="194"/>
      <c r="V29" s="195"/>
      <c r="W29" s="193">
        <f>AR13</f>
        <v>697</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490" t="s">
        <v>264</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298</v>
      </c>
      <c r="AF30" s="368"/>
      <c r="AG30" s="368"/>
      <c r="AH30" s="369"/>
      <c r="AI30" s="370" t="s">
        <v>320</v>
      </c>
      <c r="AJ30" s="370"/>
      <c r="AK30" s="370"/>
      <c r="AL30" s="367"/>
      <c r="AM30" s="370" t="s">
        <v>417</v>
      </c>
      <c r="AN30" s="370"/>
      <c r="AO30" s="370"/>
      <c r="AP30" s="367"/>
      <c r="AQ30" s="622" t="s">
        <v>183</v>
      </c>
      <c r="AR30" s="623"/>
      <c r="AS30" s="623"/>
      <c r="AT30" s="624"/>
      <c r="AU30" s="372" t="s">
        <v>133</v>
      </c>
      <c r="AV30" s="372"/>
      <c r="AW30" s="372"/>
      <c r="AX30" s="373"/>
    </row>
    <row r="31" spans="1:50" ht="18.75" customHeight="1">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626</v>
      </c>
      <c r="AR31" s="163"/>
      <c r="AS31" s="164" t="s">
        <v>184</v>
      </c>
      <c r="AT31" s="187"/>
      <c r="AU31" s="256">
        <v>12</v>
      </c>
      <c r="AV31" s="256"/>
      <c r="AW31" s="360" t="s">
        <v>175</v>
      </c>
      <c r="AX31" s="361"/>
    </row>
    <row r="32" spans="1:50" ht="23.25" customHeight="1">
      <c r="A32" s="496"/>
      <c r="B32" s="494"/>
      <c r="C32" s="494"/>
      <c r="D32" s="494"/>
      <c r="E32" s="494"/>
      <c r="F32" s="495"/>
      <c r="G32" s="521" t="s">
        <v>743</v>
      </c>
      <c r="H32" s="522"/>
      <c r="I32" s="522"/>
      <c r="J32" s="522"/>
      <c r="K32" s="522"/>
      <c r="L32" s="522"/>
      <c r="M32" s="522"/>
      <c r="N32" s="522"/>
      <c r="O32" s="523"/>
      <c r="P32" s="176" t="s">
        <v>744</v>
      </c>
      <c r="Q32" s="176"/>
      <c r="R32" s="176"/>
      <c r="S32" s="176"/>
      <c r="T32" s="176"/>
      <c r="U32" s="176"/>
      <c r="V32" s="176"/>
      <c r="W32" s="176"/>
      <c r="X32" s="218"/>
      <c r="Y32" s="324" t="s">
        <v>12</v>
      </c>
      <c r="Z32" s="530"/>
      <c r="AA32" s="531"/>
      <c r="AB32" s="532" t="s">
        <v>280</v>
      </c>
      <c r="AC32" s="532"/>
      <c r="AD32" s="532"/>
      <c r="AE32" s="348">
        <v>15.069220968461901</v>
      </c>
      <c r="AF32" s="349"/>
      <c r="AG32" s="349"/>
      <c r="AH32" s="349"/>
      <c r="AI32" s="348">
        <v>17.222486886615801</v>
      </c>
      <c r="AJ32" s="349"/>
      <c r="AK32" s="349"/>
      <c r="AL32" s="349"/>
      <c r="AM32" s="151" t="s">
        <v>626</v>
      </c>
      <c r="AN32" s="152"/>
      <c r="AO32" s="152"/>
      <c r="AP32" s="153"/>
      <c r="AQ32" s="151" t="s">
        <v>626</v>
      </c>
      <c r="AR32" s="152"/>
      <c r="AS32" s="152"/>
      <c r="AT32" s="153"/>
      <c r="AU32" s="349" t="s">
        <v>626</v>
      </c>
      <c r="AV32" s="349"/>
      <c r="AW32" s="349"/>
      <c r="AX32" s="350"/>
    </row>
    <row r="33" spans="1:51" ht="23.25" customHeight="1">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280</v>
      </c>
      <c r="AC33" s="503"/>
      <c r="AD33" s="503"/>
      <c r="AE33" s="348" t="s">
        <v>626</v>
      </c>
      <c r="AF33" s="349"/>
      <c r="AG33" s="349"/>
      <c r="AH33" s="349"/>
      <c r="AI33" s="348" t="s">
        <v>626</v>
      </c>
      <c r="AJ33" s="349"/>
      <c r="AK33" s="349"/>
      <c r="AL33" s="349"/>
      <c r="AM33" s="151" t="s">
        <v>626</v>
      </c>
      <c r="AN33" s="152"/>
      <c r="AO33" s="152"/>
      <c r="AP33" s="153"/>
      <c r="AQ33" s="151" t="s">
        <v>626</v>
      </c>
      <c r="AR33" s="152"/>
      <c r="AS33" s="152"/>
      <c r="AT33" s="153"/>
      <c r="AU33" s="349">
        <v>46</v>
      </c>
      <c r="AV33" s="349"/>
      <c r="AW33" s="349"/>
      <c r="AX33" s="350"/>
    </row>
    <row r="34" spans="1:51" ht="23.25" customHeight="1">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32.759176018395436</v>
      </c>
      <c r="AF34" s="349"/>
      <c r="AG34" s="349"/>
      <c r="AH34" s="349"/>
      <c r="AI34" s="348">
        <v>37.4401888839474</v>
      </c>
      <c r="AJ34" s="349"/>
      <c r="AK34" s="349"/>
      <c r="AL34" s="349"/>
      <c r="AM34" s="151" t="s">
        <v>626</v>
      </c>
      <c r="AN34" s="152"/>
      <c r="AO34" s="152"/>
      <c r="AP34" s="153"/>
      <c r="AQ34" s="151" t="s">
        <v>626</v>
      </c>
      <c r="AR34" s="152"/>
      <c r="AS34" s="152"/>
      <c r="AT34" s="153"/>
      <c r="AU34" s="349" t="s">
        <v>626</v>
      </c>
      <c r="AV34" s="349"/>
      <c r="AW34" s="349"/>
      <c r="AX34" s="350"/>
    </row>
    <row r="35" spans="1:51" ht="23.25" customHeight="1">
      <c r="A35" s="887" t="s">
        <v>289</v>
      </c>
      <c r="B35" s="888"/>
      <c r="C35" s="888"/>
      <c r="D35" s="888"/>
      <c r="E35" s="888"/>
      <c r="F35" s="889"/>
      <c r="G35" s="893" t="s">
        <v>745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c r="A37" s="625" t="s">
        <v>264</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298</v>
      </c>
      <c r="AF37" s="320"/>
      <c r="AG37" s="320"/>
      <c r="AH37" s="320"/>
      <c r="AI37" s="320" t="s">
        <v>320</v>
      </c>
      <c r="AJ37" s="320"/>
      <c r="AK37" s="320"/>
      <c r="AL37" s="320"/>
      <c r="AM37" s="320" t="s">
        <v>417</v>
      </c>
      <c r="AN37" s="320"/>
      <c r="AO37" s="320"/>
      <c r="AP37" s="320"/>
      <c r="AQ37" s="252" t="s">
        <v>183</v>
      </c>
      <c r="AR37" s="253"/>
      <c r="AS37" s="253"/>
      <c r="AT37" s="254"/>
      <c r="AU37" s="362" t="s">
        <v>133</v>
      </c>
      <c r="AV37" s="362"/>
      <c r="AW37" s="362"/>
      <c r="AX37" s="363"/>
      <c r="AY37">
        <f>COUNTA($G$39)</f>
        <v>0</v>
      </c>
    </row>
    <row r="38" spans="1:51" ht="18.75" hidden="1" customHeight="1">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184</v>
      </c>
      <c r="AT38" s="187"/>
      <c r="AU38" s="256"/>
      <c r="AV38" s="256"/>
      <c r="AW38" s="360" t="s">
        <v>175</v>
      </c>
      <c r="AX38" s="361"/>
      <c r="AY38">
        <f>$AY$37</f>
        <v>0</v>
      </c>
    </row>
    <row r="39" spans="1:51" ht="23.25" hidden="1" customHeight="1">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c r="A42" s="887" t="s">
        <v>289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c r="A44" s="625" t="s">
        <v>264</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298</v>
      </c>
      <c r="AF44" s="320"/>
      <c r="AG44" s="320"/>
      <c r="AH44" s="320"/>
      <c r="AI44" s="320" t="s">
        <v>320</v>
      </c>
      <c r="AJ44" s="320"/>
      <c r="AK44" s="320"/>
      <c r="AL44" s="320"/>
      <c r="AM44" s="320" t="s">
        <v>417</v>
      </c>
      <c r="AN44" s="320"/>
      <c r="AO44" s="320"/>
      <c r="AP44" s="320"/>
      <c r="AQ44" s="252" t="s">
        <v>183</v>
      </c>
      <c r="AR44" s="253"/>
      <c r="AS44" s="253"/>
      <c r="AT44" s="254"/>
      <c r="AU44" s="362" t="s">
        <v>133</v>
      </c>
      <c r="AV44" s="362"/>
      <c r="AW44" s="362"/>
      <c r="AX44" s="363"/>
      <c r="AY44">
        <f>COUNTA($G$46)</f>
        <v>0</v>
      </c>
    </row>
    <row r="45" spans="1:51" ht="18.75" hidden="1" customHeight="1">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184</v>
      </c>
      <c r="AT45" s="187"/>
      <c r="AU45" s="256"/>
      <c r="AV45" s="256"/>
      <c r="AW45" s="360" t="s">
        <v>175</v>
      </c>
      <c r="AX45" s="361"/>
      <c r="AY45">
        <f>$AY$44</f>
        <v>0</v>
      </c>
    </row>
    <row r="46" spans="1:51" ht="23.25" hidden="1" customHeight="1">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c r="A49" s="887" t="s">
        <v>289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c r="A51" s="493" t="s">
        <v>264</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298</v>
      </c>
      <c r="AF51" s="320"/>
      <c r="AG51" s="320"/>
      <c r="AH51" s="320"/>
      <c r="AI51" s="320" t="s">
        <v>320</v>
      </c>
      <c r="AJ51" s="320"/>
      <c r="AK51" s="320"/>
      <c r="AL51" s="320"/>
      <c r="AM51" s="320" t="s">
        <v>417</v>
      </c>
      <c r="AN51" s="320"/>
      <c r="AO51" s="320"/>
      <c r="AP51" s="320"/>
      <c r="AQ51" s="252" t="s">
        <v>183</v>
      </c>
      <c r="AR51" s="253"/>
      <c r="AS51" s="253"/>
      <c r="AT51" s="254"/>
      <c r="AU51" s="358" t="s">
        <v>133</v>
      </c>
      <c r="AV51" s="358"/>
      <c r="AW51" s="358"/>
      <c r="AX51" s="359"/>
      <c r="AY51">
        <f>COUNTA($G$53)</f>
        <v>0</v>
      </c>
    </row>
    <row r="52" spans="1:51" ht="18.75" hidden="1" customHeight="1">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c r="A56" s="887" t="s">
        <v>289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c r="A58" s="493" t="s">
        <v>264</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298</v>
      </c>
      <c r="AF58" s="320"/>
      <c r="AG58" s="320"/>
      <c r="AH58" s="320"/>
      <c r="AI58" s="320" t="s">
        <v>320</v>
      </c>
      <c r="AJ58" s="320"/>
      <c r="AK58" s="320"/>
      <c r="AL58" s="320"/>
      <c r="AM58" s="320" t="s">
        <v>417</v>
      </c>
      <c r="AN58" s="320"/>
      <c r="AO58" s="320"/>
      <c r="AP58" s="320"/>
      <c r="AQ58" s="252" t="s">
        <v>183</v>
      </c>
      <c r="AR58" s="253"/>
      <c r="AS58" s="253"/>
      <c r="AT58" s="254"/>
      <c r="AU58" s="358" t="s">
        <v>133</v>
      </c>
      <c r="AV58" s="358"/>
      <c r="AW58" s="358"/>
      <c r="AX58" s="359"/>
      <c r="AY58">
        <f>COUNTA($G$60)</f>
        <v>0</v>
      </c>
    </row>
    <row r="59" spans="1:51" ht="18.75" hidden="1" customHeight="1">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c r="A63" s="887" t="s">
        <v>289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customHeight="1">
      <c r="A65" s="848" t="s">
        <v>265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260</v>
      </c>
      <c r="X65" s="860"/>
      <c r="Y65" s="863"/>
      <c r="Z65" s="863"/>
      <c r="AA65" s="864"/>
      <c r="AB65" s="857" t="s">
        <v>11</v>
      </c>
      <c r="AC65" s="853"/>
      <c r="AD65" s="854"/>
      <c r="AE65" s="320" t="s">
        <v>298</v>
      </c>
      <c r="AF65" s="320"/>
      <c r="AG65" s="320"/>
      <c r="AH65" s="320"/>
      <c r="AI65" s="320" t="s">
        <v>320</v>
      </c>
      <c r="AJ65" s="320"/>
      <c r="AK65" s="320"/>
      <c r="AL65" s="320"/>
      <c r="AM65" s="320" t="s">
        <v>417</v>
      </c>
      <c r="AN65" s="320"/>
      <c r="AO65" s="320"/>
      <c r="AP65" s="320"/>
      <c r="AQ65" s="200" t="s">
        <v>183</v>
      </c>
      <c r="AR65" s="184"/>
      <c r="AS65" s="184"/>
      <c r="AT65" s="185"/>
      <c r="AU65" s="966" t="s">
        <v>133</v>
      </c>
      <c r="AV65" s="966"/>
      <c r="AW65" s="966"/>
      <c r="AX65" s="967"/>
      <c r="AY65">
        <f>COUNTA($H$67)</f>
        <v>1</v>
      </c>
    </row>
    <row r="66" spans="1:51" ht="18.75" customHeight="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0"/>
      <c r="AF66" s="320"/>
      <c r="AG66" s="320"/>
      <c r="AH66" s="320"/>
      <c r="AI66" s="320"/>
      <c r="AJ66" s="320"/>
      <c r="AK66" s="320"/>
      <c r="AL66" s="320"/>
      <c r="AM66" s="320"/>
      <c r="AN66" s="320"/>
      <c r="AO66" s="320"/>
      <c r="AP66" s="320"/>
      <c r="AQ66" s="216" t="s">
        <v>758</v>
      </c>
      <c r="AR66" s="163"/>
      <c r="AS66" s="164" t="s">
        <v>184</v>
      </c>
      <c r="AT66" s="187"/>
      <c r="AU66" s="256" t="s">
        <v>758</v>
      </c>
      <c r="AV66" s="256"/>
      <c r="AW66" s="855" t="s">
        <v>263</v>
      </c>
      <c r="AX66" s="968"/>
      <c r="AY66">
        <f>$AY$65</f>
        <v>1</v>
      </c>
    </row>
    <row r="67" spans="1:51" ht="23.25" customHeight="1">
      <c r="A67" s="841"/>
      <c r="B67" s="842"/>
      <c r="C67" s="842"/>
      <c r="D67" s="842"/>
      <c r="E67" s="842"/>
      <c r="F67" s="843"/>
      <c r="G67" s="969" t="s">
        <v>185</v>
      </c>
      <c r="H67" s="952" t="s">
        <v>629</v>
      </c>
      <c r="I67" s="953"/>
      <c r="J67" s="953"/>
      <c r="K67" s="953"/>
      <c r="L67" s="953"/>
      <c r="M67" s="953"/>
      <c r="N67" s="953"/>
      <c r="O67" s="954"/>
      <c r="P67" s="952" t="s">
        <v>626</v>
      </c>
      <c r="Q67" s="953"/>
      <c r="R67" s="953"/>
      <c r="S67" s="953"/>
      <c r="T67" s="953"/>
      <c r="U67" s="953"/>
      <c r="V67" s="954"/>
      <c r="W67" s="958"/>
      <c r="X67" s="959"/>
      <c r="Y67" s="939" t="s">
        <v>12</v>
      </c>
      <c r="Z67" s="939"/>
      <c r="AA67" s="940"/>
      <c r="AB67" s="941" t="s">
        <v>279</v>
      </c>
      <c r="AC67" s="941"/>
      <c r="AD67" s="941"/>
      <c r="AE67" s="348" t="s">
        <v>626</v>
      </c>
      <c r="AF67" s="349"/>
      <c r="AG67" s="349"/>
      <c r="AH67" s="349"/>
      <c r="AI67" s="348" t="s">
        <v>626</v>
      </c>
      <c r="AJ67" s="349"/>
      <c r="AK67" s="349"/>
      <c r="AL67" s="349"/>
      <c r="AM67" s="348" t="s">
        <v>753</v>
      </c>
      <c r="AN67" s="349"/>
      <c r="AO67" s="349"/>
      <c r="AP67" s="349"/>
      <c r="AQ67" s="348" t="s">
        <v>626</v>
      </c>
      <c r="AR67" s="349"/>
      <c r="AS67" s="349"/>
      <c r="AT67" s="806"/>
      <c r="AU67" s="349" t="s">
        <v>626</v>
      </c>
      <c r="AV67" s="349"/>
      <c r="AW67" s="349"/>
      <c r="AX67" s="350"/>
      <c r="AY67">
        <f t="shared" ref="AY67:AY72" si="8">$AY$65</f>
        <v>1</v>
      </c>
    </row>
    <row r="68" spans="1:51" ht="23.25" customHeight="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279</v>
      </c>
      <c r="AC68" s="964"/>
      <c r="AD68" s="964"/>
      <c r="AE68" s="348" t="s">
        <v>626</v>
      </c>
      <c r="AF68" s="349"/>
      <c r="AG68" s="349"/>
      <c r="AH68" s="349"/>
      <c r="AI68" s="348" t="s">
        <v>626</v>
      </c>
      <c r="AJ68" s="349"/>
      <c r="AK68" s="349"/>
      <c r="AL68" s="349"/>
      <c r="AM68" s="348" t="s">
        <v>754</v>
      </c>
      <c r="AN68" s="349"/>
      <c r="AO68" s="349"/>
      <c r="AP68" s="349"/>
      <c r="AQ68" s="348" t="s">
        <v>626</v>
      </c>
      <c r="AR68" s="349"/>
      <c r="AS68" s="349"/>
      <c r="AT68" s="806"/>
      <c r="AU68" s="349" t="s">
        <v>626</v>
      </c>
      <c r="AV68" s="349"/>
      <c r="AW68" s="349"/>
      <c r="AX68" s="350"/>
      <c r="AY68">
        <f t="shared" si="8"/>
        <v>1</v>
      </c>
    </row>
    <row r="69" spans="1:51" ht="78.75" customHeight="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280</v>
      </c>
      <c r="AC69" s="965"/>
      <c r="AD69" s="965"/>
      <c r="AE69" s="356" t="s">
        <v>626</v>
      </c>
      <c r="AF69" s="357"/>
      <c r="AG69" s="357"/>
      <c r="AH69" s="357"/>
      <c r="AI69" s="356" t="s">
        <v>626</v>
      </c>
      <c r="AJ69" s="357"/>
      <c r="AK69" s="357"/>
      <c r="AL69" s="357"/>
      <c r="AM69" s="356" t="s">
        <v>755</v>
      </c>
      <c r="AN69" s="357"/>
      <c r="AO69" s="357"/>
      <c r="AP69" s="357"/>
      <c r="AQ69" s="348" t="s">
        <v>626</v>
      </c>
      <c r="AR69" s="349"/>
      <c r="AS69" s="349"/>
      <c r="AT69" s="806"/>
      <c r="AU69" s="349" t="s">
        <v>626</v>
      </c>
      <c r="AV69" s="349"/>
      <c r="AW69" s="349"/>
      <c r="AX69" s="350"/>
      <c r="AY69">
        <f t="shared" si="8"/>
        <v>1</v>
      </c>
    </row>
    <row r="70" spans="1:51" ht="23.25" customHeight="1">
      <c r="A70" s="841" t="s">
        <v>269</v>
      </c>
      <c r="B70" s="842"/>
      <c r="C70" s="842"/>
      <c r="D70" s="842"/>
      <c r="E70" s="842"/>
      <c r="F70" s="843"/>
      <c r="G70" s="929" t="s">
        <v>186</v>
      </c>
      <c r="H70" s="930" t="s">
        <v>626</v>
      </c>
      <c r="I70" s="930"/>
      <c r="J70" s="930"/>
      <c r="K70" s="930"/>
      <c r="L70" s="930"/>
      <c r="M70" s="930"/>
      <c r="N70" s="930"/>
      <c r="O70" s="930"/>
      <c r="P70" s="930" t="s">
        <v>626</v>
      </c>
      <c r="Q70" s="930"/>
      <c r="R70" s="930"/>
      <c r="S70" s="930"/>
      <c r="T70" s="930"/>
      <c r="U70" s="930"/>
      <c r="V70" s="930"/>
      <c r="W70" s="933" t="s">
        <v>278</v>
      </c>
      <c r="X70" s="934"/>
      <c r="Y70" s="939" t="s">
        <v>12</v>
      </c>
      <c r="Z70" s="939"/>
      <c r="AA70" s="940"/>
      <c r="AB70" s="941" t="s">
        <v>279</v>
      </c>
      <c r="AC70" s="941"/>
      <c r="AD70" s="941"/>
      <c r="AE70" s="348" t="s">
        <v>626</v>
      </c>
      <c r="AF70" s="349"/>
      <c r="AG70" s="349"/>
      <c r="AH70" s="349"/>
      <c r="AI70" s="348" t="s">
        <v>626</v>
      </c>
      <c r="AJ70" s="349"/>
      <c r="AK70" s="349"/>
      <c r="AL70" s="349"/>
      <c r="AM70" s="348" t="s">
        <v>756</v>
      </c>
      <c r="AN70" s="349"/>
      <c r="AO70" s="349"/>
      <c r="AP70" s="349"/>
      <c r="AQ70" s="348" t="s">
        <v>626</v>
      </c>
      <c r="AR70" s="349"/>
      <c r="AS70" s="349"/>
      <c r="AT70" s="806"/>
      <c r="AU70" s="349" t="s">
        <v>626</v>
      </c>
      <c r="AV70" s="349"/>
      <c r="AW70" s="349"/>
      <c r="AX70" s="350"/>
      <c r="AY70">
        <f t="shared" si="8"/>
        <v>1</v>
      </c>
    </row>
    <row r="71" spans="1:51" ht="23.25" customHeight="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279</v>
      </c>
      <c r="AC71" s="964"/>
      <c r="AD71" s="964"/>
      <c r="AE71" s="348" t="s">
        <v>626</v>
      </c>
      <c r="AF71" s="349"/>
      <c r="AG71" s="349"/>
      <c r="AH71" s="349"/>
      <c r="AI71" s="348" t="s">
        <v>626</v>
      </c>
      <c r="AJ71" s="349"/>
      <c r="AK71" s="349"/>
      <c r="AL71" s="349"/>
      <c r="AM71" s="348" t="s">
        <v>756</v>
      </c>
      <c r="AN71" s="349"/>
      <c r="AO71" s="349"/>
      <c r="AP71" s="349"/>
      <c r="AQ71" s="348" t="s">
        <v>626</v>
      </c>
      <c r="AR71" s="349"/>
      <c r="AS71" s="349"/>
      <c r="AT71" s="806"/>
      <c r="AU71" s="349" t="s">
        <v>626</v>
      </c>
      <c r="AV71" s="349"/>
      <c r="AW71" s="349"/>
      <c r="AX71" s="350"/>
      <c r="AY71">
        <f t="shared" si="8"/>
        <v>1</v>
      </c>
    </row>
    <row r="72" spans="1:51" ht="23.25" customHeight="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280</v>
      </c>
      <c r="AC72" s="965"/>
      <c r="AD72" s="965"/>
      <c r="AE72" s="356" t="s">
        <v>626</v>
      </c>
      <c r="AF72" s="357"/>
      <c r="AG72" s="357"/>
      <c r="AH72" s="357"/>
      <c r="AI72" s="356" t="s">
        <v>626</v>
      </c>
      <c r="AJ72" s="357"/>
      <c r="AK72" s="357"/>
      <c r="AL72" s="357"/>
      <c r="AM72" s="356" t="s">
        <v>757</v>
      </c>
      <c r="AN72" s="357"/>
      <c r="AO72" s="357"/>
      <c r="AP72" s="928"/>
      <c r="AQ72" s="348" t="s">
        <v>626</v>
      </c>
      <c r="AR72" s="349"/>
      <c r="AS72" s="349"/>
      <c r="AT72" s="806"/>
      <c r="AU72" s="349" t="s">
        <v>626</v>
      </c>
      <c r="AV72" s="349"/>
      <c r="AW72" s="349"/>
      <c r="AX72" s="350"/>
      <c r="AY72">
        <f t="shared" si="8"/>
        <v>1</v>
      </c>
    </row>
    <row r="73" spans="1:51" ht="18.75" hidden="1" customHeight="1">
      <c r="A73" s="827" t="s">
        <v>265</v>
      </c>
      <c r="B73" s="828"/>
      <c r="C73" s="828"/>
      <c r="D73" s="828"/>
      <c r="E73" s="828"/>
      <c r="F73" s="829"/>
      <c r="G73" s="798"/>
      <c r="H73" s="184" t="s">
        <v>145</v>
      </c>
      <c r="I73" s="184"/>
      <c r="J73" s="184"/>
      <c r="K73" s="184"/>
      <c r="L73" s="184"/>
      <c r="M73" s="184"/>
      <c r="N73" s="184"/>
      <c r="O73" s="185"/>
      <c r="P73" s="200" t="s">
        <v>58</v>
      </c>
      <c r="Q73" s="184"/>
      <c r="R73" s="184"/>
      <c r="S73" s="184"/>
      <c r="T73" s="184"/>
      <c r="U73" s="184"/>
      <c r="V73" s="184"/>
      <c r="W73" s="184"/>
      <c r="X73" s="185"/>
      <c r="Y73" s="800"/>
      <c r="Z73" s="801"/>
      <c r="AA73" s="802"/>
      <c r="AB73" s="200" t="s">
        <v>11</v>
      </c>
      <c r="AC73" s="184"/>
      <c r="AD73" s="185"/>
      <c r="AE73" s="320" t="s">
        <v>298</v>
      </c>
      <c r="AF73" s="320"/>
      <c r="AG73" s="320"/>
      <c r="AH73" s="320"/>
      <c r="AI73" s="320" t="s">
        <v>320</v>
      </c>
      <c r="AJ73" s="320"/>
      <c r="AK73" s="320"/>
      <c r="AL73" s="320"/>
      <c r="AM73" s="320" t="s">
        <v>417</v>
      </c>
      <c r="AN73" s="320"/>
      <c r="AO73" s="320"/>
      <c r="AP73" s="320"/>
      <c r="AQ73" s="200" t="s">
        <v>183</v>
      </c>
      <c r="AR73" s="184"/>
      <c r="AS73" s="184"/>
      <c r="AT73" s="185"/>
      <c r="AU73" s="258" t="s">
        <v>133</v>
      </c>
      <c r="AV73" s="161"/>
      <c r="AW73" s="161"/>
      <c r="AX73" s="162"/>
      <c r="AY73">
        <f>COUNTA($H$75)</f>
        <v>0</v>
      </c>
    </row>
    <row r="74" spans="1:51" ht="18.75" hidden="1" customHeight="1">
      <c r="A74" s="830"/>
      <c r="B74" s="831"/>
      <c r="C74" s="831"/>
      <c r="D74" s="831"/>
      <c r="E74" s="831"/>
      <c r="F74" s="832"/>
      <c r="G74" s="79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c r="A75" s="830"/>
      <c r="B75" s="831"/>
      <c r="C75" s="831"/>
      <c r="D75" s="831"/>
      <c r="E75" s="831"/>
      <c r="F75" s="832"/>
      <c r="G75" s="773"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c r="A76" s="830"/>
      <c r="B76" s="831"/>
      <c r="C76" s="831"/>
      <c r="D76" s="831"/>
      <c r="E76" s="831"/>
      <c r="F76" s="832"/>
      <c r="G76" s="774"/>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c r="A77" s="830"/>
      <c r="B77" s="831"/>
      <c r="C77" s="831"/>
      <c r="D77" s="831"/>
      <c r="E77" s="831"/>
      <c r="F77" s="832"/>
      <c r="G77" s="775"/>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c r="A78" s="902" t="s">
        <v>630</v>
      </c>
      <c r="B78" s="903"/>
      <c r="C78" s="903"/>
      <c r="D78" s="903"/>
      <c r="E78" s="900" t="s">
        <v>243</v>
      </c>
      <c r="F78" s="901"/>
      <c r="G78" s="45" t="s">
        <v>186</v>
      </c>
      <c r="H78" s="784"/>
      <c r="I78" s="230"/>
      <c r="J78" s="230"/>
      <c r="K78" s="230"/>
      <c r="L78" s="230"/>
      <c r="M78" s="230"/>
      <c r="N78" s="230"/>
      <c r="O78" s="785"/>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11" t="s">
        <v>259</v>
      </c>
      <c r="AP79" s="112"/>
      <c r="AQ79" s="112"/>
      <c r="AR79" s="62" t="s">
        <v>257</v>
      </c>
      <c r="AS79" s="111"/>
      <c r="AT79" s="112"/>
      <c r="AU79" s="112"/>
      <c r="AV79" s="112"/>
      <c r="AW79" s="112"/>
      <c r="AX79" s="113"/>
      <c r="AY79">
        <f>COUNTIF($AR$79,"☑")</f>
        <v>0</v>
      </c>
    </row>
    <row r="80" spans="1:51" ht="18.75" hidden="1" customHeight="1">
      <c r="A80" s="500" t="s">
        <v>146</v>
      </c>
      <c r="B80" s="836" t="s">
        <v>256</v>
      </c>
      <c r="C80" s="837"/>
      <c r="D80" s="837"/>
      <c r="E80" s="837"/>
      <c r="F80" s="838"/>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608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c r="AY80">
        <f>COUNTA($G$82)</f>
        <v>0</v>
      </c>
    </row>
    <row r="81" spans="1:60" ht="22.7" hidden="1" customHeight="1">
      <c r="A81" s="501"/>
      <c r="B81" s="839"/>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7" hidden="1" customHeight="1">
      <c r="A82" s="501"/>
      <c r="B82" s="839"/>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9"/>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7" hidden="1" customHeight="1">
      <c r="A83" s="501"/>
      <c r="B83" s="839"/>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40"/>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c r="A84" s="501"/>
      <c r="B84" s="840"/>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41"/>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c r="A85" s="501"/>
      <c r="B85" s="533" t="s">
        <v>144</v>
      </c>
      <c r="C85" s="533"/>
      <c r="D85" s="533"/>
      <c r="E85" s="533"/>
      <c r="F85" s="534"/>
      <c r="G85" s="786" t="s">
        <v>60</v>
      </c>
      <c r="H85" s="766"/>
      <c r="I85" s="766"/>
      <c r="J85" s="766"/>
      <c r="K85" s="766"/>
      <c r="L85" s="766"/>
      <c r="M85" s="766"/>
      <c r="N85" s="766"/>
      <c r="O85" s="767"/>
      <c r="P85" s="765" t="s">
        <v>62</v>
      </c>
      <c r="Q85" s="766"/>
      <c r="R85" s="766"/>
      <c r="S85" s="766"/>
      <c r="T85" s="766"/>
      <c r="U85" s="766"/>
      <c r="V85" s="766"/>
      <c r="W85" s="766"/>
      <c r="X85" s="767"/>
      <c r="Y85" s="188"/>
      <c r="Z85" s="189"/>
      <c r="AA85" s="190"/>
      <c r="AB85" s="439" t="s">
        <v>11</v>
      </c>
      <c r="AC85" s="440"/>
      <c r="AD85" s="441"/>
      <c r="AE85" s="320" t="s">
        <v>298</v>
      </c>
      <c r="AF85" s="320"/>
      <c r="AG85" s="320"/>
      <c r="AH85" s="320"/>
      <c r="AI85" s="320" t="s">
        <v>320</v>
      </c>
      <c r="AJ85" s="320"/>
      <c r="AK85" s="320"/>
      <c r="AL85" s="320"/>
      <c r="AM85" s="320" t="s">
        <v>417</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c r="A87" s="501"/>
      <c r="B87" s="533"/>
      <c r="C87" s="533"/>
      <c r="D87" s="533"/>
      <c r="E87" s="533"/>
      <c r="F87" s="534"/>
      <c r="G87" s="217"/>
      <c r="H87" s="176"/>
      <c r="I87" s="176"/>
      <c r="J87" s="176"/>
      <c r="K87" s="176"/>
      <c r="L87" s="176"/>
      <c r="M87" s="176"/>
      <c r="N87" s="176"/>
      <c r="O87" s="218"/>
      <c r="P87" s="176"/>
      <c r="Q87" s="791"/>
      <c r="R87" s="791"/>
      <c r="S87" s="791"/>
      <c r="T87" s="791"/>
      <c r="U87" s="791"/>
      <c r="V87" s="791"/>
      <c r="W87" s="791"/>
      <c r="X87" s="792"/>
      <c r="Y87" s="742" t="s">
        <v>61</v>
      </c>
      <c r="Z87" s="743"/>
      <c r="AA87" s="744"/>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c r="A88" s="501"/>
      <c r="B88" s="533"/>
      <c r="C88" s="533"/>
      <c r="D88" s="533"/>
      <c r="E88" s="533"/>
      <c r="F88" s="534"/>
      <c r="G88" s="219"/>
      <c r="H88" s="220"/>
      <c r="I88" s="220"/>
      <c r="J88" s="220"/>
      <c r="K88" s="220"/>
      <c r="L88" s="220"/>
      <c r="M88" s="220"/>
      <c r="N88" s="220"/>
      <c r="O88" s="221"/>
      <c r="P88" s="793"/>
      <c r="Q88" s="793"/>
      <c r="R88" s="793"/>
      <c r="S88" s="793"/>
      <c r="T88" s="793"/>
      <c r="U88" s="793"/>
      <c r="V88" s="793"/>
      <c r="W88" s="793"/>
      <c r="X88" s="794"/>
      <c r="Y88" s="716" t="s">
        <v>53</v>
      </c>
      <c r="Z88" s="717"/>
      <c r="AA88" s="718"/>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95"/>
      <c r="Y89" s="716" t="s">
        <v>13</v>
      </c>
      <c r="Z89" s="717"/>
      <c r="AA89" s="718"/>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c r="A90" s="501"/>
      <c r="B90" s="533" t="s">
        <v>144</v>
      </c>
      <c r="C90" s="533"/>
      <c r="D90" s="533"/>
      <c r="E90" s="533"/>
      <c r="F90" s="534"/>
      <c r="G90" s="786" t="s">
        <v>60</v>
      </c>
      <c r="H90" s="766"/>
      <c r="I90" s="766"/>
      <c r="J90" s="766"/>
      <c r="K90" s="766"/>
      <c r="L90" s="766"/>
      <c r="M90" s="766"/>
      <c r="N90" s="766"/>
      <c r="O90" s="767"/>
      <c r="P90" s="765" t="s">
        <v>62</v>
      </c>
      <c r="Q90" s="766"/>
      <c r="R90" s="766"/>
      <c r="S90" s="766"/>
      <c r="T90" s="766"/>
      <c r="U90" s="766"/>
      <c r="V90" s="766"/>
      <c r="W90" s="766"/>
      <c r="X90" s="767"/>
      <c r="Y90" s="188"/>
      <c r="Z90" s="189"/>
      <c r="AA90" s="190"/>
      <c r="AB90" s="439" t="s">
        <v>11</v>
      </c>
      <c r="AC90" s="440"/>
      <c r="AD90" s="441"/>
      <c r="AE90" s="320" t="s">
        <v>298</v>
      </c>
      <c r="AF90" s="320"/>
      <c r="AG90" s="320"/>
      <c r="AH90" s="320"/>
      <c r="AI90" s="320" t="s">
        <v>320</v>
      </c>
      <c r="AJ90" s="320"/>
      <c r="AK90" s="320"/>
      <c r="AL90" s="320"/>
      <c r="AM90" s="320" t="s">
        <v>417</v>
      </c>
      <c r="AN90" s="320"/>
      <c r="AO90" s="320"/>
      <c r="AP90" s="320"/>
      <c r="AQ90" s="200" t="s">
        <v>183</v>
      </c>
      <c r="AR90" s="184"/>
      <c r="AS90" s="184"/>
      <c r="AT90" s="185"/>
      <c r="AU90" s="354" t="s">
        <v>133</v>
      </c>
      <c r="AV90" s="354"/>
      <c r="AW90" s="354"/>
      <c r="AX90" s="355"/>
      <c r="AY90">
        <f>COUNTA($G$92)</f>
        <v>0</v>
      </c>
    </row>
    <row r="91" spans="1:60" ht="18.75" hidden="1" customHeight="1">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c r="A92" s="501"/>
      <c r="B92" s="533"/>
      <c r="C92" s="533"/>
      <c r="D92" s="533"/>
      <c r="E92" s="533"/>
      <c r="F92" s="534"/>
      <c r="G92" s="217"/>
      <c r="H92" s="176"/>
      <c r="I92" s="176"/>
      <c r="J92" s="176"/>
      <c r="K92" s="176"/>
      <c r="L92" s="176"/>
      <c r="M92" s="176"/>
      <c r="N92" s="176"/>
      <c r="O92" s="218"/>
      <c r="P92" s="176"/>
      <c r="Q92" s="791"/>
      <c r="R92" s="791"/>
      <c r="S92" s="791"/>
      <c r="T92" s="791"/>
      <c r="U92" s="791"/>
      <c r="V92" s="791"/>
      <c r="W92" s="791"/>
      <c r="X92" s="792"/>
      <c r="Y92" s="742" t="s">
        <v>61</v>
      </c>
      <c r="Z92" s="743"/>
      <c r="AA92" s="744"/>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c r="A93" s="501"/>
      <c r="B93" s="533"/>
      <c r="C93" s="533"/>
      <c r="D93" s="533"/>
      <c r="E93" s="533"/>
      <c r="F93" s="534"/>
      <c r="G93" s="219"/>
      <c r="H93" s="220"/>
      <c r="I93" s="220"/>
      <c r="J93" s="220"/>
      <c r="K93" s="220"/>
      <c r="L93" s="220"/>
      <c r="M93" s="220"/>
      <c r="N93" s="220"/>
      <c r="O93" s="221"/>
      <c r="P93" s="793"/>
      <c r="Q93" s="793"/>
      <c r="R93" s="793"/>
      <c r="S93" s="793"/>
      <c r="T93" s="793"/>
      <c r="U93" s="793"/>
      <c r="V93" s="793"/>
      <c r="W93" s="793"/>
      <c r="X93" s="794"/>
      <c r="Y93" s="716" t="s">
        <v>53</v>
      </c>
      <c r="Z93" s="717"/>
      <c r="AA93" s="718"/>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95"/>
      <c r="Y94" s="716" t="s">
        <v>13</v>
      </c>
      <c r="Z94" s="717"/>
      <c r="AA94" s="718"/>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c r="A95" s="501"/>
      <c r="B95" s="533" t="s">
        <v>144</v>
      </c>
      <c r="C95" s="533"/>
      <c r="D95" s="533"/>
      <c r="E95" s="533"/>
      <c r="F95" s="534"/>
      <c r="G95" s="786" t="s">
        <v>60</v>
      </c>
      <c r="H95" s="766"/>
      <c r="I95" s="766"/>
      <c r="J95" s="766"/>
      <c r="K95" s="766"/>
      <c r="L95" s="766"/>
      <c r="M95" s="766"/>
      <c r="N95" s="766"/>
      <c r="O95" s="767"/>
      <c r="P95" s="765" t="s">
        <v>62</v>
      </c>
      <c r="Q95" s="766"/>
      <c r="R95" s="766"/>
      <c r="S95" s="766"/>
      <c r="T95" s="766"/>
      <c r="U95" s="766"/>
      <c r="V95" s="766"/>
      <c r="W95" s="766"/>
      <c r="X95" s="767"/>
      <c r="Y95" s="188"/>
      <c r="Z95" s="189"/>
      <c r="AA95" s="190"/>
      <c r="AB95" s="439" t="s">
        <v>11</v>
      </c>
      <c r="AC95" s="440"/>
      <c r="AD95" s="441"/>
      <c r="AE95" s="320" t="s">
        <v>298</v>
      </c>
      <c r="AF95" s="320"/>
      <c r="AG95" s="320"/>
      <c r="AH95" s="320"/>
      <c r="AI95" s="320" t="s">
        <v>320</v>
      </c>
      <c r="AJ95" s="320"/>
      <c r="AK95" s="320"/>
      <c r="AL95" s="320"/>
      <c r="AM95" s="320" t="s">
        <v>417</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c r="A97" s="501"/>
      <c r="B97" s="533"/>
      <c r="C97" s="533"/>
      <c r="D97" s="533"/>
      <c r="E97" s="533"/>
      <c r="F97" s="534"/>
      <c r="G97" s="217"/>
      <c r="H97" s="176"/>
      <c r="I97" s="176"/>
      <c r="J97" s="176"/>
      <c r="K97" s="176"/>
      <c r="L97" s="176"/>
      <c r="M97" s="176"/>
      <c r="N97" s="176"/>
      <c r="O97" s="218"/>
      <c r="P97" s="176"/>
      <c r="Q97" s="791"/>
      <c r="R97" s="791"/>
      <c r="S97" s="791"/>
      <c r="T97" s="791"/>
      <c r="U97" s="791"/>
      <c r="V97" s="791"/>
      <c r="W97" s="791"/>
      <c r="X97" s="792"/>
      <c r="Y97" s="742" t="s">
        <v>61</v>
      </c>
      <c r="Z97" s="743"/>
      <c r="AA97" s="744"/>
      <c r="AB97" s="388"/>
      <c r="AC97" s="389"/>
      <c r="AD97" s="390"/>
      <c r="AE97" s="348"/>
      <c r="AF97" s="349"/>
      <c r="AG97" s="349"/>
      <c r="AH97" s="806"/>
      <c r="AI97" s="348"/>
      <c r="AJ97" s="349"/>
      <c r="AK97" s="349"/>
      <c r="AL97" s="80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c r="A98" s="501"/>
      <c r="B98" s="533"/>
      <c r="C98" s="533"/>
      <c r="D98" s="533"/>
      <c r="E98" s="533"/>
      <c r="F98" s="534"/>
      <c r="G98" s="219"/>
      <c r="H98" s="220"/>
      <c r="I98" s="220"/>
      <c r="J98" s="220"/>
      <c r="K98" s="220"/>
      <c r="L98" s="220"/>
      <c r="M98" s="220"/>
      <c r="N98" s="220"/>
      <c r="O98" s="221"/>
      <c r="P98" s="793"/>
      <c r="Q98" s="793"/>
      <c r="R98" s="793"/>
      <c r="S98" s="793"/>
      <c r="T98" s="793"/>
      <c r="U98" s="793"/>
      <c r="V98" s="793"/>
      <c r="W98" s="793"/>
      <c r="X98" s="794"/>
      <c r="Y98" s="716" t="s">
        <v>53</v>
      </c>
      <c r="Z98" s="717"/>
      <c r="AA98" s="718"/>
      <c r="AB98" s="285"/>
      <c r="AC98" s="286"/>
      <c r="AD98" s="287"/>
      <c r="AE98" s="348"/>
      <c r="AF98" s="349"/>
      <c r="AG98" s="349"/>
      <c r="AH98" s="806"/>
      <c r="AI98" s="348"/>
      <c r="AJ98" s="349"/>
      <c r="AK98" s="349"/>
      <c r="AL98" s="80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c r="A99" s="502"/>
      <c r="B99" s="870"/>
      <c r="C99" s="870"/>
      <c r="D99" s="870"/>
      <c r="E99" s="870"/>
      <c r="F99" s="871"/>
      <c r="G99" s="796"/>
      <c r="H99" s="233"/>
      <c r="I99" s="233"/>
      <c r="J99" s="233"/>
      <c r="K99" s="233"/>
      <c r="L99" s="233"/>
      <c r="M99" s="233"/>
      <c r="N99" s="233"/>
      <c r="O99" s="797"/>
      <c r="P99" s="833"/>
      <c r="Q99" s="833"/>
      <c r="R99" s="833"/>
      <c r="S99" s="833"/>
      <c r="T99" s="833"/>
      <c r="U99" s="833"/>
      <c r="V99" s="833"/>
      <c r="W99" s="833"/>
      <c r="X99" s="834"/>
      <c r="Y99" s="461" t="s">
        <v>13</v>
      </c>
      <c r="Z99" s="462"/>
      <c r="AA99" s="463"/>
      <c r="AB99" s="443" t="s">
        <v>14</v>
      </c>
      <c r="AC99" s="444"/>
      <c r="AD99" s="445"/>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7" customHeight="1">
      <c r="A100" s="822" t="s">
        <v>266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46"/>
      <c r="Z100" s="447"/>
      <c r="AA100" s="448"/>
      <c r="AB100" s="847" t="s">
        <v>11</v>
      </c>
      <c r="AC100" s="847"/>
      <c r="AD100" s="847"/>
      <c r="AE100" s="813" t="s">
        <v>298</v>
      </c>
      <c r="AF100" s="814"/>
      <c r="AG100" s="814"/>
      <c r="AH100" s="815"/>
      <c r="AI100" s="813" t="s">
        <v>320</v>
      </c>
      <c r="AJ100" s="814"/>
      <c r="AK100" s="814"/>
      <c r="AL100" s="815"/>
      <c r="AM100" s="813" t="s">
        <v>417</v>
      </c>
      <c r="AN100" s="814"/>
      <c r="AO100" s="814"/>
      <c r="AP100" s="815"/>
      <c r="AQ100" s="916" t="s">
        <v>325</v>
      </c>
      <c r="AR100" s="917"/>
      <c r="AS100" s="917"/>
      <c r="AT100" s="918"/>
      <c r="AU100" s="916" t="s">
        <v>449</v>
      </c>
      <c r="AV100" s="917"/>
      <c r="AW100" s="917"/>
      <c r="AX100" s="919"/>
    </row>
    <row r="101" spans="1:60" ht="23.25" customHeight="1">
      <c r="A101" s="472"/>
      <c r="B101" s="473"/>
      <c r="C101" s="473"/>
      <c r="D101" s="473"/>
      <c r="E101" s="473"/>
      <c r="F101" s="474"/>
      <c r="G101" s="176" t="s">
        <v>631</v>
      </c>
      <c r="H101" s="176"/>
      <c r="I101" s="176"/>
      <c r="J101" s="176"/>
      <c r="K101" s="176"/>
      <c r="L101" s="176"/>
      <c r="M101" s="176"/>
      <c r="N101" s="176"/>
      <c r="O101" s="176"/>
      <c r="P101" s="176"/>
      <c r="Q101" s="176"/>
      <c r="R101" s="176"/>
      <c r="S101" s="176"/>
      <c r="T101" s="176"/>
      <c r="U101" s="176"/>
      <c r="V101" s="176"/>
      <c r="W101" s="176"/>
      <c r="X101" s="218"/>
      <c r="Y101" s="805" t="s">
        <v>54</v>
      </c>
      <c r="Z101" s="699"/>
      <c r="AA101" s="700"/>
      <c r="AB101" s="532" t="s">
        <v>632</v>
      </c>
      <c r="AC101" s="532"/>
      <c r="AD101" s="532"/>
      <c r="AE101" s="343">
        <v>7</v>
      </c>
      <c r="AF101" s="343"/>
      <c r="AG101" s="343"/>
      <c r="AH101" s="343"/>
      <c r="AI101" s="343">
        <v>6</v>
      </c>
      <c r="AJ101" s="343"/>
      <c r="AK101" s="343"/>
      <c r="AL101" s="343"/>
      <c r="AM101" s="343">
        <v>5</v>
      </c>
      <c r="AN101" s="343"/>
      <c r="AO101" s="343"/>
      <c r="AP101" s="343"/>
      <c r="AQ101" s="348" t="s">
        <v>626</v>
      </c>
      <c r="AR101" s="349"/>
      <c r="AS101" s="349"/>
      <c r="AT101" s="806"/>
      <c r="AU101" s="349" t="s">
        <v>626</v>
      </c>
      <c r="AV101" s="349"/>
      <c r="AW101" s="349"/>
      <c r="AX101" s="350"/>
    </row>
    <row r="102" spans="1:60" ht="23.25" customHeight="1">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632</v>
      </c>
      <c r="AC102" s="532"/>
      <c r="AD102" s="532"/>
      <c r="AE102" s="343">
        <v>4</v>
      </c>
      <c r="AF102" s="343"/>
      <c r="AG102" s="343"/>
      <c r="AH102" s="343"/>
      <c r="AI102" s="343">
        <v>4</v>
      </c>
      <c r="AJ102" s="343"/>
      <c r="AK102" s="343"/>
      <c r="AL102" s="343"/>
      <c r="AM102" s="343">
        <v>4</v>
      </c>
      <c r="AN102" s="343"/>
      <c r="AO102" s="343"/>
      <c r="AP102" s="343"/>
      <c r="AQ102" s="343">
        <v>4</v>
      </c>
      <c r="AR102" s="343"/>
      <c r="AS102" s="343"/>
      <c r="AT102" s="343"/>
      <c r="AU102" s="356">
        <v>4</v>
      </c>
      <c r="AV102" s="357"/>
      <c r="AW102" s="357"/>
      <c r="AX102" s="920"/>
    </row>
    <row r="103" spans="1:60" ht="31.7" hidden="1" customHeight="1">
      <c r="A103" s="469" t="s">
        <v>266</v>
      </c>
      <c r="B103" s="470"/>
      <c r="C103" s="470"/>
      <c r="D103" s="470"/>
      <c r="E103" s="470"/>
      <c r="F103" s="471"/>
      <c r="G103" s="717" t="s">
        <v>59</v>
      </c>
      <c r="H103" s="717"/>
      <c r="I103" s="717"/>
      <c r="J103" s="717"/>
      <c r="K103" s="717"/>
      <c r="L103" s="717"/>
      <c r="M103" s="717"/>
      <c r="N103" s="717"/>
      <c r="O103" s="717"/>
      <c r="P103" s="717"/>
      <c r="Q103" s="717"/>
      <c r="R103" s="717"/>
      <c r="S103" s="717"/>
      <c r="T103" s="717"/>
      <c r="U103" s="717"/>
      <c r="V103" s="717"/>
      <c r="W103" s="717"/>
      <c r="X103" s="718"/>
      <c r="Y103" s="449"/>
      <c r="Z103" s="450"/>
      <c r="AA103" s="451"/>
      <c r="AB103" s="288" t="s">
        <v>11</v>
      </c>
      <c r="AC103" s="283"/>
      <c r="AD103" s="284"/>
      <c r="AE103" s="320" t="s">
        <v>298</v>
      </c>
      <c r="AF103" s="320"/>
      <c r="AG103" s="320"/>
      <c r="AH103" s="320"/>
      <c r="AI103" s="320" t="s">
        <v>320</v>
      </c>
      <c r="AJ103" s="320"/>
      <c r="AK103" s="320"/>
      <c r="AL103" s="320"/>
      <c r="AM103" s="320" t="s">
        <v>417</v>
      </c>
      <c r="AN103" s="320"/>
      <c r="AO103" s="320"/>
      <c r="AP103" s="320"/>
      <c r="AQ103" s="345" t="s">
        <v>325</v>
      </c>
      <c r="AR103" s="346"/>
      <c r="AS103" s="346"/>
      <c r="AT103" s="346"/>
      <c r="AU103" s="345" t="s">
        <v>449</v>
      </c>
      <c r="AV103" s="346"/>
      <c r="AW103" s="346"/>
      <c r="AX103" s="347"/>
      <c r="AY103">
        <f>COUNTA($G$104)</f>
        <v>0</v>
      </c>
    </row>
    <row r="104" spans="1:60" ht="23.25" hidden="1" customHeight="1">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7" hidden="1" customHeight="1">
      <c r="A106" s="469" t="s">
        <v>266</v>
      </c>
      <c r="B106" s="470"/>
      <c r="C106" s="470"/>
      <c r="D106" s="470"/>
      <c r="E106" s="470"/>
      <c r="F106" s="471"/>
      <c r="G106" s="717" t="s">
        <v>59</v>
      </c>
      <c r="H106" s="717"/>
      <c r="I106" s="717"/>
      <c r="J106" s="717"/>
      <c r="K106" s="717"/>
      <c r="L106" s="717"/>
      <c r="M106" s="717"/>
      <c r="N106" s="717"/>
      <c r="O106" s="717"/>
      <c r="P106" s="717"/>
      <c r="Q106" s="717"/>
      <c r="R106" s="717"/>
      <c r="S106" s="717"/>
      <c r="T106" s="717"/>
      <c r="U106" s="717"/>
      <c r="V106" s="717"/>
      <c r="W106" s="717"/>
      <c r="X106" s="718"/>
      <c r="Y106" s="449"/>
      <c r="Z106" s="450"/>
      <c r="AA106" s="451"/>
      <c r="AB106" s="288" t="s">
        <v>11</v>
      </c>
      <c r="AC106" s="283"/>
      <c r="AD106" s="284"/>
      <c r="AE106" s="320" t="s">
        <v>298</v>
      </c>
      <c r="AF106" s="320"/>
      <c r="AG106" s="320"/>
      <c r="AH106" s="320"/>
      <c r="AI106" s="320" t="s">
        <v>320</v>
      </c>
      <c r="AJ106" s="320"/>
      <c r="AK106" s="320"/>
      <c r="AL106" s="320"/>
      <c r="AM106" s="320" t="s">
        <v>417</v>
      </c>
      <c r="AN106" s="320"/>
      <c r="AO106" s="320"/>
      <c r="AP106" s="320"/>
      <c r="AQ106" s="345" t="s">
        <v>325</v>
      </c>
      <c r="AR106" s="346"/>
      <c r="AS106" s="346"/>
      <c r="AT106" s="346"/>
      <c r="AU106" s="345" t="s">
        <v>449</v>
      </c>
      <c r="AV106" s="346"/>
      <c r="AW106" s="346"/>
      <c r="AX106" s="347"/>
      <c r="AY106">
        <f>COUNTA($G$107)</f>
        <v>0</v>
      </c>
    </row>
    <row r="107" spans="1:60" ht="23.25" hidden="1" customHeight="1">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7" hidden="1" customHeight="1">
      <c r="A109" s="469" t="s">
        <v>266</v>
      </c>
      <c r="B109" s="470"/>
      <c r="C109" s="470"/>
      <c r="D109" s="470"/>
      <c r="E109" s="470"/>
      <c r="F109" s="471"/>
      <c r="G109" s="717" t="s">
        <v>59</v>
      </c>
      <c r="H109" s="717"/>
      <c r="I109" s="717"/>
      <c r="J109" s="717"/>
      <c r="K109" s="717"/>
      <c r="L109" s="717"/>
      <c r="M109" s="717"/>
      <c r="N109" s="717"/>
      <c r="O109" s="717"/>
      <c r="P109" s="717"/>
      <c r="Q109" s="717"/>
      <c r="R109" s="717"/>
      <c r="S109" s="717"/>
      <c r="T109" s="717"/>
      <c r="U109" s="717"/>
      <c r="V109" s="717"/>
      <c r="W109" s="717"/>
      <c r="X109" s="718"/>
      <c r="Y109" s="449"/>
      <c r="Z109" s="450"/>
      <c r="AA109" s="451"/>
      <c r="AB109" s="288" t="s">
        <v>11</v>
      </c>
      <c r="AC109" s="283"/>
      <c r="AD109" s="284"/>
      <c r="AE109" s="320" t="s">
        <v>298</v>
      </c>
      <c r="AF109" s="320"/>
      <c r="AG109" s="320"/>
      <c r="AH109" s="320"/>
      <c r="AI109" s="320" t="s">
        <v>320</v>
      </c>
      <c r="AJ109" s="320"/>
      <c r="AK109" s="320"/>
      <c r="AL109" s="320"/>
      <c r="AM109" s="320" t="s">
        <v>417</v>
      </c>
      <c r="AN109" s="320"/>
      <c r="AO109" s="320"/>
      <c r="AP109" s="320"/>
      <c r="AQ109" s="345" t="s">
        <v>325</v>
      </c>
      <c r="AR109" s="346"/>
      <c r="AS109" s="346"/>
      <c r="AT109" s="346"/>
      <c r="AU109" s="345" t="s">
        <v>449</v>
      </c>
      <c r="AV109" s="346"/>
      <c r="AW109" s="346"/>
      <c r="AX109" s="347"/>
      <c r="AY109">
        <f>COUNTA($G$110)</f>
        <v>0</v>
      </c>
    </row>
    <row r="110" spans="1:60" ht="23.25" hidden="1" customHeight="1">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7" hidden="1" customHeight="1">
      <c r="A112" s="469" t="s">
        <v>266</v>
      </c>
      <c r="B112" s="470"/>
      <c r="C112" s="470"/>
      <c r="D112" s="470"/>
      <c r="E112" s="470"/>
      <c r="F112" s="471"/>
      <c r="G112" s="717" t="s">
        <v>59</v>
      </c>
      <c r="H112" s="717"/>
      <c r="I112" s="717"/>
      <c r="J112" s="717"/>
      <c r="K112" s="717"/>
      <c r="L112" s="717"/>
      <c r="M112" s="717"/>
      <c r="N112" s="717"/>
      <c r="O112" s="717"/>
      <c r="P112" s="717"/>
      <c r="Q112" s="717"/>
      <c r="R112" s="717"/>
      <c r="S112" s="717"/>
      <c r="T112" s="717"/>
      <c r="U112" s="717"/>
      <c r="V112" s="717"/>
      <c r="W112" s="717"/>
      <c r="X112" s="718"/>
      <c r="Y112" s="449"/>
      <c r="Z112" s="450"/>
      <c r="AA112" s="451"/>
      <c r="AB112" s="288" t="s">
        <v>11</v>
      </c>
      <c r="AC112" s="283"/>
      <c r="AD112" s="284"/>
      <c r="AE112" s="320" t="s">
        <v>298</v>
      </c>
      <c r="AF112" s="320"/>
      <c r="AG112" s="320"/>
      <c r="AH112" s="320"/>
      <c r="AI112" s="320" t="s">
        <v>320</v>
      </c>
      <c r="AJ112" s="320"/>
      <c r="AK112" s="320"/>
      <c r="AL112" s="320"/>
      <c r="AM112" s="320" t="s">
        <v>417</v>
      </c>
      <c r="AN112" s="320"/>
      <c r="AO112" s="320"/>
      <c r="AP112" s="320"/>
      <c r="AQ112" s="345" t="s">
        <v>325</v>
      </c>
      <c r="AR112" s="346"/>
      <c r="AS112" s="346"/>
      <c r="AT112" s="346"/>
      <c r="AU112" s="345" t="s">
        <v>449</v>
      </c>
      <c r="AV112" s="346"/>
      <c r="AW112" s="346"/>
      <c r="AX112" s="347"/>
      <c r="AY112">
        <f>COUNTA($G$113)</f>
        <v>0</v>
      </c>
    </row>
    <row r="113" spans="1:51" ht="23.25" hidden="1" customHeight="1">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806"/>
      <c r="AU113" s="343"/>
      <c r="AV113" s="343"/>
      <c r="AW113" s="343"/>
      <c r="AX113" s="344"/>
      <c r="AY113">
        <f>$AY$112</f>
        <v>0</v>
      </c>
    </row>
    <row r="114" spans="1:51" ht="23.25" hidden="1" customHeight="1">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806"/>
      <c r="AU114" s="348"/>
      <c r="AV114" s="349"/>
      <c r="AW114" s="349"/>
      <c r="AX114" s="350"/>
      <c r="AY114">
        <f>$AY$112</f>
        <v>0</v>
      </c>
    </row>
    <row r="115" spans="1:51"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298</v>
      </c>
      <c r="AF115" s="320"/>
      <c r="AG115" s="320"/>
      <c r="AH115" s="320"/>
      <c r="AI115" s="320" t="s">
        <v>320</v>
      </c>
      <c r="AJ115" s="320"/>
      <c r="AK115" s="320"/>
      <c r="AL115" s="320"/>
      <c r="AM115" s="320" t="s">
        <v>417</v>
      </c>
      <c r="AN115" s="320"/>
      <c r="AO115" s="320"/>
      <c r="AP115" s="320"/>
      <c r="AQ115" s="321" t="s">
        <v>450</v>
      </c>
      <c r="AR115" s="322"/>
      <c r="AS115" s="322"/>
      <c r="AT115" s="322"/>
      <c r="AU115" s="322"/>
      <c r="AV115" s="322"/>
      <c r="AW115" s="322"/>
      <c r="AX115" s="323"/>
    </row>
    <row r="116" spans="1:51" ht="23.25" customHeight="1">
      <c r="A116" s="277"/>
      <c r="B116" s="278"/>
      <c r="C116" s="278"/>
      <c r="D116" s="278"/>
      <c r="E116" s="278"/>
      <c r="F116" s="279"/>
      <c r="G116" s="336" t="s">
        <v>633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634</v>
      </c>
      <c r="AC116" s="286"/>
      <c r="AD116" s="287"/>
      <c r="AE116" s="343">
        <v>84</v>
      </c>
      <c r="AF116" s="343"/>
      <c r="AG116" s="343"/>
      <c r="AH116" s="343"/>
      <c r="AI116" s="343">
        <v>103</v>
      </c>
      <c r="AJ116" s="343"/>
      <c r="AK116" s="343"/>
      <c r="AL116" s="343"/>
      <c r="AM116" s="343">
        <v>135</v>
      </c>
      <c r="AN116" s="343"/>
      <c r="AO116" s="343"/>
      <c r="AP116" s="343"/>
      <c r="AQ116" s="348">
        <v>174</v>
      </c>
      <c r="AR116" s="349"/>
      <c r="AS116" s="349"/>
      <c r="AT116" s="349"/>
      <c r="AU116" s="349"/>
      <c r="AV116" s="349"/>
      <c r="AW116" s="349"/>
      <c r="AX116" s="350"/>
    </row>
    <row r="117" spans="1:51"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746</v>
      </c>
      <c r="AC117" s="328"/>
      <c r="AD117" s="329"/>
      <c r="AE117" s="291" t="s">
        <v>636</v>
      </c>
      <c r="AF117" s="291"/>
      <c r="AG117" s="291"/>
      <c r="AH117" s="291"/>
      <c r="AI117" s="291" t="s">
        <v>637</v>
      </c>
      <c r="AJ117" s="291"/>
      <c r="AK117" s="291"/>
      <c r="AL117" s="291"/>
      <c r="AM117" s="291" t="s">
        <v>749</v>
      </c>
      <c r="AN117" s="291"/>
      <c r="AO117" s="291"/>
      <c r="AP117" s="291"/>
      <c r="AQ117" s="291" t="s">
        <v>747</v>
      </c>
      <c r="AR117" s="291"/>
      <c r="AS117" s="291"/>
      <c r="AT117" s="291"/>
      <c r="AU117" s="291"/>
      <c r="AV117" s="291"/>
      <c r="AW117" s="291"/>
      <c r="AX117" s="292"/>
    </row>
    <row r="118" spans="1:51" ht="23.25" hidden="1" customHeight="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298</v>
      </c>
      <c r="AF118" s="320"/>
      <c r="AG118" s="320"/>
      <c r="AH118" s="320"/>
      <c r="AI118" s="320" t="s">
        <v>320</v>
      </c>
      <c r="AJ118" s="320"/>
      <c r="AK118" s="320"/>
      <c r="AL118" s="320"/>
      <c r="AM118" s="320" t="s">
        <v>417</v>
      </c>
      <c r="AN118" s="320"/>
      <c r="AO118" s="320"/>
      <c r="AP118" s="320"/>
      <c r="AQ118" s="321" t="s">
        <v>450</v>
      </c>
      <c r="AR118" s="322"/>
      <c r="AS118" s="322"/>
      <c r="AT118" s="322"/>
      <c r="AU118" s="322"/>
      <c r="AV118" s="322"/>
      <c r="AW118" s="322"/>
      <c r="AX118" s="323"/>
      <c r="AY118" s="77">
        <f>IF(SUBSTITUTE(SUBSTITUTE($G$119,"／",""),"　","")="",0,1)</f>
        <v>0</v>
      </c>
    </row>
    <row r="119" spans="1:51" ht="23.25" hidden="1" customHeight="1">
      <c r="A119" s="277"/>
      <c r="B119" s="278"/>
      <c r="C119" s="278"/>
      <c r="D119" s="278"/>
      <c r="E119" s="278"/>
      <c r="F119" s="279"/>
      <c r="G119" s="336" t="s">
        <v>638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635</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298</v>
      </c>
      <c r="AF121" s="320"/>
      <c r="AG121" s="320"/>
      <c r="AH121" s="320"/>
      <c r="AI121" s="320" t="s">
        <v>320</v>
      </c>
      <c r="AJ121" s="320"/>
      <c r="AK121" s="320"/>
      <c r="AL121" s="320"/>
      <c r="AM121" s="320" t="s">
        <v>417</v>
      </c>
      <c r="AN121" s="320"/>
      <c r="AO121" s="320"/>
      <c r="AP121" s="320"/>
      <c r="AQ121" s="321" t="s">
        <v>450</v>
      </c>
      <c r="AR121" s="322"/>
      <c r="AS121" s="322"/>
      <c r="AT121" s="322"/>
      <c r="AU121" s="322"/>
      <c r="AV121" s="322"/>
      <c r="AW121" s="322"/>
      <c r="AX121" s="323"/>
      <c r="AY121" s="77">
        <f>IF(SUBSTITUTE(SUBSTITUTE($G$122,"／",""),"　","")="",0,1)</f>
        <v>0</v>
      </c>
    </row>
    <row r="122" spans="1:51" ht="23.25" hidden="1" customHeight="1">
      <c r="A122" s="277"/>
      <c r="B122" s="278"/>
      <c r="C122" s="278"/>
      <c r="D122" s="278"/>
      <c r="E122" s="278"/>
      <c r="F122" s="279"/>
      <c r="G122" s="336" t="s">
        <v>639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298</v>
      </c>
      <c r="AF124" s="320"/>
      <c r="AG124" s="320"/>
      <c r="AH124" s="320"/>
      <c r="AI124" s="320" t="s">
        <v>320</v>
      </c>
      <c r="AJ124" s="320"/>
      <c r="AK124" s="320"/>
      <c r="AL124" s="320"/>
      <c r="AM124" s="320" t="s">
        <v>417</v>
      </c>
      <c r="AN124" s="320"/>
      <c r="AO124" s="320"/>
      <c r="AP124" s="320"/>
      <c r="AQ124" s="321" t="s">
        <v>450</v>
      </c>
      <c r="AR124" s="322"/>
      <c r="AS124" s="322"/>
      <c r="AT124" s="322"/>
      <c r="AU124" s="322"/>
      <c r="AV124" s="322"/>
      <c r="AW124" s="322"/>
      <c r="AX124" s="323"/>
      <c r="AY124" s="77">
        <f>IF(SUBSTITUTE(SUBSTITUTE($G$125,"／",""),"　","")="",0,1)</f>
        <v>0</v>
      </c>
    </row>
    <row r="125" spans="1:51" ht="23.25" hidden="1" customHeight="1">
      <c r="A125" s="277"/>
      <c r="B125" s="278"/>
      <c r="C125" s="278"/>
      <c r="D125" s="278"/>
      <c r="E125" s="278"/>
      <c r="F125" s="279"/>
      <c r="G125" s="336" t="s">
        <v>641</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642</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298</v>
      </c>
      <c r="AF127" s="320"/>
      <c r="AG127" s="320"/>
      <c r="AH127" s="320"/>
      <c r="AI127" s="320" t="s">
        <v>320</v>
      </c>
      <c r="AJ127" s="320"/>
      <c r="AK127" s="320"/>
      <c r="AL127" s="320"/>
      <c r="AM127" s="320" t="s">
        <v>417</v>
      </c>
      <c r="AN127" s="320"/>
      <c r="AO127" s="320"/>
      <c r="AP127" s="320"/>
      <c r="AQ127" s="321" t="s">
        <v>450</v>
      </c>
      <c r="AR127" s="322"/>
      <c r="AS127" s="322"/>
      <c r="AT127" s="322"/>
      <c r="AU127" s="322"/>
      <c r="AV127" s="322"/>
      <c r="AW127" s="322"/>
      <c r="AX127" s="323"/>
      <c r="AY127" s="77">
        <f>IF(SUBSTITUTE(SUBSTITUTE($G$128,"／",""),"　","")="",0,1)</f>
        <v>0</v>
      </c>
    </row>
    <row r="128" spans="1:51" ht="23.25" hidden="1" customHeight="1">
      <c r="A128" s="277"/>
      <c r="B128" s="278"/>
      <c r="C128" s="278"/>
      <c r="D128" s="278"/>
      <c r="E128" s="278"/>
      <c r="F128" s="279"/>
      <c r="G128" s="336" t="s">
        <v>639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635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c r="A130" s="983" t="s">
        <v>313</v>
      </c>
      <c r="B130" s="981"/>
      <c r="C130" s="980" t="s">
        <v>187</v>
      </c>
      <c r="D130" s="981"/>
      <c r="E130" s="293" t="s">
        <v>216</v>
      </c>
      <c r="F130" s="294"/>
      <c r="G130" s="295" t="s">
        <v>643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c r="A131" s="984"/>
      <c r="B131" s="238"/>
      <c r="C131" s="237"/>
      <c r="D131" s="238"/>
      <c r="E131" s="224" t="s">
        <v>215</v>
      </c>
      <c r="F131" s="225"/>
      <c r="G131" s="222" t="s">
        <v>644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c r="A132" s="984"/>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298</v>
      </c>
      <c r="AF132" s="184"/>
      <c r="AG132" s="184"/>
      <c r="AH132" s="185"/>
      <c r="AI132" s="200" t="s">
        <v>320</v>
      </c>
      <c r="AJ132" s="184"/>
      <c r="AK132" s="184"/>
      <c r="AL132" s="185"/>
      <c r="AM132" s="200" t="s">
        <v>607</v>
      </c>
      <c r="AN132" s="184"/>
      <c r="AO132" s="184"/>
      <c r="AP132" s="185"/>
      <c r="AQ132" s="252" t="s">
        <v>183</v>
      </c>
      <c r="AR132" s="253"/>
      <c r="AS132" s="253"/>
      <c r="AT132" s="254"/>
      <c r="AU132" s="264" t="s">
        <v>199</v>
      </c>
      <c r="AV132" s="264"/>
      <c r="AW132" s="264"/>
      <c r="AX132" s="265"/>
      <c r="AY132">
        <f>COUNTA($G$134)</f>
        <v>1</v>
      </c>
    </row>
    <row r="133" spans="1:51" ht="18.75" customHeight="1">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626</v>
      </c>
      <c r="AR133" s="256"/>
      <c r="AS133" s="164" t="s">
        <v>184</v>
      </c>
      <c r="AT133" s="187"/>
      <c r="AU133" s="163">
        <v>12</v>
      </c>
      <c r="AV133" s="163"/>
      <c r="AW133" s="164" t="s">
        <v>175</v>
      </c>
      <c r="AX133" s="165"/>
      <c r="AY133">
        <f>$AY$132</f>
        <v>1</v>
      </c>
    </row>
    <row r="134" spans="1:51" ht="39.75" customHeight="1">
      <c r="A134" s="984"/>
      <c r="B134" s="238"/>
      <c r="C134" s="237"/>
      <c r="D134" s="238"/>
      <c r="E134" s="237"/>
      <c r="F134" s="299"/>
      <c r="G134" s="217" t="s">
        <v>645</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280</v>
      </c>
      <c r="AC134" s="209"/>
      <c r="AD134" s="209"/>
      <c r="AE134" s="251">
        <v>15.069220968461901</v>
      </c>
      <c r="AF134" s="152"/>
      <c r="AG134" s="152"/>
      <c r="AH134" s="152"/>
      <c r="AI134" s="251">
        <v>17.222486886615801</v>
      </c>
      <c r="AJ134" s="152"/>
      <c r="AK134" s="152"/>
      <c r="AL134" s="152"/>
      <c r="AM134" s="251" t="s">
        <v>626</v>
      </c>
      <c r="AN134" s="152"/>
      <c r="AO134" s="152"/>
      <c r="AP134" s="152"/>
      <c r="AQ134" s="251" t="s">
        <v>626</v>
      </c>
      <c r="AR134" s="152"/>
      <c r="AS134" s="152"/>
      <c r="AT134" s="152"/>
      <c r="AU134" s="251" t="s">
        <v>626</v>
      </c>
      <c r="AV134" s="152"/>
      <c r="AW134" s="152"/>
      <c r="AX134" s="196"/>
      <c r="AY134">
        <f t="shared" ref="AY134:AY135" si="13">$AY$132</f>
        <v>1</v>
      </c>
    </row>
    <row r="135" spans="1:51" ht="39.75" customHeight="1">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280</v>
      </c>
      <c r="AC135" s="160"/>
      <c r="AD135" s="160"/>
      <c r="AE135" s="251" t="s">
        <v>626</v>
      </c>
      <c r="AF135" s="152"/>
      <c r="AG135" s="152"/>
      <c r="AH135" s="152"/>
      <c r="AI135" s="251" t="s">
        <v>626</v>
      </c>
      <c r="AJ135" s="152"/>
      <c r="AK135" s="152"/>
      <c r="AL135" s="152"/>
      <c r="AM135" s="251" t="s">
        <v>626</v>
      </c>
      <c r="AN135" s="152"/>
      <c r="AO135" s="152"/>
      <c r="AP135" s="152"/>
      <c r="AQ135" s="251" t="s">
        <v>626</v>
      </c>
      <c r="AR135" s="152"/>
      <c r="AS135" s="152"/>
      <c r="AT135" s="152"/>
      <c r="AU135" s="251">
        <v>46</v>
      </c>
      <c r="AV135" s="152"/>
      <c r="AW135" s="152"/>
      <c r="AX135" s="196"/>
      <c r="AY135">
        <f t="shared" si="13"/>
        <v>1</v>
      </c>
    </row>
    <row r="136" spans="1:51" ht="18.75" hidden="1" customHeight="1">
      <c r="A136" s="984"/>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298</v>
      </c>
      <c r="AF136" s="184"/>
      <c r="AG136" s="184"/>
      <c r="AH136" s="185"/>
      <c r="AI136" s="200" t="s">
        <v>320</v>
      </c>
      <c r="AJ136" s="184"/>
      <c r="AK136" s="184"/>
      <c r="AL136" s="185"/>
      <c r="AM136" s="200" t="s">
        <v>607</v>
      </c>
      <c r="AN136" s="184"/>
      <c r="AO136" s="184"/>
      <c r="AP136" s="185"/>
      <c r="AQ136" s="252" t="s">
        <v>183</v>
      </c>
      <c r="AR136" s="253"/>
      <c r="AS136" s="253"/>
      <c r="AT136" s="254"/>
      <c r="AU136" s="264" t="s">
        <v>199</v>
      </c>
      <c r="AV136" s="264"/>
      <c r="AW136" s="264"/>
      <c r="AX136" s="265"/>
      <c r="AY136">
        <f>COUNTA($G$138)</f>
        <v>0</v>
      </c>
    </row>
    <row r="137" spans="1:51" ht="18.75" hidden="1" customHeight="1">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c r="A138" s="98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c r="A140" s="984"/>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298</v>
      </c>
      <c r="AF140" s="184"/>
      <c r="AG140" s="184"/>
      <c r="AH140" s="185"/>
      <c r="AI140" s="200" t="s">
        <v>320</v>
      </c>
      <c r="AJ140" s="184"/>
      <c r="AK140" s="184"/>
      <c r="AL140" s="185"/>
      <c r="AM140" s="200" t="s">
        <v>607</v>
      </c>
      <c r="AN140" s="184"/>
      <c r="AO140" s="184"/>
      <c r="AP140" s="185"/>
      <c r="AQ140" s="252" t="s">
        <v>183</v>
      </c>
      <c r="AR140" s="253"/>
      <c r="AS140" s="253"/>
      <c r="AT140" s="254"/>
      <c r="AU140" s="264" t="s">
        <v>199</v>
      </c>
      <c r="AV140" s="264"/>
      <c r="AW140" s="264"/>
      <c r="AX140" s="265"/>
      <c r="AY140">
        <f>COUNTA($G$142)</f>
        <v>0</v>
      </c>
    </row>
    <row r="141" spans="1:51" ht="18.75" hidden="1" customHeight="1">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c r="A142" s="98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c r="A144" s="984"/>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298</v>
      </c>
      <c r="AF144" s="184"/>
      <c r="AG144" s="184"/>
      <c r="AH144" s="185"/>
      <c r="AI144" s="200" t="s">
        <v>320</v>
      </c>
      <c r="AJ144" s="184"/>
      <c r="AK144" s="184"/>
      <c r="AL144" s="185"/>
      <c r="AM144" s="200" t="s">
        <v>607</v>
      </c>
      <c r="AN144" s="184"/>
      <c r="AO144" s="184"/>
      <c r="AP144" s="185"/>
      <c r="AQ144" s="252" t="s">
        <v>183</v>
      </c>
      <c r="AR144" s="253"/>
      <c r="AS144" s="253"/>
      <c r="AT144" s="254"/>
      <c r="AU144" s="264" t="s">
        <v>199</v>
      </c>
      <c r="AV144" s="264"/>
      <c r="AW144" s="264"/>
      <c r="AX144" s="265"/>
      <c r="AY144">
        <f>COUNTA($G$146)</f>
        <v>0</v>
      </c>
    </row>
    <row r="145" spans="1:51" ht="18.75" hidden="1" customHeight="1">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c r="A146" s="98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c r="A148" s="984"/>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298</v>
      </c>
      <c r="AF148" s="184"/>
      <c r="AG148" s="184"/>
      <c r="AH148" s="185"/>
      <c r="AI148" s="200" t="s">
        <v>320</v>
      </c>
      <c r="AJ148" s="184"/>
      <c r="AK148" s="184"/>
      <c r="AL148" s="185"/>
      <c r="AM148" s="200" t="s">
        <v>607</v>
      </c>
      <c r="AN148" s="184"/>
      <c r="AO148" s="184"/>
      <c r="AP148" s="185"/>
      <c r="AQ148" s="252" t="s">
        <v>183</v>
      </c>
      <c r="AR148" s="253"/>
      <c r="AS148" s="253"/>
      <c r="AT148" s="254"/>
      <c r="AU148" s="264" t="s">
        <v>199</v>
      </c>
      <c r="AV148" s="264"/>
      <c r="AW148" s="264"/>
      <c r="AX148" s="265"/>
      <c r="AY148">
        <f>COUNTA($G$150)</f>
        <v>0</v>
      </c>
    </row>
    <row r="149" spans="1:51" ht="18.75" hidden="1" customHeight="1">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7" hidden="1" customHeight="1">
      <c r="A152" s="984"/>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7" hidden="1" customHeight="1">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7" hidden="1" customHeight="1">
      <c r="A154" s="98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7" hidden="1" customHeight="1">
      <c r="A155" s="98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c r="A156" s="98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12"/>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7" hidden="1" customHeight="1">
      <c r="A157" s="98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1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7" hidden="1" customHeight="1">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7" hidden="1" customHeight="1">
      <c r="A159" s="984"/>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7" hidden="1" customHeight="1">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7" hidden="1" customHeight="1">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7" hidden="1" customHeight="1">
      <c r="A162" s="98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c r="A163" s="98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12"/>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7" hidden="1" customHeight="1">
      <c r="A164" s="98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1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7" hidden="1" customHeight="1">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7" hidden="1" customHeight="1">
      <c r="A166" s="984"/>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7" hidden="1" customHeight="1">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7" hidden="1" customHeight="1">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7" hidden="1" customHeight="1">
      <c r="A169" s="98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c r="A170" s="98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12"/>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7" hidden="1" customHeight="1">
      <c r="A171" s="98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1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7" hidden="1" customHeight="1">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7" hidden="1" customHeight="1">
      <c r="A173" s="984"/>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7" hidden="1" customHeight="1">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7" hidden="1" customHeight="1">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7" hidden="1" customHeight="1">
      <c r="A176" s="98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c r="A177" s="98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12"/>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7" hidden="1" customHeight="1">
      <c r="A178" s="98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1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7" hidden="1" customHeight="1">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7" hidden="1" customHeight="1">
      <c r="A180" s="984"/>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7" hidden="1" customHeight="1">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7" hidden="1" customHeight="1">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7" hidden="1" customHeight="1">
      <c r="A183" s="98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c r="A184" s="98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12"/>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7" hidden="1" customHeight="1">
      <c r="A185" s="98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1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7" hidden="1" customHeight="1">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c r="A187" s="984"/>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c r="A188" s="984"/>
      <c r="B188" s="238"/>
      <c r="C188" s="237"/>
      <c r="D188" s="238"/>
      <c r="E188" s="175" t="s">
        <v>752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c r="A189" s="98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c r="A190" s="984"/>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c r="A191" s="984"/>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c r="A192" s="984"/>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298</v>
      </c>
      <c r="AF192" s="184"/>
      <c r="AG192" s="184"/>
      <c r="AH192" s="185"/>
      <c r="AI192" s="200" t="s">
        <v>320</v>
      </c>
      <c r="AJ192" s="184"/>
      <c r="AK192" s="184"/>
      <c r="AL192" s="185"/>
      <c r="AM192" s="200" t="s">
        <v>607</v>
      </c>
      <c r="AN192" s="184"/>
      <c r="AO192" s="184"/>
      <c r="AP192" s="185"/>
      <c r="AQ192" s="252" t="s">
        <v>183</v>
      </c>
      <c r="AR192" s="253"/>
      <c r="AS192" s="253"/>
      <c r="AT192" s="254"/>
      <c r="AU192" s="264" t="s">
        <v>199</v>
      </c>
      <c r="AV192" s="264"/>
      <c r="AW192" s="264"/>
      <c r="AX192" s="265"/>
      <c r="AY192">
        <f>COUNTA($G$194)</f>
        <v>0</v>
      </c>
    </row>
    <row r="193" spans="1:51" ht="18.75" hidden="1" customHeight="1">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c r="A196" s="984"/>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298</v>
      </c>
      <c r="AF196" s="184"/>
      <c r="AG196" s="184"/>
      <c r="AH196" s="185"/>
      <c r="AI196" s="200" t="s">
        <v>320</v>
      </c>
      <c r="AJ196" s="184"/>
      <c r="AK196" s="184"/>
      <c r="AL196" s="185"/>
      <c r="AM196" s="200" t="s">
        <v>607</v>
      </c>
      <c r="AN196" s="184"/>
      <c r="AO196" s="184"/>
      <c r="AP196" s="185"/>
      <c r="AQ196" s="252" t="s">
        <v>183</v>
      </c>
      <c r="AR196" s="253"/>
      <c r="AS196" s="253"/>
      <c r="AT196" s="254"/>
      <c r="AU196" s="264" t="s">
        <v>199</v>
      </c>
      <c r="AV196" s="264"/>
      <c r="AW196" s="264"/>
      <c r="AX196" s="265"/>
      <c r="AY196">
        <f>COUNTA($G$198)</f>
        <v>0</v>
      </c>
    </row>
    <row r="197" spans="1:51" ht="18.75" hidden="1" customHeight="1">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c r="A200" s="984"/>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298</v>
      </c>
      <c r="AF200" s="184"/>
      <c r="AG200" s="184"/>
      <c r="AH200" s="185"/>
      <c r="AI200" s="200" t="s">
        <v>320</v>
      </c>
      <c r="AJ200" s="184"/>
      <c r="AK200" s="184"/>
      <c r="AL200" s="185"/>
      <c r="AM200" s="200" t="s">
        <v>607</v>
      </c>
      <c r="AN200" s="184"/>
      <c r="AO200" s="184"/>
      <c r="AP200" s="185"/>
      <c r="AQ200" s="252" t="s">
        <v>183</v>
      </c>
      <c r="AR200" s="253"/>
      <c r="AS200" s="253"/>
      <c r="AT200" s="254"/>
      <c r="AU200" s="264" t="s">
        <v>199</v>
      </c>
      <c r="AV200" s="264"/>
      <c r="AW200" s="264"/>
      <c r="AX200" s="265"/>
      <c r="AY200">
        <f>COUNTA($G$202)</f>
        <v>0</v>
      </c>
    </row>
    <row r="201" spans="1:51" ht="18.75" hidden="1" customHeight="1">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c r="A204" s="984"/>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298</v>
      </c>
      <c r="AF204" s="184"/>
      <c r="AG204" s="184"/>
      <c r="AH204" s="185"/>
      <c r="AI204" s="200" t="s">
        <v>320</v>
      </c>
      <c r="AJ204" s="184"/>
      <c r="AK204" s="184"/>
      <c r="AL204" s="185"/>
      <c r="AM204" s="200" t="s">
        <v>607</v>
      </c>
      <c r="AN204" s="184"/>
      <c r="AO204" s="184"/>
      <c r="AP204" s="185"/>
      <c r="AQ204" s="252" t="s">
        <v>183</v>
      </c>
      <c r="AR204" s="253"/>
      <c r="AS204" s="253"/>
      <c r="AT204" s="254"/>
      <c r="AU204" s="264" t="s">
        <v>199</v>
      </c>
      <c r="AV204" s="264"/>
      <c r="AW204" s="264"/>
      <c r="AX204" s="265"/>
      <c r="AY204">
        <f>COUNTA($G$206)</f>
        <v>0</v>
      </c>
    </row>
    <row r="205" spans="1:51" ht="18.75" hidden="1" customHeight="1">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c r="A208" s="984"/>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298</v>
      </c>
      <c r="AF208" s="184"/>
      <c r="AG208" s="184"/>
      <c r="AH208" s="185"/>
      <c r="AI208" s="200" t="s">
        <v>320</v>
      </c>
      <c r="AJ208" s="184"/>
      <c r="AK208" s="184"/>
      <c r="AL208" s="185"/>
      <c r="AM208" s="200" t="s">
        <v>607</v>
      </c>
      <c r="AN208" s="184"/>
      <c r="AO208" s="184"/>
      <c r="AP208" s="185"/>
      <c r="AQ208" s="252" t="s">
        <v>183</v>
      </c>
      <c r="AR208" s="253"/>
      <c r="AS208" s="253"/>
      <c r="AT208" s="254"/>
      <c r="AU208" s="264" t="s">
        <v>199</v>
      </c>
      <c r="AV208" s="264"/>
      <c r="AW208" s="264"/>
      <c r="AX208" s="265"/>
      <c r="AY208">
        <f>COUNTA($G$210)</f>
        <v>0</v>
      </c>
    </row>
    <row r="209" spans="1:51" ht="18.75" hidden="1" customHeight="1">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7" hidden="1" customHeight="1">
      <c r="A212" s="984"/>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7" hidden="1" customHeight="1">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7" hidden="1" customHeight="1">
      <c r="A214" s="984"/>
      <c r="B214" s="238"/>
      <c r="C214" s="237"/>
      <c r="D214" s="238"/>
      <c r="E214" s="237"/>
      <c r="F214" s="299"/>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7" hidden="1" customHeight="1">
      <c r="A215" s="984"/>
      <c r="B215" s="238"/>
      <c r="C215" s="237"/>
      <c r="D215" s="238"/>
      <c r="E215" s="237"/>
      <c r="F215" s="299"/>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c r="A216" s="984"/>
      <c r="B216" s="238"/>
      <c r="C216" s="237"/>
      <c r="D216" s="238"/>
      <c r="E216" s="237"/>
      <c r="F216" s="299"/>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7" hidden="1" customHeight="1">
      <c r="A217" s="984"/>
      <c r="B217" s="238"/>
      <c r="C217" s="237"/>
      <c r="D217" s="238"/>
      <c r="E217" s="237"/>
      <c r="F217" s="299"/>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7" hidden="1" customHeight="1">
      <c r="A218" s="984"/>
      <c r="B218" s="238"/>
      <c r="C218" s="237"/>
      <c r="D218" s="238"/>
      <c r="E218" s="237"/>
      <c r="F218" s="299"/>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7" hidden="1" customHeight="1">
      <c r="A219" s="984"/>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7" hidden="1" customHeight="1">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7" hidden="1" customHeight="1">
      <c r="A221" s="984"/>
      <c r="B221" s="238"/>
      <c r="C221" s="237"/>
      <c r="D221" s="238"/>
      <c r="E221" s="237"/>
      <c r="F221" s="299"/>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7" hidden="1" customHeight="1">
      <c r="A222" s="984"/>
      <c r="B222" s="238"/>
      <c r="C222" s="237"/>
      <c r="D222" s="238"/>
      <c r="E222" s="237"/>
      <c r="F222" s="299"/>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c r="A223" s="984"/>
      <c r="B223" s="238"/>
      <c r="C223" s="237"/>
      <c r="D223" s="238"/>
      <c r="E223" s="237"/>
      <c r="F223" s="299"/>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7" hidden="1" customHeight="1">
      <c r="A224" s="984"/>
      <c r="B224" s="238"/>
      <c r="C224" s="237"/>
      <c r="D224" s="238"/>
      <c r="E224" s="237"/>
      <c r="F224" s="299"/>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7" hidden="1" customHeight="1">
      <c r="A225" s="984"/>
      <c r="B225" s="238"/>
      <c r="C225" s="237"/>
      <c r="D225" s="238"/>
      <c r="E225" s="237"/>
      <c r="F225" s="299"/>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7" hidden="1" customHeight="1">
      <c r="A226" s="984"/>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7" hidden="1" customHeight="1">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7" hidden="1" customHeight="1">
      <c r="A228" s="984"/>
      <c r="B228" s="238"/>
      <c r="C228" s="237"/>
      <c r="D228" s="238"/>
      <c r="E228" s="237"/>
      <c r="F228" s="299"/>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7" hidden="1" customHeight="1">
      <c r="A229" s="984"/>
      <c r="B229" s="238"/>
      <c r="C229" s="237"/>
      <c r="D229" s="238"/>
      <c r="E229" s="237"/>
      <c r="F229" s="299"/>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c r="A230" s="984"/>
      <c r="B230" s="238"/>
      <c r="C230" s="237"/>
      <c r="D230" s="238"/>
      <c r="E230" s="237"/>
      <c r="F230" s="299"/>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7" hidden="1" customHeight="1">
      <c r="A231" s="984"/>
      <c r="B231" s="238"/>
      <c r="C231" s="237"/>
      <c r="D231" s="238"/>
      <c r="E231" s="237"/>
      <c r="F231" s="299"/>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7" hidden="1" customHeight="1">
      <c r="A232" s="984"/>
      <c r="B232" s="238"/>
      <c r="C232" s="237"/>
      <c r="D232" s="238"/>
      <c r="E232" s="237"/>
      <c r="F232" s="299"/>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7" hidden="1" customHeight="1">
      <c r="A233" s="984"/>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7" hidden="1" customHeight="1">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7" hidden="1" customHeight="1">
      <c r="A235" s="984"/>
      <c r="B235" s="238"/>
      <c r="C235" s="237"/>
      <c r="D235" s="238"/>
      <c r="E235" s="237"/>
      <c r="F235" s="299"/>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7" hidden="1" customHeight="1">
      <c r="A236" s="984"/>
      <c r="B236" s="238"/>
      <c r="C236" s="237"/>
      <c r="D236" s="238"/>
      <c r="E236" s="237"/>
      <c r="F236" s="299"/>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c r="A237" s="984"/>
      <c r="B237" s="238"/>
      <c r="C237" s="237"/>
      <c r="D237" s="238"/>
      <c r="E237" s="237"/>
      <c r="F237" s="299"/>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7" hidden="1" customHeight="1">
      <c r="A238" s="984"/>
      <c r="B238" s="238"/>
      <c r="C238" s="237"/>
      <c r="D238" s="238"/>
      <c r="E238" s="237"/>
      <c r="F238" s="299"/>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7" hidden="1" customHeight="1">
      <c r="A239" s="984"/>
      <c r="B239" s="238"/>
      <c r="C239" s="237"/>
      <c r="D239" s="238"/>
      <c r="E239" s="237"/>
      <c r="F239" s="299"/>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7" hidden="1" customHeight="1">
      <c r="A240" s="984"/>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7" hidden="1" customHeight="1">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7" hidden="1" customHeight="1">
      <c r="A242" s="984"/>
      <c r="B242" s="238"/>
      <c r="C242" s="237"/>
      <c r="D242" s="238"/>
      <c r="E242" s="237"/>
      <c r="F242" s="299"/>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7" hidden="1" customHeight="1">
      <c r="A243" s="984"/>
      <c r="B243" s="238"/>
      <c r="C243" s="237"/>
      <c r="D243" s="238"/>
      <c r="E243" s="237"/>
      <c r="F243" s="299"/>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c r="A244" s="984"/>
      <c r="B244" s="238"/>
      <c r="C244" s="237"/>
      <c r="D244" s="238"/>
      <c r="E244" s="237"/>
      <c r="F244" s="299"/>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7" hidden="1" customHeight="1">
      <c r="A245" s="984"/>
      <c r="B245" s="238"/>
      <c r="C245" s="237"/>
      <c r="D245" s="238"/>
      <c r="E245" s="237"/>
      <c r="F245" s="299"/>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7" hidden="1" customHeight="1">
      <c r="A246" s="984"/>
      <c r="B246" s="238"/>
      <c r="C246" s="237"/>
      <c r="D246" s="238"/>
      <c r="E246" s="300"/>
      <c r="F246" s="301"/>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c r="A247" s="984"/>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c r="A249" s="98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c r="A250" s="984"/>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c r="A251" s="984"/>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c r="A252" s="984"/>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298</v>
      </c>
      <c r="AF252" s="184"/>
      <c r="AG252" s="184"/>
      <c r="AH252" s="185"/>
      <c r="AI252" s="200" t="s">
        <v>320</v>
      </c>
      <c r="AJ252" s="184"/>
      <c r="AK252" s="184"/>
      <c r="AL252" s="185"/>
      <c r="AM252" s="200" t="s">
        <v>607</v>
      </c>
      <c r="AN252" s="184"/>
      <c r="AO252" s="184"/>
      <c r="AP252" s="185"/>
      <c r="AQ252" s="252" t="s">
        <v>183</v>
      </c>
      <c r="AR252" s="253"/>
      <c r="AS252" s="253"/>
      <c r="AT252" s="254"/>
      <c r="AU252" s="264" t="s">
        <v>199</v>
      </c>
      <c r="AV252" s="264"/>
      <c r="AW252" s="264"/>
      <c r="AX252" s="265"/>
      <c r="AY252">
        <f>COUNTA($G$254)</f>
        <v>0</v>
      </c>
    </row>
    <row r="253" spans="1:51" ht="18.75" hidden="1" customHeight="1">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c r="A256" s="984"/>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298</v>
      </c>
      <c r="AF256" s="184"/>
      <c r="AG256" s="184"/>
      <c r="AH256" s="185"/>
      <c r="AI256" s="200" t="s">
        <v>320</v>
      </c>
      <c r="AJ256" s="184"/>
      <c r="AK256" s="184"/>
      <c r="AL256" s="185"/>
      <c r="AM256" s="200" t="s">
        <v>607</v>
      </c>
      <c r="AN256" s="184"/>
      <c r="AO256" s="184"/>
      <c r="AP256" s="185"/>
      <c r="AQ256" s="252" t="s">
        <v>183</v>
      </c>
      <c r="AR256" s="253"/>
      <c r="AS256" s="253"/>
      <c r="AT256" s="254"/>
      <c r="AU256" s="264" t="s">
        <v>199</v>
      </c>
      <c r="AV256" s="264"/>
      <c r="AW256" s="264"/>
      <c r="AX256" s="265"/>
      <c r="AY256">
        <f>COUNTA($G$258)</f>
        <v>0</v>
      </c>
    </row>
    <row r="257" spans="1:51" ht="18.75" hidden="1" customHeight="1">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c r="A260" s="984"/>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298</v>
      </c>
      <c r="AF260" s="184"/>
      <c r="AG260" s="184"/>
      <c r="AH260" s="185"/>
      <c r="AI260" s="200" t="s">
        <v>320</v>
      </c>
      <c r="AJ260" s="184"/>
      <c r="AK260" s="184"/>
      <c r="AL260" s="185"/>
      <c r="AM260" s="200" t="s">
        <v>607</v>
      </c>
      <c r="AN260" s="184"/>
      <c r="AO260" s="184"/>
      <c r="AP260" s="185"/>
      <c r="AQ260" s="252" t="s">
        <v>183</v>
      </c>
      <c r="AR260" s="253"/>
      <c r="AS260" s="253"/>
      <c r="AT260" s="254"/>
      <c r="AU260" s="264" t="s">
        <v>199</v>
      </c>
      <c r="AV260" s="264"/>
      <c r="AW260" s="264"/>
      <c r="AX260" s="265"/>
      <c r="AY260">
        <f>COUNTA($G$262)</f>
        <v>0</v>
      </c>
    </row>
    <row r="261" spans="1:51" ht="18.75" hidden="1" customHeight="1">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c r="A264" s="984"/>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298</v>
      </c>
      <c r="AF264" s="184"/>
      <c r="AG264" s="184"/>
      <c r="AH264" s="185"/>
      <c r="AI264" s="200" t="s">
        <v>320</v>
      </c>
      <c r="AJ264" s="184"/>
      <c r="AK264" s="184"/>
      <c r="AL264" s="185"/>
      <c r="AM264" s="200" t="s">
        <v>607</v>
      </c>
      <c r="AN264" s="184"/>
      <c r="AO264" s="184"/>
      <c r="AP264" s="185"/>
      <c r="AQ264" s="200" t="s">
        <v>183</v>
      </c>
      <c r="AR264" s="184"/>
      <c r="AS264" s="184"/>
      <c r="AT264" s="185"/>
      <c r="AU264" s="161" t="s">
        <v>199</v>
      </c>
      <c r="AV264" s="161"/>
      <c r="AW264" s="161"/>
      <c r="AX264" s="162"/>
      <c r="AY264">
        <f>COUNTA($G$266)</f>
        <v>0</v>
      </c>
    </row>
    <row r="265" spans="1:51" ht="18.75" hidden="1" customHeight="1">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c r="A268" s="984"/>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298</v>
      </c>
      <c r="AF268" s="184"/>
      <c r="AG268" s="184"/>
      <c r="AH268" s="185"/>
      <c r="AI268" s="200" t="s">
        <v>320</v>
      </c>
      <c r="AJ268" s="184"/>
      <c r="AK268" s="184"/>
      <c r="AL268" s="185"/>
      <c r="AM268" s="200" t="s">
        <v>607</v>
      </c>
      <c r="AN268" s="184"/>
      <c r="AO268" s="184"/>
      <c r="AP268" s="185"/>
      <c r="AQ268" s="252" t="s">
        <v>183</v>
      </c>
      <c r="AR268" s="253"/>
      <c r="AS268" s="253"/>
      <c r="AT268" s="254"/>
      <c r="AU268" s="264" t="s">
        <v>199</v>
      </c>
      <c r="AV268" s="264"/>
      <c r="AW268" s="264"/>
      <c r="AX268" s="265"/>
      <c r="AY268">
        <f>COUNTA($G$270)</f>
        <v>0</v>
      </c>
    </row>
    <row r="269" spans="1:51" ht="18.75" hidden="1" customHeight="1">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7" hidden="1" customHeight="1">
      <c r="A272" s="984"/>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7" hidden="1" customHeight="1">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7" hidden="1" customHeight="1">
      <c r="A274" s="984"/>
      <c r="B274" s="238"/>
      <c r="C274" s="237"/>
      <c r="D274" s="238"/>
      <c r="E274" s="237"/>
      <c r="F274" s="299"/>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7" hidden="1" customHeight="1">
      <c r="A275" s="984"/>
      <c r="B275" s="238"/>
      <c r="C275" s="237"/>
      <c r="D275" s="238"/>
      <c r="E275" s="237"/>
      <c r="F275" s="299"/>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c r="A276" s="984"/>
      <c r="B276" s="238"/>
      <c r="C276" s="237"/>
      <c r="D276" s="238"/>
      <c r="E276" s="237"/>
      <c r="F276" s="299"/>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7" hidden="1" customHeight="1">
      <c r="A277" s="984"/>
      <c r="B277" s="238"/>
      <c r="C277" s="237"/>
      <c r="D277" s="238"/>
      <c r="E277" s="237"/>
      <c r="F277" s="299"/>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7" hidden="1" customHeight="1">
      <c r="A278" s="984"/>
      <c r="B278" s="238"/>
      <c r="C278" s="237"/>
      <c r="D278" s="238"/>
      <c r="E278" s="237"/>
      <c r="F278" s="299"/>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7" hidden="1" customHeight="1">
      <c r="A279" s="984"/>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7" hidden="1" customHeight="1">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7" hidden="1" customHeight="1">
      <c r="A281" s="984"/>
      <c r="B281" s="238"/>
      <c r="C281" s="237"/>
      <c r="D281" s="238"/>
      <c r="E281" s="237"/>
      <c r="F281" s="299"/>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7" hidden="1" customHeight="1">
      <c r="A282" s="984"/>
      <c r="B282" s="238"/>
      <c r="C282" s="237"/>
      <c r="D282" s="238"/>
      <c r="E282" s="237"/>
      <c r="F282" s="299"/>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c r="A283" s="984"/>
      <c r="B283" s="238"/>
      <c r="C283" s="237"/>
      <c r="D283" s="238"/>
      <c r="E283" s="237"/>
      <c r="F283" s="299"/>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7" hidden="1" customHeight="1">
      <c r="A284" s="984"/>
      <c r="B284" s="238"/>
      <c r="C284" s="237"/>
      <c r="D284" s="238"/>
      <c r="E284" s="237"/>
      <c r="F284" s="299"/>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7" hidden="1" customHeight="1">
      <c r="A285" s="984"/>
      <c r="B285" s="238"/>
      <c r="C285" s="237"/>
      <c r="D285" s="238"/>
      <c r="E285" s="237"/>
      <c r="F285" s="299"/>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7" hidden="1" customHeight="1">
      <c r="A286" s="984"/>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7" hidden="1" customHeight="1">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7" hidden="1" customHeight="1">
      <c r="A288" s="984"/>
      <c r="B288" s="238"/>
      <c r="C288" s="237"/>
      <c r="D288" s="238"/>
      <c r="E288" s="237"/>
      <c r="F288" s="299"/>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7" hidden="1" customHeight="1">
      <c r="A289" s="984"/>
      <c r="B289" s="238"/>
      <c r="C289" s="237"/>
      <c r="D289" s="238"/>
      <c r="E289" s="237"/>
      <c r="F289" s="299"/>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c r="A290" s="984"/>
      <c r="B290" s="238"/>
      <c r="C290" s="237"/>
      <c r="D290" s="238"/>
      <c r="E290" s="237"/>
      <c r="F290" s="299"/>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7" hidden="1" customHeight="1">
      <c r="A291" s="984"/>
      <c r="B291" s="238"/>
      <c r="C291" s="237"/>
      <c r="D291" s="238"/>
      <c r="E291" s="237"/>
      <c r="F291" s="299"/>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7" hidden="1" customHeight="1">
      <c r="A292" s="984"/>
      <c r="B292" s="238"/>
      <c r="C292" s="237"/>
      <c r="D292" s="238"/>
      <c r="E292" s="237"/>
      <c r="F292" s="299"/>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7" hidden="1" customHeight="1">
      <c r="A293" s="984"/>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7" hidden="1" customHeight="1">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7" hidden="1" customHeight="1">
      <c r="A295" s="984"/>
      <c r="B295" s="238"/>
      <c r="C295" s="237"/>
      <c r="D295" s="238"/>
      <c r="E295" s="237"/>
      <c r="F295" s="299"/>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7" hidden="1" customHeight="1">
      <c r="A296" s="984"/>
      <c r="B296" s="238"/>
      <c r="C296" s="237"/>
      <c r="D296" s="238"/>
      <c r="E296" s="237"/>
      <c r="F296" s="299"/>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c r="A297" s="984"/>
      <c r="B297" s="238"/>
      <c r="C297" s="237"/>
      <c r="D297" s="238"/>
      <c r="E297" s="237"/>
      <c r="F297" s="299"/>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7" hidden="1" customHeight="1">
      <c r="A298" s="984"/>
      <c r="B298" s="238"/>
      <c r="C298" s="237"/>
      <c r="D298" s="238"/>
      <c r="E298" s="237"/>
      <c r="F298" s="299"/>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7" hidden="1" customHeight="1">
      <c r="A299" s="984"/>
      <c r="B299" s="238"/>
      <c r="C299" s="237"/>
      <c r="D299" s="238"/>
      <c r="E299" s="237"/>
      <c r="F299" s="299"/>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7" hidden="1" customHeight="1">
      <c r="A300" s="984"/>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7" hidden="1" customHeight="1">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7" hidden="1" customHeight="1">
      <c r="A302" s="984"/>
      <c r="B302" s="238"/>
      <c r="C302" s="237"/>
      <c r="D302" s="238"/>
      <c r="E302" s="237"/>
      <c r="F302" s="299"/>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7" hidden="1" customHeight="1">
      <c r="A303" s="984"/>
      <c r="B303" s="238"/>
      <c r="C303" s="237"/>
      <c r="D303" s="238"/>
      <c r="E303" s="237"/>
      <c r="F303" s="299"/>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c r="A304" s="984"/>
      <c r="B304" s="238"/>
      <c r="C304" s="237"/>
      <c r="D304" s="238"/>
      <c r="E304" s="237"/>
      <c r="F304" s="299"/>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7" hidden="1" customHeight="1">
      <c r="A305" s="984"/>
      <c r="B305" s="238"/>
      <c r="C305" s="237"/>
      <c r="D305" s="238"/>
      <c r="E305" s="237"/>
      <c r="F305" s="299"/>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7" hidden="1" customHeight="1">
      <c r="A306" s="984"/>
      <c r="B306" s="238"/>
      <c r="C306" s="237"/>
      <c r="D306" s="238"/>
      <c r="E306" s="300"/>
      <c r="F306" s="301"/>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c r="A307" s="984"/>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c r="A310" s="984"/>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c r="A311" s="984"/>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c r="A312" s="984"/>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298</v>
      </c>
      <c r="AF312" s="184"/>
      <c r="AG312" s="184"/>
      <c r="AH312" s="185"/>
      <c r="AI312" s="200" t="s">
        <v>320</v>
      </c>
      <c r="AJ312" s="184"/>
      <c r="AK312" s="184"/>
      <c r="AL312" s="185"/>
      <c r="AM312" s="200" t="s">
        <v>607</v>
      </c>
      <c r="AN312" s="184"/>
      <c r="AO312" s="184"/>
      <c r="AP312" s="185"/>
      <c r="AQ312" s="252" t="s">
        <v>183</v>
      </c>
      <c r="AR312" s="253"/>
      <c r="AS312" s="253"/>
      <c r="AT312" s="254"/>
      <c r="AU312" s="264" t="s">
        <v>199</v>
      </c>
      <c r="AV312" s="264"/>
      <c r="AW312" s="264"/>
      <c r="AX312" s="265"/>
      <c r="AY312">
        <f>COUNTA($G$314)</f>
        <v>0</v>
      </c>
    </row>
    <row r="313" spans="1:51" ht="18.75" hidden="1" customHeight="1">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c r="A316" s="984"/>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298</v>
      </c>
      <c r="AF316" s="184"/>
      <c r="AG316" s="184"/>
      <c r="AH316" s="185"/>
      <c r="AI316" s="200" t="s">
        <v>320</v>
      </c>
      <c r="AJ316" s="184"/>
      <c r="AK316" s="184"/>
      <c r="AL316" s="185"/>
      <c r="AM316" s="200" t="s">
        <v>607</v>
      </c>
      <c r="AN316" s="184"/>
      <c r="AO316" s="184"/>
      <c r="AP316" s="185"/>
      <c r="AQ316" s="252" t="s">
        <v>183</v>
      </c>
      <c r="AR316" s="253"/>
      <c r="AS316" s="253"/>
      <c r="AT316" s="254"/>
      <c r="AU316" s="264" t="s">
        <v>199</v>
      </c>
      <c r="AV316" s="264"/>
      <c r="AW316" s="264"/>
      <c r="AX316" s="265"/>
      <c r="AY316">
        <f>COUNTA($G$318)</f>
        <v>0</v>
      </c>
    </row>
    <row r="317" spans="1:51" ht="18.75" hidden="1" customHeight="1">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c r="A320" s="984"/>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298</v>
      </c>
      <c r="AF320" s="184"/>
      <c r="AG320" s="184"/>
      <c r="AH320" s="185"/>
      <c r="AI320" s="200" t="s">
        <v>320</v>
      </c>
      <c r="AJ320" s="184"/>
      <c r="AK320" s="184"/>
      <c r="AL320" s="185"/>
      <c r="AM320" s="200" t="s">
        <v>607</v>
      </c>
      <c r="AN320" s="184"/>
      <c r="AO320" s="184"/>
      <c r="AP320" s="185"/>
      <c r="AQ320" s="252" t="s">
        <v>183</v>
      </c>
      <c r="AR320" s="253"/>
      <c r="AS320" s="253"/>
      <c r="AT320" s="254"/>
      <c r="AU320" s="264" t="s">
        <v>199</v>
      </c>
      <c r="AV320" s="264"/>
      <c r="AW320" s="264"/>
      <c r="AX320" s="265"/>
      <c r="AY320">
        <f>COUNTA($G$322)</f>
        <v>0</v>
      </c>
    </row>
    <row r="321" spans="1:51" ht="18.75" hidden="1" customHeight="1">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c r="A324" s="984"/>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298</v>
      </c>
      <c r="AF324" s="184"/>
      <c r="AG324" s="184"/>
      <c r="AH324" s="185"/>
      <c r="AI324" s="200" t="s">
        <v>320</v>
      </c>
      <c r="AJ324" s="184"/>
      <c r="AK324" s="184"/>
      <c r="AL324" s="185"/>
      <c r="AM324" s="200" t="s">
        <v>607</v>
      </c>
      <c r="AN324" s="184"/>
      <c r="AO324" s="184"/>
      <c r="AP324" s="185"/>
      <c r="AQ324" s="252" t="s">
        <v>183</v>
      </c>
      <c r="AR324" s="253"/>
      <c r="AS324" s="253"/>
      <c r="AT324" s="254"/>
      <c r="AU324" s="264" t="s">
        <v>199</v>
      </c>
      <c r="AV324" s="264"/>
      <c r="AW324" s="264"/>
      <c r="AX324" s="265"/>
      <c r="AY324">
        <f>COUNTA($G$326)</f>
        <v>0</v>
      </c>
    </row>
    <row r="325" spans="1:51" ht="18.75" hidden="1" customHeight="1">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c r="A328" s="984"/>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298</v>
      </c>
      <c r="AF328" s="184"/>
      <c r="AG328" s="184"/>
      <c r="AH328" s="185"/>
      <c r="AI328" s="200" t="s">
        <v>320</v>
      </c>
      <c r="AJ328" s="184"/>
      <c r="AK328" s="184"/>
      <c r="AL328" s="185"/>
      <c r="AM328" s="200" t="s">
        <v>607</v>
      </c>
      <c r="AN328" s="184"/>
      <c r="AO328" s="184"/>
      <c r="AP328" s="185"/>
      <c r="AQ328" s="252" t="s">
        <v>183</v>
      </c>
      <c r="AR328" s="253"/>
      <c r="AS328" s="253"/>
      <c r="AT328" s="254"/>
      <c r="AU328" s="264" t="s">
        <v>199</v>
      </c>
      <c r="AV328" s="264"/>
      <c r="AW328" s="264"/>
      <c r="AX328" s="265"/>
      <c r="AY328">
        <f>COUNTA($G$330)</f>
        <v>0</v>
      </c>
    </row>
    <row r="329" spans="1:51" ht="18.75" hidden="1" customHeight="1">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7" hidden="1" customHeight="1">
      <c r="A332" s="984"/>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7" hidden="1" customHeight="1">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7" hidden="1" customHeight="1">
      <c r="A334" s="984"/>
      <c r="B334" s="238"/>
      <c r="C334" s="237"/>
      <c r="D334" s="238"/>
      <c r="E334" s="237"/>
      <c r="F334" s="299"/>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7" hidden="1" customHeight="1">
      <c r="A335" s="984"/>
      <c r="B335" s="238"/>
      <c r="C335" s="237"/>
      <c r="D335" s="238"/>
      <c r="E335" s="237"/>
      <c r="F335" s="299"/>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c r="A336" s="984"/>
      <c r="B336" s="238"/>
      <c r="C336" s="237"/>
      <c r="D336" s="238"/>
      <c r="E336" s="237"/>
      <c r="F336" s="299"/>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7" hidden="1" customHeight="1">
      <c r="A337" s="984"/>
      <c r="B337" s="238"/>
      <c r="C337" s="237"/>
      <c r="D337" s="238"/>
      <c r="E337" s="237"/>
      <c r="F337" s="299"/>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7" hidden="1" customHeight="1">
      <c r="A338" s="984"/>
      <c r="B338" s="238"/>
      <c r="C338" s="237"/>
      <c r="D338" s="238"/>
      <c r="E338" s="237"/>
      <c r="F338" s="299"/>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7" hidden="1" customHeight="1">
      <c r="A339" s="984"/>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7" hidden="1" customHeight="1">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7" hidden="1" customHeight="1">
      <c r="A341" s="984"/>
      <c r="B341" s="238"/>
      <c r="C341" s="237"/>
      <c r="D341" s="238"/>
      <c r="E341" s="237"/>
      <c r="F341" s="299"/>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7" hidden="1" customHeight="1">
      <c r="A342" s="984"/>
      <c r="B342" s="238"/>
      <c r="C342" s="237"/>
      <c r="D342" s="238"/>
      <c r="E342" s="237"/>
      <c r="F342" s="299"/>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c r="A343" s="984"/>
      <c r="B343" s="238"/>
      <c r="C343" s="237"/>
      <c r="D343" s="238"/>
      <c r="E343" s="237"/>
      <c r="F343" s="299"/>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7" hidden="1" customHeight="1">
      <c r="A344" s="984"/>
      <c r="B344" s="238"/>
      <c r="C344" s="237"/>
      <c r="D344" s="238"/>
      <c r="E344" s="237"/>
      <c r="F344" s="299"/>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7" hidden="1" customHeight="1">
      <c r="A345" s="984"/>
      <c r="B345" s="238"/>
      <c r="C345" s="237"/>
      <c r="D345" s="238"/>
      <c r="E345" s="237"/>
      <c r="F345" s="299"/>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7" hidden="1" customHeight="1">
      <c r="A346" s="984"/>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7" hidden="1" customHeight="1">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7" hidden="1" customHeight="1">
      <c r="A348" s="984"/>
      <c r="B348" s="238"/>
      <c r="C348" s="237"/>
      <c r="D348" s="238"/>
      <c r="E348" s="237"/>
      <c r="F348" s="299"/>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7" hidden="1" customHeight="1">
      <c r="A349" s="984"/>
      <c r="B349" s="238"/>
      <c r="C349" s="237"/>
      <c r="D349" s="238"/>
      <c r="E349" s="237"/>
      <c r="F349" s="299"/>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c r="A350" s="984"/>
      <c r="B350" s="238"/>
      <c r="C350" s="237"/>
      <c r="D350" s="238"/>
      <c r="E350" s="237"/>
      <c r="F350" s="299"/>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7" hidden="1" customHeight="1">
      <c r="A351" s="984"/>
      <c r="B351" s="238"/>
      <c r="C351" s="237"/>
      <c r="D351" s="238"/>
      <c r="E351" s="237"/>
      <c r="F351" s="299"/>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7" hidden="1" customHeight="1">
      <c r="A352" s="984"/>
      <c r="B352" s="238"/>
      <c r="C352" s="237"/>
      <c r="D352" s="238"/>
      <c r="E352" s="237"/>
      <c r="F352" s="299"/>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7" hidden="1" customHeight="1">
      <c r="A353" s="984"/>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7" hidden="1" customHeight="1">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7" hidden="1" customHeight="1">
      <c r="A355" s="984"/>
      <c r="B355" s="238"/>
      <c r="C355" s="237"/>
      <c r="D355" s="238"/>
      <c r="E355" s="237"/>
      <c r="F355" s="299"/>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7" hidden="1" customHeight="1">
      <c r="A356" s="984"/>
      <c r="B356" s="238"/>
      <c r="C356" s="237"/>
      <c r="D356" s="238"/>
      <c r="E356" s="237"/>
      <c r="F356" s="299"/>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c r="A357" s="984"/>
      <c r="B357" s="238"/>
      <c r="C357" s="237"/>
      <c r="D357" s="238"/>
      <c r="E357" s="237"/>
      <c r="F357" s="299"/>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7" hidden="1" customHeight="1">
      <c r="A358" s="984"/>
      <c r="B358" s="238"/>
      <c r="C358" s="237"/>
      <c r="D358" s="238"/>
      <c r="E358" s="237"/>
      <c r="F358" s="299"/>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7" hidden="1" customHeight="1">
      <c r="A359" s="984"/>
      <c r="B359" s="238"/>
      <c r="C359" s="237"/>
      <c r="D359" s="238"/>
      <c r="E359" s="237"/>
      <c r="F359" s="299"/>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7" hidden="1" customHeight="1">
      <c r="A360" s="984"/>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7" hidden="1" customHeight="1">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7" hidden="1" customHeight="1">
      <c r="A362" s="984"/>
      <c r="B362" s="238"/>
      <c r="C362" s="237"/>
      <c r="D362" s="238"/>
      <c r="E362" s="237"/>
      <c r="F362" s="299"/>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7" hidden="1" customHeight="1">
      <c r="A363" s="984"/>
      <c r="B363" s="238"/>
      <c r="C363" s="237"/>
      <c r="D363" s="238"/>
      <c r="E363" s="237"/>
      <c r="F363" s="299"/>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c r="A364" s="984"/>
      <c r="B364" s="238"/>
      <c r="C364" s="237"/>
      <c r="D364" s="238"/>
      <c r="E364" s="237"/>
      <c r="F364" s="299"/>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7" hidden="1" customHeight="1">
      <c r="A365" s="984"/>
      <c r="B365" s="238"/>
      <c r="C365" s="237"/>
      <c r="D365" s="238"/>
      <c r="E365" s="237"/>
      <c r="F365" s="299"/>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7" hidden="1" customHeight="1">
      <c r="A366" s="984"/>
      <c r="B366" s="238"/>
      <c r="C366" s="237"/>
      <c r="D366" s="238"/>
      <c r="E366" s="300"/>
      <c r="F366" s="301"/>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c r="A367" s="984"/>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c r="A369" s="98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c r="A370" s="984"/>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c r="A371" s="984"/>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c r="A372" s="984"/>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298</v>
      </c>
      <c r="AF372" s="184"/>
      <c r="AG372" s="184"/>
      <c r="AH372" s="185"/>
      <c r="AI372" s="200" t="s">
        <v>320</v>
      </c>
      <c r="AJ372" s="184"/>
      <c r="AK372" s="184"/>
      <c r="AL372" s="185"/>
      <c r="AM372" s="200" t="s">
        <v>607</v>
      </c>
      <c r="AN372" s="184"/>
      <c r="AO372" s="184"/>
      <c r="AP372" s="185"/>
      <c r="AQ372" s="252" t="s">
        <v>183</v>
      </c>
      <c r="AR372" s="253"/>
      <c r="AS372" s="253"/>
      <c r="AT372" s="254"/>
      <c r="AU372" s="264" t="s">
        <v>199</v>
      </c>
      <c r="AV372" s="264"/>
      <c r="AW372" s="264"/>
      <c r="AX372" s="265"/>
      <c r="AY372">
        <f>COUNTA($G$374)</f>
        <v>0</v>
      </c>
    </row>
    <row r="373" spans="1:51" ht="18.75" hidden="1" customHeight="1">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c r="A376" s="984"/>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298</v>
      </c>
      <c r="AF376" s="184"/>
      <c r="AG376" s="184"/>
      <c r="AH376" s="185"/>
      <c r="AI376" s="200" t="s">
        <v>320</v>
      </c>
      <c r="AJ376" s="184"/>
      <c r="AK376" s="184"/>
      <c r="AL376" s="185"/>
      <c r="AM376" s="200" t="s">
        <v>607</v>
      </c>
      <c r="AN376" s="184"/>
      <c r="AO376" s="184"/>
      <c r="AP376" s="185"/>
      <c r="AQ376" s="252" t="s">
        <v>183</v>
      </c>
      <c r="AR376" s="253"/>
      <c r="AS376" s="253"/>
      <c r="AT376" s="254"/>
      <c r="AU376" s="264" t="s">
        <v>199</v>
      </c>
      <c r="AV376" s="264"/>
      <c r="AW376" s="264"/>
      <c r="AX376" s="265"/>
      <c r="AY376">
        <f>COUNTA($G$378)</f>
        <v>0</v>
      </c>
    </row>
    <row r="377" spans="1:51" ht="18.75" hidden="1" customHeight="1">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c r="A380" s="984"/>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298</v>
      </c>
      <c r="AF380" s="184"/>
      <c r="AG380" s="184"/>
      <c r="AH380" s="185"/>
      <c r="AI380" s="200" t="s">
        <v>320</v>
      </c>
      <c r="AJ380" s="184"/>
      <c r="AK380" s="184"/>
      <c r="AL380" s="185"/>
      <c r="AM380" s="200" t="s">
        <v>607</v>
      </c>
      <c r="AN380" s="184"/>
      <c r="AO380" s="184"/>
      <c r="AP380" s="185"/>
      <c r="AQ380" s="252" t="s">
        <v>183</v>
      </c>
      <c r="AR380" s="253"/>
      <c r="AS380" s="253"/>
      <c r="AT380" s="254"/>
      <c r="AU380" s="264" t="s">
        <v>199</v>
      </c>
      <c r="AV380" s="264"/>
      <c r="AW380" s="264"/>
      <c r="AX380" s="265"/>
      <c r="AY380">
        <f>COUNTA($G$382)</f>
        <v>0</v>
      </c>
    </row>
    <row r="381" spans="1:51" ht="18.75" hidden="1" customHeight="1">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c r="A384" s="984"/>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298</v>
      </c>
      <c r="AF384" s="184"/>
      <c r="AG384" s="184"/>
      <c r="AH384" s="185"/>
      <c r="AI384" s="200" t="s">
        <v>320</v>
      </c>
      <c r="AJ384" s="184"/>
      <c r="AK384" s="184"/>
      <c r="AL384" s="185"/>
      <c r="AM384" s="200" t="s">
        <v>607</v>
      </c>
      <c r="AN384" s="184"/>
      <c r="AO384" s="184"/>
      <c r="AP384" s="185"/>
      <c r="AQ384" s="252" t="s">
        <v>183</v>
      </c>
      <c r="AR384" s="253"/>
      <c r="AS384" s="253"/>
      <c r="AT384" s="254"/>
      <c r="AU384" s="264" t="s">
        <v>199</v>
      </c>
      <c r="AV384" s="264"/>
      <c r="AW384" s="264"/>
      <c r="AX384" s="265"/>
      <c r="AY384">
        <f>COUNTA($G$386)</f>
        <v>0</v>
      </c>
    </row>
    <row r="385" spans="1:51" ht="18.75" hidden="1" customHeight="1">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c r="A388" s="984"/>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298</v>
      </c>
      <c r="AF388" s="184"/>
      <c r="AG388" s="184"/>
      <c r="AH388" s="185"/>
      <c r="AI388" s="200" t="s">
        <v>320</v>
      </c>
      <c r="AJ388" s="184"/>
      <c r="AK388" s="184"/>
      <c r="AL388" s="185"/>
      <c r="AM388" s="200" t="s">
        <v>607</v>
      </c>
      <c r="AN388" s="184"/>
      <c r="AO388" s="184"/>
      <c r="AP388" s="185"/>
      <c r="AQ388" s="252" t="s">
        <v>183</v>
      </c>
      <c r="AR388" s="253"/>
      <c r="AS388" s="253"/>
      <c r="AT388" s="254"/>
      <c r="AU388" s="264" t="s">
        <v>199</v>
      </c>
      <c r="AV388" s="264"/>
      <c r="AW388" s="264"/>
      <c r="AX388" s="265"/>
      <c r="AY388">
        <f>COUNTA($G$390)</f>
        <v>0</v>
      </c>
    </row>
    <row r="389" spans="1:51" ht="18.75" hidden="1" customHeight="1">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7" hidden="1" customHeight="1">
      <c r="A392" s="984"/>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7" hidden="1" customHeight="1">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7" hidden="1" customHeight="1">
      <c r="A394" s="984"/>
      <c r="B394" s="238"/>
      <c r="C394" s="237"/>
      <c r="D394" s="238"/>
      <c r="E394" s="237"/>
      <c r="F394" s="299"/>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7" hidden="1" customHeight="1">
      <c r="A395" s="984"/>
      <c r="B395" s="238"/>
      <c r="C395" s="237"/>
      <c r="D395" s="238"/>
      <c r="E395" s="237"/>
      <c r="F395" s="299"/>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c r="A396" s="984"/>
      <c r="B396" s="238"/>
      <c r="C396" s="237"/>
      <c r="D396" s="238"/>
      <c r="E396" s="237"/>
      <c r="F396" s="299"/>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7" hidden="1" customHeight="1">
      <c r="A397" s="984"/>
      <c r="B397" s="238"/>
      <c r="C397" s="237"/>
      <c r="D397" s="238"/>
      <c r="E397" s="237"/>
      <c r="F397" s="299"/>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7" hidden="1" customHeight="1">
      <c r="A398" s="984"/>
      <c r="B398" s="238"/>
      <c r="C398" s="237"/>
      <c r="D398" s="238"/>
      <c r="E398" s="237"/>
      <c r="F398" s="299"/>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7" hidden="1" customHeight="1">
      <c r="A399" s="984"/>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7" hidden="1" customHeight="1">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7" hidden="1" customHeight="1">
      <c r="A401" s="984"/>
      <c r="B401" s="238"/>
      <c r="C401" s="237"/>
      <c r="D401" s="238"/>
      <c r="E401" s="237"/>
      <c r="F401" s="299"/>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7" hidden="1" customHeight="1">
      <c r="A402" s="984"/>
      <c r="B402" s="238"/>
      <c r="C402" s="237"/>
      <c r="D402" s="238"/>
      <c r="E402" s="237"/>
      <c r="F402" s="299"/>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c r="A403" s="984"/>
      <c r="B403" s="238"/>
      <c r="C403" s="237"/>
      <c r="D403" s="238"/>
      <c r="E403" s="237"/>
      <c r="F403" s="299"/>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7" hidden="1" customHeight="1">
      <c r="A404" s="984"/>
      <c r="B404" s="238"/>
      <c r="C404" s="237"/>
      <c r="D404" s="238"/>
      <c r="E404" s="237"/>
      <c r="F404" s="299"/>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7" hidden="1" customHeight="1">
      <c r="A405" s="984"/>
      <c r="B405" s="238"/>
      <c r="C405" s="237"/>
      <c r="D405" s="238"/>
      <c r="E405" s="237"/>
      <c r="F405" s="299"/>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7" hidden="1" customHeight="1">
      <c r="A406" s="984"/>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7" hidden="1" customHeight="1">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7" hidden="1" customHeight="1">
      <c r="A408" s="984"/>
      <c r="B408" s="238"/>
      <c r="C408" s="237"/>
      <c r="D408" s="238"/>
      <c r="E408" s="237"/>
      <c r="F408" s="299"/>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7" hidden="1" customHeight="1">
      <c r="A409" s="984"/>
      <c r="B409" s="238"/>
      <c r="C409" s="237"/>
      <c r="D409" s="238"/>
      <c r="E409" s="237"/>
      <c r="F409" s="299"/>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c r="A410" s="984"/>
      <c r="B410" s="238"/>
      <c r="C410" s="237"/>
      <c r="D410" s="238"/>
      <c r="E410" s="237"/>
      <c r="F410" s="299"/>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7" hidden="1" customHeight="1">
      <c r="A411" s="984"/>
      <c r="B411" s="238"/>
      <c r="C411" s="237"/>
      <c r="D411" s="238"/>
      <c r="E411" s="237"/>
      <c r="F411" s="299"/>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7" hidden="1" customHeight="1">
      <c r="A412" s="984"/>
      <c r="B412" s="238"/>
      <c r="C412" s="237"/>
      <c r="D412" s="238"/>
      <c r="E412" s="237"/>
      <c r="F412" s="299"/>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7" hidden="1" customHeight="1">
      <c r="A413" s="984"/>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7" hidden="1" customHeight="1">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7" hidden="1" customHeight="1">
      <c r="A415" s="984"/>
      <c r="B415" s="238"/>
      <c r="C415" s="237"/>
      <c r="D415" s="238"/>
      <c r="E415" s="237"/>
      <c r="F415" s="299"/>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7" hidden="1" customHeight="1">
      <c r="A416" s="984"/>
      <c r="B416" s="238"/>
      <c r="C416" s="237"/>
      <c r="D416" s="238"/>
      <c r="E416" s="237"/>
      <c r="F416" s="299"/>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c r="A417" s="984"/>
      <c r="B417" s="238"/>
      <c r="C417" s="237"/>
      <c r="D417" s="238"/>
      <c r="E417" s="237"/>
      <c r="F417" s="299"/>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7" hidden="1" customHeight="1">
      <c r="A418" s="984"/>
      <c r="B418" s="238"/>
      <c r="C418" s="237"/>
      <c r="D418" s="238"/>
      <c r="E418" s="237"/>
      <c r="F418" s="299"/>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7" hidden="1" customHeight="1">
      <c r="A419" s="984"/>
      <c r="B419" s="238"/>
      <c r="C419" s="237"/>
      <c r="D419" s="238"/>
      <c r="E419" s="237"/>
      <c r="F419" s="299"/>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7" hidden="1" customHeight="1">
      <c r="A420" s="984"/>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7" hidden="1" customHeight="1">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7" hidden="1" customHeight="1">
      <c r="A422" s="984"/>
      <c r="B422" s="238"/>
      <c r="C422" s="237"/>
      <c r="D422" s="238"/>
      <c r="E422" s="237"/>
      <c r="F422" s="299"/>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7" hidden="1" customHeight="1">
      <c r="A423" s="984"/>
      <c r="B423" s="238"/>
      <c r="C423" s="237"/>
      <c r="D423" s="238"/>
      <c r="E423" s="237"/>
      <c r="F423" s="299"/>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c r="A424" s="984"/>
      <c r="B424" s="238"/>
      <c r="C424" s="237"/>
      <c r="D424" s="238"/>
      <c r="E424" s="237"/>
      <c r="F424" s="299"/>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7" hidden="1" customHeight="1">
      <c r="A425" s="984"/>
      <c r="B425" s="238"/>
      <c r="C425" s="237"/>
      <c r="D425" s="238"/>
      <c r="E425" s="237"/>
      <c r="F425" s="299"/>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7" hidden="1" customHeight="1">
      <c r="A426" s="984"/>
      <c r="B426" s="238"/>
      <c r="C426" s="237"/>
      <c r="D426" s="238"/>
      <c r="E426" s="300"/>
      <c r="F426" s="301"/>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c r="A427" s="984"/>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c r="A430" s="984"/>
      <c r="B430" s="238"/>
      <c r="C430" s="235" t="s">
        <v>579</v>
      </c>
      <c r="D430" s="236"/>
      <c r="E430" s="224" t="s">
        <v>307</v>
      </c>
      <c r="F430" s="429"/>
      <c r="G430" s="226" t="s">
        <v>203</v>
      </c>
      <c r="H430" s="173"/>
      <c r="I430" s="173"/>
      <c r="J430" s="227" t="s">
        <v>758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84"/>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451</v>
      </c>
      <c r="AJ431" s="199"/>
      <c r="AK431" s="199"/>
      <c r="AL431" s="200"/>
      <c r="AM431" s="199" t="s">
        <v>452</v>
      </c>
      <c r="AN431" s="199"/>
      <c r="AO431" s="199"/>
      <c r="AP431" s="200"/>
      <c r="AQ431" s="200" t="s">
        <v>183</v>
      </c>
      <c r="AR431" s="184"/>
      <c r="AS431" s="184"/>
      <c r="AT431" s="185"/>
      <c r="AU431" s="161" t="s">
        <v>133</v>
      </c>
      <c r="AV431" s="161"/>
      <c r="AW431" s="161"/>
      <c r="AX431" s="162"/>
      <c r="AY431">
        <f>COUNTA($G$433)</f>
        <v>1</v>
      </c>
    </row>
    <row r="432" spans="1:51" ht="18.75" customHeight="1">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626</v>
      </c>
      <c r="AF432" s="163"/>
      <c r="AG432" s="164" t="s">
        <v>184</v>
      </c>
      <c r="AH432" s="187"/>
      <c r="AI432" s="201"/>
      <c r="AJ432" s="201"/>
      <c r="AK432" s="201"/>
      <c r="AL432" s="202"/>
      <c r="AM432" s="201"/>
      <c r="AN432" s="201"/>
      <c r="AO432" s="201"/>
      <c r="AP432" s="202"/>
      <c r="AQ432" s="216" t="s">
        <v>626</v>
      </c>
      <c r="AR432" s="163"/>
      <c r="AS432" s="164" t="s">
        <v>184</v>
      </c>
      <c r="AT432" s="187"/>
      <c r="AU432" s="163" t="s">
        <v>626</v>
      </c>
      <c r="AV432" s="163"/>
      <c r="AW432" s="164" t="s">
        <v>175</v>
      </c>
      <c r="AX432" s="165"/>
      <c r="AY432">
        <f>$AY$431</f>
        <v>1</v>
      </c>
    </row>
    <row r="433" spans="1:51" ht="23.25" customHeight="1">
      <c r="A433" s="984"/>
      <c r="B433" s="238"/>
      <c r="C433" s="237"/>
      <c r="D433" s="238"/>
      <c r="E433" s="181"/>
      <c r="F433" s="182"/>
      <c r="G433" s="217" t="s">
        <v>626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626</v>
      </c>
      <c r="AC433" s="160"/>
      <c r="AD433" s="160"/>
      <c r="AE433" s="151" t="s">
        <v>626</v>
      </c>
      <c r="AF433" s="152"/>
      <c r="AG433" s="152"/>
      <c r="AH433" s="152"/>
      <c r="AI433" s="151" t="s">
        <v>626</v>
      </c>
      <c r="AJ433" s="152"/>
      <c r="AK433" s="152"/>
      <c r="AL433" s="152"/>
      <c r="AM433" s="151" t="s">
        <v>753</v>
      </c>
      <c r="AN433" s="152"/>
      <c r="AO433" s="152"/>
      <c r="AP433" s="153"/>
      <c r="AQ433" s="151" t="s">
        <v>626</v>
      </c>
      <c r="AR433" s="152"/>
      <c r="AS433" s="152"/>
      <c r="AT433" s="153"/>
      <c r="AU433" s="152" t="s">
        <v>626</v>
      </c>
      <c r="AV433" s="152"/>
      <c r="AW433" s="152"/>
      <c r="AX433" s="196"/>
      <c r="AY433">
        <f t="shared" ref="AY433:AY435" si="63">$AY$431</f>
        <v>1</v>
      </c>
    </row>
    <row r="434" spans="1:51" ht="23.25" customHeight="1">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626</v>
      </c>
      <c r="AC434" s="209"/>
      <c r="AD434" s="209"/>
      <c r="AE434" s="151" t="s">
        <v>626</v>
      </c>
      <c r="AF434" s="152"/>
      <c r="AG434" s="152"/>
      <c r="AH434" s="153"/>
      <c r="AI434" s="151" t="s">
        <v>626</v>
      </c>
      <c r="AJ434" s="152"/>
      <c r="AK434" s="152"/>
      <c r="AL434" s="152"/>
      <c r="AM434" s="151" t="s">
        <v>756</v>
      </c>
      <c r="AN434" s="152"/>
      <c r="AO434" s="152"/>
      <c r="AP434" s="153"/>
      <c r="AQ434" s="151" t="s">
        <v>626</v>
      </c>
      <c r="AR434" s="152"/>
      <c r="AS434" s="152"/>
      <c r="AT434" s="153"/>
      <c r="AU434" s="152" t="s">
        <v>626</v>
      </c>
      <c r="AV434" s="152"/>
      <c r="AW434" s="152"/>
      <c r="AX434" s="196"/>
      <c r="AY434">
        <f t="shared" si="63"/>
        <v>1</v>
      </c>
    </row>
    <row r="435" spans="1:51" ht="23.25" customHeight="1">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626</v>
      </c>
      <c r="AF435" s="152"/>
      <c r="AG435" s="152"/>
      <c r="AH435" s="153"/>
      <c r="AI435" s="151" t="s">
        <v>626</v>
      </c>
      <c r="AJ435" s="152"/>
      <c r="AK435" s="152"/>
      <c r="AL435" s="152"/>
      <c r="AM435" s="151" t="s">
        <v>754</v>
      </c>
      <c r="AN435" s="152"/>
      <c r="AO435" s="152"/>
      <c r="AP435" s="153"/>
      <c r="AQ435" s="151" t="s">
        <v>626</v>
      </c>
      <c r="AR435" s="152"/>
      <c r="AS435" s="152"/>
      <c r="AT435" s="153"/>
      <c r="AU435" s="152" t="s">
        <v>626</v>
      </c>
      <c r="AV435" s="152"/>
      <c r="AW435" s="152"/>
      <c r="AX435" s="196"/>
      <c r="AY435">
        <f t="shared" si="63"/>
        <v>1</v>
      </c>
    </row>
    <row r="436" spans="1:51" ht="18.75" hidden="1" customHeight="1">
      <c r="A436" s="984"/>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451</v>
      </c>
      <c r="AJ436" s="199"/>
      <c r="AK436" s="199"/>
      <c r="AL436" s="200"/>
      <c r="AM436" s="199" t="s">
        <v>452</v>
      </c>
      <c r="AN436" s="199"/>
      <c r="AO436" s="199"/>
      <c r="AP436" s="200"/>
      <c r="AQ436" s="200" t="s">
        <v>183</v>
      </c>
      <c r="AR436" s="184"/>
      <c r="AS436" s="184"/>
      <c r="AT436" s="185"/>
      <c r="AU436" s="161" t="s">
        <v>133</v>
      </c>
      <c r="AV436" s="161"/>
      <c r="AW436" s="161"/>
      <c r="AX436" s="162"/>
      <c r="AY436">
        <f>COUNTA($G$438)</f>
        <v>0</v>
      </c>
    </row>
    <row r="437" spans="1:51" ht="18.75" hidden="1" customHeight="1">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c r="A438" s="98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c r="A441" s="984"/>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451</v>
      </c>
      <c r="AJ441" s="199"/>
      <c r="AK441" s="199"/>
      <c r="AL441" s="200"/>
      <c r="AM441" s="199" t="s">
        <v>452</v>
      </c>
      <c r="AN441" s="199"/>
      <c r="AO441" s="199"/>
      <c r="AP441" s="200"/>
      <c r="AQ441" s="200" t="s">
        <v>183</v>
      </c>
      <c r="AR441" s="184"/>
      <c r="AS441" s="184"/>
      <c r="AT441" s="185"/>
      <c r="AU441" s="161" t="s">
        <v>133</v>
      </c>
      <c r="AV441" s="161"/>
      <c r="AW441" s="161"/>
      <c r="AX441" s="162"/>
      <c r="AY441">
        <f>COUNTA($G$443)</f>
        <v>0</v>
      </c>
    </row>
    <row r="442" spans="1:51" ht="18.75" hidden="1" customHeight="1">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c r="A446" s="984"/>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451</v>
      </c>
      <c r="AJ446" s="199"/>
      <c r="AK446" s="199"/>
      <c r="AL446" s="200"/>
      <c r="AM446" s="199" t="s">
        <v>452</v>
      </c>
      <c r="AN446" s="199"/>
      <c r="AO446" s="199"/>
      <c r="AP446" s="200"/>
      <c r="AQ446" s="200" t="s">
        <v>183</v>
      </c>
      <c r="AR446" s="184"/>
      <c r="AS446" s="184"/>
      <c r="AT446" s="185"/>
      <c r="AU446" s="161" t="s">
        <v>133</v>
      </c>
      <c r="AV446" s="161"/>
      <c r="AW446" s="161"/>
      <c r="AX446" s="162"/>
      <c r="AY446">
        <f>COUNTA($G$448)</f>
        <v>0</v>
      </c>
    </row>
    <row r="447" spans="1:51" ht="18.75" hidden="1" customHeight="1">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c r="A451" s="984"/>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451</v>
      </c>
      <c r="AJ451" s="199"/>
      <c r="AK451" s="199"/>
      <c r="AL451" s="200"/>
      <c r="AM451" s="199" t="s">
        <v>452</v>
      </c>
      <c r="AN451" s="199"/>
      <c r="AO451" s="199"/>
      <c r="AP451" s="200"/>
      <c r="AQ451" s="200" t="s">
        <v>183</v>
      </c>
      <c r="AR451" s="184"/>
      <c r="AS451" s="184"/>
      <c r="AT451" s="185"/>
      <c r="AU451" s="161" t="s">
        <v>133</v>
      </c>
      <c r="AV451" s="161"/>
      <c r="AW451" s="161"/>
      <c r="AX451" s="162"/>
      <c r="AY451">
        <f>COUNTA($G$453)</f>
        <v>0</v>
      </c>
    </row>
    <row r="452" spans="1:51" ht="18.75" hidden="1" customHeight="1">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c r="A456" s="984"/>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451</v>
      </c>
      <c r="AJ456" s="199"/>
      <c r="AK456" s="199"/>
      <c r="AL456" s="200"/>
      <c r="AM456" s="199" t="s">
        <v>452</v>
      </c>
      <c r="AN456" s="199"/>
      <c r="AO456" s="199"/>
      <c r="AP456" s="200"/>
      <c r="AQ456" s="200" t="s">
        <v>183</v>
      </c>
      <c r="AR456" s="184"/>
      <c r="AS456" s="184"/>
      <c r="AT456" s="185"/>
      <c r="AU456" s="161" t="s">
        <v>133</v>
      </c>
      <c r="AV456" s="161"/>
      <c r="AW456" s="161"/>
      <c r="AX456" s="162"/>
      <c r="AY456">
        <f>COUNTA($G$458)</f>
        <v>1</v>
      </c>
    </row>
    <row r="457" spans="1:51" ht="18.75" customHeight="1">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626</v>
      </c>
      <c r="AF457" s="163"/>
      <c r="AG457" s="164" t="s">
        <v>184</v>
      </c>
      <c r="AH457" s="187"/>
      <c r="AI457" s="201"/>
      <c r="AJ457" s="201"/>
      <c r="AK457" s="201"/>
      <c r="AL457" s="202"/>
      <c r="AM457" s="201"/>
      <c r="AN457" s="201"/>
      <c r="AO457" s="201"/>
      <c r="AP457" s="202"/>
      <c r="AQ457" s="216" t="s">
        <v>626</v>
      </c>
      <c r="AR457" s="163"/>
      <c r="AS457" s="164" t="s">
        <v>184</v>
      </c>
      <c r="AT457" s="187"/>
      <c r="AU457" s="163" t="s">
        <v>626</v>
      </c>
      <c r="AV457" s="163"/>
      <c r="AW457" s="164" t="s">
        <v>175</v>
      </c>
      <c r="AX457" s="165"/>
      <c r="AY457">
        <f>$AY$456</f>
        <v>1</v>
      </c>
    </row>
    <row r="458" spans="1:51" ht="23.25" customHeight="1">
      <c r="A458" s="984"/>
      <c r="B458" s="238"/>
      <c r="C458" s="237"/>
      <c r="D458" s="238"/>
      <c r="E458" s="181"/>
      <c r="F458" s="182"/>
      <c r="G458" s="217" t="s">
        <v>626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626</v>
      </c>
      <c r="AC458" s="160"/>
      <c r="AD458" s="160"/>
      <c r="AE458" s="151" t="s">
        <v>626</v>
      </c>
      <c r="AF458" s="152"/>
      <c r="AG458" s="152"/>
      <c r="AH458" s="152"/>
      <c r="AI458" s="151" t="s">
        <v>626</v>
      </c>
      <c r="AJ458" s="152"/>
      <c r="AK458" s="152"/>
      <c r="AL458" s="152"/>
      <c r="AM458" s="151" t="s">
        <v>758</v>
      </c>
      <c r="AN458" s="152"/>
      <c r="AO458" s="152"/>
      <c r="AP458" s="153"/>
      <c r="AQ458" s="151" t="s">
        <v>626</v>
      </c>
      <c r="AR458" s="152"/>
      <c r="AS458" s="152"/>
      <c r="AT458" s="153"/>
      <c r="AU458" s="152" t="s">
        <v>626</v>
      </c>
      <c r="AV458" s="152"/>
      <c r="AW458" s="152"/>
      <c r="AX458" s="196"/>
      <c r="AY458">
        <f t="shared" ref="AY458:AY460" si="68">$AY$456</f>
        <v>1</v>
      </c>
    </row>
    <row r="459" spans="1:51" ht="23.25" customHeight="1">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626</v>
      </c>
      <c r="AC459" s="209"/>
      <c r="AD459" s="209"/>
      <c r="AE459" s="151" t="s">
        <v>626</v>
      </c>
      <c r="AF459" s="152"/>
      <c r="AG459" s="152"/>
      <c r="AH459" s="153"/>
      <c r="AI459" s="151" t="s">
        <v>626</v>
      </c>
      <c r="AJ459" s="152"/>
      <c r="AK459" s="152"/>
      <c r="AL459" s="152"/>
      <c r="AM459" s="151" t="s">
        <v>758</v>
      </c>
      <c r="AN459" s="152"/>
      <c r="AO459" s="152"/>
      <c r="AP459" s="153"/>
      <c r="AQ459" s="151" t="s">
        <v>626</v>
      </c>
      <c r="AR459" s="152"/>
      <c r="AS459" s="152"/>
      <c r="AT459" s="153"/>
      <c r="AU459" s="152" t="s">
        <v>626</v>
      </c>
      <c r="AV459" s="152"/>
      <c r="AW459" s="152"/>
      <c r="AX459" s="196"/>
      <c r="AY459">
        <f t="shared" si="68"/>
        <v>1</v>
      </c>
    </row>
    <row r="460" spans="1:51" ht="23.25" customHeight="1">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626</v>
      </c>
      <c r="AF460" s="152"/>
      <c r="AG460" s="152"/>
      <c r="AH460" s="153"/>
      <c r="AI460" s="151" t="s">
        <v>626</v>
      </c>
      <c r="AJ460" s="152"/>
      <c r="AK460" s="152"/>
      <c r="AL460" s="152"/>
      <c r="AM460" s="151" t="s">
        <v>758</v>
      </c>
      <c r="AN460" s="152"/>
      <c r="AO460" s="152"/>
      <c r="AP460" s="153"/>
      <c r="AQ460" s="151" t="s">
        <v>626</v>
      </c>
      <c r="AR460" s="152"/>
      <c r="AS460" s="152"/>
      <c r="AT460" s="153"/>
      <c r="AU460" s="152" t="s">
        <v>626</v>
      </c>
      <c r="AV460" s="152"/>
      <c r="AW460" s="152"/>
      <c r="AX460" s="196"/>
      <c r="AY460">
        <f t="shared" si="68"/>
        <v>1</v>
      </c>
    </row>
    <row r="461" spans="1:51" ht="18.75" hidden="1" customHeight="1">
      <c r="A461" s="984"/>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451</v>
      </c>
      <c r="AJ461" s="199"/>
      <c r="AK461" s="199"/>
      <c r="AL461" s="200"/>
      <c r="AM461" s="199" t="s">
        <v>452</v>
      </c>
      <c r="AN461" s="199"/>
      <c r="AO461" s="199"/>
      <c r="AP461" s="200"/>
      <c r="AQ461" s="200" t="s">
        <v>183</v>
      </c>
      <c r="AR461" s="184"/>
      <c r="AS461" s="184"/>
      <c r="AT461" s="185"/>
      <c r="AU461" s="161" t="s">
        <v>133</v>
      </c>
      <c r="AV461" s="161"/>
      <c r="AW461" s="161"/>
      <c r="AX461" s="162"/>
      <c r="AY461">
        <f>COUNTA($G$463)</f>
        <v>0</v>
      </c>
    </row>
    <row r="462" spans="1:51" ht="18.75" hidden="1" customHeight="1">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c r="A466" s="984"/>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451</v>
      </c>
      <c r="AJ466" s="199"/>
      <c r="AK466" s="199"/>
      <c r="AL466" s="200"/>
      <c r="AM466" s="199" t="s">
        <v>452</v>
      </c>
      <c r="AN466" s="199"/>
      <c r="AO466" s="199"/>
      <c r="AP466" s="200"/>
      <c r="AQ466" s="200" t="s">
        <v>183</v>
      </c>
      <c r="AR466" s="184"/>
      <c r="AS466" s="184"/>
      <c r="AT466" s="185"/>
      <c r="AU466" s="161" t="s">
        <v>133</v>
      </c>
      <c r="AV466" s="161"/>
      <c r="AW466" s="161"/>
      <c r="AX466" s="162"/>
      <c r="AY466">
        <f>COUNTA($G$468)</f>
        <v>0</v>
      </c>
    </row>
    <row r="467" spans="1:51" ht="18.75" hidden="1" customHeight="1">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c r="A471" s="984"/>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451</v>
      </c>
      <c r="AJ471" s="199"/>
      <c r="AK471" s="199"/>
      <c r="AL471" s="200"/>
      <c r="AM471" s="199" t="s">
        <v>452</v>
      </c>
      <c r="AN471" s="199"/>
      <c r="AO471" s="199"/>
      <c r="AP471" s="200"/>
      <c r="AQ471" s="200" t="s">
        <v>183</v>
      </c>
      <c r="AR471" s="184"/>
      <c r="AS471" s="184"/>
      <c r="AT471" s="185"/>
      <c r="AU471" s="161" t="s">
        <v>133</v>
      </c>
      <c r="AV471" s="161"/>
      <c r="AW471" s="161"/>
      <c r="AX471" s="162"/>
      <c r="AY471">
        <f>COUNTA($G$473)</f>
        <v>0</v>
      </c>
    </row>
    <row r="472" spans="1:51" ht="18.75" hidden="1" customHeight="1">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c r="A476" s="984"/>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451</v>
      </c>
      <c r="AJ476" s="199"/>
      <c r="AK476" s="199"/>
      <c r="AL476" s="200"/>
      <c r="AM476" s="199" t="s">
        <v>452</v>
      </c>
      <c r="AN476" s="199"/>
      <c r="AO476" s="199"/>
      <c r="AP476" s="200"/>
      <c r="AQ476" s="200" t="s">
        <v>183</v>
      </c>
      <c r="AR476" s="184"/>
      <c r="AS476" s="184"/>
      <c r="AT476" s="185"/>
      <c r="AU476" s="161" t="s">
        <v>133</v>
      </c>
      <c r="AV476" s="161"/>
      <c r="AW476" s="161"/>
      <c r="AX476" s="162"/>
      <c r="AY476">
        <f>COUNTA($G$478)</f>
        <v>0</v>
      </c>
    </row>
    <row r="477" spans="1:51" ht="18.75" hidden="1" customHeight="1">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customHeight="1">
      <c r="A481" s="984"/>
      <c r="B481" s="238"/>
      <c r="C481" s="237"/>
      <c r="D481" s="238"/>
      <c r="E481" s="172" t="s">
        <v>315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c r="A482" s="984"/>
      <c r="B482" s="238"/>
      <c r="C482" s="237"/>
      <c r="D482" s="238"/>
      <c r="E482" s="175" t="s">
        <v>758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c r="A484" s="984"/>
      <c r="B484" s="238"/>
      <c r="C484" s="237"/>
      <c r="D484" s="238"/>
      <c r="E484" s="224" t="s">
        <v>310</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c r="A485" s="984"/>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451</v>
      </c>
      <c r="AJ485" s="199"/>
      <c r="AK485" s="199"/>
      <c r="AL485" s="200"/>
      <c r="AM485" s="199" t="s">
        <v>452</v>
      </c>
      <c r="AN485" s="199"/>
      <c r="AO485" s="199"/>
      <c r="AP485" s="200"/>
      <c r="AQ485" s="200" t="s">
        <v>183</v>
      </c>
      <c r="AR485" s="184"/>
      <c r="AS485" s="184"/>
      <c r="AT485" s="185"/>
      <c r="AU485" s="161" t="s">
        <v>133</v>
      </c>
      <c r="AV485" s="161"/>
      <c r="AW485" s="161"/>
      <c r="AX485" s="162"/>
      <c r="AY485">
        <f>COUNTA($G$487)</f>
        <v>0</v>
      </c>
    </row>
    <row r="486" spans="1:51" ht="18.75" hidden="1" customHeight="1">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c r="A490" s="984"/>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451</v>
      </c>
      <c r="AJ490" s="199"/>
      <c r="AK490" s="199"/>
      <c r="AL490" s="200"/>
      <c r="AM490" s="199" t="s">
        <v>452</v>
      </c>
      <c r="AN490" s="199"/>
      <c r="AO490" s="199"/>
      <c r="AP490" s="200"/>
      <c r="AQ490" s="200" t="s">
        <v>183</v>
      </c>
      <c r="AR490" s="184"/>
      <c r="AS490" s="184"/>
      <c r="AT490" s="185"/>
      <c r="AU490" s="161" t="s">
        <v>133</v>
      </c>
      <c r="AV490" s="161"/>
      <c r="AW490" s="161"/>
      <c r="AX490" s="162"/>
      <c r="AY490">
        <f>COUNTA($G$492)</f>
        <v>0</v>
      </c>
    </row>
    <row r="491" spans="1:51" ht="18.75" hidden="1" customHeight="1">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c r="A495" s="984"/>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451</v>
      </c>
      <c r="AJ495" s="199"/>
      <c r="AK495" s="199"/>
      <c r="AL495" s="200"/>
      <c r="AM495" s="199" t="s">
        <v>452</v>
      </c>
      <c r="AN495" s="199"/>
      <c r="AO495" s="199"/>
      <c r="AP495" s="200"/>
      <c r="AQ495" s="200" t="s">
        <v>183</v>
      </c>
      <c r="AR495" s="184"/>
      <c r="AS495" s="184"/>
      <c r="AT495" s="185"/>
      <c r="AU495" s="161" t="s">
        <v>133</v>
      </c>
      <c r="AV495" s="161"/>
      <c r="AW495" s="161"/>
      <c r="AX495" s="162"/>
      <c r="AY495">
        <f>COUNTA($G$497)</f>
        <v>0</v>
      </c>
    </row>
    <row r="496" spans="1:51" ht="18.75" hidden="1" customHeight="1">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c r="A500" s="984"/>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451</v>
      </c>
      <c r="AJ500" s="199"/>
      <c r="AK500" s="199"/>
      <c r="AL500" s="200"/>
      <c r="AM500" s="199" t="s">
        <v>452</v>
      </c>
      <c r="AN500" s="199"/>
      <c r="AO500" s="199"/>
      <c r="AP500" s="200"/>
      <c r="AQ500" s="200" t="s">
        <v>183</v>
      </c>
      <c r="AR500" s="184"/>
      <c r="AS500" s="184"/>
      <c r="AT500" s="185"/>
      <c r="AU500" s="161" t="s">
        <v>133</v>
      </c>
      <c r="AV500" s="161"/>
      <c r="AW500" s="161"/>
      <c r="AX500" s="162"/>
      <c r="AY500">
        <f>COUNTA($G$502)</f>
        <v>0</v>
      </c>
    </row>
    <row r="501" spans="1:51" ht="18.75" hidden="1" customHeight="1">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c r="A505" s="984"/>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451</v>
      </c>
      <c r="AJ505" s="199"/>
      <c r="AK505" s="199"/>
      <c r="AL505" s="200"/>
      <c r="AM505" s="199" t="s">
        <v>452</v>
      </c>
      <c r="AN505" s="199"/>
      <c r="AO505" s="199"/>
      <c r="AP505" s="200"/>
      <c r="AQ505" s="200" t="s">
        <v>183</v>
      </c>
      <c r="AR505" s="184"/>
      <c r="AS505" s="184"/>
      <c r="AT505" s="185"/>
      <c r="AU505" s="161" t="s">
        <v>133</v>
      </c>
      <c r="AV505" s="161"/>
      <c r="AW505" s="161"/>
      <c r="AX505" s="162"/>
      <c r="AY505">
        <f>COUNTA($G$507)</f>
        <v>0</v>
      </c>
    </row>
    <row r="506" spans="1:51" ht="18.75" hidden="1" customHeight="1">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c r="A510" s="984"/>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451</v>
      </c>
      <c r="AJ510" s="199"/>
      <c r="AK510" s="199"/>
      <c r="AL510" s="200"/>
      <c r="AM510" s="199" t="s">
        <v>452</v>
      </c>
      <c r="AN510" s="199"/>
      <c r="AO510" s="199"/>
      <c r="AP510" s="200"/>
      <c r="AQ510" s="200" t="s">
        <v>183</v>
      </c>
      <c r="AR510" s="184"/>
      <c r="AS510" s="184"/>
      <c r="AT510" s="185"/>
      <c r="AU510" s="161" t="s">
        <v>133</v>
      </c>
      <c r="AV510" s="161"/>
      <c r="AW510" s="161"/>
      <c r="AX510" s="162"/>
      <c r="AY510">
        <f>COUNTA($G$512)</f>
        <v>0</v>
      </c>
    </row>
    <row r="511" spans="1:51" ht="18.75" hidden="1" customHeight="1">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c r="A515" s="984"/>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451</v>
      </c>
      <c r="AJ515" s="199"/>
      <c r="AK515" s="199"/>
      <c r="AL515" s="200"/>
      <c r="AM515" s="199" t="s">
        <v>452</v>
      </c>
      <c r="AN515" s="199"/>
      <c r="AO515" s="199"/>
      <c r="AP515" s="200"/>
      <c r="AQ515" s="200" t="s">
        <v>183</v>
      </c>
      <c r="AR515" s="184"/>
      <c r="AS515" s="184"/>
      <c r="AT515" s="185"/>
      <c r="AU515" s="161" t="s">
        <v>133</v>
      </c>
      <c r="AV515" s="161"/>
      <c r="AW515" s="161"/>
      <c r="AX515" s="162"/>
      <c r="AY515">
        <f>COUNTA($G$517)</f>
        <v>0</v>
      </c>
    </row>
    <row r="516" spans="1:51" ht="18.75" hidden="1" customHeight="1">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c r="A520" s="984"/>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451</v>
      </c>
      <c r="AJ520" s="199"/>
      <c r="AK520" s="199"/>
      <c r="AL520" s="200"/>
      <c r="AM520" s="199" t="s">
        <v>452</v>
      </c>
      <c r="AN520" s="199"/>
      <c r="AO520" s="199"/>
      <c r="AP520" s="200"/>
      <c r="AQ520" s="200" t="s">
        <v>183</v>
      </c>
      <c r="AR520" s="184"/>
      <c r="AS520" s="184"/>
      <c r="AT520" s="185"/>
      <c r="AU520" s="161" t="s">
        <v>133</v>
      </c>
      <c r="AV520" s="161"/>
      <c r="AW520" s="161"/>
      <c r="AX520" s="162"/>
      <c r="AY520">
        <f>COUNTA($G$522)</f>
        <v>0</v>
      </c>
    </row>
    <row r="521" spans="1:51" ht="18.75" hidden="1" customHeight="1">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c r="A525" s="984"/>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451</v>
      </c>
      <c r="AJ525" s="199"/>
      <c r="AK525" s="199"/>
      <c r="AL525" s="200"/>
      <c r="AM525" s="199" t="s">
        <v>452</v>
      </c>
      <c r="AN525" s="199"/>
      <c r="AO525" s="199"/>
      <c r="AP525" s="200"/>
      <c r="AQ525" s="200" t="s">
        <v>183</v>
      </c>
      <c r="AR525" s="184"/>
      <c r="AS525" s="184"/>
      <c r="AT525" s="185"/>
      <c r="AU525" s="161" t="s">
        <v>133</v>
      </c>
      <c r="AV525" s="161"/>
      <c r="AW525" s="161"/>
      <c r="AX525" s="162"/>
      <c r="AY525">
        <f>COUNTA($G$527)</f>
        <v>0</v>
      </c>
    </row>
    <row r="526" spans="1:51" ht="18.75" hidden="1" customHeight="1">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c r="A530" s="984"/>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451</v>
      </c>
      <c r="AJ530" s="199"/>
      <c r="AK530" s="199"/>
      <c r="AL530" s="200"/>
      <c r="AM530" s="199" t="s">
        <v>452</v>
      </c>
      <c r="AN530" s="199"/>
      <c r="AO530" s="199"/>
      <c r="AP530" s="200"/>
      <c r="AQ530" s="200" t="s">
        <v>183</v>
      </c>
      <c r="AR530" s="184"/>
      <c r="AS530" s="184"/>
      <c r="AT530" s="185"/>
      <c r="AU530" s="161" t="s">
        <v>133</v>
      </c>
      <c r="AV530" s="161"/>
      <c r="AW530" s="161"/>
      <c r="AX530" s="162"/>
      <c r="AY530">
        <f>COUNTA($G$532)</f>
        <v>0</v>
      </c>
    </row>
    <row r="531" spans="1:51" ht="18.75" hidden="1" customHeight="1">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c r="A535" s="984"/>
      <c r="B535" s="238"/>
      <c r="C535" s="237"/>
      <c r="D535" s="238"/>
      <c r="E535" s="172" t="s">
        <v>316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c r="A538" s="984"/>
      <c r="B538" s="238"/>
      <c r="C538" s="237"/>
      <c r="D538" s="238"/>
      <c r="E538" s="224" t="s">
        <v>311</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c r="A539" s="984"/>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451</v>
      </c>
      <c r="AJ539" s="199"/>
      <c r="AK539" s="199"/>
      <c r="AL539" s="200"/>
      <c r="AM539" s="199" t="s">
        <v>452</v>
      </c>
      <c r="AN539" s="199"/>
      <c r="AO539" s="199"/>
      <c r="AP539" s="200"/>
      <c r="AQ539" s="200" t="s">
        <v>183</v>
      </c>
      <c r="AR539" s="184"/>
      <c r="AS539" s="184"/>
      <c r="AT539" s="185"/>
      <c r="AU539" s="161" t="s">
        <v>133</v>
      </c>
      <c r="AV539" s="161"/>
      <c r="AW539" s="161"/>
      <c r="AX539" s="162"/>
      <c r="AY539">
        <f>COUNTA($G$541)</f>
        <v>0</v>
      </c>
    </row>
    <row r="540" spans="1:51" ht="18.75" hidden="1" customHeight="1">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c r="A544" s="984"/>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451</v>
      </c>
      <c r="AJ544" s="199"/>
      <c r="AK544" s="199"/>
      <c r="AL544" s="200"/>
      <c r="AM544" s="199" t="s">
        <v>452</v>
      </c>
      <c r="AN544" s="199"/>
      <c r="AO544" s="199"/>
      <c r="AP544" s="200"/>
      <c r="AQ544" s="200" t="s">
        <v>183</v>
      </c>
      <c r="AR544" s="184"/>
      <c r="AS544" s="184"/>
      <c r="AT544" s="185"/>
      <c r="AU544" s="161" t="s">
        <v>133</v>
      </c>
      <c r="AV544" s="161"/>
      <c r="AW544" s="161"/>
      <c r="AX544" s="162"/>
      <c r="AY544">
        <f>COUNTA($G$546)</f>
        <v>0</v>
      </c>
    </row>
    <row r="545" spans="1:51" ht="18.75" hidden="1" customHeight="1">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c r="A549" s="984"/>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451</v>
      </c>
      <c r="AJ549" s="199"/>
      <c r="AK549" s="199"/>
      <c r="AL549" s="200"/>
      <c r="AM549" s="199" t="s">
        <v>452</v>
      </c>
      <c r="AN549" s="199"/>
      <c r="AO549" s="199"/>
      <c r="AP549" s="200"/>
      <c r="AQ549" s="200" t="s">
        <v>183</v>
      </c>
      <c r="AR549" s="184"/>
      <c r="AS549" s="184"/>
      <c r="AT549" s="185"/>
      <c r="AU549" s="161" t="s">
        <v>133</v>
      </c>
      <c r="AV549" s="161"/>
      <c r="AW549" s="161"/>
      <c r="AX549" s="162"/>
      <c r="AY549">
        <f>COUNTA($G$551)</f>
        <v>0</v>
      </c>
    </row>
    <row r="550" spans="1:51" ht="18.75" hidden="1" customHeight="1">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c r="A554" s="984"/>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451</v>
      </c>
      <c r="AJ554" s="199"/>
      <c r="AK554" s="199"/>
      <c r="AL554" s="200"/>
      <c r="AM554" s="199" t="s">
        <v>452</v>
      </c>
      <c r="AN554" s="199"/>
      <c r="AO554" s="199"/>
      <c r="AP554" s="200"/>
      <c r="AQ554" s="200" t="s">
        <v>183</v>
      </c>
      <c r="AR554" s="184"/>
      <c r="AS554" s="184"/>
      <c r="AT554" s="185"/>
      <c r="AU554" s="161" t="s">
        <v>133</v>
      </c>
      <c r="AV554" s="161"/>
      <c r="AW554" s="161"/>
      <c r="AX554" s="162"/>
      <c r="AY554">
        <f>COUNTA($G$556)</f>
        <v>0</v>
      </c>
    </row>
    <row r="555" spans="1:51" ht="18.75" hidden="1" customHeight="1">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c r="A559" s="984"/>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451</v>
      </c>
      <c r="AJ559" s="199"/>
      <c r="AK559" s="199"/>
      <c r="AL559" s="200"/>
      <c r="AM559" s="199" t="s">
        <v>452</v>
      </c>
      <c r="AN559" s="199"/>
      <c r="AO559" s="199"/>
      <c r="AP559" s="200"/>
      <c r="AQ559" s="200" t="s">
        <v>183</v>
      </c>
      <c r="AR559" s="184"/>
      <c r="AS559" s="184"/>
      <c r="AT559" s="185"/>
      <c r="AU559" s="161" t="s">
        <v>133</v>
      </c>
      <c r="AV559" s="161"/>
      <c r="AW559" s="161"/>
      <c r="AX559" s="162"/>
      <c r="AY559">
        <f>COUNTA($G$561)</f>
        <v>0</v>
      </c>
    </row>
    <row r="560" spans="1:51" ht="18.75" hidden="1" customHeight="1">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c r="A564" s="984"/>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451</v>
      </c>
      <c r="AJ564" s="199"/>
      <c r="AK564" s="199"/>
      <c r="AL564" s="200"/>
      <c r="AM564" s="199" t="s">
        <v>452</v>
      </c>
      <c r="AN564" s="199"/>
      <c r="AO564" s="199"/>
      <c r="AP564" s="200"/>
      <c r="AQ564" s="200" t="s">
        <v>183</v>
      </c>
      <c r="AR564" s="184"/>
      <c r="AS564" s="184"/>
      <c r="AT564" s="185"/>
      <c r="AU564" s="161" t="s">
        <v>133</v>
      </c>
      <c r="AV564" s="161"/>
      <c r="AW564" s="161"/>
      <c r="AX564" s="162"/>
      <c r="AY564">
        <f>COUNTA($G$566)</f>
        <v>0</v>
      </c>
    </row>
    <row r="565" spans="1:51" ht="18.75" hidden="1" customHeight="1">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c r="A569" s="984"/>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451</v>
      </c>
      <c r="AJ569" s="199"/>
      <c r="AK569" s="199"/>
      <c r="AL569" s="200"/>
      <c r="AM569" s="199" t="s">
        <v>452</v>
      </c>
      <c r="AN569" s="199"/>
      <c r="AO569" s="199"/>
      <c r="AP569" s="200"/>
      <c r="AQ569" s="200" t="s">
        <v>183</v>
      </c>
      <c r="AR569" s="184"/>
      <c r="AS569" s="184"/>
      <c r="AT569" s="185"/>
      <c r="AU569" s="161" t="s">
        <v>133</v>
      </c>
      <c r="AV569" s="161"/>
      <c r="AW569" s="161"/>
      <c r="AX569" s="162"/>
      <c r="AY569">
        <f>COUNTA($G$571)</f>
        <v>0</v>
      </c>
    </row>
    <row r="570" spans="1:51" ht="18.75" hidden="1" customHeight="1">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c r="A574" s="984"/>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451</v>
      </c>
      <c r="AJ574" s="199"/>
      <c r="AK574" s="199"/>
      <c r="AL574" s="200"/>
      <c r="AM574" s="199" t="s">
        <v>452</v>
      </c>
      <c r="AN574" s="199"/>
      <c r="AO574" s="199"/>
      <c r="AP574" s="200"/>
      <c r="AQ574" s="200" t="s">
        <v>183</v>
      </c>
      <c r="AR574" s="184"/>
      <c r="AS574" s="184"/>
      <c r="AT574" s="185"/>
      <c r="AU574" s="161" t="s">
        <v>133</v>
      </c>
      <c r="AV574" s="161"/>
      <c r="AW574" s="161"/>
      <c r="AX574" s="162"/>
      <c r="AY574">
        <f>COUNTA($G$576)</f>
        <v>0</v>
      </c>
    </row>
    <row r="575" spans="1:51" ht="18.75" hidden="1" customHeight="1">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c r="A579" s="984"/>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451</v>
      </c>
      <c r="AJ579" s="199"/>
      <c r="AK579" s="199"/>
      <c r="AL579" s="200"/>
      <c r="AM579" s="199" t="s">
        <v>452</v>
      </c>
      <c r="AN579" s="199"/>
      <c r="AO579" s="199"/>
      <c r="AP579" s="200"/>
      <c r="AQ579" s="200" t="s">
        <v>183</v>
      </c>
      <c r="AR579" s="184"/>
      <c r="AS579" s="184"/>
      <c r="AT579" s="185"/>
      <c r="AU579" s="161" t="s">
        <v>133</v>
      </c>
      <c r="AV579" s="161"/>
      <c r="AW579" s="161"/>
      <c r="AX579" s="162"/>
      <c r="AY579">
        <f>COUNTA($G$581)</f>
        <v>0</v>
      </c>
    </row>
    <row r="580" spans="1:51" ht="18.75" hidden="1" customHeight="1">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c r="A584" s="984"/>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451</v>
      </c>
      <c r="AJ584" s="199"/>
      <c r="AK584" s="199"/>
      <c r="AL584" s="200"/>
      <c r="AM584" s="199" t="s">
        <v>452</v>
      </c>
      <c r="AN584" s="199"/>
      <c r="AO584" s="199"/>
      <c r="AP584" s="200"/>
      <c r="AQ584" s="200" t="s">
        <v>183</v>
      </c>
      <c r="AR584" s="184"/>
      <c r="AS584" s="184"/>
      <c r="AT584" s="185"/>
      <c r="AU584" s="161" t="s">
        <v>133</v>
      </c>
      <c r="AV584" s="161"/>
      <c r="AW584" s="161"/>
      <c r="AX584" s="162"/>
      <c r="AY584">
        <f>COUNTA($G$586)</f>
        <v>0</v>
      </c>
    </row>
    <row r="585" spans="1:51" ht="18.75" hidden="1" customHeight="1">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c r="A589" s="984"/>
      <c r="B589" s="238"/>
      <c r="C589" s="237"/>
      <c r="D589" s="238"/>
      <c r="E589" s="172" t="s">
        <v>316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c r="A592" s="984"/>
      <c r="B592" s="238"/>
      <c r="C592" s="237"/>
      <c r="D592" s="238"/>
      <c r="E592" s="224" t="s">
        <v>310</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c r="A593" s="984"/>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451</v>
      </c>
      <c r="AJ593" s="199"/>
      <c r="AK593" s="199"/>
      <c r="AL593" s="200"/>
      <c r="AM593" s="199" t="s">
        <v>452</v>
      </c>
      <c r="AN593" s="199"/>
      <c r="AO593" s="199"/>
      <c r="AP593" s="200"/>
      <c r="AQ593" s="200" t="s">
        <v>183</v>
      </c>
      <c r="AR593" s="184"/>
      <c r="AS593" s="184"/>
      <c r="AT593" s="185"/>
      <c r="AU593" s="161" t="s">
        <v>133</v>
      </c>
      <c r="AV593" s="161"/>
      <c r="AW593" s="161"/>
      <c r="AX593" s="162"/>
      <c r="AY593">
        <f>COUNTA($G$595)</f>
        <v>0</v>
      </c>
    </row>
    <row r="594" spans="1:51" ht="18.75" hidden="1" customHeight="1">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c r="A598" s="984"/>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451</v>
      </c>
      <c r="AJ598" s="199"/>
      <c r="AK598" s="199"/>
      <c r="AL598" s="200"/>
      <c r="AM598" s="199" t="s">
        <v>452</v>
      </c>
      <c r="AN598" s="199"/>
      <c r="AO598" s="199"/>
      <c r="AP598" s="200"/>
      <c r="AQ598" s="200" t="s">
        <v>183</v>
      </c>
      <c r="AR598" s="184"/>
      <c r="AS598" s="184"/>
      <c r="AT598" s="185"/>
      <c r="AU598" s="161" t="s">
        <v>133</v>
      </c>
      <c r="AV598" s="161"/>
      <c r="AW598" s="161"/>
      <c r="AX598" s="162"/>
      <c r="AY598">
        <f>COUNTA($G$600)</f>
        <v>0</v>
      </c>
    </row>
    <row r="599" spans="1:51" ht="18.75" hidden="1" customHeight="1">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c r="A603" s="984"/>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451</v>
      </c>
      <c r="AJ603" s="199"/>
      <c r="AK603" s="199"/>
      <c r="AL603" s="200"/>
      <c r="AM603" s="199" t="s">
        <v>452</v>
      </c>
      <c r="AN603" s="199"/>
      <c r="AO603" s="199"/>
      <c r="AP603" s="200"/>
      <c r="AQ603" s="200" t="s">
        <v>183</v>
      </c>
      <c r="AR603" s="184"/>
      <c r="AS603" s="184"/>
      <c r="AT603" s="185"/>
      <c r="AU603" s="161" t="s">
        <v>133</v>
      </c>
      <c r="AV603" s="161"/>
      <c r="AW603" s="161"/>
      <c r="AX603" s="162"/>
      <c r="AY603">
        <f>COUNTA($G$605)</f>
        <v>0</v>
      </c>
    </row>
    <row r="604" spans="1:51" ht="18.75" hidden="1" customHeight="1">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c r="A608" s="984"/>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451</v>
      </c>
      <c r="AJ608" s="199"/>
      <c r="AK608" s="199"/>
      <c r="AL608" s="200"/>
      <c r="AM608" s="199" t="s">
        <v>452</v>
      </c>
      <c r="AN608" s="199"/>
      <c r="AO608" s="199"/>
      <c r="AP608" s="200"/>
      <c r="AQ608" s="200" t="s">
        <v>183</v>
      </c>
      <c r="AR608" s="184"/>
      <c r="AS608" s="184"/>
      <c r="AT608" s="185"/>
      <c r="AU608" s="161" t="s">
        <v>133</v>
      </c>
      <c r="AV608" s="161"/>
      <c r="AW608" s="161"/>
      <c r="AX608" s="162"/>
      <c r="AY608">
        <f>COUNTA($G$610)</f>
        <v>0</v>
      </c>
    </row>
    <row r="609" spans="1:51" ht="18.75" hidden="1" customHeight="1">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c r="A613" s="984"/>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451</v>
      </c>
      <c r="AJ613" s="199"/>
      <c r="AK613" s="199"/>
      <c r="AL613" s="200"/>
      <c r="AM613" s="199" t="s">
        <v>452</v>
      </c>
      <c r="AN613" s="199"/>
      <c r="AO613" s="199"/>
      <c r="AP613" s="200"/>
      <c r="AQ613" s="200" t="s">
        <v>183</v>
      </c>
      <c r="AR613" s="184"/>
      <c r="AS613" s="184"/>
      <c r="AT613" s="185"/>
      <c r="AU613" s="161" t="s">
        <v>133</v>
      </c>
      <c r="AV613" s="161"/>
      <c r="AW613" s="161"/>
      <c r="AX613" s="162"/>
      <c r="AY613">
        <f>COUNTA($G$615)</f>
        <v>0</v>
      </c>
    </row>
    <row r="614" spans="1:51" ht="18.75" hidden="1" customHeight="1">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c r="A618" s="984"/>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451</v>
      </c>
      <c r="AJ618" s="199"/>
      <c r="AK618" s="199"/>
      <c r="AL618" s="200"/>
      <c r="AM618" s="199" t="s">
        <v>452</v>
      </c>
      <c r="AN618" s="199"/>
      <c r="AO618" s="199"/>
      <c r="AP618" s="200"/>
      <c r="AQ618" s="200" t="s">
        <v>183</v>
      </c>
      <c r="AR618" s="184"/>
      <c r="AS618" s="184"/>
      <c r="AT618" s="185"/>
      <c r="AU618" s="161" t="s">
        <v>133</v>
      </c>
      <c r="AV618" s="161"/>
      <c r="AW618" s="161"/>
      <c r="AX618" s="162"/>
      <c r="AY618">
        <f>COUNTA($G$620)</f>
        <v>0</v>
      </c>
    </row>
    <row r="619" spans="1:51" ht="18.75" hidden="1" customHeight="1">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c r="A623" s="984"/>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451</v>
      </c>
      <c r="AJ623" s="199"/>
      <c r="AK623" s="199"/>
      <c r="AL623" s="200"/>
      <c r="AM623" s="199" t="s">
        <v>452</v>
      </c>
      <c r="AN623" s="199"/>
      <c r="AO623" s="199"/>
      <c r="AP623" s="200"/>
      <c r="AQ623" s="200" t="s">
        <v>183</v>
      </c>
      <c r="AR623" s="184"/>
      <c r="AS623" s="184"/>
      <c r="AT623" s="185"/>
      <c r="AU623" s="161" t="s">
        <v>133</v>
      </c>
      <c r="AV623" s="161"/>
      <c r="AW623" s="161"/>
      <c r="AX623" s="162"/>
      <c r="AY623">
        <f>COUNTA($G$625)</f>
        <v>0</v>
      </c>
    </row>
    <row r="624" spans="1:51" ht="18.75" hidden="1" customHeight="1">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c r="A628" s="984"/>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451</v>
      </c>
      <c r="AJ628" s="199"/>
      <c r="AK628" s="199"/>
      <c r="AL628" s="200"/>
      <c r="AM628" s="199" t="s">
        <v>452</v>
      </c>
      <c r="AN628" s="199"/>
      <c r="AO628" s="199"/>
      <c r="AP628" s="200"/>
      <c r="AQ628" s="200" t="s">
        <v>183</v>
      </c>
      <c r="AR628" s="184"/>
      <c r="AS628" s="184"/>
      <c r="AT628" s="185"/>
      <c r="AU628" s="161" t="s">
        <v>133</v>
      </c>
      <c r="AV628" s="161"/>
      <c r="AW628" s="161"/>
      <c r="AX628" s="162"/>
      <c r="AY628">
        <f>COUNTA($G$630)</f>
        <v>0</v>
      </c>
    </row>
    <row r="629" spans="1:51" ht="18.75" hidden="1" customHeight="1">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c r="A633" s="984"/>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451</v>
      </c>
      <c r="AJ633" s="199"/>
      <c r="AK633" s="199"/>
      <c r="AL633" s="200"/>
      <c r="AM633" s="199" t="s">
        <v>452</v>
      </c>
      <c r="AN633" s="199"/>
      <c r="AO633" s="199"/>
      <c r="AP633" s="200"/>
      <c r="AQ633" s="200" t="s">
        <v>183</v>
      </c>
      <c r="AR633" s="184"/>
      <c r="AS633" s="184"/>
      <c r="AT633" s="185"/>
      <c r="AU633" s="161" t="s">
        <v>133</v>
      </c>
      <c r="AV633" s="161"/>
      <c r="AW633" s="161"/>
      <c r="AX633" s="162"/>
      <c r="AY633">
        <f>COUNTA($G$635)</f>
        <v>0</v>
      </c>
    </row>
    <row r="634" spans="1:51" ht="18.75" hidden="1" customHeight="1">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c r="A638" s="984"/>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451</v>
      </c>
      <c r="AJ638" s="199"/>
      <c r="AK638" s="199"/>
      <c r="AL638" s="200"/>
      <c r="AM638" s="199" t="s">
        <v>452</v>
      </c>
      <c r="AN638" s="199"/>
      <c r="AO638" s="199"/>
      <c r="AP638" s="200"/>
      <c r="AQ638" s="200" t="s">
        <v>183</v>
      </c>
      <c r="AR638" s="184"/>
      <c r="AS638" s="184"/>
      <c r="AT638" s="185"/>
      <c r="AU638" s="161" t="s">
        <v>133</v>
      </c>
      <c r="AV638" s="161"/>
      <c r="AW638" s="161"/>
      <c r="AX638" s="162"/>
      <c r="AY638">
        <f>COUNTA($G$640)</f>
        <v>0</v>
      </c>
    </row>
    <row r="639" spans="1:51" ht="18.75" hidden="1" customHeight="1">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c r="A643" s="984"/>
      <c r="B643" s="238"/>
      <c r="C643" s="237"/>
      <c r="D643" s="238"/>
      <c r="E643" s="172" t="s">
        <v>316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c r="A646" s="984"/>
      <c r="B646" s="238"/>
      <c r="C646" s="237"/>
      <c r="D646" s="238"/>
      <c r="E646" s="224" t="s">
        <v>311</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c r="A647" s="984"/>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451</v>
      </c>
      <c r="AJ647" s="199"/>
      <c r="AK647" s="199"/>
      <c r="AL647" s="200"/>
      <c r="AM647" s="199" t="s">
        <v>452</v>
      </c>
      <c r="AN647" s="199"/>
      <c r="AO647" s="199"/>
      <c r="AP647" s="200"/>
      <c r="AQ647" s="200" t="s">
        <v>183</v>
      </c>
      <c r="AR647" s="184"/>
      <c r="AS647" s="184"/>
      <c r="AT647" s="185"/>
      <c r="AU647" s="161" t="s">
        <v>133</v>
      </c>
      <c r="AV647" s="161"/>
      <c r="AW647" s="161"/>
      <c r="AX647" s="162"/>
      <c r="AY647">
        <f>COUNTA($G$649)</f>
        <v>0</v>
      </c>
    </row>
    <row r="648" spans="1:51" ht="18.75" hidden="1" customHeight="1">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c r="A652" s="984"/>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451</v>
      </c>
      <c r="AJ652" s="199"/>
      <c r="AK652" s="199"/>
      <c r="AL652" s="200"/>
      <c r="AM652" s="199" t="s">
        <v>452</v>
      </c>
      <c r="AN652" s="199"/>
      <c r="AO652" s="199"/>
      <c r="AP652" s="200"/>
      <c r="AQ652" s="200" t="s">
        <v>183</v>
      </c>
      <c r="AR652" s="184"/>
      <c r="AS652" s="184"/>
      <c r="AT652" s="185"/>
      <c r="AU652" s="161" t="s">
        <v>133</v>
      </c>
      <c r="AV652" s="161"/>
      <c r="AW652" s="161"/>
      <c r="AX652" s="162"/>
      <c r="AY652">
        <f>COUNTA($G$654)</f>
        <v>0</v>
      </c>
    </row>
    <row r="653" spans="1:51" ht="18.75" hidden="1" customHeight="1">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c r="A657" s="984"/>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451</v>
      </c>
      <c r="AJ657" s="199"/>
      <c r="AK657" s="199"/>
      <c r="AL657" s="200"/>
      <c r="AM657" s="199" t="s">
        <v>452</v>
      </c>
      <c r="AN657" s="199"/>
      <c r="AO657" s="199"/>
      <c r="AP657" s="200"/>
      <c r="AQ657" s="200" t="s">
        <v>183</v>
      </c>
      <c r="AR657" s="184"/>
      <c r="AS657" s="184"/>
      <c r="AT657" s="185"/>
      <c r="AU657" s="161" t="s">
        <v>133</v>
      </c>
      <c r="AV657" s="161"/>
      <c r="AW657" s="161"/>
      <c r="AX657" s="162"/>
      <c r="AY657">
        <f>COUNTA($G$659)</f>
        <v>0</v>
      </c>
    </row>
    <row r="658" spans="1:51" ht="18.75" hidden="1" customHeight="1">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c r="A662" s="984"/>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451</v>
      </c>
      <c r="AJ662" s="199"/>
      <c r="AK662" s="199"/>
      <c r="AL662" s="200"/>
      <c r="AM662" s="199" t="s">
        <v>452</v>
      </c>
      <c r="AN662" s="199"/>
      <c r="AO662" s="199"/>
      <c r="AP662" s="200"/>
      <c r="AQ662" s="200" t="s">
        <v>183</v>
      </c>
      <c r="AR662" s="184"/>
      <c r="AS662" s="184"/>
      <c r="AT662" s="185"/>
      <c r="AU662" s="161" t="s">
        <v>133</v>
      </c>
      <c r="AV662" s="161"/>
      <c r="AW662" s="161"/>
      <c r="AX662" s="162"/>
      <c r="AY662">
        <f>COUNTA($G$664)</f>
        <v>0</v>
      </c>
    </row>
    <row r="663" spans="1:51" ht="18.75" hidden="1" customHeight="1">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c r="A667" s="984"/>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451</v>
      </c>
      <c r="AJ667" s="199"/>
      <c r="AK667" s="199"/>
      <c r="AL667" s="200"/>
      <c r="AM667" s="199" t="s">
        <v>452</v>
      </c>
      <c r="AN667" s="199"/>
      <c r="AO667" s="199"/>
      <c r="AP667" s="200"/>
      <c r="AQ667" s="200" t="s">
        <v>183</v>
      </c>
      <c r="AR667" s="184"/>
      <c r="AS667" s="184"/>
      <c r="AT667" s="185"/>
      <c r="AU667" s="161" t="s">
        <v>133</v>
      </c>
      <c r="AV667" s="161"/>
      <c r="AW667" s="161"/>
      <c r="AX667" s="162"/>
      <c r="AY667">
        <f>COUNTA($G$669)</f>
        <v>0</v>
      </c>
    </row>
    <row r="668" spans="1:51" ht="18.75" hidden="1" customHeight="1">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c r="A672" s="984"/>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451</v>
      </c>
      <c r="AJ672" s="199"/>
      <c r="AK672" s="199"/>
      <c r="AL672" s="200"/>
      <c r="AM672" s="199" t="s">
        <v>452</v>
      </c>
      <c r="AN672" s="199"/>
      <c r="AO672" s="199"/>
      <c r="AP672" s="200"/>
      <c r="AQ672" s="200" t="s">
        <v>183</v>
      </c>
      <c r="AR672" s="184"/>
      <c r="AS672" s="184"/>
      <c r="AT672" s="185"/>
      <c r="AU672" s="161" t="s">
        <v>133</v>
      </c>
      <c r="AV672" s="161"/>
      <c r="AW672" s="161"/>
      <c r="AX672" s="162"/>
      <c r="AY672">
        <f>COUNTA($G$674)</f>
        <v>0</v>
      </c>
    </row>
    <row r="673" spans="1:51" ht="18.75" hidden="1" customHeight="1">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c r="A677" s="984"/>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451</v>
      </c>
      <c r="AJ677" s="199"/>
      <c r="AK677" s="199"/>
      <c r="AL677" s="200"/>
      <c r="AM677" s="199" t="s">
        <v>452</v>
      </c>
      <c r="AN677" s="199"/>
      <c r="AO677" s="199"/>
      <c r="AP677" s="200"/>
      <c r="AQ677" s="200" t="s">
        <v>183</v>
      </c>
      <c r="AR677" s="184"/>
      <c r="AS677" s="184"/>
      <c r="AT677" s="185"/>
      <c r="AU677" s="161" t="s">
        <v>133</v>
      </c>
      <c r="AV677" s="161"/>
      <c r="AW677" s="161"/>
      <c r="AX677" s="162"/>
      <c r="AY677">
        <f>COUNTA($G$679)</f>
        <v>0</v>
      </c>
    </row>
    <row r="678" spans="1:51" ht="18.75" hidden="1" customHeight="1">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c r="A682" s="984"/>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451</v>
      </c>
      <c r="AJ682" s="199"/>
      <c r="AK682" s="199"/>
      <c r="AL682" s="200"/>
      <c r="AM682" s="199" t="s">
        <v>452</v>
      </c>
      <c r="AN682" s="199"/>
      <c r="AO682" s="199"/>
      <c r="AP682" s="200"/>
      <c r="AQ682" s="200" t="s">
        <v>183</v>
      </c>
      <c r="AR682" s="184"/>
      <c r="AS682" s="184"/>
      <c r="AT682" s="185"/>
      <c r="AU682" s="161" t="s">
        <v>133</v>
      </c>
      <c r="AV682" s="161"/>
      <c r="AW682" s="161"/>
      <c r="AX682" s="162"/>
      <c r="AY682">
        <f>COUNTA($G$684)</f>
        <v>0</v>
      </c>
    </row>
    <row r="683" spans="1:51" ht="18.75" hidden="1" customHeight="1">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c r="A687" s="984"/>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451</v>
      </c>
      <c r="AJ687" s="199"/>
      <c r="AK687" s="199"/>
      <c r="AL687" s="200"/>
      <c r="AM687" s="199" t="s">
        <v>452</v>
      </c>
      <c r="AN687" s="199"/>
      <c r="AO687" s="199"/>
      <c r="AP687" s="200"/>
      <c r="AQ687" s="200" t="s">
        <v>183</v>
      </c>
      <c r="AR687" s="184"/>
      <c r="AS687" s="184"/>
      <c r="AT687" s="185"/>
      <c r="AU687" s="161" t="s">
        <v>133</v>
      </c>
      <c r="AV687" s="161"/>
      <c r="AW687" s="161"/>
      <c r="AX687" s="162"/>
      <c r="AY687">
        <f>COUNTA($G$689)</f>
        <v>0</v>
      </c>
    </row>
    <row r="688" spans="1:51" ht="18.75" hidden="1" customHeight="1">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c r="A692" s="984"/>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451</v>
      </c>
      <c r="AJ692" s="199"/>
      <c r="AK692" s="199"/>
      <c r="AL692" s="200"/>
      <c r="AM692" s="199" t="s">
        <v>452</v>
      </c>
      <c r="AN692" s="199"/>
      <c r="AO692" s="199"/>
      <c r="AP692" s="200"/>
      <c r="AQ692" s="200" t="s">
        <v>183</v>
      </c>
      <c r="AR692" s="184"/>
      <c r="AS692" s="184"/>
      <c r="AT692" s="185"/>
      <c r="AU692" s="161" t="s">
        <v>133</v>
      </c>
      <c r="AV692" s="161"/>
      <c r="AW692" s="161"/>
      <c r="AX692" s="162"/>
      <c r="AY692">
        <f>COUNTA($G$694)</f>
        <v>0</v>
      </c>
    </row>
    <row r="693" spans="1:51" ht="18.75" hidden="1" customHeight="1">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c r="A697" s="984"/>
      <c r="B697" s="238"/>
      <c r="C697" s="237"/>
      <c r="D697" s="238"/>
      <c r="E697" s="172" t="s">
        <v>316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c r="A701" s="5"/>
      <c r="B701" s="6"/>
      <c r="C701" s="873"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74"/>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3.45" customHeight="1">
      <c r="A702" s="510" t="s">
        <v>139</v>
      </c>
      <c r="B702" s="511"/>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648</v>
      </c>
      <c r="AE702" s="886"/>
      <c r="AF702" s="886"/>
      <c r="AG702" s="875" t="s">
        <v>649</v>
      </c>
      <c r="AH702" s="876"/>
      <c r="AI702" s="876"/>
      <c r="AJ702" s="876"/>
      <c r="AK702" s="876"/>
      <c r="AL702" s="876"/>
      <c r="AM702" s="876"/>
      <c r="AN702" s="876"/>
      <c r="AO702" s="876"/>
      <c r="AP702" s="876"/>
      <c r="AQ702" s="876"/>
      <c r="AR702" s="876"/>
      <c r="AS702" s="876"/>
      <c r="AT702" s="876"/>
      <c r="AU702" s="876"/>
      <c r="AV702" s="876"/>
      <c r="AW702" s="876"/>
      <c r="AX702" s="877"/>
    </row>
    <row r="703" spans="1:51" ht="45" customHeight="1">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648</v>
      </c>
      <c r="AE703" s="170"/>
      <c r="AF703" s="170"/>
      <c r="AG703" s="648" t="s">
        <v>650</v>
      </c>
      <c r="AH703" s="649"/>
      <c r="AI703" s="649"/>
      <c r="AJ703" s="649"/>
      <c r="AK703" s="649"/>
      <c r="AL703" s="649"/>
      <c r="AM703" s="649"/>
      <c r="AN703" s="649"/>
      <c r="AO703" s="649"/>
      <c r="AP703" s="649"/>
      <c r="AQ703" s="649"/>
      <c r="AR703" s="649"/>
      <c r="AS703" s="649"/>
      <c r="AT703" s="649"/>
      <c r="AU703" s="649"/>
      <c r="AV703" s="649"/>
      <c r="AW703" s="649"/>
      <c r="AX703" s="650"/>
    </row>
    <row r="704" spans="1:51" ht="54" customHeight="1">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648</v>
      </c>
      <c r="AE704" s="567"/>
      <c r="AF704" s="567"/>
      <c r="AG704" s="710" t="s">
        <v>760</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c r="A705" s="602" t="s">
        <v>38</v>
      </c>
      <c r="B705" s="756"/>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9" t="s">
        <v>648</v>
      </c>
      <c r="AE705" s="720"/>
      <c r="AF705" s="720"/>
      <c r="AG705" s="175" t="s">
        <v>659</v>
      </c>
      <c r="AH705" s="176"/>
      <c r="AI705" s="176"/>
      <c r="AJ705" s="176"/>
      <c r="AK705" s="176"/>
      <c r="AL705" s="176"/>
      <c r="AM705" s="176"/>
      <c r="AN705" s="176"/>
      <c r="AO705" s="176"/>
      <c r="AP705" s="176"/>
      <c r="AQ705" s="176"/>
      <c r="AR705" s="176"/>
      <c r="AS705" s="176"/>
      <c r="AT705" s="176"/>
      <c r="AU705" s="176"/>
      <c r="AV705" s="176"/>
      <c r="AW705" s="176"/>
      <c r="AX705" s="177"/>
    </row>
    <row r="706" spans="1:50" ht="35.450000000000003" customHeight="1">
      <c r="A706" s="639"/>
      <c r="B706" s="757"/>
      <c r="C706" s="595"/>
      <c r="D706" s="596"/>
      <c r="E706" s="667" t="s">
        <v>290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736" t="s">
        <v>651</v>
      </c>
      <c r="AE706" s="737"/>
      <c r="AF706" s="738"/>
      <c r="AG706" s="409"/>
      <c r="AH706" s="220"/>
      <c r="AI706" s="220"/>
      <c r="AJ706" s="220"/>
      <c r="AK706" s="220"/>
      <c r="AL706" s="220"/>
      <c r="AM706" s="220"/>
      <c r="AN706" s="220"/>
      <c r="AO706" s="220"/>
      <c r="AP706" s="220"/>
      <c r="AQ706" s="220"/>
      <c r="AR706" s="220"/>
      <c r="AS706" s="220"/>
      <c r="AT706" s="220"/>
      <c r="AU706" s="220"/>
      <c r="AV706" s="220"/>
      <c r="AW706" s="220"/>
      <c r="AX706" s="410"/>
    </row>
    <row r="707" spans="1:50" ht="26.45" customHeight="1">
      <c r="A707" s="639"/>
      <c r="B707" s="757"/>
      <c r="C707" s="597"/>
      <c r="D707" s="598"/>
      <c r="E707" s="670" t="s">
        <v>237</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45" customHeight="1">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652</v>
      </c>
      <c r="AE708" s="652"/>
      <c r="AF708" s="652"/>
      <c r="AG708" s="507" t="s">
        <v>314</v>
      </c>
      <c r="AH708" s="508"/>
      <c r="AI708" s="508"/>
      <c r="AJ708" s="508"/>
      <c r="AK708" s="508"/>
      <c r="AL708" s="508"/>
      <c r="AM708" s="508"/>
      <c r="AN708" s="508"/>
      <c r="AO708" s="508"/>
      <c r="AP708" s="508"/>
      <c r="AQ708" s="508"/>
      <c r="AR708" s="508"/>
      <c r="AS708" s="508"/>
      <c r="AT708" s="508"/>
      <c r="AU708" s="508"/>
      <c r="AV708" s="508"/>
      <c r="AW708" s="508"/>
      <c r="AX708" s="509"/>
    </row>
    <row r="709" spans="1:50" ht="56.25" customHeight="1">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648</v>
      </c>
      <c r="AE709" s="170"/>
      <c r="AF709" s="170"/>
      <c r="AG709" s="648" t="s">
        <v>653</v>
      </c>
      <c r="AH709" s="649"/>
      <c r="AI709" s="649"/>
      <c r="AJ709" s="649"/>
      <c r="AK709" s="649"/>
      <c r="AL709" s="649"/>
      <c r="AM709" s="649"/>
      <c r="AN709" s="649"/>
      <c r="AO709" s="649"/>
      <c r="AP709" s="649"/>
      <c r="AQ709" s="649"/>
      <c r="AR709" s="649"/>
      <c r="AS709" s="649"/>
      <c r="AT709" s="649"/>
      <c r="AU709" s="649"/>
      <c r="AV709" s="649"/>
      <c r="AW709" s="649"/>
      <c r="AX709" s="650"/>
    </row>
    <row r="710" spans="1:50" ht="26.45" customHeight="1">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652</v>
      </c>
      <c r="AE710" s="170"/>
      <c r="AF710" s="170"/>
      <c r="AG710" s="648" t="s">
        <v>658</v>
      </c>
      <c r="AH710" s="649"/>
      <c r="AI710" s="649"/>
      <c r="AJ710" s="649"/>
      <c r="AK710" s="649"/>
      <c r="AL710" s="649"/>
      <c r="AM710" s="649"/>
      <c r="AN710" s="649"/>
      <c r="AO710" s="649"/>
      <c r="AP710" s="649"/>
      <c r="AQ710" s="649"/>
      <c r="AR710" s="649"/>
      <c r="AS710" s="649"/>
      <c r="AT710" s="649"/>
      <c r="AU710" s="649"/>
      <c r="AV710" s="649"/>
      <c r="AW710" s="649"/>
      <c r="AX710" s="650"/>
    </row>
    <row r="711" spans="1:50" ht="26.45" customHeight="1">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648</v>
      </c>
      <c r="AE711" s="170"/>
      <c r="AF711" s="170"/>
      <c r="AG711" s="648" t="s">
        <v>654</v>
      </c>
      <c r="AH711" s="649"/>
      <c r="AI711" s="649"/>
      <c r="AJ711" s="649"/>
      <c r="AK711" s="649"/>
      <c r="AL711" s="649"/>
      <c r="AM711" s="649"/>
      <c r="AN711" s="649"/>
      <c r="AO711" s="649"/>
      <c r="AP711" s="649"/>
      <c r="AQ711" s="649"/>
      <c r="AR711" s="649"/>
      <c r="AS711" s="649"/>
      <c r="AT711" s="649"/>
      <c r="AU711" s="649"/>
      <c r="AV711" s="649"/>
      <c r="AW711" s="649"/>
      <c r="AX711" s="650"/>
    </row>
    <row r="712" spans="1:50" ht="26.45" customHeight="1">
      <c r="A712" s="639"/>
      <c r="B712" s="640"/>
      <c r="C712" s="569" t="s">
        <v>261</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652</v>
      </c>
      <c r="AE712" s="567"/>
      <c r="AF712" s="567"/>
      <c r="AG712" s="575" t="s">
        <v>314</v>
      </c>
      <c r="AH712" s="576"/>
      <c r="AI712" s="576"/>
      <c r="AJ712" s="576"/>
      <c r="AK712" s="576"/>
      <c r="AL712" s="576"/>
      <c r="AM712" s="576"/>
      <c r="AN712" s="576"/>
      <c r="AO712" s="576"/>
      <c r="AP712" s="576"/>
      <c r="AQ712" s="576"/>
      <c r="AR712" s="576"/>
      <c r="AS712" s="576"/>
      <c r="AT712" s="576"/>
      <c r="AU712" s="576"/>
      <c r="AV712" s="576"/>
      <c r="AW712" s="576"/>
      <c r="AX712" s="577"/>
    </row>
    <row r="713" spans="1:50" ht="26.45" customHeight="1">
      <c r="A713" s="639"/>
      <c r="B713" s="640"/>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652</v>
      </c>
      <c r="AE713" s="170"/>
      <c r="AF713" s="171"/>
      <c r="AG713" s="648" t="s">
        <v>314</v>
      </c>
      <c r="AH713" s="649"/>
      <c r="AI713" s="649"/>
      <c r="AJ713" s="649"/>
      <c r="AK713" s="649"/>
      <c r="AL713" s="649"/>
      <c r="AM713" s="649"/>
      <c r="AN713" s="649"/>
      <c r="AO713" s="649"/>
      <c r="AP713" s="649"/>
      <c r="AQ713" s="649"/>
      <c r="AR713" s="649"/>
      <c r="AS713" s="649"/>
      <c r="AT713" s="649"/>
      <c r="AU713" s="649"/>
      <c r="AV713" s="649"/>
      <c r="AW713" s="649"/>
      <c r="AX713" s="650"/>
    </row>
    <row r="714" spans="1:50" ht="26.45" customHeight="1">
      <c r="A714" s="641"/>
      <c r="B714" s="642"/>
      <c r="C714" s="758" t="s">
        <v>240</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2" t="s">
        <v>648</v>
      </c>
      <c r="AE714" s="573"/>
      <c r="AF714" s="574"/>
      <c r="AG714" s="673" t="s">
        <v>655</v>
      </c>
      <c r="AH714" s="674"/>
      <c r="AI714" s="674"/>
      <c r="AJ714" s="674"/>
      <c r="AK714" s="674"/>
      <c r="AL714" s="674"/>
      <c r="AM714" s="674"/>
      <c r="AN714" s="674"/>
      <c r="AO714" s="674"/>
      <c r="AP714" s="674"/>
      <c r="AQ714" s="674"/>
      <c r="AR714" s="674"/>
      <c r="AS714" s="674"/>
      <c r="AT714" s="674"/>
      <c r="AU714" s="674"/>
      <c r="AV714" s="674"/>
      <c r="AW714" s="674"/>
      <c r="AX714" s="675"/>
    </row>
    <row r="715" spans="1:50" ht="30.75" customHeight="1">
      <c r="A715" s="602" t="s">
        <v>39</v>
      </c>
      <c r="B715" s="638"/>
      <c r="C715" s="643" t="s">
        <v>241</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648</v>
      </c>
      <c r="AE715" s="652"/>
      <c r="AF715" s="764"/>
      <c r="AG715" s="507" t="s">
        <v>761</v>
      </c>
      <c r="AH715" s="508"/>
      <c r="AI715" s="508"/>
      <c r="AJ715" s="508"/>
      <c r="AK715" s="508"/>
      <c r="AL715" s="508"/>
      <c r="AM715" s="508"/>
      <c r="AN715" s="508"/>
      <c r="AO715" s="508"/>
      <c r="AP715" s="508"/>
      <c r="AQ715" s="508"/>
      <c r="AR715" s="508"/>
      <c r="AS715" s="508"/>
      <c r="AT715" s="508"/>
      <c r="AU715" s="508"/>
      <c r="AV715" s="508"/>
      <c r="AW715" s="508"/>
      <c r="AX715" s="509"/>
    </row>
    <row r="716" spans="1:50" ht="46.5" customHeight="1">
      <c r="A716" s="639"/>
      <c r="B716" s="640"/>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45" t="s">
        <v>648</v>
      </c>
      <c r="AE716" s="746"/>
      <c r="AF716" s="746"/>
      <c r="AG716" s="648" t="s">
        <v>765</v>
      </c>
      <c r="AH716" s="649"/>
      <c r="AI716" s="649"/>
      <c r="AJ716" s="649"/>
      <c r="AK716" s="649"/>
      <c r="AL716" s="649"/>
      <c r="AM716" s="649"/>
      <c r="AN716" s="649"/>
      <c r="AO716" s="649"/>
      <c r="AP716" s="649"/>
      <c r="AQ716" s="649"/>
      <c r="AR716" s="649"/>
      <c r="AS716" s="649"/>
      <c r="AT716" s="649"/>
      <c r="AU716" s="649"/>
      <c r="AV716" s="649"/>
      <c r="AW716" s="649"/>
      <c r="AX716" s="650"/>
    </row>
    <row r="717" spans="1:50" ht="41.25" customHeight="1">
      <c r="A717" s="639"/>
      <c r="B717" s="640"/>
      <c r="C717" s="569" t="s">
        <v>194</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648</v>
      </c>
      <c r="AE717" s="170"/>
      <c r="AF717" s="170"/>
      <c r="AG717" s="648" t="s">
        <v>656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648</v>
      </c>
      <c r="AE718" s="170"/>
      <c r="AF718" s="170"/>
      <c r="AG718" s="770" t="s">
        <v>657</v>
      </c>
      <c r="AH718" s="771"/>
      <c r="AI718" s="771"/>
      <c r="AJ718" s="771"/>
      <c r="AK718" s="771"/>
      <c r="AL718" s="771"/>
      <c r="AM718" s="771"/>
      <c r="AN718" s="771"/>
      <c r="AO718" s="771"/>
      <c r="AP718" s="771"/>
      <c r="AQ718" s="771"/>
      <c r="AR718" s="771"/>
      <c r="AS718" s="771"/>
      <c r="AT718" s="771"/>
      <c r="AU718" s="771"/>
      <c r="AV718" s="771"/>
      <c r="AW718" s="771"/>
      <c r="AX718" s="772"/>
    </row>
    <row r="719" spans="1:50" ht="41.25" customHeight="1">
      <c r="A719" s="632" t="s">
        <v>57</v>
      </c>
      <c r="B719" s="633"/>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87"/>
      <c r="AD719" s="768" t="s">
        <v>652</v>
      </c>
      <c r="AE719" s="769"/>
      <c r="AF719" s="769"/>
      <c r="AG719" s="175" t="s">
        <v>759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c r="A720" s="634"/>
      <c r="B720" s="635"/>
      <c r="C720" s="924" t="s">
        <v>254</v>
      </c>
      <c r="D720" s="922"/>
      <c r="E720" s="922"/>
      <c r="F720" s="925"/>
      <c r="G720" s="921" t="s">
        <v>255</v>
      </c>
      <c r="H720" s="922"/>
      <c r="I720" s="922"/>
      <c r="J720" s="922"/>
      <c r="K720" s="922"/>
      <c r="L720" s="922"/>
      <c r="M720" s="922"/>
      <c r="N720" s="921" t="s">
        <v>258</v>
      </c>
      <c r="O720" s="922"/>
      <c r="P720" s="922"/>
      <c r="Q720" s="922"/>
      <c r="R720" s="922"/>
      <c r="S720" s="922"/>
      <c r="T720" s="922"/>
      <c r="U720" s="922"/>
      <c r="V720" s="922"/>
      <c r="W720" s="922"/>
      <c r="X720" s="922"/>
      <c r="Y720" s="922"/>
      <c r="Z720" s="922"/>
      <c r="AA720" s="922"/>
      <c r="AB720" s="922"/>
      <c r="AC720" s="922"/>
      <c r="AD720" s="922"/>
      <c r="AE720" s="922"/>
      <c r="AF720" s="92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c r="A721" s="634"/>
      <c r="B721" s="635"/>
      <c r="C721" s="908"/>
      <c r="D721" s="909"/>
      <c r="E721" s="909"/>
      <c r="F721" s="910"/>
      <c r="G721" s="926"/>
      <c r="H721" s="927"/>
      <c r="I721" s="63" t="str">
        <f>IF(OR(G721="　", G721=""), "", "-")</f>
        <v/>
      </c>
      <c r="J721" s="907"/>
      <c r="K721" s="907"/>
      <c r="L721" s="63" t="str">
        <f>IF(M721="","","-")</f>
        <v/>
      </c>
      <c r="M721" s="64"/>
      <c r="N721" s="904"/>
      <c r="O721" s="905"/>
      <c r="P721" s="905"/>
      <c r="Q721" s="905"/>
      <c r="R721" s="905"/>
      <c r="S721" s="905"/>
      <c r="T721" s="905"/>
      <c r="U721" s="905"/>
      <c r="V721" s="905"/>
      <c r="W721" s="905"/>
      <c r="X721" s="905"/>
      <c r="Y721" s="905"/>
      <c r="Z721" s="905"/>
      <c r="AA721" s="905"/>
      <c r="AB721" s="905"/>
      <c r="AC721" s="905"/>
      <c r="AD721" s="905"/>
      <c r="AE721" s="905"/>
      <c r="AF721" s="90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c r="A722" s="634"/>
      <c r="B722" s="635"/>
      <c r="C722" s="908"/>
      <c r="D722" s="909"/>
      <c r="E722" s="909"/>
      <c r="F722" s="910"/>
      <c r="G722" s="926"/>
      <c r="H722" s="927"/>
      <c r="I722" s="63" t="str">
        <f t="shared" ref="I722:I725" si="113">IF(OR(G722="　", G722=""), "", "-")</f>
        <v/>
      </c>
      <c r="J722" s="907"/>
      <c r="K722" s="907"/>
      <c r="L722" s="63" t="str">
        <f t="shared" ref="L722:L725" si="114">IF(M722="","","-")</f>
        <v/>
      </c>
      <c r="M722" s="64"/>
      <c r="N722" s="904"/>
      <c r="O722" s="905"/>
      <c r="P722" s="905"/>
      <c r="Q722" s="905"/>
      <c r="R722" s="905"/>
      <c r="S722" s="905"/>
      <c r="T722" s="905"/>
      <c r="U722" s="905"/>
      <c r="V722" s="905"/>
      <c r="W722" s="905"/>
      <c r="X722" s="905"/>
      <c r="Y722" s="905"/>
      <c r="Z722" s="905"/>
      <c r="AA722" s="905"/>
      <c r="AB722" s="905"/>
      <c r="AC722" s="905"/>
      <c r="AD722" s="905"/>
      <c r="AE722" s="905"/>
      <c r="AF722" s="90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c r="A723" s="634"/>
      <c r="B723" s="635"/>
      <c r="C723" s="908"/>
      <c r="D723" s="909"/>
      <c r="E723" s="909"/>
      <c r="F723" s="910"/>
      <c r="G723" s="926"/>
      <c r="H723" s="927"/>
      <c r="I723" s="63" t="str">
        <f t="shared" si="113"/>
        <v/>
      </c>
      <c r="J723" s="907"/>
      <c r="K723" s="907"/>
      <c r="L723" s="63" t="str">
        <f t="shared" si="114"/>
        <v/>
      </c>
      <c r="M723" s="64"/>
      <c r="N723" s="904"/>
      <c r="O723" s="905"/>
      <c r="P723" s="905"/>
      <c r="Q723" s="905"/>
      <c r="R723" s="905"/>
      <c r="S723" s="905"/>
      <c r="T723" s="905"/>
      <c r="U723" s="905"/>
      <c r="V723" s="905"/>
      <c r="W723" s="905"/>
      <c r="X723" s="905"/>
      <c r="Y723" s="905"/>
      <c r="Z723" s="905"/>
      <c r="AA723" s="905"/>
      <c r="AB723" s="905"/>
      <c r="AC723" s="905"/>
      <c r="AD723" s="905"/>
      <c r="AE723" s="905"/>
      <c r="AF723" s="90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c r="A724" s="634"/>
      <c r="B724" s="635"/>
      <c r="C724" s="908"/>
      <c r="D724" s="909"/>
      <c r="E724" s="909"/>
      <c r="F724" s="910"/>
      <c r="G724" s="926"/>
      <c r="H724" s="927"/>
      <c r="I724" s="63" t="str">
        <f t="shared" si="113"/>
        <v/>
      </c>
      <c r="J724" s="907"/>
      <c r="K724" s="907"/>
      <c r="L724" s="63" t="str">
        <f t="shared" si="114"/>
        <v/>
      </c>
      <c r="M724" s="64"/>
      <c r="N724" s="904"/>
      <c r="O724" s="905"/>
      <c r="P724" s="905"/>
      <c r="Q724" s="905"/>
      <c r="R724" s="905"/>
      <c r="S724" s="905"/>
      <c r="T724" s="905"/>
      <c r="U724" s="905"/>
      <c r="V724" s="905"/>
      <c r="W724" s="905"/>
      <c r="X724" s="905"/>
      <c r="Y724" s="905"/>
      <c r="Z724" s="905"/>
      <c r="AA724" s="905"/>
      <c r="AB724" s="905"/>
      <c r="AC724" s="905"/>
      <c r="AD724" s="905"/>
      <c r="AE724" s="905"/>
      <c r="AF724" s="90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c r="A725" s="636"/>
      <c r="B725" s="637"/>
      <c r="C725" s="908"/>
      <c r="D725" s="909"/>
      <c r="E725" s="909"/>
      <c r="F725" s="910"/>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7" customHeight="1">
      <c r="A726" s="602" t="s">
        <v>47</v>
      </c>
      <c r="B726" s="603"/>
      <c r="C726" s="424" t="s">
        <v>52</v>
      </c>
      <c r="D726" s="562"/>
      <c r="E726" s="562"/>
      <c r="F726" s="563"/>
      <c r="G726" s="789" t="s">
        <v>751</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7" customHeight="1" thickBot="1">
      <c r="A727" s="604"/>
      <c r="B727" s="605"/>
      <c r="C727" s="679" t="s">
        <v>56</v>
      </c>
      <c r="D727" s="680"/>
      <c r="E727" s="680"/>
      <c r="F727" s="681"/>
      <c r="G727" s="787" t="s">
        <v>750</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7" customHeight="1" thickBot="1">
      <c r="A729" s="752" t="s">
        <v>764</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7" customHeight="1" thickBot="1">
      <c r="A731" s="599" t="s">
        <v>137</v>
      </c>
      <c r="B731" s="600"/>
      <c r="C731" s="600"/>
      <c r="D731" s="600"/>
      <c r="E731" s="601"/>
      <c r="F731" s="664" t="s">
        <v>763</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c r="A733" s="599" t="s">
        <v>137</v>
      </c>
      <c r="B733" s="600"/>
      <c r="C733" s="600"/>
      <c r="D733" s="600"/>
      <c r="E733" s="601"/>
      <c r="F733" s="753" t="s">
        <v>766</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7" customHeight="1" thickBot="1">
      <c r="A735" s="592" t="s">
        <v>660</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c r="A736" s="761" t="s">
        <v>267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c r="A737" s="142" t="s">
        <v>580</v>
      </c>
      <c r="B737" s="143"/>
      <c r="C737" s="143"/>
      <c r="D737" s="144"/>
      <c r="E737" s="90" t="s">
        <v>626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c r="A738" s="94" t="s">
        <v>305</v>
      </c>
      <c r="B738" s="94"/>
      <c r="C738" s="94"/>
      <c r="D738" s="94"/>
      <c r="E738" s="90" t="s">
        <v>626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c r="A739" s="94" t="s">
        <v>304</v>
      </c>
      <c r="B739" s="94"/>
      <c r="C739" s="94"/>
      <c r="D739" s="94"/>
      <c r="E739" s="90" t="s">
        <v>626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c r="A740" s="94" t="s">
        <v>303</v>
      </c>
      <c r="B740" s="94"/>
      <c r="C740" s="94"/>
      <c r="D740" s="94"/>
      <c r="E740" s="90" t="s">
        <v>626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c r="A741" s="94" t="s">
        <v>302</v>
      </c>
      <c r="B741" s="94"/>
      <c r="C741" s="94"/>
      <c r="D741" s="94"/>
      <c r="E741" s="90" t="s">
        <v>626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c r="A742" s="94" t="s">
        <v>301</v>
      </c>
      <c r="B742" s="94"/>
      <c r="C742" s="94"/>
      <c r="D742" s="94"/>
      <c r="E742" s="90" t="s">
        <v>626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c r="A743" s="94" t="s">
        <v>300</v>
      </c>
      <c r="B743" s="94"/>
      <c r="C743" s="94"/>
      <c r="D743" s="94"/>
      <c r="E743" s="90" t="s">
        <v>626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c r="A744" s="94" t="s">
        <v>299</v>
      </c>
      <c r="B744" s="94"/>
      <c r="C744" s="94"/>
      <c r="D744" s="94"/>
      <c r="E744" s="90" t="s">
        <v>646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c r="A745" s="94" t="s">
        <v>298</v>
      </c>
      <c r="B745" s="94"/>
      <c r="C745" s="94"/>
      <c r="D745" s="94"/>
      <c r="E745" s="99" t="s">
        <v>647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c r="A746" s="94" t="s">
        <v>453</v>
      </c>
      <c r="B746" s="94"/>
      <c r="C746" s="94"/>
      <c r="D746" s="94"/>
      <c r="E746" s="97" t="s">
        <v>619</v>
      </c>
      <c r="F746" s="98"/>
      <c r="G746" s="98"/>
      <c r="H746" s="85" t="str">
        <f>IF(E746="","","-")</f>
        <v>-</v>
      </c>
      <c r="I746" s="98"/>
      <c r="J746" s="98"/>
      <c r="K746" s="85" t="str">
        <f>IF(I746="","","-")</f>
        <v/>
      </c>
      <c r="L746" s="89">
        <v>85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c r="A747" s="94" t="s">
        <v>417</v>
      </c>
      <c r="B747" s="94"/>
      <c r="C747" s="94"/>
      <c r="D747" s="94"/>
      <c r="E747" s="97" t="s">
        <v>619</v>
      </c>
      <c r="F747" s="98"/>
      <c r="G747" s="98"/>
      <c r="H747" s="85" t="str">
        <f>IF(E747="","","-")</f>
        <v>-</v>
      </c>
      <c r="I747" s="98"/>
      <c r="J747" s="98"/>
      <c r="K747" s="85" t="str">
        <f>IF(I747="","","-")</f>
        <v/>
      </c>
      <c r="L747" s="89">
        <v>85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c r="A748" s="105" t="s">
        <v>292</v>
      </c>
      <c r="B748" s="106"/>
      <c r="C748" s="106"/>
      <c r="D748" s="106"/>
      <c r="E748" s="106"/>
      <c r="F748" s="107"/>
      <c r="G748" s="69" t="s">
        <v>616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450000000000003" customHeigh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747" t="s">
        <v>294</v>
      </c>
      <c r="B787" s="748"/>
      <c r="C787" s="748"/>
      <c r="D787" s="748"/>
      <c r="E787" s="748"/>
      <c r="F787" s="749"/>
      <c r="G787" s="420" t="s">
        <v>661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678</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c r="A788" s="537"/>
      <c r="B788" s="750"/>
      <c r="C788" s="750"/>
      <c r="D788" s="750"/>
      <c r="E788" s="750"/>
      <c r="F788" s="751"/>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c r="A789" s="537"/>
      <c r="B789" s="750"/>
      <c r="C789" s="750"/>
      <c r="D789" s="750"/>
      <c r="E789" s="750"/>
      <c r="F789" s="751"/>
      <c r="G789" s="430" t="s">
        <v>664</v>
      </c>
      <c r="H789" s="431"/>
      <c r="I789" s="431"/>
      <c r="J789" s="431"/>
      <c r="K789" s="432"/>
      <c r="L789" s="433" t="s">
        <v>675</v>
      </c>
      <c r="M789" s="434"/>
      <c r="N789" s="434"/>
      <c r="O789" s="434"/>
      <c r="P789" s="434"/>
      <c r="Q789" s="434"/>
      <c r="R789" s="434"/>
      <c r="S789" s="434"/>
      <c r="T789" s="434"/>
      <c r="U789" s="434"/>
      <c r="V789" s="434"/>
      <c r="W789" s="434"/>
      <c r="X789" s="435"/>
      <c r="Y789" s="436">
        <v>94</v>
      </c>
      <c r="Z789" s="437"/>
      <c r="AA789" s="437"/>
      <c r="AB789" s="538"/>
      <c r="AC789" s="430" t="s">
        <v>662</v>
      </c>
      <c r="AD789" s="431"/>
      <c r="AE789" s="431"/>
      <c r="AF789" s="431"/>
      <c r="AG789" s="432"/>
      <c r="AH789" s="433" t="s">
        <v>663</v>
      </c>
      <c r="AI789" s="434"/>
      <c r="AJ789" s="434"/>
      <c r="AK789" s="434"/>
      <c r="AL789" s="434"/>
      <c r="AM789" s="434"/>
      <c r="AN789" s="434"/>
      <c r="AO789" s="434"/>
      <c r="AP789" s="434"/>
      <c r="AQ789" s="434"/>
      <c r="AR789" s="434"/>
      <c r="AS789" s="434"/>
      <c r="AT789" s="435"/>
      <c r="AU789" s="436">
        <v>22</v>
      </c>
      <c r="AV789" s="437"/>
      <c r="AW789" s="437"/>
      <c r="AX789" s="438"/>
    </row>
    <row r="790" spans="1:51" ht="42" customHeight="1">
      <c r="A790" s="537"/>
      <c r="B790" s="750"/>
      <c r="C790" s="750"/>
      <c r="D790" s="750"/>
      <c r="E790" s="750"/>
      <c r="F790" s="751"/>
      <c r="G790" s="333" t="s">
        <v>665</v>
      </c>
      <c r="H790" s="334"/>
      <c r="I790" s="334"/>
      <c r="J790" s="334"/>
      <c r="K790" s="335"/>
      <c r="L790" s="383" t="s">
        <v>666</v>
      </c>
      <c r="M790" s="384"/>
      <c r="N790" s="384"/>
      <c r="O790" s="384"/>
      <c r="P790" s="384"/>
      <c r="Q790" s="384"/>
      <c r="R790" s="384"/>
      <c r="S790" s="384"/>
      <c r="T790" s="384"/>
      <c r="U790" s="384"/>
      <c r="V790" s="384"/>
      <c r="W790" s="384"/>
      <c r="X790" s="385"/>
      <c r="Y790" s="380">
        <v>32</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c r="A791" s="537"/>
      <c r="B791" s="750"/>
      <c r="C791" s="750"/>
      <c r="D791" s="750"/>
      <c r="E791" s="750"/>
      <c r="F791" s="751"/>
      <c r="G791" s="333" t="s">
        <v>667</v>
      </c>
      <c r="H791" s="334"/>
      <c r="I791" s="334"/>
      <c r="J791" s="334"/>
      <c r="K791" s="335"/>
      <c r="L791" s="383" t="s">
        <v>668</v>
      </c>
      <c r="M791" s="384"/>
      <c r="N791" s="384"/>
      <c r="O791" s="384"/>
      <c r="P791" s="384"/>
      <c r="Q791" s="384"/>
      <c r="R791" s="384"/>
      <c r="S791" s="384"/>
      <c r="T791" s="384"/>
      <c r="U791" s="384"/>
      <c r="V791" s="384"/>
      <c r="W791" s="384"/>
      <c r="X791" s="385"/>
      <c r="Y791" s="380">
        <v>12</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c r="A792" s="537"/>
      <c r="B792" s="750"/>
      <c r="C792" s="750"/>
      <c r="D792" s="750"/>
      <c r="E792" s="750"/>
      <c r="F792" s="751"/>
      <c r="G792" s="333" t="s">
        <v>669</v>
      </c>
      <c r="H792" s="334"/>
      <c r="I792" s="334"/>
      <c r="J792" s="334"/>
      <c r="K792" s="335"/>
      <c r="L792" s="383" t="s">
        <v>670</v>
      </c>
      <c r="M792" s="384"/>
      <c r="N792" s="384"/>
      <c r="O792" s="384"/>
      <c r="P792" s="384"/>
      <c r="Q792" s="384"/>
      <c r="R792" s="384"/>
      <c r="S792" s="384"/>
      <c r="T792" s="384"/>
      <c r="U792" s="384"/>
      <c r="V792" s="384"/>
      <c r="W792" s="384"/>
      <c r="X792" s="385"/>
      <c r="Y792" s="380">
        <v>0.2</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c r="A793" s="537"/>
      <c r="B793" s="750"/>
      <c r="C793" s="750"/>
      <c r="D793" s="750"/>
      <c r="E793" s="750"/>
      <c r="F793" s="751"/>
      <c r="G793" s="333" t="s">
        <v>671</v>
      </c>
      <c r="H793" s="334"/>
      <c r="I793" s="334"/>
      <c r="J793" s="334"/>
      <c r="K793" s="335"/>
      <c r="L793" s="383" t="s">
        <v>673</v>
      </c>
      <c r="M793" s="384"/>
      <c r="N793" s="384"/>
      <c r="O793" s="384"/>
      <c r="P793" s="384"/>
      <c r="Q793" s="384"/>
      <c r="R793" s="384"/>
      <c r="S793" s="384"/>
      <c r="T793" s="384"/>
      <c r="U793" s="384"/>
      <c r="V793" s="384"/>
      <c r="W793" s="384"/>
      <c r="X793" s="385"/>
      <c r="Y793" s="380">
        <v>28.8</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c r="A794" s="537"/>
      <c r="B794" s="750"/>
      <c r="C794" s="750"/>
      <c r="D794" s="750"/>
      <c r="E794" s="750"/>
      <c r="F794" s="751"/>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c r="A795" s="537"/>
      <c r="B795" s="750"/>
      <c r="C795" s="750"/>
      <c r="D795" s="750"/>
      <c r="E795" s="750"/>
      <c r="F795" s="751"/>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c r="A796" s="537"/>
      <c r="B796" s="750"/>
      <c r="C796" s="750"/>
      <c r="D796" s="750"/>
      <c r="E796" s="750"/>
      <c r="F796" s="751"/>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c r="A797" s="537"/>
      <c r="B797" s="750"/>
      <c r="C797" s="750"/>
      <c r="D797" s="750"/>
      <c r="E797" s="750"/>
      <c r="F797" s="751"/>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c r="A798" s="537"/>
      <c r="B798" s="750"/>
      <c r="C798" s="750"/>
      <c r="D798" s="750"/>
      <c r="E798" s="750"/>
      <c r="F798" s="751"/>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c r="A799" s="537"/>
      <c r="B799" s="750"/>
      <c r="C799" s="750"/>
      <c r="D799" s="750"/>
      <c r="E799" s="750"/>
      <c r="F799" s="751"/>
      <c r="G799" s="391" t="s">
        <v>20</v>
      </c>
      <c r="H799" s="392"/>
      <c r="I799" s="392"/>
      <c r="J799" s="392"/>
      <c r="K799" s="392"/>
      <c r="L799" s="393"/>
      <c r="M799" s="394"/>
      <c r="N799" s="394"/>
      <c r="O799" s="394"/>
      <c r="P799" s="394"/>
      <c r="Q799" s="394"/>
      <c r="R799" s="394"/>
      <c r="S799" s="394"/>
      <c r="T799" s="394"/>
      <c r="U799" s="394"/>
      <c r="V799" s="394"/>
      <c r="W799" s="394"/>
      <c r="X799" s="395"/>
      <c r="Y799" s="396">
        <f>SUM(Y789:AB798)</f>
        <v>167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22</v>
      </c>
      <c r="AV799" s="397"/>
      <c r="AW799" s="397"/>
      <c r="AX799" s="399"/>
    </row>
    <row r="800" spans="1:51" ht="24.75" customHeight="1">
      <c r="A800" s="537"/>
      <c r="B800" s="750"/>
      <c r="C800" s="750"/>
      <c r="D800" s="750"/>
      <c r="E800" s="750"/>
      <c r="F800" s="751"/>
      <c r="G800" s="420" t="s">
        <v>689</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706</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c r="A801" s="537"/>
      <c r="B801" s="750"/>
      <c r="C801" s="750"/>
      <c r="D801" s="750"/>
      <c r="E801" s="750"/>
      <c r="F801" s="751"/>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42.75" customHeight="1">
      <c r="A802" s="537"/>
      <c r="B802" s="750"/>
      <c r="C802" s="750"/>
      <c r="D802" s="750"/>
      <c r="E802" s="750"/>
      <c r="F802" s="751"/>
      <c r="G802" s="430" t="s">
        <v>664</v>
      </c>
      <c r="H802" s="431"/>
      <c r="I802" s="431"/>
      <c r="J802" s="431"/>
      <c r="K802" s="432"/>
      <c r="L802" s="433" t="s">
        <v>691</v>
      </c>
      <c r="M802" s="434"/>
      <c r="N802" s="434"/>
      <c r="O802" s="434"/>
      <c r="P802" s="434"/>
      <c r="Q802" s="434"/>
      <c r="R802" s="434"/>
      <c r="S802" s="434"/>
      <c r="T802" s="434"/>
      <c r="U802" s="434"/>
      <c r="V802" s="434"/>
      <c r="W802" s="434"/>
      <c r="X802" s="435"/>
      <c r="Y802" s="436">
        <v>109</v>
      </c>
      <c r="Z802" s="437"/>
      <c r="AA802" s="437"/>
      <c r="AB802" s="538"/>
      <c r="AC802" s="430" t="s">
        <v>664</v>
      </c>
      <c r="AD802" s="431"/>
      <c r="AE802" s="431"/>
      <c r="AF802" s="431"/>
      <c r="AG802" s="432"/>
      <c r="AH802" s="433" t="s">
        <v>698</v>
      </c>
      <c r="AI802" s="434"/>
      <c r="AJ802" s="434"/>
      <c r="AK802" s="434"/>
      <c r="AL802" s="434"/>
      <c r="AM802" s="434"/>
      <c r="AN802" s="434"/>
      <c r="AO802" s="434"/>
      <c r="AP802" s="434"/>
      <c r="AQ802" s="434"/>
      <c r="AR802" s="434"/>
      <c r="AS802" s="434"/>
      <c r="AT802" s="435"/>
      <c r="AU802" s="436">
        <v>59</v>
      </c>
      <c r="AV802" s="437"/>
      <c r="AW802" s="437"/>
      <c r="AX802" s="438"/>
      <c r="AY802">
        <f t="shared" ref="AY802:AY812" si="115">$AY$800</f>
        <v>2</v>
      </c>
    </row>
    <row r="803" spans="1:51" ht="55.5" customHeight="1">
      <c r="A803" s="537"/>
      <c r="B803" s="750"/>
      <c r="C803" s="750"/>
      <c r="D803" s="750"/>
      <c r="E803" s="750"/>
      <c r="F803" s="751"/>
      <c r="G803" s="333" t="s">
        <v>667</v>
      </c>
      <c r="H803" s="334"/>
      <c r="I803" s="334"/>
      <c r="J803" s="334"/>
      <c r="K803" s="335"/>
      <c r="L803" s="383" t="s">
        <v>692</v>
      </c>
      <c r="M803" s="384"/>
      <c r="N803" s="384"/>
      <c r="O803" s="384"/>
      <c r="P803" s="384"/>
      <c r="Q803" s="384"/>
      <c r="R803" s="384"/>
      <c r="S803" s="384"/>
      <c r="T803" s="384"/>
      <c r="U803" s="384"/>
      <c r="V803" s="384"/>
      <c r="W803" s="384"/>
      <c r="X803" s="385"/>
      <c r="Y803" s="380">
        <v>15</v>
      </c>
      <c r="Z803" s="381"/>
      <c r="AA803" s="381"/>
      <c r="AB803" s="387"/>
      <c r="AC803" s="333" t="s">
        <v>665</v>
      </c>
      <c r="AD803" s="334"/>
      <c r="AE803" s="334"/>
      <c r="AF803" s="334"/>
      <c r="AG803" s="335"/>
      <c r="AH803" s="383" t="s">
        <v>699</v>
      </c>
      <c r="AI803" s="384"/>
      <c r="AJ803" s="384"/>
      <c r="AK803" s="384"/>
      <c r="AL803" s="384"/>
      <c r="AM803" s="384"/>
      <c r="AN803" s="384"/>
      <c r="AO803" s="384"/>
      <c r="AP803" s="384"/>
      <c r="AQ803" s="384"/>
      <c r="AR803" s="384"/>
      <c r="AS803" s="384"/>
      <c r="AT803" s="385"/>
      <c r="AU803" s="380">
        <v>24</v>
      </c>
      <c r="AV803" s="381"/>
      <c r="AW803" s="381"/>
      <c r="AX803" s="382"/>
      <c r="AY803">
        <f t="shared" si="115"/>
        <v>2</v>
      </c>
    </row>
    <row r="804" spans="1:51" ht="24.75" customHeight="1">
      <c r="A804" s="537"/>
      <c r="B804" s="750"/>
      <c r="C804" s="750"/>
      <c r="D804" s="750"/>
      <c r="E804" s="750"/>
      <c r="F804" s="751"/>
      <c r="G804" s="333" t="s">
        <v>693</v>
      </c>
      <c r="H804" s="334"/>
      <c r="I804" s="334"/>
      <c r="J804" s="334"/>
      <c r="K804" s="335"/>
      <c r="L804" s="383" t="s">
        <v>694</v>
      </c>
      <c r="M804" s="384"/>
      <c r="N804" s="384"/>
      <c r="O804" s="384"/>
      <c r="P804" s="384"/>
      <c r="Q804" s="384"/>
      <c r="R804" s="384"/>
      <c r="S804" s="384"/>
      <c r="T804" s="384"/>
      <c r="U804" s="384"/>
      <c r="V804" s="384"/>
      <c r="W804" s="384"/>
      <c r="X804" s="385"/>
      <c r="Y804" s="380">
        <v>1</v>
      </c>
      <c r="Z804" s="381"/>
      <c r="AA804" s="381"/>
      <c r="AB804" s="387"/>
      <c r="AC804" s="333" t="s">
        <v>700</v>
      </c>
      <c r="AD804" s="334"/>
      <c r="AE804" s="334"/>
      <c r="AF804" s="334"/>
      <c r="AG804" s="335"/>
      <c r="AH804" s="383" t="s">
        <v>701</v>
      </c>
      <c r="AI804" s="384"/>
      <c r="AJ804" s="384"/>
      <c r="AK804" s="384"/>
      <c r="AL804" s="384"/>
      <c r="AM804" s="384"/>
      <c r="AN804" s="384"/>
      <c r="AO804" s="384"/>
      <c r="AP804" s="384"/>
      <c r="AQ804" s="384"/>
      <c r="AR804" s="384"/>
      <c r="AS804" s="384"/>
      <c r="AT804" s="385"/>
      <c r="AU804" s="380">
        <v>21</v>
      </c>
      <c r="AV804" s="381"/>
      <c r="AW804" s="381"/>
      <c r="AX804" s="382"/>
      <c r="AY804">
        <f t="shared" si="115"/>
        <v>2</v>
      </c>
    </row>
    <row r="805" spans="1:51" ht="24.75" customHeight="1">
      <c r="A805" s="537"/>
      <c r="B805" s="750"/>
      <c r="C805" s="750"/>
      <c r="D805" s="750"/>
      <c r="E805" s="750"/>
      <c r="F805" s="751"/>
      <c r="G805" s="333" t="s">
        <v>669</v>
      </c>
      <c r="H805" s="334"/>
      <c r="I805" s="334"/>
      <c r="J805" s="334"/>
      <c r="K805" s="335"/>
      <c r="L805" s="383" t="s">
        <v>695</v>
      </c>
      <c r="M805" s="384"/>
      <c r="N805" s="384"/>
      <c r="O805" s="384"/>
      <c r="P805" s="384"/>
      <c r="Q805" s="384"/>
      <c r="R805" s="384"/>
      <c r="S805" s="384"/>
      <c r="T805" s="384"/>
      <c r="U805" s="384"/>
      <c r="V805" s="384"/>
      <c r="W805" s="384"/>
      <c r="X805" s="385"/>
      <c r="Y805" s="380">
        <v>0.3</v>
      </c>
      <c r="Z805" s="381"/>
      <c r="AA805" s="381"/>
      <c r="AB805" s="387"/>
      <c r="AC805" s="333" t="s">
        <v>702</v>
      </c>
      <c r="AD805" s="334"/>
      <c r="AE805" s="334"/>
      <c r="AF805" s="334"/>
      <c r="AG805" s="335"/>
      <c r="AH805" s="383" t="s">
        <v>703</v>
      </c>
      <c r="AI805" s="384"/>
      <c r="AJ805" s="384"/>
      <c r="AK805" s="384"/>
      <c r="AL805" s="384"/>
      <c r="AM805" s="384"/>
      <c r="AN805" s="384"/>
      <c r="AO805" s="384"/>
      <c r="AP805" s="384"/>
      <c r="AQ805" s="384"/>
      <c r="AR805" s="384"/>
      <c r="AS805" s="384"/>
      <c r="AT805" s="385"/>
      <c r="AU805" s="380">
        <v>3</v>
      </c>
      <c r="AV805" s="381"/>
      <c r="AW805" s="381"/>
      <c r="AX805" s="382"/>
      <c r="AY805">
        <f t="shared" si="115"/>
        <v>2</v>
      </c>
    </row>
    <row r="806" spans="1:51" ht="24.75" customHeight="1">
      <c r="A806" s="537"/>
      <c r="B806" s="750"/>
      <c r="C806" s="750"/>
      <c r="D806" s="750"/>
      <c r="E806" s="750"/>
      <c r="F806" s="751"/>
      <c r="G806" s="333" t="s">
        <v>671</v>
      </c>
      <c r="H806" s="334"/>
      <c r="I806" s="334"/>
      <c r="J806" s="334"/>
      <c r="K806" s="335"/>
      <c r="L806" s="383" t="s">
        <v>672</v>
      </c>
      <c r="M806" s="384"/>
      <c r="N806" s="384"/>
      <c r="O806" s="384"/>
      <c r="P806" s="384"/>
      <c r="Q806" s="384"/>
      <c r="R806" s="384"/>
      <c r="S806" s="384"/>
      <c r="T806" s="384"/>
      <c r="U806" s="384"/>
      <c r="V806" s="384"/>
      <c r="W806" s="384"/>
      <c r="X806" s="385"/>
      <c r="Y806" s="380">
        <v>32.700000000000003</v>
      </c>
      <c r="Z806" s="381"/>
      <c r="AA806" s="381"/>
      <c r="AB806" s="387"/>
      <c r="AC806" s="333" t="s">
        <v>669</v>
      </c>
      <c r="AD806" s="334"/>
      <c r="AE806" s="334"/>
      <c r="AF806" s="334"/>
      <c r="AG806" s="335"/>
      <c r="AH806" s="383" t="s">
        <v>695</v>
      </c>
      <c r="AI806" s="384"/>
      <c r="AJ806" s="384"/>
      <c r="AK806" s="384"/>
      <c r="AL806" s="384"/>
      <c r="AM806" s="384"/>
      <c r="AN806" s="384"/>
      <c r="AO806" s="384"/>
      <c r="AP806" s="384"/>
      <c r="AQ806" s="384"/>
      <c r="AR806" s="384"/>
      <c r="AS806" s="384"/>
      <c r="AT806" s="385"/>
      <c r="AU806" s="380">
        <v>0.3</v>
      </c>
      <c r="AV806" s="381"/>
      <c r="AW806" s="381"/>
      <c r="AX806" s="382"/>
      <c r="AY806">
        <f t="shared" si="115"/>
        <v>2</v>
      </c>
    </row>
    <row r="807" spans="1:51" ht="24.75" customHeight="1">
      <c r="A807" s="537"/>
      <c r="B807" s="750"/>
      <c r="C807" s="750"/>
      <c r="D807" s="750"/>
      <c r="E807" s="750"/>
      <c r="F807" s="751"/>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t="s">
        <v>671</v>
      </c>
      <c r="AD807" s="334"/>
      <c r="AE807" s="334"/>
      <c r="AF807" s="334"/>
      <c r="AG807" s="335"/>
      <c r="AH807" s="383" t="s">
        <v>672</v>
      </c>
      <c r="AI807" s="384"/>
      <c r="AJ807" s="384"/>
      <c r="AK807" s="384"/>
      <c r="AL807" s="384"/>
      <c r="AM807" s="384"/>
      <c r="AN807" s="384"/>
      <c r="AO807" s="384"/>
      <c r="AP807" s="384"/>
      <c r="AQ807" s="384"/>
      <c r="AR807" s="384"/>
      <c r="AS807" s="384"/>
      <c r="AT807" s="385"/>
      <c r="AU807" s="380">
        <v>23.7</v>
      </c>
      <c r="AV807" s="381"/>
      <c r="AW807" s="381"/>
      <c r="AX807" s="382"/>
      <c r="AY807">
        <f t="shared" si="115"/>
        <v>2</v>
      </c>
    </row>
    <row r="808" spans="1:51" ht="24.75" customHeight="1">
      <c r="A808" s="537"/>
      <c r="B808" s="750"/>
      <c r="C808" s="750"/>
      <c r="D808" s="750"/>
      <c r="E808" s="750"/>
      <c r="F808" s="751"/>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customHeight="1">
      <c r="A809" s="537"/>
      <c r="B809" s="750"/>
      <c r="C809" s="750"/>
      <c r="D809" s="750"/>
      <c r="E809" s="750"/>
      <c r="F809" s="751"/>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customHeight="1">
      <c r="A810" s="537"/>
      <c r="B810" s="750"/>
      <c r="C810" s="750"/>
      <c r="D810" s="750"/>
      <c r="E810" s="750"/>
      <c r="F810" s="751"/>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c r="A811" s="537"/>
      <c r="B811" s="750"/>
      <c r="C811" s="750"/>
      <c r="D811" s="750"/>
      <c r="E811" s="750"/>
      <c r="F811" s="751"/>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c r="A812" s="537"/>
      <c r="B812" s="750"/>
      <c r="C812" s="750"/>
      <c r="D812" s="750"/>
      <c r="E812" s="750"/>
      <c r="F812" s="751"/>
      <c r="G812" s="391" t="s">
        <v>20</v>
      </c>
      <c r="H812" s="392"/>
      <c r="I812" s="392"/>
      <c r="J812" s="392"/>
      <c r="K812" s="392"/>
      <c r="L812" s="393"/>
      <c r="M812" s="394"/>
      <c r="N812" s="394"/>
      <c r="O812" s="394"/>
      <c r="P812" s="394"/>
      <c r="Q812" s="394"/>
      <c r="R812" s="394"/>
      <c r="S812" s="394"/>
      <c r="T812" s="394"/>
      <c r="U812" s="394"/>
      <c r="V812" s="394"/>
      <c r="W812" s="394"/>
      <c r="X812" s="395"/>
      <c r="Y812" s="396">
        <f>SUM(Y802:AB811)</f>
        <v>158</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131</v>
      </c>
      <c r="AV812" s="397"/>
      <c r="AW812" s="397"/>
      <c r="AX812" s="399"/>
      <c r="AY812">
        <f t="shared" si="115"/>
        <v>2</v>
      </c>
    </row>
    <row r="813" spans="1:51" ht="24.75" customHeight="1">
      <c r="A813" s="537"/>
      <c r="B813" s="750"/>
      <c r="C813" s="750"/>
      <c r="D813" s="750"/>
      <c r="E813" s="750"/>
      <c r="F813" s="751"/>
      <c r="G813" s="420" t="s">
        <v>697</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724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2</v>
      </c>
    </row>
    <row r="814" spans="1:51" ht="24.75" customHeight="1">
      <c r="A814" s="537"/>
      <c r="B814" s="750"/>
      <c r="C814" s="750"/>
      <c r="D814" s="750"/>
      <c r="E814" s="750"/>
      <c r="F814" s="751"/>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2</v>
      </c>
    </row>
    <row r="815" spans="1:51" ht="24.75" customHeight="1">
      <c r="A815" s="537"/>
      <c r="B815" s="750"/>
      <c r="C815" s="750"/>
      <c r="D815" s="750"/>
      <c r="E815" s="750"/>
      <c r="F815" s="751"/>
      <c r="G815" s="430" t="s">
        <v>662</v>
      </c>
      <c r="H815" s="431"/>
      <c r="I815" s="431"/>
      <c r="J815" s="431"/>
      <c r="K815" s="432"/>
      <c r="L815" s="433" t="s">
        <v>705</v>
      </c>
      <c r="M815" s="434"/>
      <c r="N815" s="434"/>
      <c r="O815" s="434"/>
      <c r="P815" s="434"/>
      <c r="Q815" s="434"/>
      <c r="R815" s="434"/>
      <c r="S815" s="434"/>
      <c r="T815" s="434"/>
      <c r="U815" s="434"/>
      <c r="V815" s="434"/>
      <c r="W815" s="434"/>
      <c r="X815" s="435"/>
      <c r="Y815" s="436">
        <v>13</v>
      </c>
      <c r="Z815" s="437"/>
      <c r="AA815" s="437"/>
      <c r="AB815" s="538"/>
      <c r="AC815" s="430" t="s">
        <v>664</v>
      </c>
      <c r="AD815" s="431"/>
      <c r="AE815" s="431"/>
      <c r="AF815" s="431"/>
      <c r="AG815" s="432"/>
      <c r="AH815" s="433" t="s">
        <v>717</v>
      </c>
      <c r="AI815" s="434"/>
      <c r="AJ815" s="434"/>
      <c r="AK815" s="434"/>
      <c r="AL815" s="434"/>
      <c r="AM815" s="434"/>
      <c r="AN815" s="434"/>
      <c r="AO815" s="434"/>
      <c r="AP815" s="434"/>
      <c r="AQ815" s="434"/>
      <c r="AR815" s="434"/>
      <c r="AS815" s="434"/>
      <c r="AT815" s="435"/>
      <c r="AU815" s="436">
        <v>68</v>
      </c>
      <c r="AV815" s="437"/>
      <c r="AW815" s="437"/>
      <c r="AX815" s="438"/>
      <c r="AY815">
        <f t="shared" ref="AY815:AY825" si="116">$AY$813</f>
        <v>2</v>
      </c>
    </row>
    <row r="816" spans="1:51" ht="36" customHeight="1">
      <c r="A816" s="537"/>
      <c r="B816" s="750"/>
      <c r="C816" s="750"/>
      <c r="D816" s="750"/>
      <c r="E816" s="750"/>
      <c r="F816" s="751"/>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t="s">
        <v>665</v>
      </c>
      <c r="AD816" s="334"/>
      <c r="AE816" s="334"/>
      <c r="AF816" s="334"/>
      <c r="AG816" s="335"/>
      <c r="AH816" s="383" t="s">
        <v>718</v>
      </c>
      <c r="AI816" s="384"/>
      <c r="AJ816" s="384"/>
      <c r="AK816" s="384"/>
      <c r="AL816" s="384"/>
      <c r="AM816" s="384"/>
      <c r="AN816" s="384"/>
      <c r="AO816" s="384"/>
      <c r="AP816" s="384"/>
      <c r="AQ816" s="384"/>
      <c r="AR816" s="384"/>
      <c r="AS816" s="384"/>
      <c r="AT816" s="385"/>
      <c r="AU816" s="380">
        <v>20</v>
      </c>
      <c r="AV816" s="381"/>
      <c r="AW816" s="381"/>
      <c r="AX816" s="382"/>
      <c r="AY816">
        <f t="shared" si="116"/>
        <v>2</v>
      </c>
    </row>
    <row r="817" spans="1:51" ht="24.75" customHeight="1">
      <c r="A817" s="537"/>
      <c r="B817" s="750"/>
      <c r="C817" s="750"/>
      <c r="D817" s="750"/>
      <c r="E817" s="750"/>
      <c r="F817" s="751"/>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t="s">
        <v>700</v>
      </c>
      <c r="AD817" s="334"/>
      <c r="AE817" s="334"/>
      <c r="AF817" s="334"/>
      <c r="AG817" s="335"/>
      <c r="AH817" s="383" t="s">
        <v>667</v>
      </c>
      <c r="AI817" s="384"/>
      <c r="AJ817" s="384"/>
      <c r="AK817" s="384"/>
      <c r="AL817" s="384"/>
      <c r="AM817" s="384"/>
      <c r="AN817" s="384"/>
      <c r="AO817" s="384"/>
      <c r="AP817" s="384"/>
      <c r="AQ817" s="384"/>
      <c r="AR817" s="384"/>
      <c r="AS817" s="384"/>
      <c r="AT817" s="385"/>
      <c r="AU817" s="380">
        <v>16</v>
      </c>
      <c r="AV817" s="381"/>
      <c r="AW817" s="381"/>
      <c r="AX817" s="382"/>
      <c r="AY817">
        <f t="shared" si="116"/>
        <v>2</v>
      </c>
    </row>
    <row r="818" spans="1:51" ht="24.75" customHeight="1">
      <c r="A818" s="537"/>
      <c r="B818" s="750"/>
      <c r="C818" s="750"/>
      <c r="D818" s="750"/>
      <c r="E818" s="750"/>
      <c r="F818" s="751"/>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t="s">
        <v>719</v>
      </c>
      <c r="AD818" s="334"/>
      <c r="AE818" s="334"/>
      <c r="AF818" s="334"/>
      <c r="AG818" s="335"/>
      <c r="AH818" s="383" t="s">
        <v>720</v>
      </c>
      <c r="AI818" s="384"/>
      <c r="AJ818" s="384"/>
      <c r="AK818" s="384"/>
      <c r="AL818" s="384"/>
      <c r="AM818" s="384"/>
      <c r="AN818" s="384"/>
      <c r="AO818" s="384"/>
      <c r="AP818" s="384"/>
      <c r="AQ818" s="384"/>
      <c r="AR818" s="384"/>
      <c r="AS818" s="384"/>
      <c r="AT818" s="385"/>
      <c r="AU818" s="380">
        <v>15</v>
      </c>
      <c r="AV818" s="381"/>
      <c r="AW818" s="381"/>
      <c r="AX818" s="382"/>
      <c r="AY818">
        <f t="shared" si="116"/>
        <v>2</v>
      </c>
    </row>
    <row r="819" spans="1:51" ht="24.75" customHeight="1">
      <c r="A819" s="537"/>
      <c r="B819" s="750"/>
      <c r="C819" s="750"/>
      <c r="D819" s="750"/>
      <c r="E819" s="750"/>
      <c r="F819" s="751"/>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t="s">
        <v>669</v>
      </c>
      <c r="AD819" s="334"/>
      <c r="AE819" s="334"/>
      <c r="AF819" s="334"/>
      <c r="AG819" s="335"/>
      <c r="AH819" s="383" t="s">
        <v>721</v>
      </c>
      <c r="AI819" s="384"/>
      <c r="AJ819" s="384"/>
      <c r="AK819" s="384"/>
      <c r="AL819" s="384"/>
      <c r="AM819" s="384"/>
      <c r="AN819" s="384"/>
      <c r="AO819" s="384"/>
      <c r="AP819" s="384"/>
      <c r="AQ819" s="384"/>
      <c r="AR819" s="384"/>
      <c r="AS819" s="384"/>
      <c r="AT819" s="385"/>
      <c r="AU819" s="380">
        <v>1</v>
      </c>
      <c r="AV819" s="381"/>
      <c r="AW819" s="381"/>
      <c r="AX819" s="382"/>
      <c r="AY819">
        <f t="shared" si="116"/>
        <v>2</v>
      </c>
    </row>
    <row r="820" spans="1:51" ht="24.75" customHeight="1">
      <c r="A820" s="537"/>
      <c r="B820" s="750"/>
      <c r="C820" s="750"/>
      <c r="D820" s="750"/>
      <c r="E820" s="750"/>
      <c r="F820" s="751"/>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t="s">
        <v>671</v>
      </c>
      <c r="AD820" s="334"/>
      <c r="AE820" s="334"/>
      <c r="AF820" s="334"/>
      <c r="AG820" s="335"/>
      <c r="AH820" s="383" t="s">
        <v>673</v>
      </c>
      <c r="AI820" s="384"/>
      <c r="AJ820" s="384"/>
      <c r="AK820" s="384"/>
      <c r="AL820" s="384"/>
      <c r="AM820" s="384"/>
      <c r="AN820" s="384"/>
      <c r="AO820" s="384"/>
      <c r="AP820" s="384"/>
      <c r="AQ820" s="384"/>
      <c r="AR820" s="384"/>
      <c r="AS820" s="384"/>
      <c r="AT820" s="385"/>
      <c r="AU820" s="380">
        <v>23</v>
      </c>
      <c r="AV820" s="381"/>
      <c r="AW820" s="381"/>
      <c r="AX820" s="382"/>
      <c r="AY820">
        <f t="shared" si="116"/>
        <v>2</v>
      </c>
    </row>
    <row r="821" spans="1:51" ht="24.75" customHeight="1">
      <c r="A821" s="537"/>
      <c r="B821" s="750"/>
      <c r="C821" s="750"/>
      <c r="D821" s="750"/>
      <c r="E821" s="750"/>
      <c r="F821" s="751"/>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customHeight="1">
      <c r="A822" s="537"/>
      <c r="B822" s="750"/>
      <c r="C822" s="750"/>
      <c r="D822" s="750"/>
      <c r="E822" s="750"/>
      <c r="F822" s="751"/>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customHeight="1">
      <c r="A823" s="537"/>
      <c r="B823" s="750"/>
      <c r="C823" s="750"/>
      <c r="D823" s="750"/>
      <c r="E823" s="750"/>
      <c r="F823" s="751"/>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customHeight="1">
      <c r="A824" s="537"/>
      <c r="B824" s="750"/>
      <c r="C824" s="750"/>
      <c r="D824" s="750"/>
      <c r="E824" s="750"/>
      <c r="F824" s="751"/>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thickBot="1">
      <c r="A825" s="537"/>
      <c r="B825" s="750"/>
      <c r="C825" s="750"/>
      <c r="D825" s="750"/>
      <c r="E825" s="750"/>
      <c r="F825" s="751"/>
      <c r="G825" s="391" t="s">
        <v>20</v>
      </c>
      <c r="H825" s="392"/>
      <c r="I825" s="392"/>
      <c r="J825" s="392"/>
      <c r="K825" s="392"/>
      <c r="L825" s="393"/>
      <c r="M825" s="394"/>
      <c r="N825" s="394"/>
      <c r="O825" s="394"/>
      <c r="P825" s="394"/>
      <c r="Q825" s="394"/>
      <c r="R825" s="394"/>
      <c r="S825" s="394"/>
      <c r="T825" s="394"/>
      <c r="U825" s="394"/>
      <c r="V825" s="394"/>
      <c r="W825" s="394"/>
      <c r="X825" s="395"/>
      <c r="Y825" s="396">
        <f>SUM(Y815:AB824)</f>
        <v>13</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143</v>
      </c>
      <c r="AV825" s="397"/>
      <c r="AW825" s="397"/>
      <c r="AX825" s="399"/>
      <c r="AY825">
        <f t="shared" si="116"/>
        <v>2</v>
      </c>
    </row>
    <row r="826" spans="1:51" ht="24.75" customHeight="1">
      <c r="A826" s="537"/>
      <c r="B826" s="750"/>
      <c r="C826" s="750"/>
      <c r="D826" s="750"/>
      <c r="E826" s="750"/>
      <c r="F826" s="751"/>
      <c r="G826" s="420" t="s">
        <v>722</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734</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2</v>
      </c>
    </row>
    <row r="827" spans="1:51" ht="24.75" customHeight="1">
      <c r="A827" s="537"/>
      <c r="B827" s="750"/>
      <c r="C827" s="750"/>
      <c r="D827" s="750"/>
      <c r="E827" s="750"/>
      <c r="F827" s="751"/>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2</v>
      </c>
    </row>
    <row r="828" spans="1:51" s="16" customFormat="1" ht="49.7" customHeight="1">
      <c r="A828" s="537"/>
      <c r="B828" s="750"/>
      <c r="C828" s="750"/>
      <c r="D828" s="750"/>
      <c r="E828" s="750"/>
      <c r="F828" s="751"/>
      <c r="G828" s="430" t="s">
        <v>662</v>
      </c>
      <c r="H828" s="431"/>
      <c r="I828" s="431"/>
      <c r="J828" s="431"/>
      <c r="K828" s="432"/>
      <c r="L828" s="433" t="s">
        <v>723</v>
      </c>
      <c r="M828" s="434"/>
      <c r="N828" s="434"/>
      <c r="O828" s="434"/>
      <c r="P828" s="434"/>
      <c r="Q828" s="434"/>
      <c r="R828" s="434"/>
      <c r="S828" s="434"/>
      <c r="T828" s="434"/>
      <c r="U828" s="434"/>
      <c r="V828" s="434"/>
      <c r="W828" s="434"/>
      <c r="X828" s="435"/>
      <c r="Y828" s="436">
        <v>8</v>
      </c>
      <c r="Z828" s="437"/>
      <c r="AA828" s="437"/>
      <c r="AB828" s="538"/>
      <c r="AC828" s="430" t="s">
        <v>719</v>
      </c>
      <c r="AD828" s="431"/>
      <c r="AE828" s="431"/>
      <c r="AF828" s="431"/>
      <c r="AG828" s="432"/>
      <c r="AH828" s="433" t="s">
        <v>736</v>
      </c>
      <c r="AI828" s="434"/>
      <c r="AJ828" s="434"/>
      <c r="AK828" s="434"/>
      <c r="AL828" s="434"/>
      <c r="AM828" s="434"/>
      <c r="AN828" s="434"/>
      <c r="AO828" s="434"/>
      <c r="AP828" s="434"/>
      <c r="AQ828" s="434"/>
      <c r="AR828" s="434"/>
      <c r="AS828" s="434"/>
      <c r="AT828" s="435"/>
      <c r="AU828" s="436">
        <v>41</v>
      </c>
      <c r="AV828" s="437"/>
      <c r="AW828" s="437"/>
      <c r="AX828" s="438"/>
      <c r="AY828">
        <f t="shared" ref="AY828:AY838" si="117">$AY$826</f>
        <v>2</v>
      </c>
    </row>
    <row r="829" spans="1:51" ht="24.75" customHeight="1">
      <c r="A829" s="537"/>
      <c r="B829" s="750"/>
      <c r="C829" s="750"/>
      <c r="D829" s="750"/>
      <c r="E829" s="750"/>
      <c r="F829" s="751"/>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t="s">
        <v>664</v>
      </c>
      <c r="AD829" s="334"/>
      <c r="AE829" s="334"/>
      <c r="AF829" s="334"/>
      <c r="AG829" s="335"/>
      <c r="AH829" s="383" t="s">
        <v>737</v>
      </c>
      <c r="AI829" s="384"/>
      <c r="AJ829" s="384"/>
      <c r="AK829" s="384"/>
      <c r="AL829" s="384"/>
      <c r="AM829" s="384"/>
      <c r="AN829" s="384"/>
      <c r="AO829" s="384"/>
      <c r="AP829" s="384"/>
      <c r="AQ829" s="384"/>
      <c r="AR829" s="384"/>
      <c r="AS829" s="384"/>
      <c r="AT829" s="385"/>
      <c r="AU829" s="380">
        <v>27</v>
      </c>
      <c r="AV829" s="381"/>
      <c r="AW829" s="381"/>
      <c r="AX829" s="382"/>
      <c r="AY829">
        <f t="shared" si="117"/>
        <v>2</v>
      </c>
    </row>
    <row r="830" spans="1:51" ht="24.75" customHeight="1">
      <c r="A830" s="537"/>
      <c r="B830" s="750"/>
      <c r="C830" s="750"/>
      <c r="D830" s="750"/>
      <c r="E830" s="750"/>
      <c r="F830" s="751"/>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t="s">
        <v>738</v>
      </c>
      <c r="AD830" s="334"/>
      <c r="AE830" s="334"/>
      <c r="AF830" s="334"/>
      <c r="AG830" s="335"/>
      <c r="AH830" s="383" t="s">
        <v>739</v>
      </c>
      <c r="AI830" s="384"/>
      <c r="AJ830" s="384"/>
      <c r="AK830" s="384"/>
      <c r="AL830" s="384"/>
      <c r="AM830" s="384"/>
      <c r="AN830" s="384"/>
      <c r="AO830" s="384"/>
      <c r="AP830" s="384"/>
      <c r="AQ830" s="384"/>
      <c r="AR830" s="384"/>
      <c r="AS830" s="384"/>
      <c r="AT830" s="385"/>
      <c r="AU830" s="380">
        <v>0.3</v>
      </c>
      <c r="AV830" s="381"/>
      <c r="AW830" s="381"/>
      <c r="AX830" s="382"/>
      <c r="AY830">
        <f t="shared" si="117"/>
        <v>2</v>
      </c>
    </row>
    <row r="831" spans="1:51" ht="24.75" customHeight="1">
      <c r="A831" s="537"/>
      <c r="B831" s="750"/>
      <c r="C831" s="750"/>
      <c r="D831" s="750"/>
      <c r="E831" s="750"/>
      <c r="F831" s="751"/>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t="s">
        <v>671</v>
      </c>
      <c r="AD831" s="334"/>
      <c r="AE831" s="334"/>
      <c r="AF831" s="334"/>
      <c r="AG831" s="335"/>
      <c r="AH831" s="383" t="s">
        <v>672</v>
      </c>
      <c r="AI831" s="384"/>
      <c r="AJ831" s="384"/>
      <c r="AK831" s="384"/>
      <c r="AL831" s="384"/>
      <c r="AM831" s="384"/>
      <c r="AN831" s="384"/>
      <c r="AO831" s="384"/>
      <c r="AP831" s="384"/>
      <c r="AQ831" s="384"/>
      <c r="AR831" s="384"/>
      <c r="AS831" s="384"/>
      <c r="AT831" s="385"/>
      <c r="AU831" s="380">
        <v>8.6999999999999993</v>
      </c>
      <c r="AV831" s="381"/>
      <c r="AW831" s="381"/>
      <c r="AX831" s="382"/>
      <c r="AY831">
        <f t="shared" si="117"/>
        <v>2</v>
      </c>
    </row>
    <row r="832" spans="1:51" ht="24.75" customHeight="1">
      <c r="A832" s="537"/>
      <c r="B832" s="750"/>
      <c r="C832" s="750"/>
      <c r="D832" s="750"/>
      <c r="E832" s="750"/>
      <c r="F832" s="751"/>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2</v>
      </c>
    </row>
    <row r="833" spans="1:51" ht="24.75" customHeight="1">
      <c r="A833" s="537"/>
      <c r="B833" s="750"/>
      <c r="C833" s="750"/>
      <c r="D833" s="750"/>
      <c r="E833" s="750"/>
      <c r="F833" s="751"/>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2</v>
      </c>
    </row>
    <row r="834" spans="1:51" ht="24.75" customHeight="1">
      <c r="A834" s="537"/>
      <c r="B834" s="750"/>
      <c r="C834" s="750"/>
      <c r="D834" s="750"/>
      <c r="E834" s="750"/>
      <c r="F834" s="751"/>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2</v>
      </c>
    </row>
    <row r="835" spans="1:51" ht="24.75" customHeight="1">
      <c r="A835" s="537"/>
      <c r="B835" s="750"/>
      <c r="C835" s="750"/>
      <c r="D835" s="750"/>
      <c r="E835" s="750"/>
      <c r="F835" s="751"/>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2</v>
      </c>
    </row>
    <row r="836" spans="1:51" ht="24.75" customHeight="1">
      <c r="A836" s="537"/>
      <c r="B836" s="750"/>
      <c r="C836" s="750"/>
      <c r="D836" s="750"/>
      <c r="E836" s="750"/>
      <c r="F836" s="751"/>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2</v>
      </c>
    </row>
    <row r="837" spans="1:51" ht="24.75" customHeight="1">
      <c r="A837" s="537"/>
      <c r="B837" s="750"/>
      <c r="C837" s="750"/>
      <c r="D837" s="750"/>
      <c r="E837" s="750"/>
      <c r="F837" s="751"/>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2</v>
      </c>
    </row>
    <row r="838" spans="1:51" ht="24.75" customHeight="1">
      <c r="A838" s="537"/>
      <c r="B838" s="750"/>
      <c r="C838" s="750"/>
      <c r="D838" s="750"/>
      <c r="E838" s="750"/>
      <c r="F838" s="751"/>
      <c r="G838" s="391" t="s">
        <v>20</v>
      </c>
      <c r="H838" s="392"/>
      <c r="I838" s="392"/>
      <c r="J838" s="392"/>
      <c r="K838" s="392"/>
      <c r="L838" s="393"/>
      <c r="M838" s="394"/>
      <c r="N838" s="394"/>
      <c r="O838" s="394"/>
      <c r="P838" s="394"/>
      <c r="Q838" s="394"/>
      <c r="R838" s="394"/>
      <c r="S838" s="394"/>
      <c r="T838" s="394"/>
      <c r="U838" s="394"/>
      <c r="V838" s="394"/>
      <c r="W838" s="394"/>
      <c r="X838" s="395"/>
      <c r="Y838" s="396">
        <f>SUM(Y828:AB837)</f>
        <v>8</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77</v>
      </c>
      <c r="AV838" s="397"/>
      <c r="AW838" s="397"/>
      <c r="AX838" s="399"/>
      <c r="AY838">
        <f t="shared" si="117"/>
        <v>2</v>
      </c>
    </row>
    <row r="839" spans="1:51" ht="24.75" customHeight="1" thickBot="1">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5" t="s">
        <v>259</v>
      </c>
      <c r="AM839" s="946"/>
      <c r="AN839" s="946"/>
      <c r="AO839" s="87" t="s">
        <v>257</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272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32"/>
      <c r="B844" s="332"/>
      <c r="C844" s="332" t="s">
        <v>26</v>
      </c>
      <c r="D844" s="332"/>
      <c r="E844" s="332"/>
      <c r="F844" s="332"/>
      <c r="G844" s="332"/>
      <c r="H844" s="332"/>
      <c r="I844" s="332"/>
      <c r="J844" s="262" t="s">
        <v>219</v>
      </c>
      <c r="K844" s="94"/>
      <c r="L844" s="94"/>
      <c r="M844" s="94"/>
      <c r="N844" s="94"/>
      <c r="O844" s="94"/>
      <c r="P844" s="320" t="s">
        <v>195</v>
      </c>
      <c r="Q844" s="320"/>
      <c r="R844" s="320"/>
      <c r="S844" s="320"/>
      <c r="T844" s="320"/>
      <c r="U844" s="320"/>
      <c r="V844" s="320"/>
      <c r="W844" s="320"/>
      <c r="X844" s="320"/>
      <c r="Y844" s="330" t="s">
        <v>217</v>
      </c>
      <c r="Z844" s="331"/>
      <c r="AA844" s="331"/>
      <c r="AB844" s="331"/>
      <c r="AC844" s="262" t="s">
        <v>253</v>
      </c>
      <c r="AD844" s="262"/>
      <c r="AE844" s="262"/>
      <c r="AF844" s="262"/>
      <c r="AG844" s="262"/>
      <c r="AH844" s="330" t="s">
        <v>277</v>
      </c>
      <c r="AI844" s="332"/>
      <c r="AJ844" s="332"/>
      <c r="AK844" s="332"/>
      <c r="AL844" s="332" t="s">
        <v>21</v>
      </c>
      <c r="AM844" s="332"/>
      <c r="AN844" s="332"/>
      <c r="AO844" s="407"/>
      <c r="AP844" s="408" t="s">
        <v>220</v>
      </c>
      <c r="AQ844" s="408"/>
      <c r="AR844" s="408"/>
      <c r="AS844" s="408"/>
      <c r="AT844" s="408"/>
      <c r="AU844" s="408"/>
      <c r="AV844" s="408"/>
      <c r="AW844" s="408"/>
      <c r="AX844" s="408"/>
    </row>
    <row r="845" spans="1:51" ht="40.700000000000003" customHeight="1">
      <c r="A845" s="386">
        <v>1</v>
      </c>
      <c r="B845" s="386">
        <v>1</v>
      </c>
      <c r="C845" s="405" t="s">
        <v>674</v>
      </c>
      <c r="D845" s="400"/>
      <c r="E845" s="400"/>
      <c r="F845" s="400"/>
      <c r="G845" s="400"/>
      <c r="H845" s="400"/>
      <c r="I845" s="400"/>
      <c r="J845" s="401">
        <v>9010001027685</v>
      </c>
      <c r="K845" s="402"/>
      <c r="L845" s="402"/>
      <c r="M845" s="402"/>
      <c r="N845" s="402"/>
      <c r="O845" s="402"/>
      <c r="P845" s="406" t="s">
        <v>676</v>
      </c>
      <c r="Q845" s="302"/>
      <c r="R845" s="302"/>
      <c r="S845" s="302"/>
      <c r="T845" s="302"/>
      <c r="U845" s="302"/>
      <c r="V845" s="302"/>
      <c r="W845" s="302"/>
      <c r="X845" s="302"/>
      <c r="Y845" s="303">
        <v>167</v>
      </c>
      <c r="Z845" s="304"/>
      <c r="AA845" s="304"/>
      <c r="AB845" s="305"/>
      <c r="AC845" s="307" t="s">
        <v>282</v>
      </c>
      <c r="AD845" s="308"/>
      <c r="AE845" s="308"/>
      <c r="AF845" s="308"/>
      <c r="AG845" s="308"/>
      <c r="AH845" s="403">
        <v>2</v>
      </c>
      <c r="AI845" s="404"/>
      <c r="AJ845" s="404"/>
      <c r="AK845" s="404"/>
      <c r="AL845" s="311">
        <v>97</v>
      </c>
      <c r="AM845" s="312"/>
      <c r="AN845" s="312"/>
      <c r="AO845" s="313"/>
      <c r="AP845" s="306" t="s">
        <v>677</v>
      </c>
      <c r="AQ845" s="306"/>
      <c r="AR845" s="306"/>
      <c r="AS845" s="306"/>
      <c r="AT845" s="306"/>
      <c r="AU845" s="306"/>
      <c r="AV845" s="306"/>
      <c r="AW845" s="306"/>
      <c r="AX845" s="306"/>
    </row>
    <row r="846" spans="1:51" ht="30" hidden="1" customHeight="1">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32"/>
      <c r="B877" s="332"/>
      <c r="C877" s="332" t="s">
        <v>26</v>
      </c>
      <c r="D877" s="332"/>
      <c r="E877" s="332"/>
      <c r="F877" s="332"/>
      <c r="G877" s="332"/>
      <c r="H877" s="332"/>
      <c r="I877" s="332"/>
      <c r="J877" s="262" t="s">
        <v>219</v>
      </c>
      <c r="K877" s="94"/>
      <c r="L877" s="94"/>
      <c r="M877" s="94"/>
      <c r="N877" s="94"/>
      <c r="O877" s="94"/>
      <c r="P877" s="320" t="s">
        <v>195</v>
      </c>
      <c r="Q877" s="320"/>
      <c r="R877" s="320"/>
      <c r="S877" s="320"/>
      <c r="T877" s="320"/>
      <c r="U877" s="320"/>
      <c r="V877" s="320"/>
      <c r="W877" s="320"/>
      <c r="X877" s="320"/>
      <c r="Y877" s="330" t="s">
        <v>217</v>
      </c>
      <c r="Z877" s="331"/>
      <c r="AA877" s="331"/>
      <c r="AB877" s="331"/>
      <c r="AC877" s="262" t="s">
        <v>253</v>
      </c>
      <c r="AD877" s="262"/>
      <c r="AE877" s="262"/>
      <c r="AF877" s="262"/>
      <c r="AG877" s="262"/>
      <c r="AH877" s="330" t="s">
        <v>277</v>
      </c>
      <c r="AI877" s="332"/>
      <c r="AJ877" s="332"/>
      <c r="AK877" s="332"/>
      <c r="AL877" s="332" t="s">
        <v>21</v>
      </c>
      <c r="AM877" s="332"/>
      <c r="AN877" s="332"/>
      <c r="AO877" s="407"/>
      <c r="AP877" s="408" t="s">
        <v>220</v>
      </c>
      <c r="AQ877" s="408"/>
      <c r="AR877" s="408"/>
      <c r="AS877" s="408"/>
      <c r="AT877" s="408"/>
      <c r="AU877" s="408"/>
      <c r="AV877" s="408"/>
      <c r="AW877" s="408"/>
      <c r="AX877" s="408"/>
      <c r="AY877">
        <f t="shared" ref="AY877:AY878" si="118">$AY$875</f>
        <v>1</v>
      </c>
    </row>
    <row r="878" spans="1:51" ht="54.4" customHeight="1">
      <c r="A878" s="386">
        <v>1</v>
      </c>
      <c r="B878" s="386">
        <v>1</v>
      </c>
      <c r="C878" s="405" t="s">
        <v>679</v>
      </c>
      <c r="D878" s="400"/>
      <c r="E878" s="400"/>
      <c r="F878" s="400"/>
      <c r="G878" s="400"/>
      <c r="H878" s="400"/>
      <c r="I878" s="400"/>
      <c r="J878" s="401">
        <v>7010001088960</v>
      </c>
      <c r="K878" s="402"/>
      <c r="L878" s="402"/>
      <c r="M878" s="402"/>
      <c r="N878" s="402"/>
      <c r="O878" s="402"/>
      <c r="P878" s="406" t="s">
        <v>680</v>
      </c>
      <c r="Q878" s="302"/>
      <c r="R878" s="302"/>
      <c r="S878" s="302"/>
      <c r="T878" s="302"/>
      <c r="U878" s="302"/>
      <c r="V878" s="302"/>
      <c r="W878" s="302"/>
      <c r="X878" s="302"/>
      <c r="Y878" s="303">
        <v>22</v>
      </c>
      <c r="Z878" s="304"/>
      <c r="AA878" s="304"/>
      <c r="AB878" s="305"/>
      <c r="AC878" s="307" t="s">
        <v>288</v>
      </c>
      <c r="AD878" s="308"/>
      <c r="AE878" s="308"/>
      <c r="AF878" s="308"/>
      <c r="AG878" s="308"/>
      <c r="AH878" s="403" t="s">
        <v>685</v>
      </c>
      <c r="AI878" s="404"/>
      <c r="AJ878" s="404"/>
      <c r="AK878" s="404"/>
      <c r="AL878" s="311" t="s">
        <v>685</v>
      </c>
      <c r="AM878" s="312"/>
      <c r="AN878" s="312"/>
      <c r="AO878" s="313"/>
      <c r="AP878" s="306" t="s">
        <v>685</v>
      </c>
      <c r="AQ878" s="306"/>
      <c r="AR878" s="306"/>
      <c r="AS878" s="306"/>
      <c r="AT878" s="306"/>
      <c r="AU878" s="306"/>
      <c r="AV878" s="306"/>
      <c r="AW878" s="306"/>
      <c r="AX878" s="306"/>
      <c r="AY878">
        <f t="shared" si="118"/>
        <v>1</v>
      </c>
    </row>
    <row r="879" spans="1:51" ht="44.45" customHeight="1">
      <c r="A879" s="386">
        <v>2</v>
      </c>
      <c r="B879" s="386">
        <v>1</v>
      </c>
      <c r="C879" s="405" t="s">
        <v>683</v>
      </c>
      <c r="D879" s="400"/>
      <c r="E879" s="400"/>
      <c r="F879" s="400"/>
      <c r="G879" s="400"/>
      <c r="H879" s="400"/>
      <c r="I879" s="400"/>
      <c r="J879" s="401">
        <v>1010405010435</v>
      </c>
      <c r="K879" s="402"/>
      <c r="L879" s="402"/>
      <c r="M879" s="402"/>
      <c r="N879" s="402"/>
      <c r="O879" s="402"/>
      <c r="P879" s="406" t="s">
        <v>681</v>
      </c>
      <c r="Q879" s="302"/>
      <c r="R879" s="302"/>
      <c r="S879" s="302"/>
      <c r="T879" s="302"/>
      <c r="U879" s="302"/>
      <c r="V879" s="302"/>
      <c r="W879" s="302"/>
      <c r="X879" s="302"/>
      <c r="Y879" s="303">
        <v>8</v>
      </c>
      <c r="Z879" s="304"/>
      <c r="AA879" s="304"/>
      <c r="AB879" s="305"/>
      <c r="AC879" s="307" t="s">
        <v>288</v>
      </c>
      <c r="AD879" s="308"/>
      <c r="AE879" s="308"/>
      <c r="AF879" s="308"/>
      <c r="AG879" s="308"/>
      <c r="AH879" s="403" t="s">
        <v>686</v>
      </c>
      <c r="AI879" s="404"/>
      <c r="AJ879" s="404"/>
      <c r="AK879" s="404"/>
      <c r="AL879" s="311" t="s">
        <v>685</v>
      </c>
      <c r="AM879" s="312"/>
      <c r="AN879" s="312"/>
      <c r="AO879" s="313"/>
      <c r="AP879" s="306" t="s">
        <v>685</v>
      </c>
      <c r="AQ879" s="306"/>
      <c r="AR879" s="306"/>
      <c r="AS879" s="306"/>
      <c r="AT879" s="306"/>
      <c r="AU879" s="306"/>
      <c r="AV879" s="306"/>
      <c r="AW879" s="306"/>
      <c r="AX879" s="306"/>
      <c r="AY879">
        <f>COUNTA($C$879)</f>
        <v>1</v>
      </c>
    </row>
    <row r="880" spans="1:51" ht="30" customHeight="1">
      <c r="A880" s="386">
        <v>3</v>
      </c>
      <c r="B880" s="386">
        <v>1</v>
      </c>
      <c r="C880" s="405" t="s">
        <v>684</v>
      </c>
      <c r="D880" s="400"/>
      <c r="E880" s="400"/>
      <c r="F880" s="400"/>
      <c r="G880" s="400"/>
      <c r="H880" s="400"/>
      <c r="I880" s="400"/>
      <c r="J880" s="401">
        <v>6050005005208</v>
      </c>
      <c r="K880" s="402"/>
      <c r="L880" s="402"/>
      <c r="M880" s="402"/>
      <c r="N880" s="402"/>
      <c r="O880" s="402"/>
      <c r="P880" s="406" t="s">
        <v>682</v>
      </c>
      <c r="Q880" s="302"/>
      <c r="R880" s="302"/>
      <c r="S880" s="302"/>
      <c r="T880" s="302"/>
      <c r="U880" s="302"/>
      <c r="V880" s="302"/>
      <c r="W880" s="302"/>
      <c r="X880" s="302"/>
      <c r="Y880" s="303">
        <v>5</v>
      </c>
      <c r="Z880" s="304"/>
      <c r="AA880" s="304"/>
      <c r="AB880" s="305"/>
      <c r="AC880" s="307" t="s">
        <v>288</v>
      </c>
      <c r="AD880" s="308"/>
      <c r="AE880" s="308"/>
      <c r="AF880" s="308"/>
      <c r="AG880" s="308"/>
      <c r="AH880" s="309" t="s">
        <v>687</v>
      </c>
      <c r="AI880" s="310"/>
      <c r="AJ880" s="310"/>
      <c r="AK880" s="310"/>
      <c r="AL880" s="311" t="s">
        <v>688</v>
      </c>
      <c r="AM880" s="312"/>
      <c r="AN880" s="312"/>
      <c r="AO880" s="313"/>
      <c r="AP880" s="306" t="s">
        <v>677</v>
      </c>
      <c r="AQ880" s="306"/>
      <c r="AR880" s="306"/>
      <c r="AS880" s="306"/>
      <c r="AT880" s="306"/>
      <c r="AU880" s="306"/>
      <c r="AV880" s="306"/>
      <c r="AW880" s="306"/>
      <c r="AX880" s="306"/>
      <c r="AY880">
        <f>COUNTA($C$880)</f>
        <v>1</v>
      </c>
    </row>
    <row r="881" spans="1:51" ht="30" hidden="1" customHeight="1">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idden="1">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32"/>
      <c r="B910" s="332"/>
      <c r="C910" s="332" t="s">
        <v>26</v>
      </c>
      <c r="D910" s="332"/>
      <c r="E910" s="332"/>
      <c r="F910" s="332"/>
      <c r="G910" s="332"/>
      <c r="H910" s="332"/>
      <c r="I910" s="332"/>
      <c r="J910" s="262" t="s">
        <v>219</v>
      </c>
      <c r="K910" s="94"/>
      <c r="L910" s="94"/>
      <c r="M910" s="94"/>
      <c r="N910" s="94"/>
      <c r="O910" s="94"/>
      <c r="P910" s="320" t="s">
        <v>195</v>
      </c>
      <c r="Q910" s="320"/>
      <c r="R910" s="320"/>
      <c r="S910" s="320"/>
      <c r="T910" s="320"/>
      <c r="U910" s="320"/>
      <c r="V910" s="320"/>
      <c r="W910" s="320"/>
      <c r="X910" s="320"/>
      <c r="Y910" s="330" t="s">
        <v>217</v>
      </c>
      <c r="Z910" s="331"/>
      <c r="AA910" s="331"/>
      <c r="AB910" s="331"/>
      <c r="AC910" s="262" t="s">
        <v>253</v>
      </c>
      <c r="AD910" s="262"/>
      <c r="AE910" s="262"/>
      <c r="AF910" s="262"/>
      <c r="AG910" s="262"/>
      <c r="AH910" s="330" t="s">
        <v>277</v>
      </c>
      <c r="AI910" s="332"/>
      <c r="AJ910" s="332"/>
      <c r="AK910" s="332"/>
      <c r="AL910" s="332" t="s">
        <v>21</v>
      </c>
      <c r="AM910" s="332"/>
      <c r="AN910" s="332"/>
      <c r="AO910" s="407"/>
      <c r="AP910" s="408" t="s">
        <v>220</v>
      </c>
      <c r="AQ910" s="408"/>
      <c r="AR910" s="408"/>
      <c r="AS910" s="408"/>
      <c r="AT910" s="408"/>
      <c r="AU910" s="408"/>
      <c r="AV910" s="408"/>
      <c r="AW910" s="408"/>
      <c r="AX910" s="408"/>
      <c r="AY910">
        <f t="shared" ref="AY910:AY911" si="119">$AY$908</f>
        <v>1</v>
      </c>
    </row>
    <row r="911" spans="1:51" ht="67.150000000000006" customHeight="1">
      <c r="A911" s="386">
        <v>1</v>
      </c>
      <c r="B911" s="386">
        <v>1</v>
      </c>
      <c r="C911" s="405" t="s">
        <v>690</v>
      </c>
      <c r="D911" s="400"/>
      <c r="E911" s="400"/>
      <c r="F911" s="400"/>
      <c r="G911" s="400"/>
      <c r="H911" s="400"/>
      <c r="I911" s="400"/>
      <c r="J911" s="401">
        <v>3010401037091</v>
      </c>
      <c r="K911" s="402"/>
      <c r="L911" s="402"/>
      <c r="M911" s="402"/>
      <c r="N911" s="402"/>
      <c r="O911" s="402"/>
      <c r="P911" s="406" t="s">
        <v>696</v>
      </c>
      <c r="Q911" s="302"/>
      <c r="R911" s="302"/>
      <c r="S911" s="302"/>
      <c r="T911" s="302"/>
      <c r="U911" s="302"/>
      <c r="V911" s="302"/>
      <c r="W911" s="302"/>
      <c r="X911" s="302"/>
      <c r="Y911" s="303">
        <v>158</v>
      </c>
      <c r="Z911" s="304"/>
      <c r="AA911" s="304"/>
      <c r="AB911" s="305"/>
      <c r="AC911" s="307" t="s">
        <v>282</v>
      </c>
      <c r="AD911" s="308"/>
      <c r="AE911" s="308"/>
      <c r="AF911" s="308"/>
      <c r="AG911" s="308"/>
      <c r="AH911" s="403">
        <v>2</v>
      </c>
      <c r="AI911" s="404"/>
      <c r="AJ911" s="404"/>
      <c r="AK911" s="404"/>
      <c r="AL911" s="311">
        <v>100</v>
      </c>
      <c r="AM911" s="312"/>
      <c r="AN911" s="312"/>
      <c r="AO911" s="313"/>
      <c r="AP911" s="306" t="s">
        <v>685</v>
      </c>
      <c r="AQ911" s="306"/>
      <c r="AR911" s="306"/>
      <c r="AS911" s="306"/>
      <c r="AT911" s="306"/>
      <c r="AU911" s="306"/>
      <c r="AV911" s="306"/>
      <c r="AW911" s="306"/>
      <c r="AX911" s="306"/>
      <c r="AY911">
        <f t="shared" si="119"/>
        <v>1</v>
      </c>
    </row>
    <row r="912" spans="1:51" ht="30" hidden="1" customHeight="1">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32"/>
      <c r="B943" s="332"/>
      <c r="C943" s="332" t="s">
        <v>26</v>
      </c>
      <c r="D943" s="332"/>
      <c r="E943" s="332"/>
      <c r="F943" s="332"/>
      <c r="G943" s="332"/>
      <c r="H943" s="332"/>
      <c r="I943" s="332"/>
      <c r="J943" s="262" t="s">
        <v>219</v>
      </c>
      <c r="K943" s="94"/>
      <c r="L943" s="94"/>
      <c r="M943" s="94"/>
      <c r="N943" s="94"/>
      <c r="O943" s="94"/>
      <c r="P943" s="320" t="s">
        <v>195</v>
      </c>
      <c r="Q943" s="320"/>
      <c r="R943" s="320"/>
      <c r="S943" s="320"/>
      <c r="T943" s="320"/>
      <c r="U943" s="320"/>
      <c r="V943" s="320"/>
      <c r="W943" s="320"/>
      <c r="X943" s="320"/>
      <c r="Y943" s="330" t="s">
        <v>217</v>
      </c>
      <c r="Z943" s="331"/>
      <c r="AA943" s="331"/>
      <c r="AB943" s="331"/>
      <c r="AC943" s="262" t="s">
        <v>253</v>
      </c>
      <c r="AD943" s="262"/>
      <c r="AE943" s="262"/>
      <c r="AF943" s="262"/>
      <c r="AG943" s="262"/>
      <c r="AH943" s="330" t="s">
        <v>277</v>
      </c>
      <c r="AI943" s="332"/>
      <c r="AJ943" s="332"/>
      <c r="AK943" s="332"/>
      <c r="AL943" s="332" t="s">
        <v>21</v>
      </c>
      <c r="AM943" s="332"/>
      <c r="AN943" s="332"/>
      <c r="AO943" s="407"/>
      <c r="AP943" s="408" t="s">
        <v>220</v>
      </c>
      <c r="AQ943" s="408"/>
      <c r="AR943" s="408"/>
      <c r="AS943" s="408"/>
      <c r="AT943" s="408"/>
      <c r="AU943" s="408"/>
      <c r="AV943" s="408"/>
      <c r="AW943" s="408"/>
      <c r="AX943" s="408"/>
      <c r="AY943">
        <f t="shared" ref="AY943:AY944" si="120">$AY$941</f>
        <v>1</v>
      </c>
    </row>
    <row r="944" spans="1:51" ht="30" customHeight="1">
      <c r="A944" s="386">
        <v>1</v>
      </c>
      <c r="B944" s="386">
        <v>1</v>
      </c>
      <c r="C944" s="405" t="s">
        <v>707</v>
      </c>
      <c r="D944" s="400"/>
      <c r="E944" s="400"/>
      <c r="F944" s="400"/>
      <c r="G944" s="400"/>
      <c r="H944" s="400"/>
      <c r="I944" s="400"/>
      <c r="J944" s="401">
        <v>6010001030403</v>
      </c>
      <c r="K944" s="402"/>
      <c r="L944" s="402"/>
      <c r="M944" s="402"/>
      <c r="N944" s="402"/>
      <c r="O944" s="402"/>
      <c r="P944" s="406" t="s">
        <v>708</v>
      </c>
      <c r="Q944" s="302"/>
      <c r="R944" s="302"/>
      <c r="S944" s="302"/>
      <c r="T944" s="302"/>
      <c r="U944" s="302"/>
      <c r="V944" s="302"/>
      <c r="W944" s="302"/>
      <c r="X944" s="302"/>
      <c r="Y944" s="303">
        <v>131</v>
      </c>
      <c r="Z944" s="304"/>
      <c r="AA944" s="304"/>
      <c r="AB944" s="305"/>
      <c r="AC944" s="307" t="s">
        <v>282</v>
      </c>
      <c r="AD944" s="308"/>
      <c r="AE944" s="308"/>
      <c r="AF944" s="308"/>
      <c r="AG944" s="308"/>
      <c r="AH944" s="403">
        <v>2</v>
      </c>
      <c r="AI944" s="404"/>
      <c r="AJ944" s="404"/>
      <c r="AK944" s="404"/>
      <c r="AL944" s="311">
        <v>89</v>
      </c>
      <c r="AM944" s="312"/>
      <c r="AN944" s="312"/>
      <c r="AO944" s="313"/>
      <c r="AP944" s="306" t="s">
        <v>709</v>
      </c>
      <c r="AQ944" s="306"/>
      <c r="AR944" s="306"/>
      <c r="AS944" s="306"/>
      <c r="AT944" s="306"/>
      <c r="AU944" s="306"/>
      <c r="AV944" s="306"/>
      <c r="AW944" s="306"/>
      <c r="AX944" s="306"/>
      <c r="AY944">
        <f t="shared" si="120"/>
        <v>1</v>
      </c>
    </row>
    <row r="945" spans="1:51" ht="30" hidden="1" customHeight="1">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32"/>
      <c r="B976" s="332"/>
      <c r="C976" s="332" t="s">
        <v>26</v>
      </c>
      <c r="D976" s="332"/>
      <c r="E976" s="332"/>
      <c r="F976" s="332"/>
      <c r="G976" s="332"/>
      <c r="H976" s="332"/>
      <c r="I976" s="332"/>
      <c r="J976" s="262" t="s">
        <v>219</v>
      </c>
      <c r="K976" s="94"/>
      <c r="L976" s="94"/>
      <c r="M976" s="94"/>
      <c r="N976" s="94"/>
      <c r="O976" s="94"/>
      <c r="P976" s="320" t="s">
        <v>195</v>
      </c>
      <c r="Q976" s="320"/>
      <c r="R976" s="320"/>
      <c r="S976" s="320"/>
      <c r="T976" s="320"/>
      <c r="U976" s="320"/>
      <c r="V976" s="320"/>
      <c r="W976" s="320"/>
      <c r="X976" s="320"/>
      <c r="Y976" s="330" t="s">
        <v>217</v>
      </c>
      <c r="Z976" s="331"/>
      <c r="AA976" s="331"/>
      <c r="AB976" s="331"/>
      <c r="AC976" s="262" t="s">
        <v>253</v>
      </c>
      <c r="AD976" s="262"/>
      <c r="AE976" s="262"/>
      <c r="AF976" s="262"/>
      <c r="AG976" s="262"/>
      <c r="AH976" s="330" t="s">
        <v>277</v>
      </c>
      <c r="AI976" s="332"/>
      <c r="AJ976" s="332"/>
      <c r="AK976" s="332"/>
      <c r="AL976" s="332" t="s">
        <v>21</v>
      </c>
      <c r="AM976" s="332"/>
      <c r="AN976" s="332"/>
      <c r="AO976" s="407"/>
      <c r="AP976" s="408" t="s">
        <v>220</v>
      </c>
      <c r="AQ976" s="408"/>
      <c r="AR976" s="408"/>
      <c r="AS976" s="408"/>
      <c r="AT976" s="408"/>
      <c r="AU976" s="408"/>
      <c r="AV976" s="408"/>
      <c r="AW976" s="408"/>
      <c r="AX976" s="408"/>
      <c r="AY976">
        <f t="shared" ref="AY976:AY977" si="121">$AY$974</f>
        <v>1</v>
      </c>
    </row>
    <row r="977" spans="1:51" ht="42" customHeight="1">
      <c r="A977" s="386">
        <v>1</v>
      </c>
      <c r="B977" s="386">
        <v>1</v>
      </c>
      <c r="C977" s="405" t="s">
        <v>711</v>
      </c>
      <c r="D977" s="400"/>
      <c r="E977" s="400"/>
      <c r="F977" s="400"/>
      <c r="G977" s="400"/>
      <c r="H977" s="400"/>
      <c r="I977" s="400"/>
      <c r="J977" s="401">
        <v>2130001049402</v>
      </c>
      <c r="K977" s="402"/>
      <c r="L977" s="402"/>
      <c r="M977" s="402"/>
      <c r="N977" s="402"/>
      <c r="O977" s="402"/>
      <c r="P977" s="406" t="s">
        <v>704</v>
      </c>
      <c r="Q977" s="302"/>
      <c r="R977" s="302"/>
      <c r="S977" s="302"/>
      <c r="T977" s="302"/>
      <c r="U977" s="302"/>
      <c r="V977" s="302"/>
      <c r="W977" s="302"/>
      <c r="X977" s="302"/>
      <c r="Y977" s="303">
        <v>13</v>
      </c>
      <c r="Z977" s="304"/>
      <c r="AA977" s="304"/>
      <c r="AB977" s="305"/>
      <c r="AC977" s="307" t="s">
        <v>288</v>
      </c>
      <c r="AD977" s="308"/>
      <c r="AE977" s="308"/>
      <c r="AF977" s="308"/>
      <c r="AG977" s="308"/>
      <c r="AH977" s="403" t="s">
        <v>685</v>
      </c>
      <c r="AI977" s="404"/>
      <c r="AJ977" s="404"/>
      <c r="AK977" s="404"/>
      <c r="AL977" s="311" t="s">
        <v>685</v>
      </c>
      <c r="AM977" s="312"/>
      <c r="AN977" s="312"/>
      <c r="AO977" s="313"/>
      <c r="AP977" s="306" t="s">
        <v>685</v>
      </c>
      <c r="AQ977" s="306"/>
      <c r="AR977" s="306"/>
      <c r="AS977" s="306"/>
      <c r="AT977" s="306"/>
      <c r="AU977" s="306"/>
      <c r="AV977" s="306"/>
      <c r="AW977" s="306"/>
      <c r="AX977" s="306"/>
      <c r="AY977">
        <f t="shared" si="121"/>
        <v>1</v>
      </c>
    </row>
    <row r="978" spans="1:51" ht="48.75" customHeight="1">
      <c r="A978" s="386">
        <v>2</v>
      </c>
      <c r="B978" s="386">
        <v>1</v>
      </c>
      <c r="C978" s="405" t="s">
        <v>712</v>
      </c>
      <c r="D978" s="400"/>
      <c r="E978" s="400"/>
      <c r="F978" s="400"/>
      <c r="G978" s="400"/>
      <c r="H978" s="400"/>
      <c r="I978" s="400"/>
      <c r="J978" s="401">
        <v>7010001079695</v>
      </c>
      <c r="K978" s="402"/>
      <c r="L978" s="402"/>
      <c r="M978" s="402"/>
      <c r="N978" s="402"/>
      <c r="O978" s="402"/>
      <c r="P978" s="406" t="s">
        <v>715</v>
      </c>
      <c r="Q978" s="302"/>
      <c r="R978" s="302"/>
      <c r="S978" s="302"/>
      <c r="T978" s="302"/>
      <c r="U978" s="302"/>
      <c r="V978" s="302"/>
      <c r="W978" s="302"/>
      <c r="X978" s="302"/>
      <c r="Y978" s="303">
        <v>6</v>
      </c>
      <c r="Z978" s="304"/>
      <c r="AA978" s="304"/>
      <c r="AB978" s="305"/>
      <c r="AC978" s="307" t="s">
        <v>288</v>
      </c>
      <c r="AD978" s="308"/>
      <c r="AE978" s="308"/>
      <c r="AF978" s="308"/>
      <c r="AG978" s="308"/>
      <c r="AH978" s="403" t="s">
        <v>685</v>
      </c>
      <c r="AI978" s="404"/>
      <c r="AJ978" s="404"/>
      <c r="AK978" s="404"/>
      <c r="AL978" s="311" t="s">
        <v>685</v>
      </c>
      <c r="AM978" s="312"/>
      <c r="AN978" s="312"/>
      <c r="AO978" s="313"/>
      <c r="AP978" s="306" t="s">
        <v>685</v>
      </c>
      <c r="AQ978" s="306"/>
      <c r="AR978" s="306"/>
      <c r="AS978" s="306"/>
      <c r="AT978" s="306"/>
      <c r="AU978" s="306"/>
      <c r="AV978" s="306"/>
      <c r="AW978" s="306"/>
      <c r="AX978" s="306"/>
      <c r="AY978">
        <f>COUNTA($C$978)</f>
        <v>1</v>
      </c>
    </row>
    <row r="979" spans="1:51" ht="71.45" customHeight="1">
      <c r="A979" s="386">
        <v>3</v>
      </c>
      <c r="B979" s="386">
        <v>1</v>
      </c>
      <c r="C979" s="405" t="s">
        <v>716</v>
      </c>
      <c r="D979" s="400"/>
      <c r="E979" s="400"/>
      <c r="F979" s="400"/>
      <c r="G979" s="400"/>
      <c r="H979" s="400"/>
      <c r="I979" s="400"/>
      <c r="J979" s="401">
        <v>7010001012532</v>
      </c>
      <c r="K979" s="402"/>
      <c r="L979" s="402"/>
      <c r="M979" s="402"/>
      <c r="N979" s="402"/>
      <c r="O979" s="402"/>
      <c r="P979" s="406" t="s">
        <v>714</v>
      </c>
      <c r="Q979" s="302"/>
      <c r="R979" s="302"/>
      <c r="S979" s="302"/>
      <c r="T979" s="302"/>
      <c r="U979" s="302"/>
      <c r="V979" s="302"/>
      <c r="W979" s="302"/>
      <c r="X979" s="302"/>
      <c r="Y979" s="303">
        <v>4</v>
      </c>
      <c r="Z979" s="304"/>
      <c r="AA979" s="304"/>
      <c r="AB979" s="305"/>
      <c r="AC979" s="307" t="s">
        <v>288</v>
      </c>
      <c r="AD979" s="308"/>
      <c r="AE979" s="308"/>
      <c r="AF979" s="308"/>
      <c r="AG979" s="308"/>
      <c r="AH979" s="403" t="s">
        <v>685</v>
      </c>
      <c r="AI979" s="404"/>
      <c r="AJ979" s="404"/>
      <c r="AK979" s="404"/>
      <c r="AL979" s="311" t="s">
        <v>685</v>
      </c>
      <c r="AM979" s="312"/>
      <c r="AN979" s="312"/>
      <c r="AO979" s="313"/>
      <c r="AP979" s="306" t="s">
        <v>685</v>
      </c>
      <c r="AQ979" s="306"/>
      <c r="AR979" s="306"/>
      <c r="AS979" s="306"/>
      <c r="AT979" s="306"/>
      <c r="AU979" s="306"/>
      <c r="AV979" s="306"/>
      <c r="AW979" s="306"/>
      <c r="AX979" s="306"/>
      <c r="AY979">
        <f>COUNTA($C$979)</f>
        <v>1</v>
      </c>
    </row>
    <row r="980" spans="1:51" ht="30" customHeight="1">
      <c r="A980" s="386">
        <v>4</v>
      </c>
      <c r="B980" s="386">
        <v>1</v>
      </c>
      <c r="C980" s="405" t="s">
        <v>710</v>
      </c>
      <c r="D980" s="400"/>
      <c r="E980" s="400"/>
      <c r="F980" s="400"/>
      <c r="G980" s="400"/>
      <c r="H980" s="400"/>
      <c r="I980" s="400"/>
      <c r="J980" s="401">
        <v>2120001094993</v>
      </c>
      <c r="K980" s="402"/>
      <c r="L980" s="402"/>
      <c r="M980" s="402"/>
      <c r="N980" s="402"/>
      <c r="O980" s="402"/>
      <c r="P980" s="406" t="s">
        <v>713</v>
      </c>
      <c r="Q980" s="302"/>
      <c r="R980" s="302"/>
      <c r="S980" s="302"/>
      <c r="T980" s="302"/>
      <c r="U980" s="302"/>
      <c r="V980" s="302"/>
      <c r="W980" s="302"/>
      <c r="X980" s="302"/>
      <c r="Y980" s="303">
        <v>3</v>
      </c>
      <c r="Z980" s="304"/>
      <c r="AA980" s="304"/>
      <c r="AB980" s="305"/>
      <c r="AC980" s="307" t="s">
        <v>288</v>
      </c>
      <c r="AD980" s="308"/>
      <c r="AE980" s="308"/>
      <c r="AF980" s="308"/>
      <c r="AG980" s="308"/>
      <c r="AH980" s="403" t="s">
        <v>685</v>
      </c>
      <c r="AI980" s="404"/>
      <c r="AJ980" s="404"/>
      <c r="AK980" s="404"/>
      <c r="AL980" s="311" t="s">
        <v>685</v>
      </c>
      <c r="AM980" s="312"/>
      <c r="AN980" s="312"/>
      <c r="AO980" s="313"/>
      <c r="AP980" s="306" t="s">
        <v>685</v>
      </c>
      <c r="AQ980" s="306"/>
      <c r="AR980" s="306"/>
      <c r="AS980" s="306"/>
      <c r="AT980" s="306"/>
      <c r="AU980" s="306"/>
      <c r="AV980" s="306"/>
      <c r="AW980" s="306"/>
      <c r="AX980" s="306"/>
      <c r="AY980">
        <f>COUNTA($C$980)</f>
        <v>1</v>
      </c>
    </row>
    <row r="981" spans="1:51" ht="30" hidden="1" customHeight="1">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403" t="s">
        <v>685</v>
      </c>
      <c r="AI981" s="404"/>
      <c r="AJ981" s="404"/>
      <c r="AK981" s="404"/>
      <c r="AL981" s="311"/>
      <c r="AM981" s="312"/>
      <c r="AN981" s="312"/>
      <c r="AO981" s="313"/>
      <c r="AP981" s="306" t="s">
        <v>685</v>
      </c>
      <c r="AQ981" s="306"/>
      <c r="AR981" s="306"/>
      <c r="AS981" s="306"/>
      <c r="AT981" s="306"/>
      <c r="AU981" s="306"/>
      <c r="AV981" s="306"/>
      <c r="AW981" s="306"/>
      <c r="AX981" s="306"/>
      <c r="AY981">
        <f>COUNTA($C$981)</f>
        <v>0</v>
      </c>
    </row>
    <row r="982" spans="1:51" ht="30" hidden="1" customHeight="1">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403" t="s">
        <v>685</v>
      </c>
      <c r="AI982" s="404"/>
      <c r="AJ982" s="404"/>
      <c r="AK982" s="404"/>
      <c r="AL982" s="311"/>
      <c r="AM982" s="312"/>
      <c r="AN982" s="312"/>
      <c r="AO982" s="313"/>
      <c r="AP982" s="306" t="s">
        <v>685</v>
      </c>
      <c r="AQ982" s="306"/>
      <c r="AR982" s="306"/>
      <c r="AS982" s="306"/>
      <c r="AT982" s="306"/>
      <c r="AU982" s="306"/>
      <c r="AV982" s="306"/>
      <c r="AW982" s="306"/>
      <c r="AX982" s="306"/>
      <c r="AY982">
        <f>COUNTA($C$982)</f>
        <v>0</v>
      </c>
    </row>
    <row r="983" spans="1:51" ht="30" hidden="1" customHeight="1">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403" t="s">
        <v>685</v>
      </c>
      <c r="AI983" s="404"/>
      <c r="AJ983" s="404"/>
      <c r="AK983" s="404"/>
      <c r="AL983" s="311"/>
      <c r="AM983" s="312"/>
      <c r="AN983" s="312"/>
      <c r="AO983" s="313"/>
      <c r="AP983" s="306" t="s">
        <v>685</v>
      </c>
      <c r="AQ983" s="306"/>
      <c r="AR983" s="306"/>
      <c r="AS983" s="306"/>
      <c r="AT983" s="306"/>
      <c r="AU983" s="306"/>
      <c r="AV983" s="306"/>
      <c r="AW983" s="306"/>
      <c r="AX983" s="306"/>
      <c r="AY983">
        <f>COUNTA($C$983)</f>
        <v>0</v>
      </c>
    </row>
    <row r="984" spans="1:51" ht="30" hidden="1" customHeight="1">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403" t="s">
        <v>685</v>
      </c>
      <c r="AI984" s="404"/>
      <c r="AJ984" s="404"/>
      <c r="AK984" s="404"/>
      <c r="AL984" s="311"/>
      <c r="AM984" s="312"/>
      <c r="AN984" s="312"/>
      <c r="AO984" s="313"/>
      <c r="AP984" s="306" t="s">
        <v>685</v>
      </c>
      <c r="AQ984" s="306"/>
      <c r="AR984" s="306"/>
      <c r="AS984" s="306"/>
      <c r="AT984" s="306"/>
      <c r="AU984" s="306"/>
      <c r="AV984" s="306"/>
      <c r="AW984" s="306"/>
      <c r="AX984" s="306"/>
      <c r="AY984">
        <f>COUNTA($C$984)</f>
        <v>0</v>
      </c>
    </row>
    <row r="985" spans="1:51" ht="30" hidden="1" customHeight="1">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403" t="s">
        <v>685</v>
      </c>
      <c r="AI985" s="404"/>
      <c r="AJ985" s="404"/>
      <c r="AK985" s="404"/>
      <c r="AL985" s="311"/>
      <c r="AM985" s="312"/>
      <c r="AN985" s="312"/>
      <c r="AO985" s="313"/>
      <c r="AP985" s="306" t="s">
        <v>685</v>
      </c>
      <c r="AQ985" s="306"/>
      <c r="AR985" s="306"/>
      <c r="AS985" s="306"/>
      <c r="AT985" s="306"/>
      <c r="AU985" s="306"/>
      <c r="AV985" s="306"/>
      <c r="AW985" s="306"/>
      <c r="AX985" s="306"/>
      <c r="AY985">
        <f>COUNTA($C$985)</f>
        <v>0</v>
      </c>
    </row>
    <row r="986" spans="1:51" ht="30" hidden="1" customHeight="1">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403" t="s">
        <v>685</v>
      </c>
      <c r="AI986" s="404"/>
      <c r="AJ986" s="404"/>
      <c r="AK986" s="404"/>
      <c r="AL986" s="311"/>
      <c r="AM986" s="312"/>
      <c r="AN986" s="312"/>
      <c r="AO986" s="313"/>
      <c r="AP986" s="306" t="s">
        <v>685</v>
      </c>
      <c r="AQ986" s="306"/>
      <c r="AR986" s="306"/>
      <c r="AS986" s="306"/>
      <c r="AT986" s="306"/>
      <c r="AU986" s="306"/>
      <c r="AV986" s="306"/>
      <c r="AW986" s="306"/>
      <c r="AX986" s="306"/>
      <c r="AY986">
        <f>COUNTA($C$986)</f>
        <v>0</v>
      </c>
    </row>
    <row r="987" spans="1:51" ht="30" hidden="1" customHeight="1">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403" t="s">
        <v>685</v>
      </c>
      <c r="AI987" s="404"/>
      <c r="AJ987" s="404"/>
      <c r="AK987" s="404"/>
      <c r="AL987" s="311"/>
      <c r="AM987" s="312"/>
      <c r="AN987" s="312"/>
      <c r="AO987" s="313"/>
      <c r="AP987" s="306" t="s">
        <v>685</v>
      </c>
      <c r="AQ987" s="306"/>
      <c r="AR987" s="306"/>
      <c r="AS987" s="306"/>
      <c r="AT987" s="306"/>
      <c r="AU987" s="306"/>
      <c r="AV987" s="306"/>
      <c r="AW987" s="306"/>
      <c r="AX987" s="306"/>
      <c r="AY987">
        <f>COUNTA($C$987)</f>
        <v>0</v>
      </c>
    </row>
    <row r="988" spans="1:51" ht="30" hidden="1" customHeight="1">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403" t="s">
        <v>685</v>
      </c>
      <c r="AI988" s="404"/>
      <c r="AJ988" s="404"/>
      <c r="AK988" s="404"/>
      <c r="AL988" s="311"/>
      <c r="AM988" s="312"/>
      <c r="AN988" s="312"/>
      <c r="AO988" s="313"/>
      <c r="AP988" s="306" t="s">
        <v>685</v>
      </c>
      <c r="AQ988" s="306"/>
      <c r="AR988" s="306"/>
      <c r="AS988" s="306"/>
      <c r="AT988" s="306"/>
      <c r="AU988" s="306"/>
      <c r="AV988" s="306"/>
      <c r="AW988" s="306"/>
      <c r="AX988" s="306"/>
      <c r="AY988">
        <f>COUNTA($C$988)</f>
        <v>0</v>
      </c>
    </row>
    <row r="989" spans="1:51" ht="30" hidden="1" customHeight="1">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403" t="s">
        <v>685</v>
      </c>
      <c r="AI989" s="404"/>
      <c r="AJ989" s="404"/>
      <c r="AK989" s="404"/>
      <c r="AL989" s="311"/>
      <c r="AM989" s="312"/>
      <c r="AN989" s="312"/>
      <c r="AO989" s="313"/>
      <c r="AP989" s="306" t="s">
        <v>685</v>
      </c>
      <c r="AQ989" s="306"/>
      <c r="AR989" s="306"/>
      <c r="AS989" s="306"/>
      <c r="AT989" s="306"/>
      <c r="AU989" s="306"/>
      <c r="AV989" s="306"/>
      <c r="AW989" s="306"/>
      <c r="AX989" s="306"/>
      <c r="AY989">
        <f>COUNTA($C$989)</f>
        <v>0</v>
      </c>
    </row>
    <row r="990" spans="1:51" ht="30" hidden="1" customHeight="1">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403" t="s">
        <v>685</v>
      </c>
      <c r="AI990" s="404"/>
      <c r="AJ990" s="404"/>
      <c r="AK990" s="404"/>
      <c r="AL990" s="311"/>
      <c r="AM990" s="312"/>
      <c r="AN990" s="312"/>
      <c r="AO990" s="313"/>
      <c r="AP990" s="306" t="s">
        <v>685</v>
      </c>
      <c r="AQ990" s="306"/>
      <c r="AR990" s="306"/>
      <c r="AS990" s="306"/>
      <c r="AT990" s="306"/>
      <c r="AU990" s="306"/>
      <c r="AV990" s="306"/>
      <c r="AW990" s="306"/>
      <c r="AX990" s="306"/>
      <c r="AY990">
        <f>COUNTA($C$990)</f>
        <v>0</v>
      </c>
    </row>
    <row r="991" spans="1:51" ht="30" hidden="1" customHeight="1">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403" t="s">
        <v>685</v>
      </c>
      <c r="AI991" s="404"/>
      <c r="AJ991" s="404"/>
      <c r="AK991" s="404"/>
      <c r="AL991" s="311"/>
      <c r="AM991" s="312"/>
      <c r="AN991" s="312"/>
      <c r="AO991" s="313"/>
      <c r="AP991" s="306" t="s">
        <v>685</v>
      </c>
      <c r="AQ991" s="306"/>
      <c r="AR991" s="306"/>
      <c r="AS991" s="306"/>
      <c r="AT991" s="306"/>
      <c r="AU991" s="306"/>
      <c r="AV991" s="306"/>
      <c r="AW991" s="306"/>
      <c r="AX991" s="306"/>
      <c r="AY991">
        <f>COUNTA($C$991)</f>
        <v>0</v>
      </c>
    </row>
    <row r="992" spans="1:51" ht="30" hidden="1" customHeight="1">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403" t="s">
        <v>685</v>
      </c>
      <c r="AI992" s="404"/>
      <c r="AJ992" s="404"/>
      <c r="AK992" s="404"/>
      <c r="AL992" s="311"/>
      <c r="AM992" s="312"/>
      <c r="AN992" s="312"/>
      <c r="AO992" s="313"/>
      <c r="AP992" s="306" t="s">
        <v>685</v>
      </c>
      <c r="AQ992" s="306"/>
      <c r="AR992" s="306"/>
      <c r="AS992" s="306"/>
      <c r="AT992" s="306"/>
      <c r="AU992" s="306"/>
      <c r="AV992" s="306"/>
      <c r="AW992" s="306"/>
      <c r="AX992" s="306"/>
      <c r="AY992">
        <f>COUNTA($C$992)</f>
        <v>0</v>
      </c>
    </row>
    <row r="993" spans="1:51" s="16" customFormat="1" ht="30" hidden="1" customHeight="1">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403" t="s">
        <v>685</v>
      </c>
      <c r="AI993" s="404"/>
      <c r="AJ993" s="404"/>
      <c r="AK993" s="404"/>
      <c r="AL993" s="311"/>
      <c r="AM993" s="312"/>
      <c r="AN993" s="312"/>
      <c r="AO993" s="313"/>
      <c r="AP993" s="306" t="s">
        <v>685</v>
      </c>
      <c r="AQ993" s="306"/>
      <c r="AR993" s="306"/>
      <c r="AS993" s="306"/>
      <c r="AT993" s="306"/>
      <c r="AU993" s="306"/>
      <c r="AV993" s="306"/>
      <c r="AW993" s="306"/>
      <c r="AX993" s="306"/>
      <c r="AY993">
        <f>COUNTA($C$993)</f>
        <v>0</v>
      </c>
    </row>
    <row r="994" spans="1:51" ht="30" hidden="1" customHeight="1">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403" t="s">
        <v>685</v>
      </c>
      <c r="AI994" s="404"/>
      <c r="AJ994" s="404"/>
      <c r="AK994" s="404"/>
      <c r="AL994" s="311"/>
      <c r="AM994" s="312"/>
      <c r="AN994" s="312"/>
      <c r="AO994" s="313"/>
      <c r="AP994" s="306" t="s">
        <v>685</v>
      </c>
      <c r="AQ994" s="306"/>
      <c r="AR994" s="306"/>
      <c r="AS994" s="306"/>
      <c r="AT994" s="306"/>
      <c r="AU994" s="306"/>
      <c r="AV994" s="306"/>
      <c r="AW994" s="306"/>
      <c r="AX994" s="306"/>
      <c r="AY994">
        <f>COUNTA($C$994)</f>
        <v>0</v>
      </c>
    </row>
    <row r="995" spans="1:51" ht="30" hidden="1" customHeight="1">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403" t="s">
        <v>685</v>
      </c>
      <c r="AI995" s="404"/>
      <c r="AJ995" s="404"/>
      <c r="AK995" s="404"/>
      <c r="AL995" s="311"/>
      <c r="AM995" s="312"/>
      <c r="AN995" s="312"/>
      <c r="AO995" s="313"/>
      <c r="AP995" s="306" t="s">
        <v>685</v>
      </c>
      <c r="AQ995" s="306"/>
      <c r="AR995" s="306"/>
      <c r="AS995" s="306"/>
      <c r="AT995" s="306"/>
      <c r="AU995" s="306"/>
      <c r="AV995" s="306"/>
      <c r="AW995" s="306"/>
      <c r="AX995" s="306"/>
      <c r="AY995">
        <f>COUNTA($C$995)</f>
        <v>0</v>
      </c>
    </row>
    <row r="996" spans="1:51" ht="30" hidden="1" customHeight="1">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403" t="s">
        <v>685</v>
      </c>
      <c r="AI996" s="404"/>
      <c r="AJ996" s="404"/>
      <c r="AK996" s="404"/>
      <c r="AL996" s="311"/>
      <c r="AM996" s="312"/>
      <c r="AN996" s="312"/>
      <c r="AO996" s="313"/>
      <c r="AP996" s="306" t="s">
        <v>685</v>
      </c>
      <c r="AQ996" s="306"/>
      <c r="AR996" s="306"/>
      <c r="AS996" s="306"/>
      <c r="AT996" s="306"/>
      <c r="AU996" s="306"/>
      <c r="AV996" s="306"/>
      <c r="AW996" s="306"/>
      <c r="AX996" s="306"/>
      <c r="AY996">
        <f>COUNTA($C$996)</f>
        <v>0</v>
      </c>
    </row>
    <row r="997" spans="1:51" ht="30" hidden="1" customHeight="1">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403" t="s">
        <v>685</v>
      </c>
      <c r="AI997" s="404"/>
      <c r="AJ997" s="404"/>
      <c r="AK997" s="404"/>
      <c r="AL997" s="311"/>
      <c r="AM997" s="312"/>
      <c r="AN997" s="312"/>
      <c r="AO997" s="313"/>
      <c r="AP997" s="306" t="s">
        <v>685</v>
      </c>
      <c r="AQ997" s="306"/>
      <c r="AR997" s="306"/>
      <c r="AS997" s="306"/>
      <c r="AT997" s="306"/>
      <c r="AU997" s="306"/>
      <c r="AV997" s="306"/>
      <c r="AW997" s="306"/>
      <c r="AX997" s="306"/>
      <c r="AY997">
        <f>COUNTA($C$997)</f>
        <v>0</v>
      </c>
    </row>
    <row r="998" spans="1:51" ht="30" hidden="1" customHeight="1">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403" t="s">
        <v>685</v>
      </c>
      <c r="AI998" s="404"/>
      <c r="AJ998" s="404"/>
      <c r="AK998" s="404"/>
      <c r="AL998" s="311"/>
      <c r="AM998" s="312"/>
      <c r="AN998" s="312"/>
      <c r="AO998" s="313"/>
      <c r="AP998" s="306" t="s">
        <v>685</v>
      </c>
      <c r="AQ998" s="306"/>
      <c r="AR998" s="306"/>
      <c r="AS998" s="306"/>
      <c r="AT998" s="306"/>
      <c r="AU998" s="306"/>
      <c r="AV998" s="306"/>
      <c r="AW998" s="306"/>
      <c r="AX998" s="306"/>
      <c r="AY998">
        <f>COUNTA($C$998)</f>
        <v>0</v>
      </c>
    </row>
    <row r="999" spans="1:51" ht="30" hidden="1" customHeight="1">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403" t="s">
        <v>685</v>
      </c>
      <c r="AI999" s="404"/>
      <c r="AJ999" s="404"/>
      <c r="AK999" s="404"/>
      <c r="AL999" s="311"/>
      <c r="AM999" s="312"/>
      <c r="AN999" s="312"/>
      <c r="AO999" s="313"/>
      <c r="AP999" s="306" t="s">
        <v>685</v>
      </c>
      <c r="AQ999" s="306"/>
      <c r="AR999" s="306"/>
      <c r="AS999" s="306"/>
      <c r="AT999" s="306"/>
      <c r="AU999" s="306"/>
      <c r="AV999" s="306"/>
      <c r="AW999" s="306"/>
      <c r="AX999" s="306"/>
      <c r="AY999">
        <f>COUNTA($C$999)</f>
        <v>0</v>
      </c>
    </row>
    <row r="1000" spans="1:51" ht="30" hidden="1" customHeight="1">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403" t="s">
        <v>685</v>
      </c>
      <c r="AI1000" s="404"/>
      <c r="AJ1000" s="404"/>
      <c r="AK1000" s="404"/>
      <c r="AL1000" s="311"/>
      <c r="AM1000" s="312"/>
      <c r="AN1000" s="312"/>
      <c r="AO1000" s="313"/>
      <c r="AP1000" s="306" t="s">
        <v>685</v>
      </c>
      <c r="AQ1000" s="306"/>
      <c r="AR1000" s="306"/>
      <c r="AS1000" s="306"/>
      <c r="AT1000" s="306"/>
      <c r="AU1000" s="306"/>
      <c r="AV1000" s="306"/>
      <c r="AW1000" s="306"/>
      <c r="AX1000" s="306"/>
      <c r="AY1000">
        <f>COUNTA($C$1000)</f>
        <v>0</v>
      </c>
    </row>
    <row r="1001" spans="1:51" ht="30" hidden="1" customHeight="1">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403" t="s">
        <v>685</v>
      </c>
      <c r="AI1001" s="404"/>
      <c r="AJ1001" s="404"/>
      <c r="AK1001" s="404"/>
      <c r="AL1001" s="311"/>
      <c r="AM1001" s="312"/>
      <c r="AN1001" s="312"/>
      <c r="AO1001" s="313"/>
      <c r="AP1001" s="306" t="s">
        <v>685</v>
      </c>
      <c r="AQ1001" s="306"/>
      <c r="AR1001" s="306"/>
      <c r="AS1001" s="306"/>
      <c r="AT1001" s="306"/>
      <c r="AU1001" s="306"/>
      <c r="AV1001" s="306"/>
      <c r="AW1001" s="306"/>
      <c r="AX1001" s="306"/>
      <c r="AY1001">
        <f>COUNTA($C$1001)</f>
        <v>0</v>
      </c>
    </row>
    <row r="1002" spans="1:51" ht="30" hidden="1" customHeight="1">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403" t="s">
        <v>685</v>
      </c>
      <c r="AI1002" s="404"/>
      <c r="AJ1002" s="404"/>
      <c r="AK1002" s="404"/>
      <c r="AL1002" s="311"/>
      <c r="AM1002" s="312"/>
      <c r="AN1002" s="312"/>
      <c r="AO1002" s="313"/>
      <c r="AP1002" s="306" t="s">
        <v>685</v>
      </c>
      <c r="AQ1002" s="306"/>
      <c r="AR1002" s="306"/>
      <c r="AS1002" s="306"/>
      <c r="AT1002" s="306"/>
      <c r="AU1002" s="306"/>
      <c r="AV1002" s="306"/>
      <c r="AW1002" s="306"/>
      <c r="AX1002" s="306"/>
      <c r="AY1002">
        <f>COUNTA($C$1002)</f>
        <v>0</v>
      </c>
    </row>
    <row r="1003" spans="1:51" ht="30" hidden="1" customHeight="1">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403" t="s">
        <v>685</v>
      </c>
      <c r="AI1003" s="404"/>
      <c r="AJ1003" s="404"/>
      <c r="AK1003" s="404"/>
      <c r="AL1003" s="311"/>
      <c r="AM1003" s="312"/>
      <c r="AN1003" s="312"/>
      <c r="AO1003" s="313"/>
      <c r="AP1003" s="306" t="s">
        <v>685</v>
      </c>
      <c r="AQ1003" s="306"/>
      <c r="AR1003" s="306"/>
      <c r="AS1003" s="306"/>
      <c r="AT1003" s="306"/>
      <c r="AU1003" s="306"/>
      <c r="AV1003" s="306"/>
      <c r="AW1003" s="306"/>
      <c r="AX1003" s="306"/>
      <c r="AY1003">
        <f>COUNTA($C$1003)</f>
        <v>0</v>
      </c>
    </row>
    <row r="1004" spans="1:51" ht="30" hidden="1" customHeight="1">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403" t="s">
        <v>685</v>
      </c>
      <c r="AI1004" s="404"/>
      <c r="AJ1004" s="404"/>
      <c r="AK1004" s="404"/>
      <c r="AL1004" s="311"/>
      <c r="AM1004" s="312"/>
      <c r="AN1004" s="312"/>
      <c r="AO1004" s="313"/>
      <c r="AP1004" s="306" t="s">
        <v>685</v>
      </c>
      <c r="AQ1004" s="306"/>
      <c r="AR1004" s="306"/>
      <c r="AS1004" s="306"/>
      <c r="AT1004" s="306"/>
      <c r="AU1004" s="306"/>
      <c r="AV1004" s="306"/>
      <c r="AW1004" s="306"/>
      <c r="AX1004" s="306"/>
      <c r="AY1004">
        <f>COUNTA($C$1004)</f>
        <v>0</v>
      </c>
    </row>
    <row r="1005" spans="1:51" ht="30" hidden="1" customHeight="1">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403" t="s">
        <v>685</v>
      </c>
      <c r="AI1005" s="404"/>
      <c r="AJ1005" s="404"/>
      <c r="AK1005" s="404"/>
      <c r="AL1005" s="311"/>
      <c r="AM1005" s="312"/>
      <c r="AN1005" s="312"/>
      <c r="AO1005" s="313"/>
      <c r="AP1005" s="306" t="s">
        <v>685</v>
      </c>
      <c r="AQ1005" s="306"/>
      <c r="AR1005" s="306"/>
      <c r="AS1005" s="306"/>
      <c r="AT1005" s="306"/>
      <c r="AU1005" s="306"/>
      <c r="AV1005" s="306"/>
      <c r="AW1005" s="306"/>
      <c r="AX1005" s="306"/>
      <c r="AY1005">
        <f>COUNTA($C$1005)</f>
        <v>0</v>
      </c>
    </row>
    <row r="1006" spans="1:51" ht="30" hidden="1" customHeight="1">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403" t="s">
        <v>685</v>
      </c>
      <c r="AI1006" s="404"/>
      <c r="AJ1006" s="404"/>
      <c r="AK1006" s="404"/>
      <c r="AL1006" s="311"/>
      <c r="AM1006" s="312"/>
      <c r="AN1006" s="312"/>
      <c r="AO1006" s="313"/>
      <c r="AP1006" s="306" t="s">
        <v>685</v>
      </c>
      <c r="AQ1006" s="306"/>
      <c r="AR1006" s="306"/>
      <c r="AS1006" s="306"/>
      <c r="AT1006" s="306"/>
      <c r="AU1006" s="306"/>
      <c r="AV1006" s="306"/>
      <c r="AW1006" s="306"/>
      <c r="AX1006" s="306"/>
      <c r="AY1006">
        <f>COUNTA($C$1006)</f>
        <v>0</v>
      </c>
    </row>
    <row r="1007" spans="1:51" ht="24.75"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c r="A1009" s="332"/>
      <c r="B1009" s="332"/>
      <c r="C1009" s="332" t="s">
        <v>26</v>
      </c>
      <c r="D1009" s="332"/>
      <c r="E1009" s="332"/>
      <c r="F1009" s="332"/>
      <c r="G1009" s="332"/>
      <c r="H1009" s="332"/>
      <c r="I1009" s="332"/>
      <c r="J1009" s="262" t="s">
        <v>219</v>
      </c>
      <c r="K1009" s="94"/>
      <c r="L1009" s="94"/>
      <c r="M1009" s="94"/>
      <c r="N1009" s="94"/>
      <c r="O1009" s="94"/>
      <c r="P1009" s="320" t="s">
        <v>195</v>
      </c>
      <c r="Q1009" s="320"/>
      <c r="R1009" s="320"/>
      <c r="S1009" s="320"/>
      <c r="T1009" s="320"/>
      <c r="U1009" s="320"/>
      <c r="V1009" s="320"/>
      <c r="W1009" s="320"/>
      <c r="X1009" s="320"/>
      <c r="Y1009" s="330" t="s">
        <v>217</v>
      </c>
      <c r="Z1009" s="331"/>
      <c r="AA1009" s="331"/>
      <c r="AB1009" s="331"/>
      <c r="AC1009" s="262" t="s">
        <v>253</v>
      </c>
      <c r="AD1009" s="262"/>
      <c r="AE1009" s="262"/>
      <c r="AF1009" s="262"/>
      <c r="AG1009" s="262"/>
      <c r="AH1009" s="330" t="s">
        <v>277</v>
      </c>
      <c r="AI1009" s="332"/>
      <c r="AJ1009" s="332"/>
      <c r="AK1009" s="332"/>
      <c r="AL1009" s="332" t="s">
        <v>21</v>
      </c>
      <c r="AM1009" s="332"/>
      <c r="AN1009" s="332"/>
      <c r="AO1009" s="407"/>
      <c r="AP1009" s="408" t="s">
        <v>220</v>
      </c>
      <c r="AQ1009" s="408"/>
      <c r="AR1009" s="408"/>
      <c r="AS1009" s="408"/>
      <c r="AT1009" s="408"/>
      <c r="AU1009" s="408"/>
      <c r="AV1009" s="408"/>
      <c r="AW1009" s="408"/>
      <c r="AX1009" s="408"/>
      <c r="AY1009">
        <f t="shared" ref="AY1009:AY1010" si="122">$AY$1007</f>
        <v>1</v>
      </c>
    </row>
    <row r="1010" spans="1:51" ht="39.75" customHeight="1">
      <c r="A1010" s="386">
        <v>1</v>
      </c>
      <c r="B1010" s="386">
        <v>1</v>
      </c>
      <c r="C1010" s="405" t="s">
        <v>725</v>
      </c>
      <c r="D1010" s="400"/>
      <c r="E1010" s="400"/>
      <c r="F1010" s="400"/>
      <c r="G1010" s="400"/>
      <c r="H1010" s="400"/>
      <c r="I1010" s="400"/>
      <c r="J1010" s="401">
        <v>9010001027685</v>
      </c>
      <c r="K1010" s="402"/>
      <c r="L1010" s="402"/>
      <c r="M1010" s="402"/>
      <c r="N1010" s="402"/>
      <c r="O1010" s="402"/>
      <c r="P1010" s="406" t="s">
        <v>726</v>
      </c>
      <c r="Q1010" s="302"/>
      <c r="R1010" s="302"/>
      <c r="S1010" s="302"/>
      <c r="T1010" s="302"/>
      <c r="U1010" s="302"/>
      <c r="V1010" s="302"/>
      <c r="W1010" s="302"/>
      <c r="X1010" s="302"/>
      <c r="Y1010" s="303">
        <v>143</v>
      </c>
      <c r="Z1010" s="304"/>
      <c r="AA1010" s="304"/>
      <c r="AB1010" s="305"/>
      <c r="AC1010" s="307" t="s">
        <v>282</v>
      </c>
      <c r="AD1010" s="308"/>
      <c r="AE1010" s="308"/>
      <c r="AF1010" s="308"/>
      <c r="AG1010" s="308"/>
      <c r="AH1010" s="403">
        <v>2</v>
      </c>
      <c r="AI1010" s="404"/>
      <c r="AJ1010" s="404"/>
      <c r="AK1010" s="404"/>
      <c r="AL1010" s="311">
        <v>95</v>
      </c>
      <c r="AM1010" s="312"/>
      <c r="AN1010" s="312"/>
      <c r="AO1010" s="313"/>
      <c r="AP1010" s="306" t="s">
        <v>685</v>
      </c>
      <c r="AQ1010" s="306"/>
      <c r="AR1010" s="306"/>
      <c r="AS1010" s="306"/>
      <c r="AT1010" s="306"/>
      <c r="AU1010" s="306"/>
      <c r="AV1010" s="306"/>
      <c r="AW1010" s="306"/>
      <c r="AX1010" s="306"/>
      <c r="AY1010">
        <f t="shared" si="122"/>
        <v>1</v>
      </c>
    </row>
    <row r="1011" spans="1:51" ht="30" hidden="1" customHeight="1">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c r="A1042" s="332"/>
      <c r="B1042" s="332"/>
      <c r="C1042" s="332" t="s">
        <v>26</v>
      </c>
      <c r="D1042" s="332"/>
      <c r="E1042" s="332"/>
      <c r="F1042" s="332"/>
      <c r="G1042" s="332"/>
      <c r="H1042" s="332"/>
      <c r="I1042" s="332"/>
      <c r="J1042" s="262" t="s">
        <v>219</v>
      </c>
      <c r="K1042" s="94"/>
      <c r="L1042" s="94"/>
      <c r="M1042" s="94"/>
      <c r="N1042" s="94"/>
      <c r="O1042" s="94"/>
      <c r="P1042" s="320" t="s">
        <v>195</v>
      </c>
      <c r="Q1042" s="320"/>
      <c r="R1042" s="320"/>
      <c r="S1042" s="320"/>
      <c r="T1042" s="320"/>
      <c r="U1042" s="320"/>
      <c r="V1042" s="320"/>
      <c r="W1042" s="320"/>
      <c r="X1042" s="320"/>
      <c r="Y1042" s="330" t="s">
        <v>217</v>
      </c>
      <c r="Z1042" s="331"/>
      <c r="AA1042" s="331"/>
      <c r="AB1042" s="331"/>
      <c r="AC1042" s="262" t="s">
        <v>253</v>
      </c>
      <c r="AD1042" s="262"/>
      <c r="AE1042" s="262"/>
      <c r="AF1042" s="262"/>
      <c r="AG1042" s="262"/>
      <c r="AH1042" s="330" t="s">
        <v>277</v>
      </c>
      <c r="AI1042" s="332"/>
      <c r="AJ1042" s="332"/>
      <c r="AK1042" s="332"/>
      <c r="AL1042" s="332" t="s">
        <v>21</v>
      </c>
      <c r="AM1042" s="332"/>
      <c r="AN1042" s="332"/>
      <c r="AO1042" s="407"/>
      <c r="AP1042" s="408" t="s">
        <v>220</v>
      </c>
      <c r="AQ1042" s="408"/>
      <c r="AR1042" s="408"/>
      <c r="AS1042" s="408"/>
      <c r="AT1042" s="408"/>
      <c r="AU1042" s="408"/>
      <c r="AV1042" s="408"/>
      <c r="AW1042" s="408"/>
      <c r="AX1042" s="408"/>
      <c r="AY1042">
        <f t="shared" ref="AY1042:AY1043" si="123">$AY$1040</f>
        <v>1</v>
      </c>
    </row>
    <row r="1043" spans="1:51" ht="30" customHeight="1">
      <c r="A1043" s="386">
        <v>1</v>
      </c>
      <c r="B1043" s="386">
        <v>1</v>
      </c>
      <c r="C1043" s="405" t="s">
        <v>727</v>
      </c>
      <c r="D1043" s="400"/>
      <c r="E1043" s="400"/>
      <c r="F1043" s="400"/>
      <c r="G1043" s="400"/>
      <c r="H1043" s="400"/>
      <c r="I1043" s="400"/>
      <c r="J1043" s="401">
        <v>4010005018545</v>
      </c>
      <c r="K1043" s="402"/>
      <c r="L1043" s="402"/>
      <c r="M1043" s="402"/>
      <c r="N1043" s="402"/>
      <c r="O1043" s="402"/>
      <c r="P1043" s="406" t="s">
        <v>723</v>
      </c>
      <c r="Q1043" s="302"/>
      <c r="R1043" s="302"/>
      <c r="S1043" s="302"/>
      <c r="T1043" s="302"/>
      <c r="U1043" s="302"/>
      <c r="V1043" s="302"/>
      <c r="W1043" s="302"/>
      <c r="X1043" s="302"/>
      <c r="Y1043" s="303">
        <v>8</v>
      </c>
      <c r="Z1043" s="304"/>
      <c r="AA1043" s="304"/>
      <c r="AB1043" s="305"/>
      <c r="AC1043" s="307" t="s">
        <v>288</v>
      </c>
      <c r="AD1043" s="308"/>
      <c r="AE1043" s="308"/>
      <c r="AF1043" s="308"/>
      <c r="AG1043" s="308"/>
      <c r="AH1043" s="403" t="s">
        <v>685</v>
      </c>
      <c r="AI1043" s="404"/>
      <c r="AJ1043" s="404"/>
      <c r="AK1043" s="404"/>
      <c r="AL1043" s="311" t="s">
        <v>685</v>
      </c>
      <c r="AM1043" s="312"/>
      <c r="AN1043" s="312"/>
      <c r="AO1043" s="313"/>
      <c r="AP1043" s="306" t="s">
        <v>685</v>
      </c>
      <c r="AQ1043" s="306"/>
      <c r="AR1043" s="306"/>
      <c r="AS1043" s="306"/>
      <c r="AT1043" s="306"/>
      <c r="AU1043" s="306"/>
      <c r="AV1043" s="306"/>
      <c r="AW1043" s="306"/>
      <c r="AX1043" s="306"/>
      <c r="AY1043">
        <f t="shared" si="123"/>
        <v>1</v>
      </c>
    </row>
    <row r="1044" spans="1:51" ht="30" customHeight="1">
      <c r="A1044" s="386">
        <v>2</v>
      </c>
      <c r="B1044" s="386">
        <v>1</v>
      </c>
      <c r="C1044" s="405" t="s">
        <v>728</v>
      </c>
      <c r="D1044" s="400"/>
      <c r="E1044" s="400"/>
      <c r="F1044" s="400"/>
      <c r="G1044" s="400"/>
      <c r="H1044" s="400"/>
      <c r="I1044" s="400"/>
      <c r="J1044" s="401">
        <v>7010001042703</v>
      </c>
      <c r="K1044" s="402"/>
      <c r="L1044" s="402"/>
      <c r="M1044" s="402"/>
      <c r="N1044" s="402"/>
      <c r="O1044" s="402"/>
      <c r="P1044" s="406" t="s">
        <v>733</v>
      </c>
      <c r="Q1044" s="302"/>
      <c r="R1044" s="302"/>
      <c r="S1044" s="302"/>
      <c r="T1044" s="302"/>
      <c r="U1044" s="302"/>
      <c r="V1044" s="302"/>
      <c r="W1044" s="302"/>
      <c r="X1044" s="302"/>
      <c r="Y1044" s="303">
        <v>5</v>
      </c>
      <c r="Z1044" s="304"/>
      <c r="AA1044" s="304"/>
      <c r="AB1044" s="305"/>
      <c r="AC1044" s="307" t="s">
        <v>288</v>
      </c>
      <c r="AD1044" s="308"/>
      <c r="AE1044" s="308"/>
      <c r="AF1044" s="308"/>
      <c r="AG1044" s="308"/>
      <c r="AH1044" s="403" t="s">
        <v>685</v>
      </c>
      <c r="AI1044" s="404"/>
      <c r="AJ1044" s="404"/>
      <c r="AK1044" s="404"/>
      <c r="AL1044" s="311" t="s">
        <v>685</v>
      </c>
      <c r="AM1044" s="312"/>
      <c r="AN1044" s="312"/>
      <c r="AO1044" s="313"/>
      <c r="AP1044" s="306" t="s">
        <v>685</v>
      </c>
      <c r="AQ1044" s="306"/>
      <c r="AR1044" s="306"/>
      <c r="AS1044" s="306"/>
      <c r="AT1044" s="306"/>
      <c r="AU1044" s="306"/>
      <c r="AV1044" s="306"/>
      <c r="AW1044" s="306"/>
      <c r="AX1044" s="306"/>
      <c r="AY1044">
        <f>COUNTA($C$1044)</f>
        <v>1</v>
      </c>
    </row>
    <row r="1045" spans="1:51" ht="30" customHeight="1">
      <c r="A1045" s="386">
        <v>3</v>
      </c>
      <c r="B1045" s="386">
        <v>1</v>
      </c>
      <c r="C1045" s="405" t="s">
        <v>729</v>
      </c>
      <c r="D1045" s="400"/>
      <c r="E1045" s="400"/>
      <c r="F1045" s="400"/>
      <c r="G1045" s="400"/>
      <c r="H1045" s="400"/>
      <c r="I1045" s="400"/>
      <c r="J1045" s="401">
        <v>7013401000164</v>
      </c>
      <c r="K1045" s="402"/>
      <c r="L1045" s="402"/>
      <c r="M1045" s="402"/>
      <c r="N1045" s="402"/>
      <c r="O1045" s="402"/>
      <c r="P1045" s="406" t="s">
        <v>732</v>
      </c>
      <c r="Q1045" s="302"/>
      <c r="R1045" s="302"/>
      <c r="S1045" s="302"/>
      <c r="T1045" s="302"/>
      <c r="U1045" s="302"/>
      <c r="V1045" s="302"/>
      <c r="W1045" s="302"/>
      <c r="X1045" s="302"/>
      <c r="Y1045" s="303">
        <v>5</v>
      </c>
      <c r="Z1045" s="304"/>
      <c r="AA1045" s="304"/>
      <c r="AB1045" s="305"/>
      <c r="AC1045" s="307" t="s">
        <v>288</v>
      </c>
      <c r="AD1045" s="308"/>
      <c r="AE1045" s="308"/>
      <c r="AF1045" s="308"/>
      <c r="AG1045" s="308"/>
      <c r="AH1045" s="403" t="s">
        <v>685</v>
      </c>
      <c r="AI1045" s="404"/>
      <c r="AJ1045" s="404"/>
      <c r="AK1045" s="404"/>
      <c r="AL1045" s="311" t="s">
        <v>685</v>
      </c>
      <c r="AM1045" s="312"/>
      <c r="AN1045" s="312"/>
      <c r="AO1045" s="313"/>
      <c r="AP1045" s="306" t="s">
        <v>685</v>
      </c>
      <c r="AQ1045" s="306"/>
      <c r="AR1045" s="306"/>
      <c r="AS1045" s="306"/>
      <c r="AT1045" s="306"/>
      <c r="AU1045" s="306"/>
      <c r="AV1045" s="306"/>
      <c r="AW1045" s="306"/>
      <c r="AX1045" s="306"/>
      <c r="AY1045">
        <f>COUNTA($C$1045)</f>
        <v>1</v>
      </c>
    </row>
    <row r="1046" spans="1:51" ht="41.25" customHeight="1">
      <c r="A1046" s="386">
        <v>4</v>
      </c>
      <c r="B1046" s="386">
        <v>1</v>
      </c>
      <c r="C1046" s="405" t="s">
        <v>730</v>
      </c>
      <c r="D1046" s="400"/>
      <c r="E1046" s="400"/>
      <c r="F1046" s="400"/>
      <c r="G1046" s="400"/>
      <c r="H1046" s="400"/>
      <c r="I1046" s="400"/>
      <c r="J1046" s="401">
        <v>4120905002554</v>
      </c>
      <c r="K1046" s="402"/>
      <c r="L1046" s="402"/>
      <c r="M1046" s="402"/>
      <c r="N1046" s="402"/>
      <c r="O1046" s="402"/>
      <c r="P1046" s="406" t="s">
        <v>731</v>
      </c>
      <c r="Q1046" s="302"/>
      <c r="R1046" s="302"/>
      <c r="S1046" s="302"/>
      <c r="T1046" s="302"/>
      <c r="U1046" s="302"/>
      <c r="V1046" s="302"/>
      <c r="W1046" s="302"/>
      <c r="X1046" s="302"/>
      <c r="Y1046" s="303">
        <v>3</v>
      </c>
      <c r="Z1046" s="304"/>
      <c r="AA1046" s="304"/>
      <c r="AB1046" s="305"/>
      <c r="AC1046" s="307" t="s">
        <v>288</v>
      </c>
      <c r="AD1046" s="308"/>
      <c r="AE1046" s="308"/>
      <c r="AF1046" s="308"/>
      <c r="AG1046" s="308"/>
      <c r="AH1046" s="403" t="s">
        <v>685</v>
      </c>
      <c r="AI1046" s="404"/>
      <c r="AJ1046" s="404"/>
      <c r="AK1046" s="404"/>
      <c r="AL1046" s="311" t="s">
        <v>685</v>
      </c>
      <c r="AM1046" s="312"/>
      <c r="AN1046" s="312"/>
      <c r="AO1046" s="313"/>
      <c r="AP1046" s="306" t="s">
        <v>685</v>
      </c>
      <c r="AQ1046" s="306"/>
      <c r="AR1046" s="306"/>
      <c r="AS1046" s="306"/>
      <c r="AT1046" s="306"/>
      <c r="AU1046" s="306"/>
      <c r="AV1046" s="306"/>
      <c r="AW1046" s="306"/>
      <c r="AX1046" s="306"/>
      <c r="AY1046">
        <f>COUNTA($C$1046)</f>
        <v>1</v>
      </c>
    </row>
    <row r="1047" spans="1:51" ht="30" hidden="1" customHeight="1">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c r="A1075" s="332"/>
      <c r="B1075" s="332"/>
      <c r="C1075" s="332" t="s">
        <v>26</v>
      </c>
      <c r="D1075" s="332"/>
      <c r="E1075" s="332"/>
      <c r="F1075" s="332"/>
      <c r="G1075" s="332"/>
      <c r="H1075" s="332"/>
      <c r="I1075" s="332"/>
      <c r="J1075" s="262" t="s">
        <v>219</v>
      </c>
      <c r="K1075" s="94"/>
      <c r="L1075" s="94"/>
      <c r="M1075" s="94"/>
      <c r="N1075" s="94"/>
      <c r="O1075" s="94"/>
      <c r="P1075" s="320" t="s">
        <v>195</v>
      </c>
      <c r="Q1075" s="320"/>
      <c r="R1075" s="320"/>
      <c r="S1075" s="320"/>
      <c r="T1075" s="320"/>
      <c r="U1075" s="320"/>
      <c r="V1075" s="320"/>
      <c r="W1075" s="320"/>
      <c r="X1075" s="320"/>
      <c r="Y1075" s="330" t="s">
        <v>217</v>
      </c>
      <c r="Z1075" s="331"/>
      <c r="AA1075" s="331"/>
      <c r="AB1075" s="331"/>
      <c r="AC1075" s="262" t="s">
        <v>253</v>
      </c>
      <c r="AD1075" s="262"/>
      <c r="AE1075" s="262"/>
      <c r="AF1075" s="262"/>
      <c r="AG1075" s="262"/>
      <c r="AH1075" s="330" t="s">
        <v>277</v>
      </c>
      <c r="AI1075" s="332"/>
      <c r="AJ1075" s="332"/>
      <c r="AK1075" s="332"/>
      <c r="AL1075" s="332" t="s">
        <v>21</v>
      </c>
      <c r="AM1075" s="332"/>
      <c r="AN1075" s="332"/>
      <c r="AO1075" s="407"/>
      <c r="AP1075" s="408" t="s">
        <v>220</v>
      </c>
      <c r="AQ1075" s="408"/>
      <c r="AR1075" s="408"/>
      <c r="AS1075" s="408"/>
      <c r="AT1075" s="408"/>
      <c r="AU1075" s="408"/>
      <c r="AV1075" s="408"/>
      <c r="AW1075" s="408"/>
      <c r="AX1075" s="408"/>
      <c r="AY1075">
        <f t="shared" ref="AY1075:AY1076" si="124">$AY$1073</f>
        <v>1</v>
      </c>
    </row>
    <row r="1076" spans="1:51" ht="44.45" customHeight="1">
      <c r="A1076" s="386">
        <v>1</v>
      </c>
      <c r="B1076" s="386">
        <v>1</v>
      </c>
      <c r="C1076" s="405" t="s">
        <v>735</v>
      </c>
      <c r="D1076" s="400"/>
      <c r="E1076" s="400"/>
      <c r="F1076" s="400"/>
      <c r="G1076" s="400"/>
      <c r="H1076" s="400"/>
      <c r="I1076" s="400"/>
      <c r="J1076" s="401">
        <v>4010701026082</v>
      </c>
      <c r="K1076" s="402"/>
      <c r="L1076" s="402"/>
      <c r="M1076" s="402"/>
      <c r="N1076" s="402"/>
      <c r="O1076" s="402"/>
      <c r="P1076" s="406" t="s">
        <v>740</v>
      </c>
      <c r="Q1076" s="302"/>
      <c r="R1076" s="302"/>
      <c r="S1076" s="302"/>
      <c r="T1076" s="302"/>
      <c r="U1076" s="302"/>
      <c r="V1076" s="302"/>
      <c r="W1076" s="302"/>
      <c r="X1076" s="302"/>
      <c r="Y1076" s="303">
        <v>77</v>
      </c>
      <c r="Z1076" s="304"/>
      <c r="AA1076" s="304"/>
      <c r="AB1076" s="305"/>
      <c r="AC1076" s="307" t="s">
        <v>282</v>
      </c>
      <c r="AD1076" s="308"/>
      <c r="AE1076" s="308"/>
      <c r="AF1076" s="308"/>
      <c r="AG1076" s="308"/>
      <c r="AH1076" s="403">
        <v>2</v>
      </c>
      <c r="AI1076" s="404"/>
      <c r="AJ1076" s="404"/>
      <c r="AK1076" s="404"/>
      <c r="AL1076" s="311">
        <v>90</v>
      </c>
      <c r="AM1076" s="312"/>
      <c r="AN1076" s="312"/>
      <c r="AO1076" s="313"/>
      <c r="AP1076" s="306" t="s">
        <v>677</v>
      </c>
      <c r="AQ1076" s="306"/>
      <c r="AR1076" s="306"/>
      <c r="AS1076" s="306"/>
      <c r="AT1076" s="306"/>
      <c r="AU1076" s="306"/>
      <c r="AV1076" s="306"/>
      <c r="AW1076" s="306"/>
      <c r="AX1076" s="306"/>
      <c r="AY1076">
        <f t="shared" si="124"/>
        <v>1</v>
      </c>
    </row>
    <row r="1077" spans="1:51" ht="30" hidden="1" customHeight="1">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c r="A1106" s="878" t="s">
        <v>244</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7" t="s">
        <v>259</v>
      </c>
      <c r="AM1106" s="948"/>
      <c r="AN1106" s="948"/>
      <c r="AO1106" s="62"/>
      <c r="AP1106" s="57"/>
      <c r="AQ1106" s="57"/>
      <c r="AR1106" s="57"/>
      <c r="AS1106" s="57"/>
      <c r="AT1106" s="57"/>
      <c r="AU1106" s="57"/>
      <c r="AV1106" s="57"/>
      <c r="AW1106" s="57"/>
      <c r="AX1106" s="58"/>
      <c r="AY1106">
        <f>COUNTIF($AO$1106,"☑")</f>
        <v>0</v>
      </c>
    </row>
    <row r="1107" spans="1:51" ht="24.75" hidden="1"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hidden="1" customHeight="1">
      <c r="A1109" s="386"/>
      <c r="B1109" s="386"/>
      <c r="C1109" s="262" t="s">
        <v>214</v>
      </c>
      <c r="D1109" s="881"/>
      <c r="E1109" s="262" t="s">
        <v>213</v>
      </c>
      <c r="F1109" s="881"/>
      <c r="G1109" s="881"/>
      <c r="H1109" s="881"/>
      <c r="I1109" s="881"/>
      <c r="J1109" s="262" t="s">
        <v>219</v>
      </c>
      <c r="K1109" s="262"/>
      <c r="L1109" s="262"/>
      <c r="M1109" s="262"/>
      <c r="N1109" s="262"/>
      <c r="O1109" s="262"/>
      <c r="P1109" s="330" t="s">
        <v>27</v>
      </c>
      <c r="Q1109" s="330"/>
      <c r="R1109" s="330"/>
      <c r="S1109" s="330"/>
      <c r="T1109" s="330"/>
      <c r="U1109" s="330"/>
      <c r="V1109" s="330"/>
      <c r="W1109" s="330"/>
      <c r="X1109" s="330"/>
      <c r="Y1109" s="262" t="s">
        <v>221</v>
      </c>
      <c r="Z1109" s="881"/>
      <c r="AA1109" s="881"/>
      <c r="AB1109" s="881"/>
      <c r="AC1109" s="262" t="s">
        <v>196</v>
      </c>
      <c r="AD1109" s="262"/>
      <c r="AE1109" s="262"/>
      <c r="AF1109" s="262"/>
      <c r="AG1109" s="262"/>
      <c r="AH1109" s="330" t="s">
        <v>209</v>
      </c>
      <c r="AI1109" s="331"/>
      <c r="AJ1109" s="331"/>
      <c r="AK1109" s="331"/>
      <c r="AL1109" s="331" t="s">
        <v>21</v>
      </c>
      <c r="AM1109" s="331"/>
      <c r="AN1109" s="331"/>
      <c r="AO1109" s="884"/>
      <c r="AP1109" s="408" t="s">
        <v>245</v>
      </c>
      <c r="AQ1109" s="408"/>
      <c r="AR1109" s="408"/>
      <c r="AS1109" s="408"/>
      <c r="AT1109" s="408"/>
      <c r="AU1109" s="408"/>
      <c r="AV1109" s="408"/>
      <c r="AW1109" s="408"/>
      <c r="AX1109" s="408"/>
    </row>
    <row r="1110" spans="1:51" ht="30" hidden="1" customHeight="1">
      <c r="A1110" s="386">
        <v>1</v>
      </c>
      <c r="B1110" s="386">
        <v>1</v>
      </c>
      <c r="C1110" s="883"/>
      <c r="D1110" s="883"/>
      <c r="E1110" s="882"/>
      <c r="F1110" s="882"/>
      <c r="G1110" s="882"/>
      <c r="H1110" s="882"/>
      <c r="I1110" s="882"/>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c r="A1111" s="386">
        <v>2</v>
      </c>
      <c r="B1111" s="386">
        <v>1</v>
      </c>
      <c r="C1111" s="883"/>
      <c r="D1111" s="883"/>
      <c r="E1111" s="882"/>
      <c r="F1111" s="882"/>
      <c r="G1111" s="882"/>
      <c r="H1111" s="882"/>
      <c r="I1111" s="88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c r="A1112" s="386">
        <v>3</v>
      </c>
      <c r="B1112" s="386">
        <v>1</v>
      </c>
      <c r="C1112" s="883"/>
      <c r="D1112" s="883"/>
      <c r="E1112" s="882"/>
      <c r="F1112" s="882"/>
      <c r="G1112" s="882"/>
      <c r="H1112" s="882"/>
      <c r="I1112" s="88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c r="A1113" s="386">
        <v>4</v>
      </c>
      <c r="B1113" s="386">
        <v>1</v>
      </c>
      <c r="C1113" s="883"/>
      <c r="D1113" s="883"/>
      <c r="E1113" s="882"/>
      <c r="F1113" s="882"/>
      <c r="G1113" s="882"/>
      <c r="H1113" s="882"/>
      <c r="I1113" s="88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c r="A1114" s="386">
        <v>5</v>
      </c>
      <c r="B1114" s="386">
        <v>1</v>
      </c>
      <c r="C1114" s="883"/>
      <c r="D1114" s="883"/>
      <c r="E1114" s="882"/>
      <c r="F1114" s="882"/>
      <c r="G1114" s="882"/>
      <c r="H1114" s="882"/>
      <c r="I1114" s="88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c r="A1115" s="386">
        <v>6</v>
      </c>
      <c r="B1115" s="386">
        <v>1</v>
      </c>
      <c r="C1115" s="883"/>
      <c r="D1115" s="883"/>
      <c r="E1115" s="882"/>
      <c r="F1115" s="882"/>
      <c r="G1115" s="882"/>
      <c r="H1115" s="882"/>
      <c r="I1115" s="88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c r="A1116" s="386">
        <v>7</v>
      </c>
      <c r="B1116" s="386">
        <v>1</v>
      </c>
      <c r="C1116" s="883"/>
      <c r="D1116" s="883"/>
      <c r="E1116" s="882"/>
      <c r="F1116" s="882"/>
      <c r="G1116" s="882"/>
      <c r="H1116" s="882"/>
      <c r="I1116" s="88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c r="A1117" s="386">
        <v>8</v>
      </c>
      <c r="B1117" s="386">
        <v>1</v>
      </c>
      <c r="C1117" s="883"/>
      <c r="D1117" s="883"/>
      <c r="E1117" s="882"/>
      <c r="F1117" s="882"/>
      <c r="G1117" s="882"/>
      <c r="H1117" s="882"/>
      <c r="I1117" s="88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c r="A1118" s="386">
        <v>9</v>
      </c>
      <c r="B1118" s="386">
        <v>1</v>
      </c>
      <c r="C1118" s="883"/>
      <c r="D1118" s="883"/>
      <c r="E1118" s="882"/>
      <c r="F1118" s="882"/>
      <c r="G1118" s="882"/>
      <c r="H1118" s="882"/>
      <c r="I1118" s="88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c r="A1119" s="386">
        <v>10</v>
      </c>
      <c r="B1119" s="386">
        <v>1</v>
      </c>
      <c r="C1119" s="883"/>
      <c r="D1119" s="883"/>
      <c r="E1119" s="882"/>
      <c r="F1119" s="882"/>
      <c r="G1119" s="882"/>
      <c r="H1119" s="882"/>
      <c r="I1119" s="88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c r="A1120" s="386">
        <v>11</v>
      </c>
      <c r="B1120" s="386">
        <v>1</v>
      </c>
      <c r="C1120" s="883"/>
      <c r="D1120" s="883"/>
      <c r="E1120" s="882"/>
      <c r="F1120" s="882"/>
      <c r="G1120" s="882"/>
      <c r="H1120" s="882"/>
      <c r="I1120" s="88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c r="A1121" s="386">
        <v>12</v>
      </c>
      <c r="B1121" s="386">
        <v>1</v>
      </c>
      <c r="C1121" s="883"/>
      <c r="D1121" s="883"/>
      <c r="E1121" s="882"/>
      <c r="F1121" s="882"/>
      <c r="G1121" s="882"/>
      <c r="H1121" s="882"/>
      <c r="I1121" s="88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c r="A1122" s="386">
        <v>13</v>
      </c>
      <c r="B1122" s="386">
        <v>1</v>
      </c>
      <c r="C1122" s="883"/>
      <c r="D1122" s="883"/>
      <c r="E1122" s="882"/>
      <c r="F1122" s="882"/>
      <c r="G1122" s="882"/>
      <c r="H1122" s="882"/>
      <c r="I1122" s="88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c r="A1123" s="386">
        <v>14</v>
      </c>
      <c r="B1123" s="386">
        <v>1</v>
      </c>
      <c r="C1123" s="883"/>
      <c r="D1123" s="883"/>
      <c r="E1123" s="882"/>
      <c r="F1123" s="882"/>
      <c r="G1123" s="882"/>
      <c r="H1123" s="882"/>
      <c r="I1123" s="88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c r="A1124" s="386">
        <v>15</v>
      </c>
      <c r="B1124" s="386">
        <v>1</v>
      </c>
      <c r="C1124" s="883"/>
      <c r="D1124" s="883"/>
      <c r="E1124" s="882"/>
      <c r="F1124" s="882"/>
      <c r="G1124" s="882"/>
      <c r="H1124" s="882"/>
      <c r="I1124" s="88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c r="A1125" s="386">
        <v>16</v>
      </c>
      <c r="B1125" s="386">
        <v>1</v>
      </c>
      <c r="C1125" s="883"/>
      <c r="D1125" s="883"/>
      <c r="E1125" s="882"/>
      <c r="F1125" s="882"/>
      <c r="G1125" s="882"/>
      <c r="H1125" s="882"/>
      <c r="I1125" s="88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c r="A1126" s="386">
        <v>17</v>
      </c>
      <c r="B1126" s="386">
        <v>1</v>
      </c>
      <c r="C1126" s="883"/>
      <c r="D1126" s="883"/>
      <c r="E1126" s="882"/>
      <c r="F1126" s="882"/>
      <c r="G1126" s="882"/>
      <c r="H1126" s="882"/>
      <c r="I1126" s="88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c r="A1127" s="386">
        <v>18</v>
      </c>
      <c r="B1127" s="386">
        <v>1</v>
      </c>
      <c r="C1127" s="883"/>
      <c r="D1127" s="883"/>
      <c r="E1127" s="247"/>
      <c r="F1127" s="882"/>
      <c r="G1127" s="882"/>
      <c r="H1127" s="882"/>
      <c r="I1127" s="88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c r="A1128" s="386">
        <v>19</v>
      </c>
      <c r="B1128" s="386">
        <v>1</v>
      </c>
      <c r="C1128" s="883"/>
      <c r="D1128" s="883"/>
      <c r="E1128" s="882"/>
      <c r="F1128" s="882"/>
      <c r="G1128" s="882"/>
      <c r="H1128" s="882"/>
      <c r="I1128" s="88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c r="A1129" s="386">
        <v>20</v>
      </c>
      <c r="B1129" s="386">
        <v>1</v>
      </c>
      <c r="C1129" s="883"/>
      <c r="D1129" s="883"/>
      <c r="E1129" s="882"/>
      <c r="F1129" s="882"/>
      <c r="G1129" s="882"/>
      <c r="H1129" s="882"/>
      <c r="I1129" s="88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c r="A1130" s="386">
        <v>21</v>
      </c>
      <c r="B1130" s="386">
        <v>1</v>
      </c>
      <c r="C1130" s="883"/>
      <c r="D1130" s="883"/>
      <c r="E1130" s="882"/>
      <c r="F1130" s="882"/>
      <c r="G1130" s="882"/>
      <c r="H1130" s="882"/>
      <c r="I1130" s="88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c r="A1131" s="386">
        <v>22</v>
      </c>
      <c r="B1131" s="386">
        <v>1</v>
      </c>
      <c r="C1131" s="883"/>
      <c r="D1131" s="883"/>
      <c r="E1131" s="882"/>
      <c r="F1131" s="882"/>
      <c r="G1131" s="882"/>
      <c r="H1131" s="882"/>
      <c r="I1131" s="88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c r="A1132" s="386">
        <v>23</v>
      </c>
      <c r="B1132" s="386">
        <v>1</v>
      </c>
      <c r="C1132" s="883"/>
      <c r="D1132" s="883"/>
      <c r="E1132" s="882"/>
      <c r="F1132" s="882"/>
      <c r="G1132" s="882"/>
      <c r="H1132" s="882"/>
      <c r="I1132" s="88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c r="A1133" s="386">
        <v>24</v>
      </c>
      <c r="B1133" s="386">
        <v>1</v>
      </c>
      <c r="C1133" s="883"/>
      <c r="D1133" s="883"/>
      <c r="E1133" s="882"/>
      <c r="F1133" s="882"/>
      <c r="G1133" s="882"/>
      <c r="H1133" s="882"/>
      <c r="I1133" s="88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c r="A1134" s="386">
        <v>25</v>
      </c>
      <c r="B1134" s="386">
        <v>1</v>
      </c>
      <c r="C1134" s="883"/>
      <c r="D1134" s="883"/>
      <c r="E1134" s="882"/>
      <c r="F1134" s="882"/>
      <c r="G1134" s="882"/>
      <c r="H1134" s="882"/>
      <c r="I1134" s="88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c r="A1135" s="386">
        <v>26</v>
      </c>
      <c r="B1135" s="386">
        <v>1</v>
      </c>
      <c r="C1135" s="883"/>
      <c r="D1135" s="883"/>
      <c r="E1135" s="882"/>
      <c r="F1135" s="882"/>
      <c r="G1135" s="882"/>
      <c r="H1135" s="882"/>
      <c r="I1135" s="88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c r="A1136" s="386">
        <v>27</v>
      </c>
      <c r="B1136" s="386">
        <v>1</v>
      </c>
      <c r="C1136" s="883"/>
      <c r="D1136" s="883"/>
      <c r="E1136" s="882"/>
      <c r="F1136" s="882"/>
      <c r="G1136" s="882"/>
      <c r="H1136" s="882"/>
      <c r="I1136" s="88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c r="A1137" s="386">
        <v>28</v>
      </c>
      <c r="B1137" s="386">
        <v>1</v>
      </c>
      <c r="C1137" s="883"/>
      <c r="D1137" s="883"/>
      <c r="E1137" s="882"/>
      <c r="F1137" s="882"/>
      <c r="G1137" s="882"/>
      <c r="H1137" s="882"/>
      <c r="I1137" s="88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c r="A1138" s="386">
        <v>29</v>
      </c>
      <c r="B1138" s="386">
        <v>1</v>
      </c>
      <c r="C1138" s="883"/>
      <c r="D1138" s="883"/>
      <c r="E1138" s="882"/>
      <c r="F1138" s="882"/>
      <c r="G1138" s="882"/>
      <c r="H1138" s="882"/>
      <c r="I1138" s="88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c r="A1139" s="386">
        <v>30</v>
      </c>
      <c r="B1139" s="386">
        <v>1</v>
      </c>
      <c r="C1139" s="883"/>
      <c r="D1139" s="883"/>
      <c r="E1139" s="882"/>
      <c r="F1139" s="882"/>
      <c r="G1139" s="882"/>
      <c r="H1139" s="882"/>
      <c r="I1139" s="88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5" priority="14009">
      <formula>IF(RIGHT(TEXT(P14,"0.#"),1)=".",FALSE,TRUE)</formula>
    </cfRule>
    <cfRule type="expression" dxfId="2094" priority="14010">
      <formula>IF(RIGHT(TEXT(P14,"0.#"),1)=".",TRUE,FALSE)</formula>
    </cfRule>
  </conditionalFormatting>
  <conditionalFormatting sqref="AE32">
    <cfRule type="expression" dxfId="2093" priority="13999">
      <formula>IF(RIGHT(TEXT(AE32,"0.#"),1)=".",FALSE,TRUE)</formula>
    </cfRule>
    <cfRule type="expression" dxfId="2092" priority="14000">
      <formula>IF(RIGHT(TEXT(AE32,"0.#"),1)=".",TRUE,FALSE)</formula>
    </cfRule>
  </conditionalFormatting>
  <conditionalFormatting sqref="P18:AX18">
    <cfRule type="expression" dxfId="2091" priority="13885">
      <formula>IF(RIGHT(TEXT(P18,"0.#"),1)=".",FALSE,TRUE)</formula>
    </cfRule>
    <cfRule type="expression" dxfId="2090" priority="13886">
      <formula>IF(RIGHT(TEXT(P18,"0.#"),1)=".",TRUE,FALSE)</formula>
    </cfRule>
  </conditionalFormatting>
  <conditionalFormatting sqref="Y790">
    <cfRule type="expression" dxfId="2089" priority="13881">
      <formula>IF(RIGHT(TEXT(Y790,"0.#"),1)=".",FALSE,TRUE)</formula>
    </cfRule>
    <cfRule type="expression" dxfId="2088" priority="13882">
      <formula>IF(RIGHT(TEXT(Y790,"0.#"),1)=".",TRUE,FALSE)</formula>
    </cfRule>
  </conditionalFormatting>
  <conditionalFormatting sqref="Y799">
    <cfRule type="expression" dxfId="2087" priority="13877">
      <formula>IF(RIGHT(TEXT(Y799,"0.#"),1)=".",FALSE,TRUE)</formula>
    </cfRule>
    <cfRule type="expression" dxfId="2086" priority="13878">
      <formula>IF(RIGHT(TEXT(Y799,"0.#"),1)=".",TRUE,FALSE)</formula>
    </cfRule>
  </conditionalFormatting>
  <conditionalFormatting sqref="Y830:Y837 Y828 Y817:Y824 Y815 Y804:Y811 Y802">
    <cfRule type="expression" dxfId="2085" priority="13659">
      <formula>IF(RIGHT(TEXT(Y802,"0.#"),1)=".",FALSE,TRUE)</formula>
    </cfRule>
    <cfRule type="expression" dxfId="2084" priority="13660">
      <formula>IF(RIGHT(TEXT(Y802,"0.#"),1)=".",TRUE,FALSE)</formula>
    </cfRule>
  </conditionalFormatting>
  <conditionalFormatting sqref="P16:AQ17 P15:AX15 P13:AX13">
    <cfRule type="expression" dxfId="2083" priority="13707">
      <formula>IF(RIGHT(TEXT(P13,"0.#"),1)=".",FALSE,TRUE)</formula>
    </cfRule>
    <cfRule type="expression" dxfId="2082" priority="13708">
      <formula>IF(RIGHT(TEXT(P13,"0.#"),1)=".",TRUE,FALSE)</formula>
    </cfRule>
  </conditionalFormatting>
  <conditionalFormatting sqref="P19:AJ19">
    <cfRule type="expression" dxfId="2081" priority="13705">
      <formula>IF(RIGHT(TEXT(P19,"0.#"),1)=".",FALSE,TRUE)</formula>
    </cfRule>
    <cfRule type="expression" dxfId="2080" priority="13706">
      <formula>IF(RIGHT(TEXT(P19,"0.#"),1)=".",TRUE,FALSE)</formula>
    </cfRule>
  </conditionalFormatting>
  <conditionalFormatting sqref="AE101">
    <cfRule type="expression" dxfId="2079" priority="13697">
      <formula>IF(RIGHT(TEXT(AE101,"0.#"),1)=".",FALSE,TRUE)</formula>
    </cfRule>
    <cfRule type="expression" dxfId="2078" priority="13698">
      <formula>IF(RIGHT(TEXT(AE101,"0.#"),1)=".",TRUE,FALSE)</formula>
    </cfRule>
  </conditionalFormatting>
  <conditionalFormatting sqref="Y791:Y798 Y789">
    <cfRule type="expression" dxfId="2077" priority="13683">
      <formula>IF(RIGHT(TEXT(Y789,"0.#"),1)=".",FALSE,TRUE)</formula>
    </cfRule>
    <cfRule type="expression" dxfId="2076" priority="13684">
      <formula>IF(RIGHT(TEXT(Y789,"0.#"),1)=".",TRUE,FALSE)</formula>
    </cfRule>
  </conditionalFormatting>
  <conditionalFormatting sqref="AU790">
    <cfRule type="expression" dxfId="2075" priority="13681">
      <formula>IF(RIGHT(TEXT(AU790,"0.#"),1)=".",FALSE,TRUE)</formula>
    </cfRule>
    <cfRule type="expression" dxfId="2074" priority="13682">
      <formula>IF(RIGHT(TEXT(AU790,"0.#"),1)=".",TRUE,FALSE)</formula>
    </cfRule>
  </conditionalFormatting>
  <conditionalFormatting sqref="AU799">
    <cfRule type="expression" dxfId="2073" priority="13679">
      <formula>IF(RIGHT(TEXT(AU799,"0.#"),1)=".",FALSE,TRUE)</formula>
    </cfRule>
    <cfRule type="expression" dxfId="2072" priority="13680">
      <formula>IF(RIGHT(TEXT(AU799,"0.#"),1)=".",TRUE,FALSE)</formula>
    </cfRule>
  </conditionalFormatting>
  <conditionalFormatting sqref="AU791:AU798 AU789">
    <cfRule type="expression" dxfId="2071" priority="13677">
      <formula>IF(RIGHT(TEXT(AU789,"0.#"),1)=".",FALSE,TRUE)</formula>
    </cfRule>
    <cfRule type="expression" dxfId="2070" priority="13678">
      <formula>IF(RIGHT(TEXT(AU789,"0.#"),1)=".",TRUE,FALSE)</formula>
    </cfRule>
  </conditionalFormatting>
  <conditionalFormatting sqref="Y829 Y816 Y803">
    <cfRule type="expression" dxfId="2069" priority="13663">
      <formula>IF(RIGHT(TEXT(Y803,"0.#"),1)=".",FALSE,TRUE)</formula>
    </cfRule>
    <cfRule type="expression" dxfId="2068" priority="13664">
      <formula>IF(RIGHT(TEXT(Y803,"0.#"),1)=".",TRUE,FALSE)</formula>
    </cfRule>
  </conditionalFormatting>
  <conditionalFormatting sqref="Y838 Y825 Y812">
    <cfRule type="expression" dxfId="2067" priority="13661">
      <formula>IF(RIGHT(TEXT(Y812,"0.#"),1)=".",FALSE,TRUE)</formula>
    </cfRule>
    <cfRule type="expression" dxfId="2066" priority="13662">
      <formula>IF(RIGHT(TEXT(Y812,"0.#"),1)=".",TRUE,FALSE)</formula>
    </cfRule>
  </conditionalFormatting>
  <conditionalFormatting sqref="AU829 AU816 AU803">
    <cfRule type="expression" dxfId="2065" priority="13657">
      <formula>IF(RIGHT(TEXT(AU803,"0.#"),1)=".",FALSE,TRUE)</formula>
    </cfRule>
    <cfRule type="expression" dxfId="2064" priority="13658">
      <formula>IF(RIGHT(TEXT(AU803,"0.#"),1)=".",TRUE,FALSE)</formula>
    </cfRule>
  </conditionalFormatting>
  <conditionalFormatting sqref="AU838 AU825 AU812">
    <cfRule type="expression" dxfId="2063" priority="13655">
      <formula>IF(RIGHT(TEXT(AU812,"0.#"),1)=".",FALSE,TRUE)</formula>
    </cfRule>
    <cfRule type="expression" dxfId="2062" priority="13656">
      <formula>IF(RIGHT(TEXT(AU812,"0.#"),1)=".",TRUE,FALSE)</formula>
    </cfRule>
  </conditionalFormatting>
  <conditionalFormatting sqref="AU830:AU837 AU828 AU817:AU824 AU815 AU804:AU811 AU802">
    <cfRule type="expression" dxfId="2061" priority="13653">
      <formula>IF(RIGHT(TEXT(AU802,"0.#"),1)=".",FALSE,TRUE)</formula>
    </cfRule>
    <cfRule type="expression" dxfId="2060" priority="13654">
      <formula>IF(RIGHT(TEXT(AU802,"0.#"),1)=".",TRUE,FALSE)</formula>
    </cfRule>
  </conditionalFormatting>
  <conditionalFormatting sqref="AM87">
    <cfRule type="expression" dxfId="2059" priority="13307">
      <formula>IF(RIGHT(TEXT(AM87,"0.#"),1)=".",FALSE,TRUE)</formula>
    </cfRule>
    <cfRule type="expression" dxfId="2058" priority="13308">
      <formula>IF(RIGHT(TEXT(AM87,"0.#"),1)=".",TRUE,FALSE)</formula>
    </cfRule>
  </conditionalFormatting>
  <conditionalFormatting sqref="AE55">
    <cfRule type="expression" dxfId="2057" priority="13375">
      <formula>IF(RIGHT(TEXT(AE55,"0.#"),1)=".",FALSE,TRUE)</formula>
    </cfRule>
    <cfRule type="expression" dxfId="2056" priority="13376">
      <formula>IF(RIGHT(TEXT(AE55,"0.#"),1)=".",TRUE,FALSE)</formula>
    </cfRule>
  </conditionalFormatting>
  <conditionalFormatting sqref="AI55">
    <cfRule type="expression" dxfId="2055" priority="13373">
      <formula>IF(RIGHT(TEXT(AI55,"0.#"),1)=".",FALSE,TRUE)</formula>
    </cfRule>
    <cfRule type="expression" dxfId="2054" priority="13374">
      <formula>IF(RIGHT(TEXT(AI55,"0.#"),1)=".",TRUE,FALSE)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I34">
    <cfRule type="expression" dxfId="2049" priority="13463">
      <formula>IF(RIGHT(TEXT(AI34,"0.#"),1)=".",FALSE,TRUE)</formula>
    </cfRule>
    <cfRule type="expression" dxfId="2048" priority="13464">
      <formula>IF(RIGHT(TEXT(AI34,"0.#"),1)=".",TRUE,FALSE)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 RIGHT(TEXT(AL847,"0.#"),1)&lt;&gt;"."),TRUE,FALSE)</formula>
    </cfRule>
    <cfRule type="expression" dxfId="1800" priority="6632">
      <formula>IF(AND(AL847&gt;=0, RIGHT(TEXT(AL847,"0.#"),1)="."),TRUE,FALSE)</formula>
    </cfRule>
    <cfRule type="expression" dxfId="1799" priority="6633">
      <formula>IF(AND(AL847&lt;0, RIGHT(TEXT(AL847,"0.#"),1)&lt;&gt;"."),TRUE,FALSE)</formula>
    </cfRule>
    <cfRule type="expression" dxfId="1798" priority="6634">
      <formula>IF(AND(AL847&lt;0, 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7:Y874">
    <cfRule type="expression" dxfId="1727" priority="2959">
      <formula>IF(RIGHT(TEXT(Y847,"0.#"),1)=".",FALSE,TRUE)</formula>
    </cfRule>
    <cfRule type="expression" dxfId="1726" priority="2960">
      <formula>IF(RIGHT(TEXT(Y847,"0.#"),1)=".",TRUE,FALSE)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 RIGHT(TEXT(AL1110,"0.#"),1)&lt;&gt;"."),TRUE,FALSE)</formula>
    </cfRule>
    <cfRule type="expression" dxfId="1696" priority="2866">
      <formula>IF(AND(AL1110&gt;=0, RIGHT(TEXT(AL1110,"0.#"),1)="."),TRUE,FALSE)</formula>
    </cfRule>
    <cfRule type="expression" dxfId="1695" priority="2867">
      <formula>IF(AND(AL1110&lt;0, RIGHT(TEXT(AL1110,"0.#"),1)&lt;&gt;"."),TRUE,FALSE)</formula>
    </cfRule>
    <cfRule type="expression" dxfId="1694" priority="2868">
      <formula>IF(AND(AL1110&lt;0, 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 RIGHT(TEXT(AL845,"0.#"),1)&lt;&gt;"."),TRUE,FALSE)</formula>
    </cfRule>
    <cfRule type="expression" dxfId="1682" priority="2818">
      <formula>IF(AND(AL845&gt;=0, RIGHT(TEXT(AL845,"0.#"),1)="."),TRUE,FALSE)</formula>
    </cfRule>
    <cfRule type="expression" dxfId="1681" priority="2819">
      <formula>IF(AND(AL845&lt;0, RIGHT(TEXT(AL845,"0.#"),1)&lt;&gt;"."),TRUE,FALSE)</formula>
    </cfRule>
    <cfRule type="expression" dxfId="1680" priority="2820">
      <formula>IF(AND(AL845&lt;0, RIGHT(TEXT(AL845,"0.#"),1)="."),TRUE,FALSE)</formula>
    </cfRule>
  </conditionalFormatting>
  <conditionalFormatting sqref="Y845:Y846">
    <cfRule type="expression" dxfId="1679" priority="2815">
      <formula>IF(RIGHT(TEXT(Y845,"0.#"),1)=".",FALSE,TRUE)</formula>
    </cfRule>
    <cfRule type="expression" dxfId="1678" priority="2816">
      <formula>IF(RIGHT(TEXT(Y845,"0.#"),1)=".",TRUE,FALSE)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80:Y907">
    <cfRule type="expression" dxfId="1361" priority="2075">
      <formula>IF(RIGHT(TEXT(Y880,"0.#"),1)=".",FALSE,TRUE)</formula>
    </cfRule>
    <cfRule type="expression" dxfId="1360" priority="2076">
      <formula>IF(RIGHT(TEXT(Y880,"0.#"),1)=".",TRUE,FALSE)</formula>
    </cfRule>
  </conditionalFormatting>
  <conditionalFormatting sqref="Y878:Y879">
    <cfRule type="expression" dxfId="1359" priority="2069">
      <formula>IF(RIGHT(TEXT(Y878,"0.#"),1)=".",FALSE,TRUE)</formula>
    </cfRule>
    <cfRule type="expression" dxfId="1358" priority="2070">
      <formula>IF(RIGHT(TEXT(Y878,"0.#"),1)=".",TRUE,FALSE)</formula>
    </cfRule>
  </conditionalFormatting>
  <conditionalFormatting sqref="Y913:Y940">
    <cfRule type="expression" dxfId="1357" priority="2063">
      <formula>IF(RIGHT(TEXT(Y913,"0.#"),1)=".",FALSE,TRUE)</formula>
    </cfRule>
    <cfRule type="expression" dxfId="1356" priority="2064">
      <formula>IF(RIGHT(TEXT(Y913,"0.#"),1)=".",TRUE,FALSE)</formula>
    </cfRule>
  </conditionalFormatting>
  <conditionalFormatting sqref="Y911:Y912">
    <cfRule type="expression" dxfId="1355" priority="2057">
      <formula>IF(RIGHT(TEXT(Y911,"0.#"),1)=".",FALSE,TRUE)</formula>
    </cfRule>
    <cfRule type="expression" dxfId="1354" priority="2058">
      <formula>IF(RIGHT(TEXT(Y911,"0.#"),1)=".",TRUE,FALSE)</formula>
    </cfRule>
  </conditionalFormatting>
  <conditionalFormatting sqref="Y946:Y973">
    <cfRule type="expression" dxfId="1353" priority="2051">
      <formula>IF(RIGHT(TEXT(Y946,"0.#"),1)=".",FALSE,TRUE)</formula>
    </cfRule>
    <cfRule type="expression" dxfId="1352" priority="2052">
      <formula>IF(RIGHT(TEXT(Y946,"0.#"),1)=".",TRUE,FALSE)</formula>
    </cfRule>
  </conditionalFormatting>
  <conditionalFormatting sqref="Y944:Y945">
    <cfRule type="expression" dxfId="1351" priority="2045">
      <formula>IF(RIGHT(TEXT(Y944,"0.#"),1)=".",FALSE,TRUE)</formula>
    </cfRule>
    <cfRule type="expression" dxfId="1350" priority="2046">
      <formula>IF(RIGHT(TEXT(Y944,"0.#"),1)=".",TRUE,FALSE)</formula>
    </cfRule>
  </conditionalFormatting>
  <conditionalFormatting sqref="Y979:Y1006">
    <cfRule type="expression" dxfId="1349" priority="2039">
      <formula>IF(RIGHT(TEXT(Y979,"0.#"),1)=".",FALSE,TRUE)</formula>
    </cfRule>
    <cfRule type="expression" dxfId="1348" priority="2040">
      <formula>IF(RIGHT(TEXT(Y979,"0.#"),1)=".",TRUE,FALSE)</formula>
    </cfRule>
  </conditionalFormatting>
  <conditionalFormatting sqref="Y977:Y978">
    <cfRule type="expression" dxfId="1347" priority="2033">
      <formula>IF(RIGHT(TEXT(Y977,"0.#"),1)=".",FALSE,TRUE)</formula>
    </cfRule>
    <cfRule type="expression" dxfId="1346" priority="2034">
      <formula>IF(RIGHT(TEXT(Y977,"0.#"),1)=".",TRUE,FALSE)</formula>
    </cfRule>
  </conditionalFormatting>
  <conditionalFormatting sqref="Y1012:Y1039">
    <cfRule type="expression" dxfId="1345" priority="2027">
      <formula>IF(RIGHT(TEXT(Y1012,"0.#"),1)=".",FALSE,TRUE)</formula>
    </cfRule>
    <cfRule type="expression" dxfId="1344" priority="2028">
      <formula>IF(RIGHT(TEXT(Y1012,"0.#"),1)=".",TRUE,FALSE)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0:AO907">
    <cfRule type="expression" dxfId="1263" priority="2077">
      <formula>IF(AND(AL880&gt;=0, RIGHT(TEXT(AL880,"0.#"),1)&lt;&gt;"."),TRUE,FALSE)</formula>
    </cfRule>
    <cfRule type="expression" dxfId="1262" priority="2078">
      <formula>IF(AND(AL880&gt;=0, RIGHT(TEXT(AL880,"0.#"),1)="."),TRUE,FALSE)</formula>
    </cfRule>
    <cfRule type="expression" dxfId="1261" priority="2079">
      <formula>IF(AND(AL880&lt;0, RIGHT(TEXT(AL880,"0.#"),1)&lt;&gt;"."),TRUE,FALSE)</formula>
    </cfRule>
    <cfRule type="expression" dxfId="1260" priority="2080">
      <formula>IF(AND(AL880&lt;0, RIGHT(TEXT(AL880,"0.#"),1)="."),TRUE,FALSE)</formula>
    </cfRule>
  </conditionalFormatting>
  <conditionalFormatting sqref="AL878:AO879">
    <cfRule type="expression" dxfId="1259" priority="2071">
      <formula>IF(AND(AL878&gt;=0, RIGHT(TEXT(AL878,"0.#"),1)&lt;&gt;"."),TRUE,FALSE)</formula>
    </cfRule>
    <cfRule type="expression" dxfId="1258" priority="2072">
      <formula>IF(AND(AL878&gt;=0, RIGHT(TEXT(AL878,"0.#"),1)="."),TRUE,FALSE)</formula>
    </cfRule>
    <cfRule type="expression" dxfId="1257" priority="2073">
      <formula>IF(AND(AL878&lt;0, RIGHT(TEXT(AL878,"0.#"),1)&lt;&gt;"."),TRUE,FALSE)</formula>
    </cfRule>
    <cfRule type="expression" dxfId="1256" priority="2074">
      <formula>IF(AND(AL878&lt;0, RIGHT(TEXT(AL878,"0.#"),1)="."),TRUE,FALSE)</formula>
    </cfRule>
  </conditionalFormatting>
  <conditionalFormatting sqref="AL913:AO940">
    <cfRule type="expression" dxfId="1255" priority="2065">
      <formula>IF(AND(AL913&gt;=0, RIGHT(TEXT(AL913,"0.#"),1)&lt;&gt;"."),TRUE,FALSE)</formula>
    </cfRule>
    <cfRule type="expression" dxfId="1254" priority="2066">
      <formula>IF(AND(AL913&gt;=0, RIGHT(TEXT(AL913,"0.#"),1)="."),TRUE,FALSE)</formula>
    </cfRule>
    <cfRule type="expression" dxfId="1253" priority="2067">
      <formula>IF(AND(AL913&lt;0, RIGHT(TEXT(AL913,"0.#"),1)&lt;&gt;"."),TRUE,FALSE)</formula>
    </cfRule>
    <cfRule type="expression" dxfId="1252" priority="2068">
      <formula>IF(AND(AL913&lt;0, RIGHT(TEXT(AL913,"0.#"),1)="."),TRUE,FALSE)</formula>
    </cfRule>
  </conditionalFormatting>
  <conditionalFormatting sqref="AL911:AO912">
    <cfRule type="expression" dxfId="1251" priority="2059">
      <formula>IF(AND(AL911&gt;=0, RIGHT(TEXT(AL911,"0.#"),1)&lt;&gt;"."),TRUE,FALSE)</formula>
    </cfRule>
    <cfRule type="expression" dxfId="1250" priority="2060">
      <formula>IF(AND(AL911&gt;=0, RIGHT(TEXT(AL911,"0.#"),1)="."),TRUE,FALSE)</formula>
    </cfRule>
    <cfRule type="expression" dxfId="1249" priority="2061">
      <formula>IF(AND(AL911&lt;0, RIGHT(TEXT(AL911,"0.#"),1)&lt;&gt;"."),TRUE,FALSE)</formula>
    </cfRule>
    <cfRule type="expression" dxfId="1248" priority="2062">
      <formula>IF(AND(AL911&lt;0, RIGHT(TEXT(AL911,"0.#"),1)="."),TRUE,FALSE)</formula>
    </cfRule>
  </conditionalFormatting>
  <conditionalFormatting sqref="AL946:AO973">
    <cfRule type="expression" dxfId="1247" priority="2053">
      <formula>IF(AND(AL946&gt;=0, RIGHT(TEXT(AL946,"0.#"),1)&lt;&gt;"."),TRUE,FALSE)</formula>
    </cfRule>
    <cfRule type="expression" dxfId="1246" priority="2054">
      <formula>IF(AND(AL946&gt;=0, RIGHT(TEXT(AL946,"0.#"),1)="."),TRUE,FALSE)</formula>
    </cfRule>
    <cfRule type="expression" dxfId="1245" priority="2055">
      <formula>IF(AND(AL946&lt;0, RIGHT(TEXT(AL946,"0.#"),1)&lt;&gt;"."),TRUE,FALSE)</formula>
    </cfRule>
    <cfRule type="expression" dxfId="1244" priority="2056">
      <formula>IF(AND(AL946&lt;0, RIGHT(TEXT(AL946,"0.#"),1)="."),TRUE,FALSE)</formula>
    </cfRule>
  </conditionalFormatting>
  <conditionalFormatting sqref="AL944:AO945">
    <cfRule type="expression" dxfId="1243" priority="2047">
      <formula>IF(AND(AL944&gt;=0, RIGHT(TEXT(AL944,"0.#"),1)&lt;&gt;"."),TRUE,FALSE)</formula>
    </cfRule>
    <cfRule type="expression" dxfId="1242" priority="2048">
      <formula>IF(AND(AL944&gt;=0, RIGHT(TEXT(AL944,"0.#"),1)="."),TRUE,FALSE)</formula>
    </cfRule>
    <cfRule type="expression" dxfId="1241" priority="2049">
      <formula>IF(AND(AL944&lt;0, RIGHT(TEXT(AL944,"0.#"),1)&lt;&gt;"."),TRUE,FALSE)</formula>
    </cfRule>
    <cfRule type="expression" dxfId="1240" priority="2050">
      <formula>IF(AND(AL944&lt;0, RIGHT(TEXT(AL944,"0.#"),1)="."),TRUE,FALSE)</formula>
    </cfRule>
  </conditionalFormatting>
  <conditionalFormatting sqref="AL981:AO1006">
    <cfRule type="expression" dxfId="1239" priority="2041">
      <formula>IF(AND(AL981&gt;=0, RIGHT(TEXT(AL981,"0.#"),1)&lt;&gt;"."),TRUE,FALSE)</formula>
    </cfRule>
    <cfRule type="expression" dxfId="1238" priority="2042">
      <formula>IF(AND(AL981&gt;=0, RIGHT(TEXT(AL981,"0.#"),1)="."),TRUE,FALSE)</formula>
    </cfRule>
    <cfRule type="expression" dxfId="1237" priority="2043">
      <formula>IF(AND(AL981&lt;0, RIGHT(TEXT(AL981,"0.#"),1)&lt;&gt;"."),TRUE,FALSE)</formula>
    </cfRule>
    <cfRule type="expression" dxfId="1236" priority="2044">
      <formula>IF(AND(AL981&lt;0, RIGHT(TEXT(AL981,"0.#"),1)="."),TRUE,FALSE)</formula>
    </cfRule>
  </conditionalFormatting>
  <conditionalFormatting sqref="AL977:AO980">
    <cfRule type="expression" dxfId="1235" priority="2035">
      <formula>IF(AND(AL977&gt;=0, RIGHT(TEXT(AL977,"0.#"),1)&lt;&gt;"."),TRUE,FALSE)</formula>
    </cfRule>
    <cfRule type="expression" dxfId="1234" priority="2036">
      <formula>IF(AND(AL977&gt;=0, RIGHT(TEXT(AL977,"0.#"),1)="."),TRUE,FALSE)</formula>
    </cfRule>
    <cfRule type="expression" dxfId="1233" priority="2037">
      <formula>IF(AND(AL977&lt;0, RIGHT(TEXT(AL977,"0.#"),1)&lt;&gt;"."),TRUE,FALSE)</formula>
    </cfRule>
    <cfRule type="expression" dxfId="1232" priority="2038">
      <formula>IF(AND(AL977&lt;0, RIGHT(TEXT(AL977,"0.#"),1)="."),TRUE,FALSE)</formula>
    </cfRule>
  </conditionalFormatting>
  <conditionalFormatting sqref="AL1012:AO1039">
    <cfRule type="expression" dxfId="1231" priority="2029">
      <formula>IF(AND(AL1012&gt;=0, RIGHT(TEXT(AL1012,"0.#"),1)&lt;&gt;"."),TRUE,FALSE)</formula>
    </cfRule>
    <cfRule type="expression" dxfId="1230" priority="2030">
      <formula>IF(AND(AL1012&gt;=0, RIGHT(TEXT(AL1012,"0.#"),1)="."),TRUE,FALSE)</formula>
    </cfRule>
    <cfRule type="expression" dxfId="1229" priority="2031">
      <formula>IF(AND(AL1012&lt;0, RIGHT(TEXT(AL1012,"0.#"),1)&lt;&gt;"."),TRUE,FALSE)</formula>
    </cfRule>
    <cfRule type="expression" dxfId="1228" priority="2032">
      <formula>IF(AND(AL1012&lt;0, RIGHT(TEXT(AL1012,"0.#"),1)="."),TRUE,FALSE)</formula>
    </cfRule>
  </conditionalFormatting>
  <conditionalFormatting sqref="AL1010:AO1011">
    <cfRule type="expression" dxfId="1227" priority="2023">
      <formula>IF(AND(AL1010&gt;=0, RIGHT(TEXT(AL1010,"0.#"),1)&lt;&gt;"."),TRUE,FALSE)</formula>
    </cfRule>
    <cfRule type="expression" dxfId="1226" priority="2024">
      <formula>IF(AND(AL1010&gt;=0, RIGHT(TEXT(AL1010,"0.#"),1)="."),TRUE,FALSE)</formula>
    </cfRule>
    <cfRule type="expression" dxfId="1225" priority="2025">
      <formula>IF(AND(AL1010&lt;0, RIGHT(TEXT(AL1010,"0.#"),1)&lt;&gt;"."),TRUE,FALSE)</formula>
    </cfRule>
    <cfRule type="expression" dxfId="1224" priority="2026">
      <formula>IF(AND(AL1010&lt;0, RIGHT(TEXT(AL1010,"0.#"),1)="."),TRUE,FALSE)</formula>
    </cfRule>
  </conditionalFormatting>
  <conditionalFormatting sqref="Y1010:Y1011">
    <cfRule type="expression" dxfId="1223" priority="2021">
      <formula>IF(RIGHT(TEXT(Y1010,"0.#"),1)=".",FALSE,TRUE)</formula>
    </cfRule>
    <cfRule type="expression" dxfId="1222" priority="2022">
      <formula>IF(RIGHT(TEXT(Y1010,"0.#"),1)=".",TRUE,FALSE)</formula>
    </cfRule>
  </conditionalFormatting>
  <conditionalFormatting sqref="AL1047:AO1072">
    <cfRule type="expression" dxfId="1221" priority="2017">
      <formula>IF(AND(AL1047&gt;=0, RIGHT(TEXT(AL1047,"0.#"),1)&lt;&gt;"."),TRUE,FALSE)</formula>
    </cfRule>
    <cfRule type="expression" dxfId="1220" priority="2018">
      <formula>IF(AND(AL1047&gt;=0, RIGHT(TEXT(AL1047,"0.#"),1)="."),TRUE,FALSE)</formula>
    </cfRule>
    <cfRule type="expression" dxfId="1219" priority="2019">
      <formula>IF(AND(AL1047&lt;0, RIGHT(TEXT(AL1047,"0.#"),1)&lt;&gt;"."),TRUE,FALSE)</formula>
    </cfRule>
    <cfRule type="expression" dxfId="1218" priority="2020">
      <formula>IF(AND(AL1047&lt;0, RIGHT(TEXT(AL1047,"0.#"),1)="."),TRUE,FALSE)</formula>
    </cfRule>
  </conditionalFormatting>
  <conditionalFormatting sqref="Y1045:Y1072">
    <cfRule type="expression" dxfId="1217" priority="2015">
      <formula>IF(RIGHT(TEXT(Y1045,"0.#"),1)=".",FALSE,TRUE)</formula>
    </cfRule>
    <cfRule type="expression" dxfId="1216" priority="2016">
      <formula>IF(RIGHT(TEXT(Y1045,"0.#"),1)=".",TRUE,FALSE)</formula>
    </cfRule>
  </conditionalFormatting>
  <conditionalFormatting sqref="AL1043:AO1046">
    <cfRule type="expression" dxfId="1215" priority="2011">
      <formula>IF(AND(AL1043&gt;=0, RIGHT(TEXT(AL1043,"0.#"),1)&lt;&gt;"."),TRUE,FALSE)</formula>
    </cfRule>
    <cfRule type="expression" dxfId="1214" priority="2012">
      <formula>IF(AND(AL1043&gt;=0, RIGHT(TEXT(AL1043,"0.#"),1)="."),TRUE,FALSE)</formula>
    </cfRule>
    <cfRule type="expression" dxfId="1213" priority="2013">
      <formula>IF(AND(AL1043&lt;0, RIGHT(TEXT(AL1043,"0.#"),1)&lt;&gt;"."),TRUE,FALSE)</formula>
    </cfRule>
    <cfRule type="expression" dxfId="1212" priority="2014">
      <formula>IF(AND(AL1043&lt;0, RIGHT(TEXT(AL1043,"0.#"),1)="."),TRUE,FALSE)</formula>
    </cfRule>
  </conditionalFormatting>
  <conditionalFormatting sqref="Y1043:Y1044">
    <cfRule type="expression" dxfId="1211" priority="2009">
      <formula>IF(RIGHT(TEXT(Y1043,"0.#"),1)=".",FALSE,TRUE)</formula>
    </cfRule>
    <cfRule type="expression" dxfId="1210" priority="2010">
      <formula>IF(RIGHT(TEXT(Y1043,"0.#"),1)=".",TRUE,FALSE)</formula>
    </cfRule>
  </conditionalFormatting>
  <conditionalFormatting sqref="AL1078:AO1105">
    <cfRule type="expression" dxfId="1209" priority="2005">
      <formula>IF(AND(AL1078&gt;=0, RIGHT(TEXT(AL1078,"0.#"),1)&lt;&gt;"."),TRUE,FALSE)</formula>
    </cfRule>
    <cfRule type="expression" dxfId="1208" priority="2006">
      <formula>IF(AND(AL1078&gt;=0, RIGHT(TEXT(AL1078,"0.#"),1)="."),TRUE,FALSE)</formula>
    </cfRule>
    <cfRule type="expression" dxfId="1207" priority="2007">
      <formula>IF(AND(AL1078&lt;0, RIGHT(TEXT(AL1078,"0.#"),1)&lt;&gt;"."),TRUE,FALSE)</formula>
    </cfRule>
    <cfRule type="expression" dxfId="1206" priority="2008">
      <formula>IF(AND(AL1078&lt;0, RIGHT(TEXT(AL1078,"0.#"),1)="."),TRUE,FALSE)</formula>
    </cfRule>
  </conditionalFormatting>
  <conditionalFormatting sqref="Y1078:Y1105">
    <cfRule type="expression" dxfId="1205" priority="2003">
      <formula>IF(RIGHT(TEXT(Y1078,"0.#"),1)=".",FALSE,TRUE)</formula>
    </cfRule>
    <cfRule type="expression" dxfId="1204" priority="2004">
      <formula>IF(RIGHT(TEXT(Y1078,"0.#"),1)=".",TRUE,FALSE)</formula>
    </cfRule>
  </conditionalFormatting>
  <conditionalFormatting sqref="AL1076:AO1077">
    <cfRule type="expression" dxfId="1203" priority="1999">
      <formula>IF(AND(AL1076&gt;=0, RIGHT(TEXT(AL1076,"0.#"),1)&lt;&gt;"."),TRUE,FALSE)</formula>
    </cfRule>
    <cfRule type="expression" dxfId="1202" priority="2000">
      <formula>IF(AND(AL1076&gt;=0, RIGHT(TEXT(AL1076,"0.#"),1)="."),TRUE,FALSE)</formula>
    </cfRule>
    <cfRule type="expression" dxfId="1201" priority="2001">
      <formula>IF(AND(AL1076&lt;0, RIGHT(TEXT(AL1076,"0.#"),1)&lt;&gt;"."),TRUE,FALSE)</formula>
    </cfRule>
    <cfRule type="expression" dxfId="1200" priority="2002">
      <formula>IF(AND(AL1076&lt;0, RIGHT(TEXT(AL1076,"0.#"),1)="."),TRUE,FALSE)</formula>
    </cfRule>
  </conditionalFormatting>
  <conditionalFormatting sqref="Y1076:Y1077">
    <cfRule type="expression" dxfId="1199" priority="1997">
      <formula>IF(RIGHT(TEXT(Y1076,"0.#"),1)=".",FALSE,TRUE)</formula>
    </cfRule>
    <cfRule type="expression" dxfId="1198" priority="1998">
      <formula>IF(RIGHT(TEXT(Y1076,"0.#"),1)=".",TRUE,FALSE)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32:AM34">
    <cfRule type="expression" dxfId="5" priority="5">
      <formula>IF(RIGHT(TEXT(AM32,"0.#"),1)=".",FALSE,TRUE)</formula>
    </cfRule>
    <cfRule type="expression" dxfId="4" priority="6">
      <formula>IF(RIGHT(TEXT(AM32,"0.#"),1)=".",TRUE,FALSE)</formula>
    </cfRule>
  </conditionalFormatting>
  <conditionalFormatting sqref="AQ101">
    <cfRule type="expression" dxfId="3" priority="3">
      <formula>IF(RIGHT(TEXT(AQ101,"0.#"),1)=".",FALSE,TRUE)</formula>
    </cfRule>
    <cfRule type="expression" dxfId="2" priority="4">
      <formula>IF(RIGHT(TEXT(AQ101,"0.#"),1)=".",TRUE,FALSE)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99" max="50" man="1"/>
    <brk id="714" max="50" man="1"/>
    <brk id="747" max="50" man="1"/>
    <brk id="786" max="50" man="1"/>
    <brk id="825" max="50" man="1"/>
    <brk id="974" max="50"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35" sqref="E3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454</v>
      </c>
      <c r="AA1" s="29" t="s">
        <v>81</v>
      </c>
      <c r="AB1" s="29" t="s">
        <v>455</v>
      </c>
      <c r="AC1" s="29" t="s">
        <v>33</v>
      </c>
      <c r="AD1" s="28"/>
      <c r="AE1" s="29" t="s">
        <v>45</v>
      </c>
      <c r="AF1" s="30"/>
      <c r="AG1" s="42" t="s">
        <v>196</v>
      </c>
      <c r="AI1" s="42" t="s">
        <v>205</v>
      </c>
      <c r="AK1" s="42" t="s">
        <v>210</v>
      </c>
      <c r="AM1" s="68"/>
      <c r="AN1" s="68"/>
      <c r="AP1" s="28" t="s">
        <v>270</v>
      </c>
    </row>
    <row r="2" spans="1:42" ht="13.7" customHeight="1">
      <c r="A2" s="14" t="s">
        <v>84</v>
      </c>
      <c r="B2" s="15"/>
      <c r="C2" s="13" t="str">
        <f>IF(B2="","",A2)</f>
        <v/>
      </c>
      <c r="D2" s="13" t="str">
        <f>IF(C2="","",IF(D1&lt;&gt;"",CONCATENATE(D1,"、",C2),C2))</f>
        <v/>
      </c>
      <c r="F2" s="12" t="s">
        <v>71</v>
      </c>
      <c r="G2" s="17" t="s">
        <v>648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319</v>
      </c>
      <c r="AB2" s="79" t="s">
        <v>549</v>
      </c>
      <c r="AC2" s="80" t="s">
        <v>134</v>
      </c>
      <c r="AD2" s="28"/>
      <c r="AE2" s="34" t="s">
        <v>170</v>
      </c>
      <c r="AF2" s="30"/>
      <c r="AG2" s="44" t="s">
        <v>281</v>
      </c>
      <c r="AI2" s="42" t="s">
        <v>314</v>
      </c>
      <c r="AK2" s="42" t="s">
        <v>211</v>
      </c>
      <c r="AM2" s="68"/>
      <c r="AN2" s="68"/>
      <c r="AP2" s="44" t="s">
        <v>281</v>
      </c>
    </row>
    <row r="3" spans="1:42" ht="13.7"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648</v>
      </c>
      <c r="R3" s="13" t="str">
        <f t="shared" ref="R3:R8" si="3">IF(Q3="","",P3)</f>
        <v>委託・請負</v>
      </c>
      <c r="S3" s="13" t="str">
        <f t="shared" ref="S3:S8" si="4">IF(R3="",S2,IF(S2&lt;&gt;"",CONCATENATE(S2,"、",R3),R3))</f>
        <v>委託・請負</v>
      </c>
      <c r="T3" s="13"/>
      <c r="U3" s="32" t="s">
        <v>581</v>
      </c>
      <c r="W3" s="32" t="s">
        <v>149</v>
      </c>
      <c r="Y3" s="32" t="s">
        <v>68</v>
      </c>
      <c r="Z3" s="32" t="s">
        <v>456</v>
      </c>
      <c r="AA3" s="79" t="s">
        <v>419</v>
      </c>
      <c r="AB3" s="79" t="s">
        <v>550</v>
      </c>
      <c r="AC3" s="80" t="s">
        <v>135</v>
      </c>
      <c r="AD3" s="28"/>
      <c r="AE3" s="34" t="s">
        <v>171</v>
      </c>
      <c r="AF3" s="30"/>
      <c r="AG3" s="44" t="s">
        <v>282</v>
      </c>
      <c r="AI3" s="42" t="s">
        <v>204</v>
      </c>
      <c r="AK3" s="42" t="str">
        <f>CHAR(CODE(AK2)+1)</f>
        <v>B</v>
      </c>
      <c r="AM3" s="68"/>
      <c r="AN3" s="68"/>
      <c r="AP3" s="44" t="s">
        <v>282</v>
      </c>
    </row>
    <row r="4" spans="1:42" ht="13.7"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582</v>
      </c>
      <c r="W4" s="32" t="s">
        <v>150</v>
      </c>
      <c r="Y4" s="32" t="s">
        <v>326</v>
      </c>
      <c r="Z4" s="32" t="s">
        <v>457</v>
      </c>
      <c r="AA4" s="79" t="s">
        <v>420</v>
      </c>
      <c r="AB4" s="79" t="s">
        <v>551</v>
      </c>
      <c r="AC4" s="79" t="s">
        <v>136</v>
      </c>
      <c r="AD4" s="28"/>
      <c r="AE4" s="34" t="s">
        <v>172</v>
      </c>
      <c r="AF4" s="30"/>
      <c r="AG4" s="44" t="s">
        <v>283</v>
      </c>
      <c r="AI4" s="42" t="s">
        <v>206</v>
      </c>
      <c r="AK4" s="42" t="str">
        <f t="shared" ref="AK4:AK49" si="7">CHAR(CODE(AK3)+1)</f>
        <v>C</v>
      </c>
      <c r="AM4" s="68"/>
      <c r="AN4" s="68"/>
      <c r="AP4" s="44" t="s">
        <v>283</v>
      </c>
    </row>
    <row r="5" spans="1:42" ht="13.7"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606</v>
      </c>
      <c r="Y5" s="32" t="s">
        <v>327</v>
      </c>
      <c r="Z5" s="32" t="s">
        <v>458</v>
      </c>
      <c r="AA5" s="79" t="s">
        <v>421</v>
      </c>
      <c r="AB5" s="79" t="s">
        <v>552</v>
      </c>
      <c r="AC5" s="79" t="s">
        <v>173</v>
      </c>
      <c r="AD5" s="31"/>
      <c r="AE5" s="34" t="s">
        <v>293</v>
      </c>
      <c r="AF5" s="30"/>
      <c r="AG5" s="44" t="s">
        <v>284</v>
      </c>
      <c r="AI5" s="42" t="s">
        <v>323</v>
      </c>
      <c r="AK5" s="42" t="str">
        <f t="shared" si="7"/>
        <v>D</v>
      </c>
      <c r="AP5" s="44" t="s">
        <v>284</v>
      </c>
    </row>
    <row r="6" spans="1:42" ht="13.7"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295</v>
      </c>
      <c r="W6" s="32" t="s">
        <v>151</v>
      </c>
      <c r="Y6" s="32" t="s">
        <v>328</v>
      </c>
      <c r="Z6" s="32" t="s">
        <v>459</v>
      </c>
      <c r="AA6" s="79" t="s">
        <v>422</v>
      </c>
      <c r="AB6" s="79" t="s">
        <v>553</v>
      </c>
      <c r="AC6" s="79" t="s">
        <v>137</v>
      </c>
      <c r="AD6" s="31"/>
      <c r="AE6" s="34" t="s">
        <v>291</v>
      </c>
      <c r="AF6" s="30"/>
      <c r="AG6" s="44" t="s">
        <v>285</v>
      </c>
      <c r="AI6" s="42" t="s">
        <v>324</v>
      </c>
      <c r="AK6" s="42" t="str">
        <f>CHAR(CODE(AK5)+1)</f>
        <v>E</v>
      </c>
      <c r="AP6" s="44" t="s">
        <v>285</v>
      </c>
    </row>
    <row r="7" spans="1:42" ht="13.7" customHeight="1">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329</v>
      </c>
      <c r="Z7" s="32" t="s">
        <v>460</v>
      </c>
      <c r="AA7" s="79" t="s">
        <v>423</v>
      </c>
      <c r="AB7" s="79" t="s">
        <v>554</v>
      </c>
      <c r="AC7" s="31"/>
      <c r="AD7" s="31"/>
      <c r="AE7" s="32" t="s">
        <v>137</v>
      </c>
      <c r="AF7" s="30"/>
      <c r="AG7" s="44" t="s">
        <v>286</v>
      </c>
      <c r="AH7" s="71"/>
      <c r="AI7" s="44" t="s">
        <v>308</v>
      </c>
      <c r="AK7" s="42" t="str">
        <f>CHAR(CODE(AK6)+1)</f>
        <v>F</v>
      </c>
      <c r="AP7" s="44" t="s">
        <v>286</v>
      </c>
    </row>
    <row r="8" spans="1:42" ht="13.7"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321</v>
      </c>
      <c r="W8" s="32" t="s">
        <v>153</v>
      </c>
      <c r="Y8" s="32" t="s">
        <v>330</v>
      </c>
      <c r="Z8" s="32" t="s">
        <v>461</v>
      </c>
      <c r="AA8" s="79" t="s">
        <v>424</v>
      </c>
      <c r="AB8" s="79" t="s">
        <v>555</v>
      </c>
      <c r="AC8" s="31"/>
      <c r="AD8" s="31"/>
      <c r="AE8" s="31"/>
      <c r="AF8" s="30"/>
      <c r="AG8" s="44" t="s">
        <v>287</v>
      </c>
      <c r="AI8" s="42" t="s">
        <v>309</v>
      </c>
      <c r="AK8" s="42" t="str">
        <f t="shared" si="7"/>
        <v>G</v>
      </c>
      <c r="AP8" s="44" t="s">
        <v>287</v>
      </c>
    </row>
    <row r="9" spans="1:42" ht="13.7" customHeight="1">
      <c r="A9" s="14" t="s">
        <v>91</v>
      </c>
      <c r="B9" s="15"/>
      <c r="C9" s="13" t="str">
        <f t="shared" si="0"/>
        <v/>
      </c>
      <c r="D9" s="13" t="str">
        <f t="shared" si="8"/>
        <v/>
      </c>
      <c r="F9" s="18" t="s">
        <v>223</v>
      </c>
      <c r="G9" s="17"/>
      <c r="H9" s="13" t="str">
        <f t="shared" si="1"/>
        <v/>
      </c>
      <c r="I9" s="13" t="str">
        <f t="shared" si="5"/>
        <v>一般会計</v>
      </c>
      <c r="K9" s="14" t="s">
        <v>109</v>
      </c>
      <c r="L9" s="15" t="s">
        <v>648</v>
      </c>
      <c r="M9" s="13" t="str">
        <f t="shared" si="2"/>
        <v>エネルギー対策</v>
      </c>
      <c r="N9" s="13" t="str">
        <f t="shared" si="6"/>
        <v>エネルギー対策</v>
      </c>
      <c r="O9" s="13"/>
      <c r="P9" s="13"/>
      <c r="Q9" s="19"/>
      <c r="T9" s="13"/>
      <c r="U9" s="32" t="s">
        <v>322</v>
      </c>
      <c r="W9" s="32" t="s">
        <v>154</v>
      </c>
      <c r="Y9" s="32" t="s">
        <v>331</v>
      </c>
      <c r="Z9" s="32" t="s">
        <v>462</v>
      </c>
      <c r="AA9" s="79" t="s">
        <v>425</v>
      </c>
      <c r="AB9" s="79" t="s">
        <v>556</v>
      </c>
      <c r="AC9" s="31"/>
      <c r="AD9" s="31"/>
      <c r="AE9" s="31"/>
      <c r="AF9" s="30"/>
      <c r="AG9" s="44" t="s">
        <v>288</v>
      </c>
      <c r="AI9" s="67"/>
      <c r="AK9" s="42" t="str">
        <f t="shared" si="7"/>
        <v>H</v>
      </c>
      <c r="AP9" s="44" t="s">
        <v>288</v>
      </c>
    </row>
    <row r="10" spans="1:42" ht="13.7" customHeight="1">
      <c r="A10" s="14" t="s">
        <v>242</v>
      </c>
      <c r="B10" s="15"/>
      <c r="C10" s="13" t="str">
        <f t="shared" si="0"/>
        <v/>
      </c>
      <c r="D10" s="13" t="str">
        <f t="shared" si="8"/>
        <v/>
      </c>
      <c r="F10" s="18" t="s">
        <v>116</v>
      </c>
      <c r="G10" s="17" t="s">
        <v>648</v>
      </c>
      <c r="H10" s="13" t="str">
        <f t="shared" si="1"/>
        <v>エネルギー対策特別会計エネルギー需給勘定</v>
      </c>
      <c r="I10" s="13" t="str">
        <f t="shared" si="5"/>
        <v>一般会計、エネルギー対策特別会計エネルギー需給勘定</v>
      </c>
      <c r="K10" s="14" t="s">
        <v>246</v>
      </c>
      <c r="L10" s="15"/>
      <c r="M10" s="13" t="str">
        <f t="shared" si="2"/>
        <v/>
      </c>
      <c r="N10" s="13" t="str">
        <f t="shared" si="6"/>
        <v>エネルギー対策</v>
      </c>
      <c r="O10" s="13"/>
      <c r="P10" s="13" t="str">
        <f>S8</f>
        <v>委託・請負</v>
      </c>
      <c r="Q10" s="19"/>
      <c r="T10" s="13"/>
      <c r="W10" s="32" t="s">
        <v>155</v>
      </c>
      <c r="Y10" s="32" t="s">
        <v>332</v>
      </c>
      <c r="Z10" s="32" t="s">
        <v>463</v>
      </c>
      <c r="AA10" s="79" t="s">
        <v>426</v>
      </c>
      <c r="AB10" s="79" t="s">
        <v>557</v>
      </c>
      <c r="AC10" s="31"/>
      <c r="AD10" s="31"/>
      <c r="AE10" s="31"/>
      <c r="AF10" s="30"/>
      <c r="AG10" s="44" t="s">
        <v>273</v>
      </c>
      <c r="AK10" s="42" t="str">
        <f t="shared" si="7"/>
        <v>I</v>
      </c>
      <c r="AP10" s="42" t="s">
        <v>271</v>
      </c>
    </row>
    <row r="11" spans="1:42" ht="13.7" customHeight="1">
      <c r="A11" s="14" t="s">
        <v>92</v>
      </c>
      <c r="B11" s="15"/>
      <c r="C11" s="13" t="str">
        <f t="shared" si="0"/>
        <v/>
      </c>
      <c r="D11" s="13" t="str">
        <f t="shared" si="8"/>
        <v/>
      </c>
      <c r="F11" s="18" t="s">
        <v>117</v>
      </c>
      <c r="G11" s="17"/>
      <c r="H11" s="13" t="str">
        <f t="shared" si="1"/>
        <v/>
      </c>
      <c r="I11" s="13" t="str">
        <f t="shared" si="5"/>
        <v>一般会計、エネルギー対策特別会計エネルギー需給勘定</v>
      </c>
      <c r="K11" s="14" t="s">
        <v>110</v>
      </c>
      <c r="L11" s="15" t="s">
        <v>648</v>
      </c>
      <c r="M11" s="13" t="str">
        <f t="shared" si="2"/>
        <v>その他の事項経費</v>
      </c>
      <c r="N11" s="13" t="str">
        <f t="shared" si="6"/>
        <v>エネルギー対策、その他の事項経費</v>
      </c>
      <c r="O11" s="13"/>
      <c r="P11" s="13"/>
      <c r="Q11" s="19"/>
      <c r="T11" s="13"/>
      <c r="W11" s="32" t="s">
        <v>156</v>
      </c>
      <c r="Y11" s="32" t="s">
        <v>333</v>
      </c>
      <c r="Z11" s="32" t="s">
        <v>464</v>
      </c>
      <c r="AA11" s="79" t="s">
        <v>427</v>
      </c>
      <c r="AB11" s="79" t="s">
        <v>558</v>
      </c>
      <c r="AC11" s="31"/>
      <c r="AD11" s="31"/>
      <c r="AE11" s="31"/>
      <c r="AF11" s="30"/>
      <c r="AG11" s="42" t="s">
        <v>276</v>
      </c>
      <c r="AK11" s="42" t="str">
        <f t="shared" si="7"/>
        <v>J</v>
      </c>
    </row>
    <row r="12" spans="1:42" ht="13.7" customHeight="1">
      <c r="A12" s="14" t="s">
        <v>93</v>
      </c>
      <c r="B12" s="15"/>
      <c r="C12" s="13" t="str">
        <f t="shared" ref="C12:C24" si="9">IF(B12="","",A12)</f>
        <v/>
      </c>
      <c r="D12" s="13" t="str">
        <f t="shared" si="8"/>
        <v/>
      </c>
      <c r="F12" s="18" t="s">
        <v>118</v>
      </c>
      <c r="G12" s="17"/>
      <c r="H12" s="13" t="str">
        <f t="shared" si="1"/>
        <v/>
      </c>
      <c r="I12" s="13" t="str">
        <f t="shared" si="5"/>
        <v>一般会計、エネルギー対策特別会計エネルギー需給勘定</v>
      </c>
      <c r="K12" s="13"/>
      <c r="L12" s="13"/>
      <c r="O12" s="13"/>
      <c r="P12" s="13"/>
      <c r="Q12" s="19"/>
      <c r="T12" s="13"/>
      <c r="U12" s="29" t="s">
        <v>583</v>
      </c>
      <c r="W12" s="32" t="s">
        <v>157</v>
      </c>
      <c r="Y12" s="32" t="s">
        <v>334</v>
      </c>
      <c r="Z12" s="32" t="s">
        <v>465</v>
      </c>
      <c r="AA12" s="79" t="s">
        <v>428</v>
      </c>
      <c r="AB12" s="79" t="s">
        <v>559</v>
      </c>
      <c r="AC12" s="31"/>
      <c r="AD12" s="31"/>
      <c r="AE12" s="31"/>
      <c r="AF12" s="30"/>
      <c r="AG12" s="42" t="s">
        <v>274</v>
      </c>
      <c r="AK12" s="42" t="str">
        <f t="shared" si="7"/>
        <v>K</v>
      </c>
    </row>
    <row r="13" spans="1:42" ht="13.7" customHeight="1">
      <c r="A13" s="14" t="s">
        <v>94</v>
      </c>
      <c r="B13" s="15"/>
      <c r="C13" s="13" t="str">
        <f t="shared" si="9"/>
        <v/>
      </c>
      <c r="D13" s="13" t="str">
        <f t="shared" si="8"/>
        <v/>
      </c>
      <c r="F13" s="18" t="s">
        <v>119</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174</v>
      </c>
      <c r="W13" s="32" t="s">
        <v>158</v>
      </c>
      <c r="Y13" s="32" t="s">
        <v>335</v>
      </c>
      <c r="Z13" s="32" t="s">
        <v>466</v>
      </c>
      <c r="AA13" s="79" t="s">
        <v>429</v>
      </c>
      <c r="AB13" s="79" t="s">
        <v>560</v>
      </c>
      <c r="AC13" s="31"/>
      <c r="AD13" s="31"/>
      <c r="AE13" s="31"/>
      <c r="AF13" s="30"/>
      <c r="AG13" s="42" t="s">
        <v>275</v>
      </c>
      <c r="AK13" s="42" t="str">
        <f t="shared" si="7"/>
        <v>L</v>
      </c>
    </row>
    <row r="14" spans="1:42" ht="13.7" customHeight="1">
      <c r="A14" s="14" t="s">
        <v>95</v>
      </c>
      <c r="B14" s="15"/>
      <c r="C14" s="13" t="str">
        <f t="shared" si="9"/>
        <v/>
      </c>
      <c r="D14" s="13" t="str">
        <f t="shared" si="8"/>
        <v/>
      </c>
      <c r="F14" s="18" t="s">
        <v>120</v>
      </c>
      <c r="G14" s="17"/>
      <c r="H14" s="13" t="str">
        <f t="shared" si="1"/>
        <v/>
      </c>
      <c r="I14" s="13" t="str">
        <f t="shared" si="5"/>
        <v>一般会計、エネルギー対策特別会計エネルギー需給勘定</v>
      </c>
      <c r="K14" s="13"/>
      <c r="L14" s="13"/>
      <c r="O14" s="13"/>
      <c r="P14" s="13"/>
      <c r="Q14" s="19"/>
      <c r="T14" s="13"/>
      <c r="U14" s="32" t="s">
        <v>584</v>
      </c>
      <c r="W14" s="32" t="s">
        <v>159</v>
      </c>
      <c r="Y14" s="32" t="s">
        <v>336</v>
      </c>
      <c r="Z14" s="32" t="s">
        <v>467</v>
      </c>
      <c r="AA14" s="79" t="s">
        <v>430</v>
      </c>
      <c r="AB14" s="79" t="s">
        <v>561</v>
      </c>
      <c r="AC14" s="31"/>
      <c r="AD14" s="31"/>
      <c r="AE14" s="31"/>
      <c r="AF14" s="30"/>
      <c r="AG14" s="67"/>
      <c r="AK14" s="42" t="str">
        <f t="shared" si="7"/>
        <v>M</v>
      </c>
    </row>
    <row r="15" spans="1:42" ht="13.7" customHeight="1">
      <c r="A15" s="14" t="s">
        <v>96</v>
      </c>
      <c r="B15" s="15"/>
      <c r="C15" s="13" t="str">
        <f t="shared" si="9"/>
        <v/>
      </c>
      <c r="D15" s="13" t="str">
        <f t="shared" si="8"/>
        <v/>
      </c>
      <c r="F15" s="18" t="s">
        <v>121</v>
      </c>
      <c r="G15" s="17"/>
      <c r="H15" s="13" t="str">
        <f t="shared" si="1"/>
        <v/>
      </c>
      <c r="I15" s="13" t="str">
        <f t="shared" si="5"/>
        <v>一般会計、エネルギー対策特別会計エネルギー需給勘定</v>
      </c>
      <c r="K15" s="13"/>
      <c r="L15" s="13"/>
      <c r="O15" s="13"/>
      <c r="P15" s="13"/>
      <c r="Q15" s="19"/>
      <c r="T15" s="13"/>
      <c r="U15" s="32" t="s">
        <v>585</v>
      </c>
      <c r="W15" s="32" t="s">
        <v>160</v>
      </c>
      <c r="Y15" s="32" t="s">
        <v>337</v>
      </c>
      <c r="Z15" s="32" t="s">
        <v>468</v>
      </c>
      <c r="AA15" s="79" t="s">
        <v>431</v>
      </c>
      <c r="AB15" s="79" t="s">
        <v>562</v>
      </c>
      <c r="AC15" s="31"/>
      <c r="AD15" s="31"/>
      <c r="AE15" s="31"/>
      <c r="AF15" s="30"/>
      <c r="AG15" s="68"/>
      <c r="AK15" s="42" t="str">
        <f t="shared" si="7"/>
        <v>N</v>
      </c>
    </row>
    <row r="16" spans="1:42" ht="13.7" customHeight="1">
      <c r="A16" s="14" t="s">
        <v>97</v>
      </c>
      <c r="B16" s="15" t="s">
        <v>648</v>
      </c>
      <c r="C16" s="13" t="str">
        <f t="shared" si="9"/>
        <v>地球温暖化対策</v>
      </c>
      <c r="D16" s="13" t="str">
        <f t="shared" si="8"/>
        <v>地球温暖化対策</v>
      </c>
      <c r="F16" s="18" t="s">
        <v>122</v>
      </c>
      <c r="G16" s="17"/>
      <c r="H16" s="13" t="str">
        <f t="shared" si="1"/>
        <v/>
      </c>
      <c r="I16" s="13" t="str">
        <f t="shared" si="5"/>
        <v>一般会計、エネルギー対策特別会計エネルギー需給勘定</v>
      </c>
      <c r="K16" s="13"/>
      <c r="L16" s="13"/>
      <c r="O16" s="13"/>
      <c r="P16" s="13"/>
      <c r="Q16" s="19"/>
      <c r="T16" s="13"/>
      <c r="U16" s="32" t="s">
        <v>586</v>
      </c>
      <c r="W16" s="32" t="s">
        <v>161</v>
      </c>
      <c r="Y16" s="32" t="s">
        <v>338</v>
      </c>
      <c r="Z16" s="32" t="s">
        <v>469</v>
      </c>
      <c r="AA16" s="79" t="s">
        <v>432</v>
      </c>
      <c r="AB16" s="79" t="s">
        <v>563</v>
      </c>
      <c r="AC16" s="31"/>
      <c r="AD16" s="31"/>
      <c r="AE16" s="31"/>
      <c r="AF16" s="30"/>
      <c r="AG16" s="68"/>
      <c r="AK16" s="42" t="str">
        <f t="shared" si="7"/>
        <v>O</v>
      </c>
    </row>
    <row r="17" spans="1:37" ht="13.7" customHeight="1">
      <c r="A17" s="14" t="s">
        <v>98</v>
      </c>
      <c r="B17" s="15"/>
      <c r="C17" s="13" t="str">
        <f t="shared" si="9"/>
        <v/>
      </c>
      <c r="D17" s="13" t="str">
        <f t="shared" si="8"/>
        <v>地球温暖化対策</v>
      </c>
      <c r="F17" s="18" t="s">
        <v>123</v>
      </c>
      <c r="G17" s="17"/>
      <c r="H17" s="13" t="str">
        <f t="shared" si="1"/>
        <v/>
      </c>
      <c r="I17" s="13" t="str">
        <f t="shared" si="5"/>
        <v>一般会計、エネルギー対策特別会計エネルギー需給勘定</v>
      </c>
      <c r="K17" s="13"/>
      <c r="L17" s="13"/>
      <c r="O17" s="13"/>
      <c r="P17" s="13"/>
      <c r="Q17" s="19"/>
      <c r="T17" s="13"/>
      <c r="U17" s="32" t="s">
        <v>587</v>
      </c>
      <c r="W17" s="32" t="s">
        <v>162</v>
      </c>
      <c r="Y17" s="32" t="s">
        <v>339</v>
      </c>
      <c r="Z17" s="32" t="s">
        <v>470</v>
      </c>
      <c r="AA17" s="79" t="s">
        <v>433</v>
      </c>
      <c r="AB17" s="79" t="s">
        <v>564</v>
      </c>
      <c r="AC17" s="31"/>
      <c r="AD17" s="31"/>
      <c r="AE17" s="31"/>
      <c r="AF17" s="30"/>
      <c r="AG17" s="68"/>
      <c r="AK17" s="42" t="str">
        <f t="shared" si="7"/>
        <v>P</v>
      </c>
    </row>
    <row r="18" spans="1:37" ht="13.7" customHeight="1">
      <c r="A18" s="14" t="s">
        <v>99</v>
      </c>
      <c r="B18" s="15"/>
      <c r="C18" s="13" t="str">
        <f t="shared" si="9"/>
        <v/>
      </c>
      <c r="D18" s="13" t="str">
        <f t="shared" si="8"/>
        <v>地球温暖化対策</v>
      </c>
      <c r="F18" s="18" t="s">
        <v>124</v>
      </c>
      <c r="G18" s="17"/>
      <c r="H18" s="13" t="str">
        <f t="shared" si="1"/>
        <v/>
      </c>
      <c r="I18" s="13" t="str">
        <f t="shared" si="5"/>
        <v>一般会計、エネルギー対策特別会計エネルギー需給勘定</v>
      </c>
      <c r="K18" s="13"/>
      <c r="L18" s="13"/>
      <c r="O18" s="13"/>
      <c r="P18" s="13"/>
      <c r="Q18" s="19"/>
      <c r="T18" s="13"/>
      <c r="U18" s="32" t="s">
        <v>588</v>
      </c>
      <c r="W18" s="32" t="s">
        <v>163</v>
      </c>
      <c r="Y18" s="32" t="s">
        <v>340</v>
      </c>
      <c r="Z18" s="32" t="s">
        <v>471</v>
      </c>
      <c r="AA18" s="79" t="s">
        <v>434</v>
      </c>
      <c r="AB18" s="79" t="s">
        <v>565</v>
      </c>
      <c r="AC18" s="31"/>
      <c r="AD18" s="31"/>
      <c r="AE18" s="31"/>
      <c r="AF18" s="30"/>
      <c r="AK18" s="42" t="str">
        <f t="shared" si="7"/>
        <v>Q</v>
      </c>
    </row>
    <row r="19" spans="1:37" ht="13.7" customHeight="1">
      <c r="A19" s="14" t="s">
        <v>100</v>
      </c>
      <c r="B19" s="15"/>
      <c r="C19" s="13" t="str">
        <f t="shared" si="9"/>
        <v/>
      </c>
      <c r="D19" s="13" t="str">
        <f t="shared" si="8"/>
        <v>地球温暖化対策</v>
      </c>
      <c r="F19" s="18" t="s">
        <v>125</v>
      </c>
      <c r="G19" s="17"/>
      <c r="H19" s="13" t="str">
        <f t="shared" si="1"/>
        <v/>
      </c>
      <c r="I19" s="13" t="str">
        <f t="shared" si="5"/>
        <v>一般会計、エネルギー対策特別会計エネルギー需給勘定</v>
      </c>
      <c r="K19" s="13"/>
      <c r="L19" s="13"/>
      <c r="O19" s="13"/>
      <c r="P19" s="13"/>
      <c r="Q19" s="19"/>
      <c r="T19" s="13"/>
      <c r="U19" s="32" t="s">
        <v>589</v>
      </c>
      <c r="W19" s="32" t="s">
        <v>164</v>
      </c>
      <c r="Y19" s="32" t="s">
        <v>341</v>
      </c>
      <c r="Z19" s="32" t="s">
        <v>472</v>
      </c>
      <c r="AA19" s="79" t="s">
        <v>435</v>
      </c>
      <c r="AB19" s="79" t="s">
        <v>566</v>
      </c>
      <c r="AC19" s="31"/>
      <c r="AD19" s="31"/>
      <c r="AE19" s="31"/>
      <c r="AF19" s="30"/>
      <c r="AK19" s="42" t="str">
        <f t="shared" si="7"/>
        <v>R</v>
      </c>
    </row>
    <row r="20" spans="1:37" ht="13.7" customHeight="1">
      <c r="A20" s="14" t="s">
        <v>233</v>
      </c>
      <c r="B20" s="15"/>
      <c r="C20" s="13" t="str">
        <f t="shared" si="9"/>
        <v/>
      </c>
      <c r="D20" s="13" t="str">
        <f t="shared" si="8"/>
        <v>地球温暖化対策</v>
      </c>
      <c r="F20" s="18" t="s">
        <v>232</v>
      </c>
      <c r="G20" s="17"/>
      <c r="H20" s="13" t="str">
        <f t="shared" si="1"/>
        <v/>
      </c>
      <c r="I20" s="13" t="str">
        <f t="shared" si="5"/>
        <v>一般会計、エネルギー対策特別会計エネルギー需給勘定</v>
      </c>
      <c r="K20" s="13"/>
      <c r="L20" s="13"/>
      <c r="O20" s="13"/>
      <c r="P20" s="13"/>
      <c r="Q20" s="19"/>
      <c r="T20" s="13"/>
      <c r="U20" s="32" t="s">
        <v>590</v>
      </c>
      <c r="W20" s="32" t="s">
        <v>165</v>
      </c>
      <c r="Y20" s="32" t="s">
        <v>342</v>
      </c>
      <c r="Z20" s="32" t="s">
        <v>473</v>
      </c>
      <c r="AA20" s="79" t="s">
        <v>436</v>
      </c>
      <c r="AB20" s="79" t="s">
        <v>567</v>
      </c>
      <c r="AC20" s="31"/>
      <c r="AD20" s="31"/>
      <c r="AE20" s="31"/>
      <c r="AF20" s="30"/>
      <c r="AK20" s="42" t="str">
        <f t="shared" si="7"/>
        <v>S</v>
      </c>
    </row>
    <row r="21" spans="1:37" ht="13.7" customHeight="1">
      <c r="A21" s="14" t="s">
        <v>234</v>
      </c>
      <c r="B21" s="15"/>
      <c r="C21" s="13" t="str">
        <f t="shared" si="9"/>
        <v/>
      </c>
      <c r="D21" s="13" t="str">
        <f t="shared" si="8"/>
        <v>地球温暖化対策</v>
      </c>
      <c r="F21" s="18" t="s">
        <v>126</v>
      </c>
      <c r="G21" s="17"/>
      <c r="H21" s="13" t="str">
        <f t="shared" si="1"/>
        <v/>
      </c>
      <c r="I21" s="13" t="str">
        <f t="shared" si="5"/>
        <v>一般会計、エネルギー対策特別会計エネルギー需給勘定</v>
      </c>
      <c r="K21" s="13"/>
      <c r="L21" s="13"/>
      <c r="O21" s="13"/>
      <c r="P21" s="13"/>
      <c r="Q21" s="19"/>
      <c r="T21" s="13"/>
      <c r="U21" s="32" t="s">
        <v>591</v>
      </c>
      <c r="W21" s="32" t="s">
        <v>166</v>
      </c>
      <c r="Y21" s="32" t="s">
        <v>343</v>
      </c>
      <c r="Z21" s="32" t="s">
        <v>474</v>
      </c>
      <c r="AA21" s="79" t="s">
        <v>437</v>
      </c>
      <c r="AB21" s="79" t="s">
        <v>568</v>
      </c>
      <c r="AC21" s="31"/>
      <c r="AD21" s="31"/>
      <c r="AE21" s="31"/>
      <c r="AF21" s="30"/>
      <c r="AK21" s="42" t="str">
        <f t="shared" si="7"/>
        <v>T</v>
      </c>
    </row>
    <row r="22" spans="1:37" ht="13.7" customHeight="1">
      <c r="A22" s="14" t="s">
        <v>235</v>
      </c>
      <c r="B22" s="15"/>
      <c r="C22" s="13" t="str">
        <f t="shared" si="9"/>
        <v/>
      </c>
      <c r="D22" s="13" t="str">
        <f>IF(C22="",D21,IF(D21&lt;&gt;"",CONCATENATE(D21,"、",C22),C22))</f>
        <v>地球温暖化対策</v>
      </c>
      <c r="F22" s="18" t="s">
        <v>127</v>
      </c>
      <c r="G22" s="17"/>
      <c r="H22" s="13" t="str">
        <f t="shared" si="1"/>
        <v/>
      </c>
      <c r="I22" s="13" t="str">
        <f t="shared" si="5"/>
        <v>一般会計、エネルギー対策特別会計エネルギー需給勘定</v>
      </c>
      <c r="K22" s="13"/>
      <c r="L22" s="13"/>
      <c r="O22" s="13"/>
      <c r="P22" s="13"/>
      <c r="Q22" s="19"/>
      <c r="T22" s="13"/>
      <c r="U22" s="32" t="s">
        <v>592</v>
      </c>
      <c r="W22" s="32" t="s">
        <v>167</v>
      </c>
      <c r="Y22" s="32" t="s">
        <v>344</v>
      </c>
      <c r="Z22" s="32" t="s">
        <v>475</v>
      </c>
      <c r="AA22" s="79" t="s">
        <v>438</v>
      </c>
      <c r="AB22" s="79" t="s">
        <v>569</v>
      </c>
      <c r="AC22" s="31"/>
      <c r="AD22" s="31"/>
      <c r="AE22" s="31"/>
      <c r="AF22" s="30"/>
      <c r="AK22" s="42" t="str">
        <f t="shared" si="7"/>
        <v>U</v>
      </c>
    </row>
    <row r="23" spans="1:37" ht="13.7" customHeight="1">
      <c r="A23" s="14" t="s">
        <v>236</v>
      </c>
      <c r="B23" s="15"/>
      <c r="C23" s="13" t="str">
        <f t="shared" si="9"/>
        <v/>
      </c>
      <c r="D23" s="13" t="str">
        <f>IF(C23="",D22,IF(D22&lt;&gt;"",CONCATENATE(D22,"、",C23),C23))</f>
        <v>地球温暖化対策</v>
      </c>
      <c r="F23" s="18" t="s">
        <v>128</v>
      </c>
      <c r="G23" s="17"/>
      <c r="H23" s="13" t="str">
        <f t="shared" si="1"/>
        <v/>
      </c>
      <c r="I23" s="13" t="str">
        <f t="shared" si="5"/>
        <v>一般会計、エネルギー対策特別会計エネルギー需給勘定</v>
      </c>
      <c r="K23" s="13"/>
      <c r="L23" s="13"/>
      <c r="O23" s="13"/>
      <c r="P23" s="13"/>
      <c r="Q23" s="19"/>
      <c r="T23" s="13"/>
      <c r="U23" s="32" t="s">
        <v>593</v>
      </c>
      <c r="W23" s="32" t="s">
        <v>609</v>
      </c>
      <c r="Y23" s="32" t="s">
        <v>345</v>
      </c>
      <c r="Z23" s="32" t="s">
        <v>476</v>
      </c>
      <c r="AA23" s="79" t="s">
        <v>439</v>
      </c>
      <c r="AB23" s="79" t="s">
        <v>570</v>
      </c>
      <c r="AC23" s="31"/>
      <c r="AD23" s="31"/>
      <c r="AE23" s="31"/>
      <c r="AF23" s="30"/>
      <c r="AK23" s="42" t="str">
        <f t="shared" si="7"/>
        <v>V</v>
      </c>
    </row>
    <row r="24" spans="1:37" ht="13.7" customHeight="1">
      <c r="A24" s="74" t="s">
        <v>312</v>
      </c>
      <c r="B24" s="15"/>
      <c r="C24" s="13" t="str">
        <f t="shared" si="9"/>
        <v/>
      </c>
      <c r="D24" s="13" t="str">
        <f>IF(C24="",D23,IF(D23&lt;&gt;"",CONCATENATE(D23,"、",C24),C24))</f>
        <v>地球温暖化対策</v>
      </c>
      <c r="F24" s="18" t="s">
        <v>317</v>
      </c>
      <c r="G24" s="17"/>
      <c r="H24" s="13" t="str">
        <f t="shared" si="1"/>
        <v/>
      </c>
      <c r="I24" s="13" t="str">
        <f t="shared" si="5"/>
        <v>一般会計、エネルギー対策特別会計エネルギー需給勘定</v>
      </c>
      <c r="K24" s="13"/>
      <c r="L24" s="13"/>
      <c r="O24" s="13"/>
      <c r="P24" s="13"/>
      <c r="Q24" s="19"/>
      <c r="T24" s="13"/>
      <c r="U24" s="32" t="s">
        <v>594</v>
      </c>
      <c r="Y24" s="32" t="s">
        <v>346</v>
      </c>
      <c r="Z24" s="32" t="s">
        <v>477</v>
      </c>
      <c r="AA24" s="79" t="s">
        <v>440</v>
      </c>
      <c r="AB24" s="79" t="s">
        <v>571</v>
      </c>
      <c r="AC24" s="31"/>
      <c r="AD24" s="31"/>
      <c r="AE24" s="31"/>
      <c r="AF24" s="30"/>
      <c r="AK24" s="42" t="str">
        <f>CHAR(CODE(AK23)+1)</f>
        <v>W</v>
      </c>
    </row>
    <row r="25" spans="1:37" ht="13.7" customHeight="1">
      <c r="A25" s="76"/>
      <c r="B25" s="75"/>
      <c r="F25" s="18" t="s">
        <v>129</v>
      </c>
      <c r="G25" s="17"/>
      <c r="H25" s="13" t="str">
        <f t="shared" si="1"/>
        <v/>
      </c>
      <c r="I25" s="13" t="str">
        <f t="shared" si="5"/>
        <v>一般会計、エネルギー対策特別会計エネルギー需給勘定</v>
      </c>
      <c r="K25" s="13"/>
      <c r="L25" s="13"/>
      <c r="O25" s="13"/>
      <c r="P25" s="13"/>
      <c r="Q25" s="19"/>
      <c r="T25" s="13"/>
      <c r="U25" s="32" t="s">
        <v>595</v>
      </c>
      <c r="Y25" s="32" t="s">
        <v>347</v>
      </c>
      <c r="Z25" s="32" t="s">
        <v>478</v>
      </c>
      <c r="AA25" s="79" t="s">
        <v>441</v>
      </c>
      <c r="AB25" s="79" t="s">
        <v>572</v>
      </c>
      <c r="AC25" s="31"/>
      <c r="AD25" s="31"/>
      <c r="AE25" s="31"/>
      <c r="AF25" s="30"/>
      <c r="AK25" s="42" t="str">
        <f t="shared" si="7"/>
        <v>X</v>
      </c>
    </row>
    <row r="26" spans="1:37" ht="13.7" customHeight="1">
      <c r="A26" s="73"/>
      <c r="B26" s="72"/>
      <c r="F26" s="18" t="s">
        <v>130</v>
      </c>
      <c r="G26" s="17"/>
      <c r="H26" s="13" t="str">
        <f t="shared" si="1"/>
        <v/>
      </c>
      <c r="I26" s="13" t="str">
        <f t="shared" si="5"/>
        <v>一般会計、エネルギー対策特別会計エネルギー需給勘定</v>
      </c>
      <c r="K26" s="13"/>
      <c r="L26" s="13"/>
      <c r="O26" s="13"/>
      <c r="P26" s="13"/>
      <c r="Q26" s="19"/>
      <c r="T26" s="13"/>
      <c r="U26" s="32" t="s">
        <v>596</v>
      </c>
      <c r="Y26" s="32" t="s">
        <v>348</v>
      </c>
      <c r="Z26" s="32" t="s">
        <v>479</v>
      </c>
      <c r="AA26" s="79" t="s">
        <v>442</v>
      </c>
      <c r="AB26" s="79" t="s">
        <v>573</v>
      </c>
      <c r="AC26" s="31"/>
      <c r="AD26" s="31"/>
      <c r="AE26" s="31"/>
      <c r="AF26" s="30"/>
      <c r="AK26" s="42" t="str">
        <f t="shared" si="7"/>
        <v>Y</v>
      </c>
    </row>
    <row r="27" spans="1:37" ht="13.7" customHeight="1">
      <c r="A27" s="13" t="str">
        <f>IF(D24="", "-", D24)</f>
        <v>地球温暖化対策</v>
      </c>
      <c r="B27" s="13"/>
      <c r="F27" s="18" t="s">
        <v>131</v>
      </c>
      <c r="G27" s="17"/>
      <c r="H27" s="13" t="str">
        <f t="shared" si="1"/>
        <v/>
      </c>
      <c r="I27" s="13" t="str">
        <f t="shared" si="5"/>
        <v>一般会計、エネルギー対策特別会計エネルギー需給勘定</v>
      </c>
      <c r="K27" s="13"/>
      <c r="L27" s="13"/>
      <c r="O27" s="13"/>
      <c r="P27" s="13"/>
      <c r="Q27" s="19"/>
      <c r="T27" s="13"/>
      <c r="U27" s="32" t="s">
        <v>597</v>
      </c>
      <c r="Y27" s="32" t="s">
        <v>349</v>
      </c>
      <c r="Z27" s="32" t="s">
        <v>480</v>
      </c>
      <c r="AA27" s="79" t="s">
        <v>443</v>
      </c>
      <c r="AB27" s="79" t="s">
        <v>574</v>
      </c>
      <c r="AC27" s="31"/>
      <c r="AD27" s="31"/>
      <c r="AE27" s="31"/>
      <c r="AF27" s="30"/>
      <c r="AK27" s="42" t="str">
        <f>CHAR(CODE(AK26)+1)</f>
        <v>Z</v>
      </c>
    </row>
    <row r="28" spans="1:37" ht="13.7" customHeight="1">
      <c r="B28" s="13"/>
      <c r="F28" s="18" t="s">
        <v>132</v>
      </c>
      <c r="G28" s="17"/>
      <c r="H28" s="13" t="str">
        <f t="shared" si="1"/>
        <v/>
      </c>
      <c r="I28" s="13" t="str">
        <f t="shared" si="5"/>
        <v>一般会計、エネルギー対策特別会計エネルギー需給勘定</v>
      </c>
      <c r="K28" s="13"/>
      <c r="L28" s="13"/>
      <c r="O28" s="13"/>
      <c r="P28" s="13"/>
      <c r="Q28" s="19"/>
      <c r="T28" s="13"/>
      <c r="U28" s="32" t="s">
        <v>598</v>
      </c>
      <c r="Y28" s="32" t="s">
        <v>350</v>
      </c>
      <c r="Z28" s="32" t="s">
        <v>481</v>
      </c>
      <c r="AA28" s="79" t="s">
        <v>444</v>
      </c>
      <c r="AB28" s="79" t="s">
        <v>575</v>
      </c>
      <c r="AC28" s="31"/>
      <c r="AD28" s="31"/>
      <c r="AE28" s="31"/>
      <c r="AF28" s="30"/>
      <c r="AK28" s="42" t="s">
        <v>212</v>
      </c>
    </row>
    <row r="29" spans="1:37" ht="13.7" customHeight="1">
      <c r="A29" s="13"/>
      <c r="B29" s="13"/>
      <c r="F29" s="18" t="s">
        <v>224</v>
      </c>
      <c r="G29" s="17"/>
      <c r="H29" s="13" t="str">
        <f t="shared" si="1"/>
        <v/>
      </c>
      <c r="I29" s="13" t="str">
        <f t="shared" si="5"/>
        <v>一般会計、エネルギー対策特別会計エネルギー需給勘定</v>
      </c>
      <c r="K29" s="13"/>
      <c r="L29" s="13"/>
      <c r="O29" s="13"/>
      <c r="P29" s="13"/>
      <c r="Q29" s="19"/>
      <c r="T29" s="13"/>
      <c r="U29" s="32" t="s">
        <v>599</v>
      </c>
      <c r="Y29" s="32" t="s">
        <v>351</v>
      </c>
      <c r="Z29" s="32" t="s">
        <v>482</v>
      </c>
      <c r="AA29" s="79" t="s">
        <v>445</v>
      </c>
      <c r="AB29" s="79" t="s">
        <v>576</v>
      </c>
      <c r="AC29" s="31"/>
      <c r="AD29" s="31"/>
      <c r="AE29" s="31"/>
      <c r="AF29" s="30"/>
      <c r="AK29" s="42" t="str">
        <f t="shared" si="7"/>
        <v>b</v>
      </c>
    </row>
    <row r="30" spans="1:37" ht="13.7" customHeight="1">
      <c r="A30" s="13"/>
      <c r="B30" s="13"/>
      <c r="F30" s="18" t="s">
        <v>225</v>
      </c>
      <c r="G30" s="17"/>
      <c r="H30" s="13" t="str">
        <f t="shared" si="1"/>
        <v/>
      </c>
      <c r="I30" s="13" t="str">
        <f t="shared" si="5"/>
        <v>一般会計、エネルギー対策特別会計エネルギー需給勘定</v>
      </c>
      <c r="K30" s="13"/>
      <c r="L30" s="13"/>
      <c r="O30" s="13"/>
      <c r="P30" s="13"/>
      <c r="Q30" s="19"/>
      <c r="T30" s="13"/>
      <c r="U30" s="32" t="s">
        <v>600</v>
      </c>
      <c r="Y30" s="32" t="s">
        <v>352</v>
      </c>
      <c r="Z30" s="32" t="s">
        <v>483</v>
      </c>
      <c r="AA30" s="79" t="s">
        <v>446</v>
      </c>
      <c r="AB30" s="79" t="s">
        <v>577</v>
      </c>
      <c r="AC30" s="31"/>
      <c r="AD30" s="31"/>
      <c r="AE30" s="31"/>
      <c r="AF30" s="30"/>
      <c r="AK30" s="42" t="str">
        <f t="shared" si="7"/>
        <v>c</v>
      </c>
    </row>
    <row r="31" spans="1:37" ht="13.7" customHeight="1">
      <c r="A31" s="13"/>
      <c r="B31" s="13"/>
      <c r="F31" s="18" t="s">
        <v>226</v>
      </c>
      <c r="G31" s="17"/>
      <c r="H31" s="13" t="str">
        <f t="shared" si="1"/>
        <v/>
      </c>
      <c r="I31" s="13" t="str">
        <f t="shared" si="5"/>
        <v>一般会計、エネルギー対策特別会計エネルギー需給勘定</v>
      </c>
      <c r="K31" s="13"/>
      <c r="L31" s="13"/>
      <c r="O31" s="13"/>
      <c r="P31" s="13"/>
      <c r="Q31" s="19"/>
      <c r="T31" s="13"/>
      <c r="U31" s="32" t="s">
        <v>601</v>
      </c>
      <c r="Y31" s="32" t="s">
        <v>353</v>
      </c>
      <c r="Z31" s="32" t="s">
        <v>484</v>
      </c>
      <c r="AA31" s="79" t="s">
        <v>447</v>
      </c>
      <c r="AB31" s="79" t="s">
        <v>578</v>
      </c>
      <c r="AC31" s="31"/>
      <c r="AD31" s="31"/>
      <c r="AE31" s="31"/>
      <c r="AF31" s="30"/>
      <c r="AK31" s="42" t="str">
        <f t="shared" si="7"/>
        <v>d</v>
      </c>
    </row>
    <row r="32" spans="1:37" ht="13.7" customHeight="1">
      <c r="A32" s="13"/>
      <c r="B32" s="13"/>
      <c r="F32" s="18" t="s">
        <v>227</v>
      </c>
      <c r="G32" s="17"/>
      <c r="H32" s="13" t="str">
        <f t="shared" si="1"/>
        <v/>
      </c>
      <c r="I32" s="13" t="str">
        <f t="shared" si="5"/>
        <v>一般会計、エネルギー対策特別会計エネルギー需給勘定</v>
      </c>
      <c r="K32" s="13"/>
      <c r="L32" s="13"/>
      <c r="O32" s="13"/>
      <c r="P32" s="13"/>
      <c r="Q32" s="19"/>
      <c r="T32" s="13"/>
      <c r="U32" s="32" t="s">
        <v>602</v>
      </c>
      <c r="Y32" s="32" t="s">
        <v>354</v>
      </c>
      <c r="Z32" s="32" t="s">
        <v>485</v>
      </c>
      <c r="AA32" s="79" t="s">
        <v>69</v>
      </c>
      <c r="AB32" s="79" t="s">
        <v>69</v>
      </c>
      <c r="AC32" s="31"/>
      <c r="AD32" s="31"/>
      <c r="AE32" s="31"/>
      <c r="AF32" s="30"/>
      <c r="AK32" s="42" t="str">
        <f t="shared" si="7"/>
        <v>e</v>
      </c>
    </row>
    <row r="33" spans="1:37" ht="13.7" customHeight="1">
      <c r="A33" s="13"/>
      <c r="B33" s="13"/>
      <c r="F33" s="18" t="s">
        <v>228</v>
      </c>
      <c r="G33" s="17"/>
      <c r="H33" s="13" t="str">
        <f t="shared" si="1"/>
        <v/>
      </c>
      <c r="I33" s="13" t="str">
        <f t="shared" si="5"/>
        <v>一般会計、エネルギー対策特別会計エネルギー需給勘定</v>
      </c>
      <c r="K33" s="13"/>
      <c r="L33" s="13"/>
      <c r="O33" s="13"/>
      <c r="P33" s="13"/>
      <c r="Q33" s="19"/>
      <c r="T33" s="13"/>
      <c r="U33" s="32" t="s">
        <v>603</v>
      </c>
      <c r="Y33" s="32" t="s">
        <v>355</v>
      </c>
      <c r="Z33" s="32" t="s">
        <v>486</v>
      </c>
      <c r="AA33" s="61"/>
      <c r="AB33" s="31"/>
      <c r="AC33" s="31"/>
      <c r="AD33" s="31"/>
      <c r="AE33" s="31"/>
      <c r="AF33" s="30"/>
      <c r="AK33" s="42" t="str">
        <f t="shared" si="7"/>
        <v>f</v>
      </c>
    </row>
    <row r="34" spans="1:37" ht="13.7" customHeight="1">
      <c r="A34" s="13"/>
      <c r="B34" s="13"/>
      <c r="F34" s="18" t="s">
        <v>229</v>
      </c>
      <c r="G34" s="17"/>
      <c r="H34" s="13" t="str">
        <f t="shared" si="1"/>
        <v/>
      </c>
      <c r="I34" s="13" t="str">
        <f t="shared" si="5"/>
        <v>一般会計、エネルギー対策特別会計エネルギー需給勘定</v>
      </c>
      <c r="K34" s="13"/>
      <c r="L34" s="13"/>
      <c r="O34" s="13"/>
      <c r="P34" s="13"/>
      <c r="Q34" s="19"/>
      <c r="T34" s="13"/>
      <c r="U34" s="32" t="s">
        <v>604</v>
      </c>
      <c r="Y34" s="32" t="s">
        <v>356</v>
      </c>
      <c r="Z34" s="32" t="s">
        <v>487</v>
      </c>
      <c r="AB34" s="31"/>
      <c r="AC34" s="31"/>
      <c r="AD34" s="31"/>
      <c r="AE34" s="31"/>
      <c r="AF34" s="30"/>
      <c r="AK34" s="42" t="str">
        <f t="shared" si="7"/>
        <v>g</v>
      </c>
    </row>
    <row r="35" spans="1:37" ht="13.7" customHeight="1">
      <c r="A35" s="13"/>
      <c r="B35" s="13"/>
      <c r="F35" s="18" t="s">
        <v>230</v>
      </c>
      <c r="G35" s="17"/>
      <c r="H35" s="13" t="str">
        <f t="shared" si="1"/>
        <v/>
      </c>
      <c r="I35" s="13" t="str">
        <f t="shared" si="5"/>
        <v>一般会計、エネルギー対策特別会計エネルギー需給勘定</v>
      </c>
      <c r="K35" s="13"/>
      <c r="L35" s="13"/>
      <c r="O35" s="13"/>
      <c r="P35" s="13"/>
      <c r="Q35" s="19"/>
      <c r="T35" s="13"/>
      <c r="Y35" s="32" t="s">
        <v>357</v>
      </c>
      <c r="Z35" s="32" t="s">
        <v>488</v>
      </c>
      <c r="AC35" s="31"/>
      <c r="AF35" s="30"/>
      <c r="AK35" s="42" t="str">
        <f t="shared" si="7"/>
        <v>h</v>
      </c>
    </row>
    <row r="36" spans="1:37" ht="13.7" customHeight="1">
      <c r="A36" s="13"/>
      <c r="B36" s="13"/>
      <c r="F36" s="18" t="s">
        <v>231</v>
      </c>
      <c r="G36" s="17"/>
      <c r="H36" s="13" t="str">
        <f t="shared" si="1"/>
        <v/>
      </c>
      <c r="I36" s="13" t="str">
        <f t="shared" si="5"/>
        <v>一般会計、エネルギー対策特別会計エネルギー需給勘定</v>
      </c>
      <c r="K36" s="13"/>
      <c r="L36" s="13"/>
      <c r="O36" s="13"/>
      <c r="P36" s="13"/>
      <c r="Q36" s="19"/>
      <c r="T36" s="13"/>
      <c r="U36" s="32" t="s">
        <v>605</v>
      </c>
      <c r="Y36" s="32" t="s">
        <v>358</v>
      </c>
      <c r="Z36" s="32" t="s">
        <v>489</v>
      </c>
      <c r="AF36" s="30"/>
      <c r="AK36" s="42" t="str">
        <f t="shared" si="7"/>
        <v>i</v>
      </c>
    </row>
    <row r="37" spans="1:37" ht="13.7" customHeight="1">
      <c r="A37" s="13"/>
      <c r="B37" s="13"/>
      <c r="F37" s="13"/>
      <c r="G37" s="19"/>
      <c r="H37" s="13" t="str">
        <f t="shared" si="1"/>
        <v/>
      </c>
      <c r="I37" s="13" t="str">
        <f t="shared" si="5"/>
        <v>一般会計、エネルギー対策特別会計エネルギー需給勘定</v>
      </c>
      <c r="K37" s="13"/>
      <c r="L37" s="13"/>
      <c r="O37" s="13"/>
      <c r="P37" s="13"/>
      <c r="Q37" s="19"/>
      <c r="T37" s="13"/>
      <c r="U37" s="32"/>
      <c r="Y37" s="32" t="s">
        <v>359</v>
      </c>
      <c r="Z37" s="32" t="s">
        <v>490</v>
      </c>
      <c r="AF37" s="30"/>
      <c r="AK37" s="42" t="str">
        <f t="shared" si="7"/>
        <v>j</v>
      </c>
    </row>
    <row r="38" spans="1:37">
      <c r="A38" s="13"/>
      <c r="B38" s="13"/>
      <c r="F38" s="13"/>
      <c r="G38" s="19"/>
      <c r="K38" s="13"/>
      <c r="L38" s="13"/>
      <c r="O38" s="13"/>
      <c r="P38" s="13"/>
      <c r="Q38" s="19"/>
      <c r="T38" s="13"/>
      <c r="U38" s="32" t="s">
        <v>296</v>
      </c>
      <c r="Y38" s="32" t="s">
        <v>360</v>
      </c>
      <c r="Z38" s="32" t="s">
        <v>491</v>
      </c>
      <c r="AF38" s="30"/>
      <c r="AK38" s="42" t="str">
        <f t="shared" si="7"/>
        <v>k</v>
      </c>
    </row>
    <row r="39" spans="1:37">
      <c r="A39" s="13"/>
      <c r="B39" s="13"/>
      <c r="F39" s="13" t="str">
        <f>I37</f>
        <v>一般会計、エネルギー対策特別会計エネルギー需給勘定</v>
      </c>
      <c r="G39" s="19"/>
      <c r="K39" s="13"/>
      <c r="L39" s="13"/>
      <c r="O39" s="13"/>
      <c r="P39" s="13"/>
      <c r="Q39" s="19"/>
      <c r="T39" s="13"/>
      <c r="U39" s="32" t="s">
        <v>306</v>
      </c>
      <c r="Y39" s="32" t="s">
        <v>361</v>
      </c>
      <c r="Z39" s="32" t="s">
        <v>492</v>
      </c>
      <c r="AF39" s="30"/>
      <c r="AK39" s="42" t="str">
        <f t="shared" si="7"/>
        <v>l</v>
      </c>
    </row>
    <row r="40" spans="1:37">
      <c r="A40" s="13"/>
      <c r="B40" s="13"/>
      <c r="F40" s="13"/>
      <c r="G40" s="19"/>
      <c r="K40" s="13"/>
      <c r="L40" s="13"/>
      <c r="O40" s="13"/>
      <c r="P40" s="13"/>
      <c r="Q40" s="19"/>
      <c r="T40" s="13"/>
      <c r="Y40" s="32" t="s">
        <v>362</v>
      </c>
      <c r="Z40" s="32" t="s">
        <v>493</v>
      </c>
      <c r="AF40" s="30"/>
      <c r="AK40" s="42" t="str">
        <f t="shared" si="7"/>
        <v>m</v>
      </c>
    </row>
    <row r="41" spans="1:37">
      <c r="A41" s="13"/>
      <c r="B41" s="13"/>
      <c r="F41" s="13"/>
      <c r="G41" s="19"/>
      <c r="K41" s="13"/>
      <c r="L41" s="13"/>
      <c r="O41" s="13"/>
      <c r="P41" s="13"/>
      <c r="Q41" s="19"/>
      <c r="T41" s="13"/>
      <c r="Y41" s="32" t="s">
        <v>363</v>
      </c>
      <c r="Z41" s="32" t="s">
        <v>494</v>
      </c>
      <c r="AF41" s="30"/>
      <c r="AK41" s="42" t="str">
        <f t="shared" si="7"/>
        <v>n</v>
      </c>
    </row>
    <row r="42" spans="1:37">
      <c r="A42" s="13"/>
      <c r="B42" s="13"/>
      <c r="F42" s="13"/>
      <c r="G42" s="19"/>
      <c r="K42" s="13"/>
      <c r="L42" s="13"/>
      <c r="O42" s="13"/>
      <c r="P42" s="13"/>
      <c r="Q42" s="19"/>
      <c r="T42" s="13"/>
      <c r="Y42" s="32" t="s">
        <v>364</v>
      </c>
      <c r="Z42" s="32" t="s">
        <v>495</v>
      </c>
      <c r="AF42" s="30"/>
      <c r="AK42" s="42" t="str">
        <f t="shared" si="7"/>
        <v>o</v>
      </c>
    </row>
    <row r="43" spans="1:37">
      <c r="A43" s="13"/>
      <c r="B43" s="13"/>
      <c r="F43" s="13"/>
      <c r="G43" s="19"/>
      <c r="K43" s="13"/>
      <c r="L43" s="13"/>
      <c r="O43" s="13"/>
      <c r="P43" s="13"/>
      <c r="Q43" s="19"/>
      <c r="T43" s="13"/>
      <c r="Y43" s="32" t="s">
        <v>365</v>
      </c>
      <c r="Z43" s="32" t="s">
        <v>496</v>
      </c>
      <c r="AF43" s="30"/>
      <c r="AK43" s="42" t="str">
        <f t="shared" si="7"/>
        <v>p</v>
      </c>
    </row>
    <row r="44" spans="1:37">
      <c r="A44" s="13"/>
      <c r="B44" s="13"/>
      <c r="F44" s="13"/>
      <c r="G44" s="19"/>
      <c r="K44" s="13"/>
      <c r="L44" s="13"/>
      <c r="O44" s="13"/>
      <c r="P44" s="13"/>
      <c r="Q44" s="19"/>
      <c r="T44" s="13"/>
      <c r="Y44" s="32" t="s">
        <v>366</v>
      </c>
      <c r="Z44" s="32" t="s">
        <v>497</v>
      </c>
      <c r="AF44" s="30"/>
      <c r="AK44" s="42" t="str">
        <f t="shared" si="7"/>
        <v>q</v>
      </c>
    </row>
    <row r="45" spans="1:37">
      <c r="A45" s="13"/>
      <c r="B45" s="13"/>
      <c r="F45" s="13"/>
      <c r="G45" s="19"/>
      <c r="K45" s="13"/>
      <c r="L45" s="13"/>
      <c r="O45" s="13"/>
      <c r="P45" s="13"/>
      <c r="Q45" s="19"/>
      <c r="T45" s="13"/>
      <c r="Y45" s="32" t="s">
        <v>367</v>
      </c>
      <c r="Z45" s="32" t="s">
        <v>498</v>
      </c>
      <c r="AF45" s="30"/>
      <c r="AK45" s="42" t="str">
        <f t="shared" si="7"/>
        <v>r</v>
      </c>
    </row>
    <row r="46" spans="1:37">
      <c r="A46" s="13"/>
      <c r="B46" s="13"/>
      <c r="F46" s="13"/>
      <c r="G46" s="19"/>
      <c r="K46" s="13"/>
      <c r="L46" s="13"/>
      <c r="O46" s="13"/>
      <c r="P46" s="13"/>
      <c r="Q46" s="19"/>
      <c r="T46" s="13"/>
      <c r="Y46" s="32" t="s">
        <v>368</v>
      </c>
      <c r="Z46" s="32" t="s">
        <v>499</v>
      </c>
      <c r="AF46" s="30"/>
      <c r="AK46" s="42" t="str">
        <f t="shared" si="7"/>
        <v>s</v>
      </c>
    </row>
    <row r="47" spans="1:37">
      <c r="A47" s="13"/>
      <c r="B47" s="13"/>
      <c r="F47" s="13"/>
      <c r="G47" s="19"/>
      <c r="K47" s="13"/>
      <c r="L47" s="13"/>
      <c r="O47" s="13"/>
      <c r="P47" s="13"/>
      <c r="Q47" s="19"/>
      <c r="T47" s="13"/>
      <c r="Y47" s="32" t="s">
        <v>369</v>
      </c>
      <c r="Z47" s="32" t="s">
        <v>500</v>
      </c>
      <c r="AF47" s="30"/>
      <c r="AK47" s="42" t="str">
        <f t="shared" si="7"/>
        <v>t</v>
      </c>
    </row>
    <row r="48" spans="1:37">
      <c r="A48" s="13"/>
      <c r="B48" s="13"/>
      <c r="F48" s="13"/>
      <c r="G48" s="19"/>
      <c r="K48" s="13"/>
      <c r="L48" s="13"/>
      <c r="O48" s="13"/>
      <c r="P48" s="13"/>
      <c r="Q48" s="19"/>
      <c r="T48" s="13"/>
      <c r="Y48" s="32" t="s">
        <v>370</v>
      </c>
      <c r="Z48" s="32" t="s">
        <v>501</v>
      </c>
      <c r="AF48" s="30"/>
      <c r="AK48" s="42" t="str">
        <f t="shared" si="7"/>
        <v>u</v>
      </c>
    </row>
    <row r="49" spans="1:37">
      <c r="A49" s="13"/>
      <c r="B49" s="13"/>
      <c r="F49" s="13"/>
      <c r="G49" s="19"/>
      <c r="K49" s="13"/>
      <c r="L49" s="13"/>
      <c r="O49" s="13"/>
      <c r="P49" s="13"/>
      <c r="Q49" s="19"/>
      <c r="T49" s="13"/>
      <c r="Y49" s="32" t="s">
        <v>371</v>
      </c>
      <c r="Z49" s="32" t="s">
        <v>502</v>
      </c>
      <c r="AF49" s="30"/>
      <c r="AK49" s="42" t="str">
        <f t="shared" si="7"/>
        <v>v</v>
      </c>
    </row>
    <row r="50" spans="1:37">
      <c r="A50" s="13"/>
      <c r="B50" s="13"/>
      <c r="F50" s="13"/>
      <c r="G50" s="19"/>
      <c r="K50" s="13"/>
      <c r="L50" s="13"/>
      <c r="O50" s="13"/>
      <c r="P50" s="13"/>
      <c r="Q50" s="19"/>
      <c r="T50" s="13"/>
      <c r="Y50" s="32" t="s">
        <v>372</v>
      </c>
      <c r="Z50" s="32" t="s">
        <v>503</v>
      </c>
      <c r="AF50" s="30"/>
    </row>
    <row r="51" spans="1:37">
      <c r="A51" s="13"/>
      <c r="B51" s="13"/>
      <c r="F51" s="13"/>
      <c r="G51" s="19"/>
      <c r="K51" s="13"/>
      <c r="L51" s="13"/>
      <c r="O51" s="13"/>
      <c r="P51" s="13"/>
      <c r="Q51" s="19"/>
      <c r="T51" s="13"/>
      <c r="Y51" s="32" t="s">
        <v>373</v>
      </c>
      <c r="Z51" s="32" t="s">
        <v>504</v>
      </c>
      <c r="AF51" s="30"/>
    </row>
    <row r="52" spans="1:37">
      <c r="A52" s="13"/>
      <c r="B52" s="13"/>
      <c r="F52" s="13"/>
      <c r="G52" s="19"/>
      <c r="K52" s="13"/>
      <c r="L52" s="13"/>
      <c r="O52" s="13"/>
      <c r="P52" s="13"/>
      <c r="Q52" s="19"/>
      <c r="T52" s="13"/>
      <c r="Y52" s="32" t="s">
        <v>374</v>
      </c>
      <c r="Z52" s="32" t="s">
        <v>505</v>
      </c>
      <c r="AF52" s="30"/>
    </row>
    <row r="53" spans="1:37">
      <c r="A53" s="13"/>
      <c r="B53" s="13"/>
      <c r="F53" s="13"/>
      <c r="G53" s="19"/>
      <c r="K53" s="13"/>
      <c r="L53" s="13"/>
      <c r="O53" s="13"/>
      <c r="P53" s="13"/>
      <c r="Q53" s="19"/>
      <c r="T53" s="13"/>
      <c r="Y53" s="32" t="s">
        <v>375</v>
      </c>
      <c r="Z53" s="32" t="s">
        <v>506</v>
      </c>
      <c r="AF53" s="30"/>
    </row>
    <row r="54" spans="1:37">
      <c r="A54" s="13"/>
      <c r="B54" s="13"/>
      <c r="F54" s="13"/>
      <c r="G54" s="19"/>
      <c r="K54" s="13"/>
      <c r="L54" s="13"/>
      <c r="O54" s="13"/>
      <c r="P54" s="20"/>
      <c r="Q54" s="19"/>
      <c r="T54" s="13"/>
      <c r="Y54" s="32" t="s">
        <v>376</v>
      </c>
      <c r="Z54" s="32" t="s">
        <v>507</v>
      </c>
      <c r="AF54" s="30"/>
    </row>
    <row r="55" spans="1:37">
      <c r="A55" s="13"/>
      <c r="B55" s="13"/>
      <c r="F55" s="13"/>
      <c r="G55" s="19"/>
      <c r="K55" s="13"/>
      <c r="L55" s="13"/>
      <c r="O55" s="13"/>
      <c r="P55" s="13"/>
      <c r="Q55" s="19"/>
      <c r="T55" s="13"/>
      <c r="Y55" s="32" t="s">
        <v>377</v>
      </c>
      <c r="Z55" s="32" t="s">
        <v>508</v>
      </c>
      <c r="AF55" s="30"/>
    </row>
    <row r="56" spans="1:37">
      <c r="A56" s="13"/>
      <c r="B56" s="13"/>
      <c r="F56" s="13"/>
      <c r="G56" s="19"/>
      <c r="K56" s="13"/>
      <c r="L56" s="13"/>
      <c r="O56" s="13"/>
      <c r="P56" s="13"/>
      <c r="Q56" s="19"/>
      <c r="T56" s="13"/>
      <c r="Y56" s="32" t="s">
        <v>378</v>
      </c>
      <c r="Z56" s="32" t="s">
        <v>509</v>
      </c>
      <c r="AF56" s="30"/>
    </row>
    <row r="57" spans="1:37">
      <c r="A57" s="13"/>
      <c r="B57" s="13"/>
      <c r="F57" s="13"/>
      <c r="G57" s="19"/>
      <c r="K57" s="13"/>
      <c r="L57" s="13"/>
      <c r="O57" s="13"/>
      <c r="P57" s="13"/>
      <c r="Q57" s="19"/>
      <c r="T57" s="13"/>
      <c r="Y57" s="32" t="s">
        <v>379</v>
      </c>
      <c r="Z57" s="32" t="s">
        <v>510</v>
      </c>
      <c r="AF57" s="30"/>
    </row>
    <row r="58" spans="1:37">
      <c r="A58" s="13"/>
      <c r="B58" s="13"/>
      <c r="F58" s="13"/>
      <c r="G58" s="19"/>
      <c r="K58" s="13"/>
      <c r="L58" s="13"/>
      <c r="O58" s="13"/>
      <c r="P58" s="13"/>
      <c r="Q58" s="19"/>
      <c r="T58" s="13"/>
      <c r="Y58" s="32" t="s">
        <v>380</v>
      </c>
      <c r="Z58" s="32" t="s">
        <v>511</v>
      </c>
      <c r="AF58" s="30"/>
    </row>
    <row r="59" spans="1:37">
      <c r="A59" s="13"/>
      <c r="B59" s="13"/>
      <c r="F59" s="13"/>
      <c r="G59" s="19"/>
      <c r="K59" s="13"/>
      <c r="L59" s="13"/>
      <c r="O59" s="13"/>
      <c r="P59" s="13"/>
      <c r="Q59" s="19"/>
      <c r="T59" s="13"/>
      <c r="Y59" s="32" t="s">
        <v>381</v>
      </c>
      <c r="Z59" s="32" t="s">
        <v>512</v>
      </c>
      <c r="AF59" s="30"/>
    </row>
    <row r="60" spans="1:37">
      <c r="A60" s="13"/>
      <c r="B60" s="13"/>
      <c r="F60" s="13"/>
      <c r="G60" s="19"/>
      <c r="K60" s="13"/>
      <c r="L60" s="13"/>
      <c r="O60" s="13"/>
      <c r="P60" s="13"/>
      <c r="Q60" s="19"/>
      <c r="T60" s="13"/>
      <c r="Y60" s="32" t="s">
        <v>382</v>
      </c>
      <c r="Z60" s="32" t="s">
        <v>513</v>
      </c>
      <c r="AF60" s="30"/>
    </row>
    <row r="61" spans="1:37">
      <c r="A61" s="13"/>
      <c r="B61" s="13"/>
      <c r="F61" s="13"/>
      <c r="G61" s="19"/>
      <c r="K61" s="13"/>
      <c r="L61" s="13"/>
      <c r="O61" s="13"/>
      <c r="P61" s="13"/>
      <c r="Q61" s="19"/>
      <c r="T61" s="13"/>
      <c r="Y61" s="32" t="s">
        <v>383</v>
      </c>
      <c r="Z61" s="32" t="s">
        <v>514</v>
      </c>
      <c r="AF61" s="30"/>
    </row>
    <row r="62" spans="1:37">
      <c r="A62" s="13"/>
      <c r="B62" s="13"/>
      <c r="F62" s="13"/>
      <c r="G62" s="19"/>
      <c r="K62" s="13"/>
      <c r="L62" s="13"/>
      <c r="O62" s="13"/>
      <c r="P62" s="13"/>
      <c r="Q62" s="19"/>
      <c r="T62" s="13"/>
      <c r="Y62" s="32" t="s">
        <v>384</v>
      </c>
      <c r="Z62" s="32" t="s">
        <v>515</v>
      </c>
      <c r="AF62" s="30"/>
    </row>
    <row r="63" spans="1:37">
      <c r="A63" s="13"/>
      <c r="B63" s="13"/>
      <c r="F63" s="13"/>
      <c r="G63" s="19"/>
      <c r="K63" s="13"/>
      <c r="L63" s="13"/>
      <c r="O63" s="13"/>
      <c r="P63" s="13"/>
      <c r="Q63" s="19"/>
      <c r="T63" s="13"/>
      <c r="Y63" s="32" t="s">
        <v>385</v>
      </c>
      <c r="Z63" s="32" t="s">
        <v>516</v>
      </c>
      <c r="AF63" s="30"/>
    </row>
    <row r="64" spans="1:37">
      <c r="A64" s="13"/>
      <c r="B64" s="13"/>
      <c r="F64" s="13"/>
      <c r="G64" s="19"/>
      <c r="K64" s="13"/>
      <c r="L64" s="13"/>
      <c r="O64" s="13"/>
      <c r="P64" s="13"/>
      <c r="Q64" s="19"/>
      <c r="T64" s="13"/>
      <c r="Y64" s="32" t="s">
        <v>386</v>
      </c>
      <c r="Z64" s="32" t="s">
        <v>517</v>
      </c>
      <c r="AF64" s="30"/>
    </row>
    <row r="65" spans="1:32">
      <c r="A65" s="13"/>
      <c r="B65" s="13"/>
      <c r="F65" s="13"/>
      <c r="G65" s="19"/>
      <c r="K65" s="13"/>
      <c r="L65" s="13"/>
      <c r="O65" s="13"/>
      <c r="P65" s="13"/>
      <c r="Q65" s="19"/>
      <c r="T65" s="13"/>
      <c r="Y65" s="32" t="s">
        <v>387</v>
      </c>
      <c r="Z65" s="32" t="s">
        <v>518</v>
      </c>
      <c r="AF65" s="30"/>
    </row>
    <row r="66" spans="1:32">
      <c r="A66" s="13"/>
      <c r="B66" s="13"/>
      <c r="F66" s="13"/>
      <c r="G66" s="19"/>
      <c r="K66" s="13"/>
      <c r="L66" s="13"/>
      <c r="O66" s="13"/>
      <c r="P66" s="13"/>
      <c r="Q66" s="19"/>
      <c r="T66" s="13"/>
      <c r="Y66" s="32" t="s">
        <v>70</v>
      </c>
      <c r="Z66" s="32" t="s">
        <v>519</v>
      </c>
      <c r="AF66" s="30"/>
    </row>
    <row r="67" spans="1:32">
      <c r="A67" s="13"/>
      <c r="B67" s="13"/>
      <c r="F67" s="13"/>
      <c r="G67" s="19"/>
      <c r="K67" s="13"/>
      <c r="L67" s="13"/>
      <c r="O67" s="13"/>
      <c r="P67" s="13"/>
      <c r="Q67" s="19"/>
      <c r="T67" s="13"/>
      <c r="Y67" s="32" t="s">
        <v>388</v>
      </c>
      <c r="Z67" s="32" t="s">
        <v>520</v>
      </c>
      <c r="AF67" s="30"/>
    </row>
    <row r="68" spans="1:32">
      <c r="A68" s="13"/>
      <c r="B68" s="13"/>
      <c r="F68" s="13"/>
      <c r="G68" s="19"/>
      <c r="K68" s="13"/>
      <c r="L68" s="13"/>
      <c r="O68" s="13"/>
      <c r="P68" s="13"/>
      <c r="Q68" s="19"/>
      <c r="T68" s="13"/>
      <c r="Y68" s="32" t="s">
        <v>389</v>
      </c>
      <c r="Z68" s="32" t="s">
        <v>521</v>
      </c>
      <c r="AF68" s="30"/>
    </row>
    <row r="69" spans="1:32">
      <c r="A69" s="13"/>
      <c r="B69" s="13"/>
      <c r="F69" s="13"/>
      <c r="G69" s="19"/>
      <c r="K69" s="13"/>
      <c r="L69" s="13"/>
      <c r="O69" s="13"/>
      <c r="P69" s="13"/>
      <c r="Q69" s="19"/>
      <c r="T69" s="13"/>
      <c r="Y69" s="32" t="s">
        <v>390</v>
      </c>
      <c r="Z69" s="32" t="s">
        <v>522</v>
      </c>
      <c r="AF69" s="30"/>
    </row>
    <row r="70" spans="1:32">
      <c r="A70" s="13"/>
      <c r="B70" s="13"/>
      <c r="Y70" s="32" t="s">
        <v>391</v>
      </c>
      <c r="Z70" s="32" t="s">
        <v>523</v>
      </c>
    </row>
    <row r="71" spans="1:32">
      <c r="Y71" s="32" t="s">
        <v>392</v>
      </c>
      <c r="Z71" s="32" t="s">
        <v>524</v>
      </c>
    </row>
    <row r="72" spans="1:32">
      <c r="Y72" s="32" t="s">
        <v>393</v>
      </c>
      <c r="Z72" s="32" t="s">
        <v>525</v>
      </c>
    </row>
    <row r="73" spans="1:32">
      <c r="Y73" s="32" t="s">
        <v>394</v>
      </c>
      <c r="Z73" s="32" t="s">
        <v>526</v>
      </c>
    </row>
    <row r="74" spans="1:32">
      <c r="Y74" s="32" t="s">
        <v>395</v>
      </c>
      <c r="Z74" s="32" t="s">
        <v>527</v>
      </c>
    </row>
    <row r="75" spans="1:32">
      <c r="Y75" s="32" t="s">
        <v>396</v>
      </c>
      <c r="Z75" s="32" t="s">
        <v>528</v>
      </c>
    </row>
    <row r="76" spans="1:32">
      <c r="Y76" s="32" t="s">
        <v>397</v>
      </c>
      <c r="Z76" s="32" t="s">
        <v>529</v>
      </c>
    </row>
    <row r="77" spans="1:32">
      <c r="Y77" s="32" t="s">
        <v>398</v>
      </c>
      <c r="Z77" s="32" t="s">
        <v>530</v>
      </c>
    </row>
    <row r="78" spans="1:32">
      <c r="Y78" s="32" t="s">
        <v>399</v>
      </c>
      <c r="Z78" s="32" t="s">
        <v>531</v>
      </c>
    </row>
    <row r="79" spans="1:32">
      <c r="Y79" s="32" t="s">
        <v>400</v>
      </c>
      <c r="Z79" s="32" t="s">
        <v>532</v>
      </c>
    </row>
    <row r="80" spans="1:32">
      <c r="Y80" s="32" t="s">
        <v>401</v>
      </c>
      <c r="Z80" s="32" t="s">
        <v>533</v>
      </c>
    </row>
    <row r="81" spans="25:26">
      <c r="Y81" s="32" t="s">
        <v>402</v>
      </c>
      <c r="Z81" s="32" t="s">
        <v>534</v>
      </c>
    </row>
    <row r="82" spans="25:26">
      <c r="Y82" s="32" t="s">
        <v>403</v>
      </c>
      <c r="Z82" s="32" t="s">
        <v>535</v>
      </c>
    </row>
    <row r="83" spans="25:26">
      <c r="Y83" s="32" t="s">
        <v>404</v>
      </c>
      <c r="Z83" s="32" t="s">
        <v>536</v>
      </c>
    </row>
    <row r="84" spans="25:26">
      <c r="Y84" s="32" t="s">
        <v>405</v>
      </c>
      <c r="Z84" s="32" t="s">
        <v>537</v>
      </c>
    </row>
    <row r="85" spans="25:26">
      <c r="Y85" s="32" t="s">
        <v>406</v>
      </c>
      <c r="Z85" s="32" t="s">
        <v>538</v>
      </c>
    </row>
    <row r="86" spans="25:26">
      <c r="Y86" s="32" t="s">
        <v>407</v>
      </c>
      <c r="Z86" s="32" t="s">
        <v>539</v>
      </c>
    </row>
    <row r="87" spans="25:26">
      <c r="Y87" s="32" t="s">
        <v>408</v>
      </c>
      <c r="Z87" s="32" t="s">
        <v>540</v>
      </c>
    </row>
    <row r="88" spans="25:26">
      <c r="Y88" s="32" t="s">
        <v>409</v>
      </c>
      <c r="Z88" s="32" t="s">
        <v>541</v>
      </c>
    </row>
    <row r="89" spans="25:26">
      <c r="Y89" s="32" t="s">
        <v>410</v>
      </c>
      <c r="Z89" s="32" t="s">
        <v>542</v>
      </c>
    </row>
    <row r="90" spans="25:26">
      <c r="Y90" s="32" t="s">
        <v>411</v>
      </c>
      <c r="Z90" s="32" t="s">
        <v>543</v>
      </c>
    </row>
    <row r="91" spans="25:26">
      <c r="Y91" s="32" t="s">
        <v>412</v>
      </c>
      <c r="Z91" s="32" t="s">
        <v>544</v>
      </c>
    </row>
    <row r="92" spans="25:26">
      <c r="Y92" s="32" t="s">
        <v>413</v>
      </c>
      <c r="Z92" s="32" t="s">
        <v>545</v>
      </c>
    </row>
    <row r="93" spans="25:26">
      <c r="Y93" s="32" t="s">
        <v>414</v>
      </c>
      <c r="Z93" s="32" t="s">
        <v>546</v>
      </c>
    </row>
    <row r="94" spans="25:26">
      <c r="Y94" s="32" t="s">
        <v>415</v>
      </c>
      <c r="Z94" s="32" t="s">
        <v>547</v>
      </c>
    </row>
    <row r="95" spans="25:26">
      <c r="Y95" s="32" t="s">
        <v>416</v>
      </c>
      <c r="Z95" s="32" t="s">
        <v>548</v>
      </c>
    </row>
    <row r="96" spans="25:26">
      <c r="Y96" s="32" t="s">
        <v>318</v>
      </c>
      <c r="Z96" s="32" t="s">
        <v>549</v>
      </c>
    </row>
    <row r="97" spans="25:26">
      <c r="Y97" s="32" t="s">
        <v>417</v>
      </c>
      <c r="Z97" s="32" t="s">
        <v>550</v>
      </c>
    </row>
    <row r="98" spans="25:26">
      <c r="Y98" s="32" t="s">
        <v>418</v>
      </c>
      <c r="Z98" s="32" t="s">
        <v>551</v>
      </c>
    </row>
    <row r="99" spans="25:26">
      <c r="Y99" s="32" t="s">
        <v>448</v>
      </c>
      <c r="Z99" s="32" t="s">
        <v>552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徹</dc:creator>
  <cp:lastPrinted>2021-06-29T05:23:53Z</cp:lastPrinted>
  <dcterms:created xsi:type="dcterms:W3CDTF">2012-03-13T00:50:25Z</dcterms:created>
  <dcterms:modified xsi:type="dcterms:W3CDTF">2021-08-25T13:30:52Z</dcterms:modified>
</cp:coreProperties>
</file>