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71　気候技術センター・ネットワーク(CTCN)を活用した脱炭素技術の移転支援\"/>
    </mc:Choice>
  </mc:AlternateContent>
  <bookViews>
    <workbookView xWindow="5112" yWindow="-120" windowWidth="27996" windowHeight="16440"/>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<sst xmlns="http://schemas.openxmlformats.org/spreadsheetml/2006/main" count="2376" uniqueCount="710">
  <si>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</si>
  <si>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</si>
  <si>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</si>
  <si>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</si>
  <si>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</si>
  <si>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</si>
  <si>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</si>
  <si>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</si>
  <si>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</si>
  <si>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</si>
  <si>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</si>
  <si>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</si>
  <si>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</si>
  <si>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</si>
  <si>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</si>
  <si>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</si>
  <si>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</si>
  <si>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</si>
  <si>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</si>
  <si>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</si>
  <si>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</si>
  <si>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</si>
  <si>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</si>
  <si>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</si>
  <si>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</si>
  <si>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</si>
  <si>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</si>
  <si>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</si>
  <si>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</si>
  <si>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</si>
  <si>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</si>
  <si>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</si>
  <si>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</si>
  <si>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</si>
  <si>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</si>
  <si>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</si>
  <si>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</si>
  <si>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</si>
  <si>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</si>
  <si>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</si>
  <si>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</si>
  <si>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</si>
  <si>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</si>
  <si>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</si>
  <si>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</si>
  <si>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</si>
  <si>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</si>
  <si>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</si>
  <si>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</si>
  <si>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</si>
  <si>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</si>
  <si>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</si>
  <si>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</si>
  <si>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</si>
  <si>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</si>
  <si>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</si>
  <si>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</si>
  <si>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</si>
  <si>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</si>
  <si>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</si>
  <si>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</si>
  <si>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</si>
  <si>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</si>
  <si>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</si>
  <si>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</si>
  <si>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</si>
  <si>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</si>
  <si>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</si>
  <si>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</si>
  <si>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</si>
  <si>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</si>
  <si>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</si>
  <si>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</si>
  <si>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</si>
  <si>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</si>
  <si>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</si>
  <si>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</si>
  <si>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</si>
  <si>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</si>
  <si>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</si>
  <si>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</si>
  <si>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</si>
  <si>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</si>
  <si>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</si>
  <si>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</si>
  <si>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</si>
  <si>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</si>
  <si>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</si>
  <si>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</si>
  <si>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</si>
  <si>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</si>
  <si>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</si>
  <si>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</si>
  <si>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</si>
  <si>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</si>
  <si>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</si>
  <si>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</si>
  <si>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</si>
  <si>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</si>
  <si>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</si>
  <si>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</si>
  <si>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</si>
  <si>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</si>
  <si>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</si>
  <si>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</si>
  <si>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</si>
  <si>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</si>
  <si>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</si>
  <si>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</si>
  <si>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</si>
  <si>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</si>
  <si>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</si>
  <si>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</si>
  <si>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</si>
  <si>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</si>
  <si>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</si>
  <si>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</si>
  <si>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</si>
  <si>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</si>
  <si>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</si>
  <si>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</si>
  <si>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</si>
  <si>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</si>
  <si>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</si>
  <si>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</si>
  <si>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</si>
  <si>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</si>
  <si>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</si>
  <si>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</si>
  <si>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</si>
  <si>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</si>
  <si>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</si>
  <si>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</si>
  <si>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</si>
  <si>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</si>
  <si>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</si>
  <si>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</si>
  <si>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</si>
  <si>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</si>
  <si>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</si>
  <si>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</si>
  <si>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</si>
  <si>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</si>
  <si>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</si>
  <si>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</si>
  <si>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</si>
  <si>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</si>
  <si>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</si>
  <si>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</si>
  <si>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</si>
  <si>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</si>
  <si>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</si>
  <si>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</si>
  <si>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</si>
  <si>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</si>
  <si>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</si>
  <si>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</si>
  <si>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</si>
  <si>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</si>
  <si>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</si>
  <si>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</si>
  <si>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</si>
  <si>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</si>
  <si>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</si>
  <si>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</si>
  <si>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</si>
  <si>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</si>
  <si>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</si>
  <si>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</si>
  <si>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</si>
  <si>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</si>
  <si>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</si>
  <si>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</si>
  <si>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</si>
  <si>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</si>
  <si>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</si>
  <si>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</si>
  <si>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</si>
  <si>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</si>
  <si>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</si>
  <si>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</si>
  <si>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</si>
  <si>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</si>
  <si>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</si>
  <si>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</si>
  <si>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</si>
  <si>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</si>
  <si>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</si>
  <si>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</si>
  <si>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</si>
  <si>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</si>
  <si>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</si>
  <si>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</si>
  <si>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</si>
  <si>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</si>
  <si>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</si>
  <si>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</si>
  <si>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</si>
  <si>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</si>
  <si>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</si>
  <si>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</si>
  <si>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</si>
  <si>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</si>
  <si>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</si>
  <si>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</si>
  <si>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</si>
  <si>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</si>
  <si>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</si>
  <si>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</si>
  <si>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</si>
  <si>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</si>
  <si>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</si>
  <si>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</si>
  <si>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</si>
  <si>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</si>
  <si>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</si>
  <si>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</si>
  <si>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</si>
  <si>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</si>
  <si>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</si>
  <si>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</si>
  <si>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</si>
  <si>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</si>
  <si>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</si>
  <si>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</si>
  <si>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</si>
  <si>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</si>
  <si>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</si>
  <si>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</si>
  <si>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</si>
  <si>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</si>
  <si>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</si>
  <si>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</si>
  <si>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</si>
  <si>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</si>
  <si>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</si>
  <si>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</si>
  <si>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</si>
  <si>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</si>
  <si>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</si>
  <si>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</si>
  <si>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</si>
  <si>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</si>
  <si>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</si>
  <si>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</si>
  <si>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</si>
  <si>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</si>
  <si>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</si>
  <si>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</si>
  <si>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</si>
  <si>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</si>
  <si>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</si>
  <si>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</si>
  <si>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</si>
  <si>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</si>
  <si>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</si>
  <si>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</si>
  <si>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</si>
  <si>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</si>
  <si>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</si>
  <si>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</si>
  <si>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</si>
  <si>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</si>
  <si>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</si>
  <si>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</si>
  <si>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</si>
  <si>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</si>
  <si>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</si>
  <si>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</si>
  <si>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</si>
  <si>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</si>
  <si>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</si>
  <si>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</si>
  <si>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</si>
  <si>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</si>
  <si>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</si>
  <si>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</si>
  <si>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</si>
  <si>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</si>
  <si>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</si>
  <si>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</si>
  <si>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</si>
  <si>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</si>
  <si>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</si>
  <si>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</si>
  <si>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</si>
  <si>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</si>
  <si>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</si>
  <si>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</si>
  <si>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</si>
  <si>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</si>
  <si>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</si>
  <si>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</si>
  <si>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</si>
  <si>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</si>
  <si>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</si>
  <si>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</si>
  <si>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</si>
  <si>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</si>
  <si>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</si>
  <si>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</si>
  <si>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</si>
  <si>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</si>
  <si>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</si>
  <si>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</si>
  <si>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</si>
  <si>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</si>
  <si>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</si>
  <si>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</si>
  <si>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</si>
  <si>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</si>
  <si>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</si>
  <si>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</si>
  <si>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</si>
  <si>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</si>
  <si>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</si>
  <si>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</si>
  <si>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</si>
  <si>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</si>
  <si>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</si>
  <si>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</si>
  <si>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</si>
  <si>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</si>
  <si>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</si>
  <si>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</si>
  <si>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</si>
  <si>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</si>
  <si>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</si>
  <si>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</si>
  <si>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</si>
  <si>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</si>
  <si>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</si>
  <si>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</si>
  <si>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</si>
  <si>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</si>
  <si>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</si>
  <si>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</si>
  <si>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</si>
  <si>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</si>
  <si>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</si>
  <si>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</si>
  <si>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</si>
  <si>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</si>
  <si>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</si>
  <si>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</si>
  <si>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</si>
  <si>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</si>
  <si>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</si>
  <si>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</si>
  <si>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</si>
  <si>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</si>
  <si>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</si>
  <si>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</si>
  <si>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</si>
  <si>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</si>
  <si>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</si>
  <si>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</si>
  <si>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</si>
  <si>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</si>
  <si>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</si>
  <si>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</si>
  <si>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</si>
  <si>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</si>
  <si>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</si>
  <si>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</si>
  <si>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</si>
  <si>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</si>
  <si>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</si>
  <si>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</si>
  <si>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</si>
  <si>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</si>
  <si>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</si>
  <si>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</si>
  <si>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</si>
  <si>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</si>
  <si>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</si>
  <si>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</si>
  <si>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</si>
  <si>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</si>
  <si>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</si>
  <si>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</si>
  <si>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</si>
  <si>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</si>
  <si>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</si>
  <si>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</si>
  <si>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</si>
  <si>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</si>
  <si>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</si>
  <si>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</si>
  <si>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</si>
  <si>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</si>
  <si>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</si>
  <si>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</si>
  <si>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</si>
  <si>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</si>
  <si>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</si>
  <si>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</si>
  <si>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</si>
  <si>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</si>
  <si>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</si>
  <si>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</si>
  <si>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</si>
  <si>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</si>
  <si>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</si>
  <si>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</si>
  <si>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</si>
  <si>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</si>
  <si>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</si>
  <si>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</si>
  <si>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</si>
  <si>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</si>
  <si>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</si>
  <si>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</si>
  <si>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</si>
  <si>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</si>
  <si>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</si>
  <si>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</si>
  <si>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</si>
  <si>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</si>
  <si>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</si>
  <si>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</si>
  <si>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</si>
  <si>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</si>
  <si>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</si>
  <si>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</si>
  <si>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</si>
  <si>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</si>
  <si>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</si>
  <si>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</si>
  <si>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</si>
  <si>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</si>
  <si>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</si>
  <si>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</si>
  <si>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</si>
  <si>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</si>
  <si>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</si>
  <si>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</si>
  <si>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</si>
  <si>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</si>
  <si>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</si>
  <si>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</si>
  <si>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</si>
  <si>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</si>
  <si>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</si>
  <si>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</si>
  <si>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</si>
  <si>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</si>
  <si>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</si>
  <si>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</si>
  <si>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</si>
  <si>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</si>
  <si>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</si>
  <si>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</si>
  <si>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</si>
  <si>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</si>
  <si>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</si>
  <si>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</si>
  <si>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</si>
  <si>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</si>
  <si>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</si>
  <si>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</si>
  <si>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</si>
  <si>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</si>
  <si>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</si>
  <si>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</si>
  <si>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</si>
  <si>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</si>
  <si>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</si>
  <si>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</si>
  <si>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</si>
  <si>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</si>
  <si>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</si>
  <si>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</si>
  <si>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</si>
  <si>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</si>
  <si>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</si>
  <si>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</si>
  <si>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</si>
  <si>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</si>
  <si>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</si>
  <si>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</si>
  <si>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</si>
  <si>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</si>
  <si>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</si>
  <si>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</si>
  <si>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</si>
  <si>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</si>
  <si>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</si>
  <si>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</si>
  <si>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</si>
  <si>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</si>
  <si>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</si>
  <si>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</si>
  <si>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</si>
  <si>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</si>
  <si>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</si>
  <si>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</si>
  <si>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</si>
  <si>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</si>
  <si>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</si>
  <si>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</si>
  <si>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</si>
  <si>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</si>
  <si>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</si>
  <si>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</si>
  <si>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</si>
  <si>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</si>
  <si>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</si>
  <si>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</si>
  <si>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</si>
  <si>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</si>
  <si>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</si>
  <si>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</si>
  <si>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</si>
  <si>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</si>
  <si>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</si>
  <si>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</si>
  <si>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</si>
  <si>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</si>
  <si>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</si>
  <si>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</si>
  <si>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</si>
  <si>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</si>
  <si>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</si>
  <si>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</si>
  <si>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</si>
  <si>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</si>
  <si>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</si>
  <si>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</si>
  <si>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</si>
  <si>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</si>
  <si>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</si>
  <si>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</si>
  <si>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</si>
  <si>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</si>
  <si>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</si>
  <si>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</si>
  <si>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</si>
  <si>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</si>
  <si>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</si>
  <si>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</si>
  <si>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</si>
  <si>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</si>
  <si>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</si>
  <si>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</si>
  <si>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</si>
  <si>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</si>
  <si>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</si>
  <si>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</si>
  <si>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</si>
  <si>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</si>
  <si>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</si>
  <si>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</si>
  <si>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</si>
  <si>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</si>
  <si>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</si>
  <si>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</si>
  <si>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</si>
  <si>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</si>
  <si>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</si>
  <si>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</si>
  <si>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</si>
  <si>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</si>
  <si>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</si>
  <si>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</si>
  <si>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</si>
  <si>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</si>
  <si>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</si>
  <si>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</si>
  <si>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</si>
  <si>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</si>
  <si>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</si>
  <si>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</si>
  <si>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</si>
  <si>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</si>
  <si>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</si>
  <si>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</si>
  <si>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</si>
  <si>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</si>
  <si>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</si>
  <si>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</si>
  <si>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</si>
  <si>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</si>
  <si>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</si>
  <si>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</si>
  <si>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</si>
  <si>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</si>
  <si>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</si>
  <si>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</si>
  <si>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</si>
  <si>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</si>
  <si>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</si>
  <si>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</si>
  <si>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</si>
  <si>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</si>
  <si>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</si>
  <si>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</si>
  <si>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</si>
  <si>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</si>
  <si>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</si>
  <si>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</si>
  <si>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</si>
  <si>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</si>
  <si>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</si>
  <si>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</si>
  <si>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</si>
  <si>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</si>
  <si>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</si>
  <si>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</si>
  <si>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</si>
  <si>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</si>
  <si>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</si>
  <si>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</si>
  <si>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</si>
  <si>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</si>
  <si>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</si>
  <si>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</si>
  <si>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</si>
  <si>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</si>
  <si>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</si>
  <si>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</si>
  <si>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</si>
  <si>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</si>
  <si>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</si>
  <si>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</si>
  <si>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</si>
  <si>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</si>
  <si>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</si>
  <si>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</si>
  <si>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</si>
  <si>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</si>
  <si>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平成26年度</t>
  </si>
  <si>
    <t>国際地球温暖化対策担当参事官室</t>
  </si>
  <si>
    <t>特別会計に関する法律85条第3項第2号
特別会計に関する法律施行令第50条第9項第3号</t>
  </si>
  <si>
    <t>国際連合気候変動枠組条約
地球温暖化対策計画（平成28年5月13日閣議決定）</t>
  </si>
  <si>
    <t>-</t>
  </si>
  <si>
    <t>国際エネルギー機関等拠出金</t>
  </si>
  <si>
    <t>本事業を通じ、途上国からCTCNへの支援要請がされ、CTCNから支援されることで低炭素技術が移転・普及されることを目標とする。</t>
  </si>
  <si>
    <t>CTCNの支援実施件数
※事業終了年度未定のため、目標最終年度は設定できず。</t>
  </si>
  <si>
    <t>実施件数</t>
  </si>
  <si>
    <t>専門職員数</t>
  </si>
  <si>
    <t>日本再興戦略</t>
  </si>
  <si>
    <t>本事業は、地球温暖化対策関係予算において【D.基盤的施策など】に分類されており、我が国の温室効果ガスの排出削減等に直接的な効果をもたないものであるため、地球温暖化対策に係る横断的指標は設定できない。</t>
  </si>
  <si>
    <t>途上国からCTCNへの支援要請を受けて行った審査件数</t>
  </si>
  <si>
    <t>件</t>
  </si>
  <si>
    <t>ワークショップ開催回数</t>
  </si>
  <si>
    <t>回</t>
  </si>
  <si>
    <t>本事業を通じた支援実施件数に対するコスト
執行額　／　支援件数</t>
    <phoneticPr fontId="5"/>
  </si>
  <si>
    <t>百万円</t>
  </si>
  <si>
    <t>百万円/件</t>
    <phoneticPr fontId="5"/>
  </si>
  <si>
    <t>84/37</t>
  </si>
  <si>
    <t>79/37</t>
  </si>
  <si>
    <t>／　</t>
    <phoneticPr fontId="5"/>
  </si>
  <si>
    <t>　　/</t>
    <phoneticPr fontId="5"/>
  </si>
  <si>
    <t>　　/</t>
    <phoneticPr fontId="5"/>
  </si>
  <si>
    <t>ｰ</t>
    <phoneticPr fontId="5"/>
  </si>
  <si>
    <t>1.地球温暖化対策の推進</t>
  </si>
  <si>
    <t>JCM署名国数</t>
  </si>
  <si>
    <t>国数</t>
  </si>
  <si>
    <t>経済産業省</t>
  </si>
  <si>
    <t>国連気候変動枠組条約拠出金</t>
  </si>
  <si>
    <t>新26-0028</t>
  </si>
  <si>
    <t>0024</t>
  </si>
  <si>
    <t>0077</t>
  </si>
  <si>
    <t>0074</t>
  </si>
  <si>
    <t>0089</t>
  </si>
  <si>
    <t>0085</t>
  </si>
  <si>
    <t>○</t>
  </si>
  <si>
    <t>-</t>
    <phoneticPr fontId="5"/>
  </si>
  <si>
    <t>CTCNウェブサイト　Request visualizations　（https://www.ctc-n.org/technical-assistance/request-visualizations）</t>
    <phoneticPr fontId="5"/>
  </si>
  <si>
    <t>51/43</t>
    <phoneticPr fontId="5"/>
  </si>
  <si>
    <t>国際機関への拠出による貢献であり、国が一括して行うべきものである。</t>
    <phoneticPr fontId="5"/>
  </si>
  <si>
    <t>パリ協定の本格実施に伴い、途上国自身がNDC（削減目標）を提出し、温室効果ガス排出削減に取り組む必要がある中で、UNFCCCの下に設立された技術メカニズムであるCTCNを通じて途上国における技術の開発と移転の促進と日本の優れた技術の海外展開促進に同時に貢献できる仕組みであり、優先度が高い。</t>
    <rPh sb="2" eb="4">
      <t>キョウテイ</t>
    </rPh>
    <rPh sb="5" eb="7">
      <t>ホンカク</t>
    </rPh>
    <rPh sb="7" eb="9">
      <t>ジッシ</t>
    </rPh>
    <rPh sb="10" eb="11">
      <t>トモナ</t>
    </rPh>
    <rPh sb="13" eb="16">
      <t>トジョウコク</t>
    </rPh>
    <rPh sb="16" eb="18">
      <t>ジシン</t>
    </rPh>
    <rPh sb="23" eb="25">
      <t>サクゲン</t>
    </rPh>
    <rPh sb="25" eb="27">
      <t>モクヒョウ</t>
    </rPh>
    <rPh sb="29" eb="31">
      <t>テイシュツ</t>
    </rPh>
    <rPh sb="33" eb="35">
      <t>オンシツ</t>
    </rPh>
    <rPh sb="35" eb="37">
      <t>コウカ</t>
    </rPh>
    <rPh sb="39" eb="41">
      <t>ハイシュツ</t>
    </rPh>
    <rPh sb="41" eb="43">
      <t>サクゲン</t>
    </rPh>
    <rPh sb="44" eb="45">
      <t>ト</t>
    </rPh>
    <rPh sb="46" eb="47">
      <t>ク</t>
    </rPh>
    <rPh sb="48" eb="50">
      <t>ヒツヨウ</t>
    </rPh>
    <rPh sb="53" eb="54">
      <t>ナカ</t>
    </rPh>
    <rPh sb="63" eb="64">
      <t>モト</t>
    </rPh>
    <rPh sb="65" eb="67">
      <t>セツリツ</t>
    </rPh>
    <rPh sb="70" eb="72">
      <t>ギジュツ</t>
    </rPh>
    <rPh sb="85" eb="86">
      <t>ツウ</t>
    </rPh>
    <rPh sb="88" eb="91">
      <t>トジョウコク</t>
    </rPh>
    <rPh sb="95" eb="97">
      <t>ギジュツ</t>
    </rPh>
    <rPh sb="98" eb="100">
      <t>カイハツ</t>
    </rPh>
    <rPh sb="101" eb="103">
      <t>イテン</t>
    </rPh>
    <rPh sb="104" eb="106">
      <t>ソクシン</t>
    </rPh>
    <rPh sb="110" eb="111">
      <t>スグ</t>
    </rPh>
    <rPh sb="116" eb="118">
      <t>カイガイ</t>
    </rPh>
    <rPh sb="120" eb="122">
      <t>ソクシン</t>
    </rPh>
    <rPh sb="123" eb="125">
      <t>ドウジ</t>
    </rPh>
    <rPh sb="126" eb="128">
      <t>コウケン</t>
    </rPh>
    <rPh sb="131" eb="133">
      <t>シク</t>
    </rPh>
    <phoneticPr fontId="5"/>
  </si>
  <si>
    <t>-</t>
    <phoneticPr fontId="5"/>
  </si>
  <si>
    <t>単位当たりコストのみでは拠出金の効果を評価できないが、日本にも利点が生まれる余地があることを踏まえると、対実績のコストは妥当である。</t>
    <rPh sb="34" eb="35">
      <t>ウ</t>
    </rPh>
    <rPh sb="38" eb="40">
      <t>ヨチ</t>
    </rPh>
    <phoneticPr fontId="5"/>
  </si>
  <si>
    <t>CTCNを通じて途上国における技術の開発及び移転を進めることで、世界全体のCO2の排出削減を低減させる仕組みであり、目的にかなった拠出をしている。</t>
    <rPh sb="5" eb="6">
      <t>ツウ</t>
    </rPh>
    <rPh sb="20" eb="21">
      <t>オヨ</t>
    </rPh>
    <rPh sb="22" eb="24">
      <t>イテン</t>
    </rPh>
    <rPh sb="32" eb="34">
      <t>セカイ</t>
    </rPh>
    <rPh sb="34" eb="36">
      <t>ゼンタイ</t>
    </rPh>
    <rPh sb="41" eb="43">
      <t>ハイシュツ</t>
    </rPh>
    <rPh sb="43" eb="45">
      <t>サクゲン</t>
    </rPh>
    <rPh sb="46" eb="48">
      <t>テイゲン</t>
    </rPh>
    <rPh sb="51" eb="53">
      <t>シク</t>
    </rPh>
    <phoneticPr fontId="5"/>
  </si>
  <si>
    <t>ＣＴＣＮは様々な分野での技術ネットワークを広げる努力をしており、途上国への支援の効率化が期待される。</t>
    <rPh sb="5" eb="7">
      <t>サマザマ</t>
    </rPh>
    <rPh sb="8" eb="10">
      <t>ブンヤ</t>
    </rPh>
    <rPh sb="12" eb="14">
      <t>ギジュツ</t>
    </rPh>
    <rPh sb="21" eb="22">
      <t>ヒロ</t>
    </rPh>
    <rPh sb="24" eb="26">
      <t>ドリョク</t>
    </rPh>
    <rPh sb="32" eb="35">
      <t>トジョウコク</t>
    </rPh>
    <rPh sb="37" eb="39">
      <t>シエン</t>
    </rPh>
    <rPh sb="40" eb="43">
      <t>コウリツカ</t>
    </rPh>
    <rPh sb="44" eb="46">
      <t>キタイ</t>
    </rPh>
    <phoneticPr fontId="5"/>
  </si>
  <si>
    <t>着実に支援が実施されており、目標に見合ったものとなっている。</t>
    <phoneticPr fontId="5"/>
  </si>
  <si>
    <t>着実に途上国からCTCNへ支援の要請が増加しており、見込みに見合ったものとなっている。</t>
    <phoneticPr fontId="5"/>
  </si>
  <si>
    <t>CTCNによる途上国の取組の促進が着実に行われている。</t>
    <phoneticPr fontId="5"/>
  </si>
  <si>
    <t>‐</t>
  </si>
  <si>
    <t>無</t>
  </si>
  <si>
    <t>途上国からCTCNに支援が要請され、それが効果的に実施できるよう、拠出国として拠出金の用途に対して、引き続き積極的なインプットを行う。</t>
    <phoneticPr fontId="5"/>
  </si>
  <si>
    <t>拠出金</t>
    <rPh sb="0" eb="2">
      <t>キョシュツ</t>
    </rPh>
    <rPh sb="2" eb="3">
      <t>キン</t>
    </rPh>
    <phoneticPr fontId="5"/>
  </si>
  <si>
    <t>気候技術センター・ネットワークへの拠出金</t>
    <rPh sb="0" eb="2">
      <t>キコウ</t>
    </rPh>
    <rPh sb="2" eb="4">
      <t>ギジュツ</t>
    </rPh>
    <rPh sb="17" eb="19">
      <t>キョシュツ</t>
    </rPh>
    <rPh sb="19" eb="20">
      <t>キン</t>
    </rPh>
    <phoneticPr fontId="5"/>
  </si>
  <si>
    <t>気候技術センター・ネットワーク</t>
    <rPh sb="0" eb="2">
      <t>キコウ</t>
    </rPh>
    <rPh sb="2" eb="4">
      <t>ギジュツ</t>
    </rPh>
    <phoneticPr fontId="5"/>
  </si>
  <si>
    <t>途上国への技術移転活動推進に係る拠出金</t>
    <rPh sb="0" eb="3">
      <t>トジョウコク</t>
    </rPh>
    <rPh sb="5" eb="7">
      <t>ギジュツ</t>
    </rPh>
    <rPh sb="7" eb="9">
      <t>イテン</t>
    </rPh>
    <rPh sb="9" eb="11">
      <t>カツドウ</t>
    </rPh>
    <rPh sb="11" eb="13">
      <t>スイシン</t>
    </rPh>
    <rPh sb="14" eb="15">
      <t>カカ</t>
    </rPh>
    <rPh sb="16" eb="18">
      <t>キョシュツ</t>
    </rPh>
    <rPh sb="18" eb="19">
      <t>キン</t>
    </rPh>
    <phoneticPr fontId="5"/>
  </si>
  <si>
    <t>気候変動交渉において我が国の貢献を示すとともに、途上国における二国間クレジット制度を活用したプロジェクトの形成及び実施や、国際機関等の支援による途上国の低炭素開発プロジェクトにおける日本技術の活用機会の拡大につなげ、世界全体の排出削減に貢献する。(なお、平成25年1月のモンゴルをはじめとして、これまでに17か国との間でJCMを開始するための二国間文書に署名済み。)</t>
    <phoneticPr fontId="5"/>
  </si>
  <si>
    <t>2012年12月にドーハ（カタール）で開催されたCOP18において気候技術センター・ネットワーク（CTCN）のホスト機関としてUNEPコンソーシアムが選定され、2013年よりCTCNの活動が実施されており、各国からの支援が求められている。他の先進国とともに日本がCTCNの実施を支援することにより、我が国の貢献を示すとともに、途上国における低炭素化の推進や温室効果ガスの排出削減に貢献し、かつ、日本が世界に誇る脱・低炭素技術の海外展開を促進する。</t>
    <rPh sb="205" eb="206">
      <t>ダツ</t>
    </rPh>
    <phoneticPr fontId="5"/>
  </si>
  <si>
    <t>途上国において、気候変動に係る技術の開発・移転を実施・促進するため、関連する技術や、各地域・国のベストプラクティスなどをナレッジプラットフォームやワークショップ等を通じて共有・移転する。環境省としては気候変動交渉において我が国の貢献を示し、同時に、日本が世界に誇る脱・低炭素技術（例：省エネなど）の実用化や普及を更に促進していくために、ＣＴＣＮへ資金拠出を行う。</t>
    <rPh sb="132" eb="133">
      <t>ダツ</t>
    </rPh>
    <phoneticPr fontId="5"/>
  </si>
  <si>
    <t>本事業は途上国の脱炭素化の推進ならびに温室効果ガス排出削減を促進させるとともに、日本の優れた脱・低炭素技術の海外展開を促進するため、UNFCCCの下で設立が合意されたCTCNを支援するものであり、国が優先して実施すべき事業である。</t>
    <rPh sb="8" eb="9">
      <t>ダツ</t>
    </rPh>
    <rPh sb="30" eb="32">
      <t>ソクシン</t>
    </rPh>
    <rPh sb="43" eb="44">
      <t>スグ</t>
    </rPh>
    <rPh sb="46" eb="47">
      <t>ダツ</t>
    </rPh>
    <rPh sb="59" eb="61">
      <t>ソクシン</t>
    </rPh>
    <rPh sb="73" eb="74">
      <t>モト</t>
    </rPh>
    <phoneticPr fontId="5"/>
  </si>
  <si>
    <t>本事業は途上国における低炭素化の推進や温室効果ガスの排出削減に貢献するとともに、日本が世界に誇る脱・低炭素技術の海外展開を促進するため、UNFCCCのもとで設立が合意されたCTCNを支援するものとして、効果的な拠出を行っている。</t>
    <rPh sb="48" eb="49">
      <t>ダツ</t>
    </rPh>
    <phoneticPr fontId="5"/>
  </si>
  <si>
    <t>日本再興戦略に基づく国連関係機関の邦人職員数の目標（3.1％）に基づく専門職員数
※事業終了年度未定のため、目標最終年度は設定できず</t>
    <phoneticPr fontId="5"/>
  </si>
  <si>
    <t>一定割合の邦人職員（専門職以上）を確保する。
（UNEPは686人（2015年末）の専門職以上の職員から構成されるため目標は21名）</t>
    <phoneticPr fontId="5"/>
  </si>
  <si>
    <t>拠出金という性質上、受益者との負担関係を議論するのは難しいが、途上国は自国の削減目標（NDC）に則って取組を進める必要がある中で、我が国は気候変動対策を牽引する先進国として技術移転を通じた貢献が期待されており、全体額の18％程度を拠出している。我が国の低炭素技術の海外展開を促進する機会にもなるなど、我が国にとってもメリットがある。</t>
    <rPh sb="54" eb="55">
      <t>スス</t>
    </rPh>
    <rPh sb="57" eb="59">
      <t>ヒツヨウ</t>
    </rPh>
    <rPh sb="62" eb="63">
      <t>ナカ</t>
    </rPh>
    <rPh sb="65" eb="66">
      <t>ワ</t>
    </rPh>
    <rPh sb="67" eb="68">
      <t>クニ</t>
    </rPh>
    <rPh sb="73" eb="75">
      <t>タイサク</t>
    </rPh>
    <rPh sb="86" eb="88">
      <t>ギジュツ</t>
    </rPh>
    <rPh sb="88" eb="90">
      <t>イテン</t>
    </rPh>
    <rPh sb="91" eb="92">
      <t>ツウ</t>
    </rPh>
    <rPh sb="94" eb="96">
      <t>コウケン</t>
    </rPh>
    <rPh sb="105" eb="108">
      <t>ゼンタイガク</t>
    </rPh>
    <rPh sb="126" eb="127">
      <t>テイ</t>
    </rPh>
    <rPh sb="141" eb="143">
      <t>キカイ</t>
    </rPh>
    <phoneticPr fontId="5"/>
  </si>
  <si>
    <t>(環境省 0080)
日本が世界に誇る脱・低炭素技術（例：省エネなど）の実用化や普及を更に促進していくために、緩和事業に資金拠出をしている。
（経産省 0365）温室効果ガス削減に貢献するとともに、日本企業が持つ優良技術の普及を推進するために、予算規模10万ドル以上の緩和事業、予算規模10万ドル以上の適応事業に拠出をしている。</t>
    <rPh sb="19" eb="20">
      <t>ダツ</t>
    </rPh>
    <phoneticPr fontId="5"/>
  </si>
  <si>
    <t>-</t>
    <phoneticPr fontId="5"/>
  </si>
  <si>
    <t>-</t>
    <phoneticPr fontId="5"/>
  </si>
  <si>
    <t>-</t>
    <phoneticPr fontId="5"/>
  </si>
  <si>
    <t>51/35</t>
    <phoneticPr fontId="5"/>
  </si>
  <si>
    <t>-</t>
    <phoneticPr fontId="5"/>
  </si>
  <si>
    <t>-</t>
    <phoneticPr fontId="5"/>
  </si>
  <si>
    <t>-</t>
    <phoneticPr fontId="5"/>
  </si>
  <si>
    <t>外部有識者点検対象外</t>
    <phoneticPr fontId="5"/>
  </si>
  <si>
    <t>気候技術センター・ネットワーク(CTCN)を活用した脱炭素技術の移転支援</t>
    <phoneticPr fontId="5"/>
  </si>
  <si>
    <t>引き続き、我が国の環境技術の海外展開が促進されるよう、効果的かつ必要最低限の拠出を行うこと。</t>
    <phoneticPr fontId="5"/>
  </si>
  <si>
    <t>引き続き、我が国の環境技術の海外展開が促進されるよう、効果的かつ必要最低限の拠出を行う。</t>
    <phoneticPr fontId="5"/>
  </si>
  <si>
    <t>参事官　水谷　好洋</t>
    <rPh sb="4" eb="6">
      <t>ミズタニ</t>
    </rPh>
    <rPh sb="7" eb="9">
      <t>ヨシヒロ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</si>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</sst>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748</xdr:row>
      <xdr:rowOff>0</xdr:rowOff>
    </xdr:from>
    <xdr:to>
      <xdr:col>42</xdr:col>
      <xdr:colOff>24591</xdr:colOff>
      <xdr:row>756</xdr:row>
      <xdr:rowOff>352628</xdr:rowOff>
    </xdr:to>
    <xdr:grpSp>
      <xdr:nvGrpSpPr>
        <xdr:cNvPr id="2" name="グループ化 1"/>
        <xdr:cNvGrpSpPr/>
      </xdr:nvGrpSpPr>
      <xdr:grpSpPr>
        <a:xfrm>
          <a:off x="4638261" y="50007078"/>
          <a:ext cx="3178608" cy="3201846"/>
          <a:chOff x="2870590" y="44489833"/>
          <a:chExt cx="3292103" cy="3217719"/>
        </a:xfrm>
      </xdr:grpSpPr>
      <xdr:grpSp>
        <xdr:nvGrpSpPr>
          <xdr:cNvPr id="3" name="グループ化 2"/>
          <xdr:cNvGrpSpPr/>
        </xdr:nvGrpSpPr>
        <xdr:grpSpPr>
          <a:xfrm>
            <a:off x="2870590" y="44489833"/>
            <a:ext cx="3292103" cy="3217719"/>
            <a:chOff x="5322504" y="45725772"/>
            <a:chExt cx="3302001" cy="3229067"/>
          </a:xfrm>
        </xdr:grpSpPr>
        <xdr:cxnSp macro="">
          <xdr:nvCxnSpPr>
            <xdr:cNvPr id="5" name="直線矢印コネクタ 4"/>
            <xdr:cNvCxnSpPr/>
          </xdr:nvCxnSpPr>
          <xdr:spPr>
            <a:xfrm>
              <a:off x="6958779" y="46711485"/>
              <a:ext cx="0" cy="3745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大かっこ 5"/>
            <xdr:cNvSpPr/>
          </xdr:nvSpPr>
          <xdr:spPr>
            <a:xfrm>
              <a:off x="5322504" y="48113154"/>
              <a:ext cx="3302001" cy="84168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a:p>
              <a:pPr algn="l">
                <a:lnSpc>
                  <a:spcPts val="1200"/>
                </a:lnSpc>
              </a:pPr>
              <a:r>
                <a:rPr lang="ja-JP" altLang="ja-JP" sz="1100">
                  <a:solidFill>
                    <a:schemeClr val="tx1"/>
                  </a:solidFill>
                  <a:effectLst/>
                  <a:latin typeface="+mn-lt"/>
                  <a:ea typeface="+mn-ea"/>
                  <a:cs typeface="+mn-cs"/>
                </a:rPr>
                <a:t>途上国への技術移転活動を推進する</a:t>
              </a:r>
              <a:r>
                <a:rPr lang="en-US" altLang="ja-JP" sz="1100">
                  <a:solidFill>
                    <a:schemeClr val="tx1"/>
                  </a:solidFill>
                  <a:effectLst/>
                  <a:latin typeface="+mn-lt"/>
                  <a:ea typeface="+mn-ea"/>
                  <a:cs typeface="+mn-cs"/>
                </a:rPr>
                <a:t>CTCN</a:t>
              </a:r>
              <a:r>
                <a:rPr lang="ja-JP" altLang="ja-JP" sz="1100">
                  <a:solidFill>
                    <a:schemeClr val="tx1"/>
                  </a:solidFill>
                  <a:effectLst/>
                  <a:latin typeface="+mn-lt"/>
                  <a:ea typeface="+mn-ea"/>
                  <a:cs typeface="+mn-cs"/>
                </a:rPr>
                <a:t>に対し、</a:t>
              </a:r>
              <a:r>
                <a:rPr lang="ja-JP" altLang="en-US" sz="1100">
                  <a:solidFill>
                    <a:schemeClr val="tx1"/>
                  </a:solidFill>
                  <a:effectLst/>
                  <a:latin typeface="+mn-lt"/>
                  <a:ea typeface="+mn-ea"/>
                  <a:cs typeface="+mn-cs"/>
                </a:rPr>
                <a:t>脱・</a:t>
              </a:r>
              <a:r>
                <a:rPr lang="ja-JP" altLang="ja-JP" sz="1100">
                  <a:solidFill>
                    <a:schemeClr val="tx1"/>
                  </a:solidFill>
                  <a:effectLst/>
                  <a:latin typeface="+mn-lt"/>
                  <a:ea typeface="+mn-ea"/>
                  <a:cs typeface="+mn-cs"/>
                </a:rPr>
                <a:t>低炭素技術の実用化や普及を実施している環境省から、資金拠出を行う。</a:t>
              </a:r>
              <a:endParaRPr kumimoji="1" lang="en-US" altLang="ja-JP" sz="1100">
                <a:solidFill>
                  <a:schemeClr val="tx1"/>
                </a:solidFill>
              </a:endParaRPr>
            </a:p>
          </xdr:txBody>
        </xdr:sp>
        <xdr:sp macro="" textlink="">
          <xdr:nvSpPr>
            <xdr:cNvPr id="7" name="テキスト ボックス 6"/>
            <xdr:cNvSpPr txBox="1"/>
          </xdr:nvSpPr>
          <xdr:spPr>
            <a:xfrm>
              <a:off x="5570362" y="46909612"/>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拠出金</a:t>
              </a:r>
              <a:r>
                <a:rPr kumimoji="1" lang="en-US" altLang="ja-JP" sz="1400"/>
                <a:t>】</a:t>
              </a:r>
              <a:endParaRPr kumimoji="1" lang="ja-JP" altLang="en-US" sz="1400"/>
            </a:p>
          </xdr:txBody>
        </xdr:sp>
        <xdr:sp macro="" textlink="">
          <xdr:nvSpPr>
            <xdr:cNvPr id="8" name="テキスト ボックス 7"/>
            <xdr:cNvSpPr txBox="1"/>
          </xdr:nvSpPr>
          <xdr:spPr>
            <a:xfrm>
              <a:off x="6206992" y="45725772"/>
              <a:ext cx="1575323" cy="63890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環境省</a:t>
              </a:r>
              <a:endParaRPr kumimoji="1" lang="en-US" altLang="ja-JP" sz="1400"/>
            </a:p>
            <a:p>
              <a:pPr algn="ctr"/>
              <a:r>
                <a:rPr kumimoji="1" lang="en-US" altLang="ja-JP" sz="1400"/>
                <a:t>51</a:t>
              </a:r>
              <a:r>
                <a:rPr kumimoji="1" lang="ja-JP" altLang="en-US" sz="1400"/>
                <a:t>百万円</a:t>
              </a:r>
            </a:p>
          </xdr:txBody>
        </xdr:sp>
        <xdr:sp macro="" textlink="">
          <xdr:nvSpPr>
            <xdr:cNvPr id="9" name="テキスト ボックス 8"/>
            <xdr:cNvSpPr txBox="1"/>
          </xdr:nvSpPr>
          <xdr:spPr>
            <a:xfrm>
              <a:off x="5551782" y="47383380"/>
              <a:ext cx="2770438" cy="62958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t>　気候技術センター・ネットワーク</a:t>
              </a:r>
              <a:endParaRPr kumimoji="1" lang="en-US" altLang="ja-JP" sz="1400"/>
            </a:p>
            <a:p>
              <a:pPr algn="ctr"/>
              <a:r>
                <a:rPr kumimoji="1" lang="en-US" altLang="ja-JP" sz="1400"/>
                <a:t>51</a:t>
              </a:r>
              <a:r>
                <a:rPr kumimoji="1" lang="ja-JP" altLang="en-US" sz="1400"/>
                <a:t>百万円</a:t>
              </a:r>
            </a:p>
          </xdr:txBody>
        </xdr:sp>
      </xdr:grpSp>
      <xdr:cxnSp macro="">
        <xdr:nvCxnSpPr>
          <xdr:cNvPr id="4" name="直線コネクタ 3"/>
          <xdr:cNvCxnSpPr/>
        </xdr:nvCxnSpPr>
        <xdr:spPr>
          <a:xfrm flipH="1" flipV="1">
            <a:off x="4502150" y="45116750"/>
            <a:ext cx="0" cy="3600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115" zoomScaleNormal="75" zoomScaleSheetLayoutView="115" zoomScalePageLayoutView="85" workbookViewId="0">
      <selection activeCell="F733" sqref="F733:AX73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627</v>
      </c>
      <c r="AK2" s="191"/>
      <c r="AL2" s="191"/>
      <c r="AM2" s="191"/>
      <c r="AN2" s="83" t="s">
        <v>323</v>
      </c>
      <c r="AO2" s="191">
        <v>20</v>
      </c>
      <c r="AP2" s="191"/>
      <c r="AQ2" s="191"/>
      <c r="AR2" s="84" t="s">
        <v>626</v>
      </c>
      <c r="AS2" s="192">
        <v>71</v>
      </c>
      <c r="AT2" s="192"/>
      <c r="AU2" s="192"/>
      <c r="AV2" s="83" t="str">
        <f>IF(AW2="","","-")</f>
        <v/>
      </c>
      <c r="AW2" s="379"/>
      <c r="AX2" s="379"/>
    </row>
    <row r="3" spans="1:50" ht="21" customHeight="1" thickBot="1" x14ac:dyDescent="0.25">
      <c r="A3" s="508" t="s">
        <v>619</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629</v>
      </c>
      <c r="AK3" s="510"/>
      <c r="AL3" s="510"/>
      <c r="AM3" s="510"/>
      <c r="AN3" s="510"/>
      <c r="AO3" s="510"/>
      <c r="AP3" s="510"/>
      <c r="AQ3" s="510"/>
      <c r="AR3" s="510"/>
      <c r="AS3" s="510"/>
      <c r="AT3" s="510"/>
      <c r="AU3" s="510"/>
      <c r="AV3" s="510"/>
      <c r="AW3" s="510"/>
      <c r="AX3" s="24" t="s">
        <v>64</v>
      </c>
    </row>
    <row r="4" spans="1:50" ht="24.75" customHeight="1" x14ac:dyDescent="0.2">
      <c r="A4" s="710" t="s">
        <v>25</v>
      </c>
      <c r="B4" s="711"/>
      <c r="C4" s="711"/>
      <c r="D4" s="711"/>
      <c r="E4" s="711"/>
      <c r="F4" s="711"/>
      <c r="G4" s="686" t="s">
        <v>704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543" t="s">
        <v>631</v>
      </c>
      <c r="H5" s="544"/>
      <c r="I5" s="544"/>
      <c r="J5" s="544"/>
      <c r="K5" s="544"/>
      <c r="L5" s="544"/>
      <c r="M5" s="545" t="s">
        <v>65</v>
      </c>
      <c r="N5" s="546"/>
      <c r="O5" s="546"/>
      <c r="P5" s="546"/>
      <c r="Q5" s="546"/>
      <c r="R5" s="547"/>
      <c r="S5" s="548" t="s">
        <v>69</v>
      </c>
      <c r="T5" s="544"/>
      <c r="U5" s="544"/>
      <c r="V5" s="544"/>
      <c r="W5" s="544"/>
      <c r="X5" s="549"/>
      <c r="Y5" s="702" t="s">
        <v>3</v>
      </c>
      <c r="Z5" s="703"/>
      <c r="AA5" s="703"/>
      <c r="AB5" s="703"/>
      <c r="AC5" s="703"/>
      <c r="AD5" s="704"/>
      <c r="AE5" s="705" t="s">
        <v>632</v>
      </c>
      <c r="AF5" s="705"/>
      <c r="AG5" s="705"/>
      <c r="AH5" s="705"/>
      <c r="AI5" s="705"/>
      <c r="AJ5" s="705"/>
      <c r="AK5" s="705"/>
      <c r="AL5" s="705"/>
      <c r="AM5" s="705"/>
      <c r="AN5" s="705"/>
      <c r="AO5" s="705"/>
      <c r="AP5" s="706"/>
      <c r="AQ5" s="707" t="s">
        <v>707</v>
      </c>
      <c r="AR5" s="708"/>
      <c r="AS5" s="708"/>
      <c r="AT5" s="708"/>
      <c r="AU5" s="708"/>
      <c r="AV5" s="708"/>
      <c r="AW5" s="708"/>
      <c r="AX5" s="709"/>
    </row>
    <row r="6" spans="1:50" ht="39" customHeight="1" x14ac:dyDescent="0.2">
      <c r="A6" s="712" t="s">
        <v>4</v>
      </c>
      <c r="B6" s="713"/>
      <c r="C6" s="713"/>
      <c r="D6" s="713"/>
      <c r="E6" s="713"/>
      <c r="F6" s="713"/>
      <c r="G6" s="860" t="str">
        <f>入力規則等!F39</f>
        <v>エネルギー対策特別会計エネルギー需給勘定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2">
      <c r="A7" s="809" t="s">
        <v>22</v>
      </c>
      <c r="B7" s="810"/>
      <c r="C7" s="810"/>
      <c r="D7" s="810"/>
      <c r="E7" s="810"/>
      <c r="F7" s="811"/>
      <c r="G7" s="812" t="s">
        <v>633</v>
      </c>
      <c r="H7" s="813"/>
      <c r="I7" s="813"/>
      <c r="J7" s="813"/>
      <c r="K7" s="813"/>
      <c r="L7" s="813"/>
      <c r="M7" s="813"/>
      <c r="N7" s="813"/>
      <c r="O7" s="813"/>
      <c r="P7" s="813"/>
      <c r="Q7" s="813"/>
      <c r="R7" s="813"/>
      <c r="S7" s="813"/>
      <c r="T7" s="813"/>
      <c r="U7" s="813"/>
      <c r="V7" s="813"/>
      <c r="W7" s="813"/>
      <c r="X7" s="814"/>
      <c r="Y7" s="377" t="s">
        <v>306</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9" t="s">
        <v>208</v>
      </c>
      <c r="B8" s="810"/>
      <c r="C8" s="810"/>
      <c r="D8" s="810"/>
      <c r="E8" s="810"/>
      <c r="F8" s="811"/>
      <c r="G8" s="203" t="str">
        <f>入力規則等!A27</f>
        <v>地球温暖化対策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エネルギー対策</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2">
      <c r="A9" s="108" t="s">
        <v>23</v>
      </c>
      <c r="B9" s="109"/>
      <c r="C9" s="109"/>
      <c r="D9" s="109"/>
      <c r="E9" s="109"/>
      <c r="F9" s="109"/>
      <c r="G9" s="557" t="s">
        <v>688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2">
      <c r="A10" s="727" t="s">
        <v>29</v>
      </c>
      <c r="B10" s="728"/>
      <c r="C10" s="728"/>
      <c r="D10" s="728"/>
      <c r="E10" s="728"/>
      <c r="F10" s="728"/>
      <c r="G10" s="660" t="s">
        <v>689</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2">
      <c r="A11" s="727" t="s">
        <v>5</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102" t="s">
        <v>24</v>
      </c>
      <c r="B12" s="103"/>
      <c r="C12" s="103"/>
      <c r="D12" s="103"/>
      <c r="E12" s="103"/>
      <c r="F12" s="104"/>
      <c r="G12" s="666"/>
      <c r="H12" s="667"/>
      <c r="I12" s="667"/>
      <c r="J12" s="667"/>
      <c r="K12" s="667"/>
      <c r="L12" s="667"/>
      <c r="M12" s="667"/>
      <c r="N12" s="667"/>
      <c r="O12" s="667"/>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9"/>
    </row>
    <row r="13" spans="1:50" ht="21" customHeight="1" x14ac:dyDescent="0.2">
      <c r="A13" s="105"/>
      <c r="B13" s="106"/>
      <c r="C13" s="106"/>
      <c r="D13" s="106"/>
      <c r="E13" s="106"/>
      <c r="F13" s="107"/>
      <c r="G13" s="730" t="s">
        <v>6</v>
      </c>
      <c r="H13" s="731"/>
      <c r="I13" s="623" t="s">
        <v>7</v>
      </c>
      <c r="J13" s="624"/>
      <c r="K13" s="624"/>
      <c r="L13" s="624"/>
      <c r="M13" s="624"/>
      <c r="N13" s="624"/>
      <c r="O13" s="625"/>
      <c r="P13" s="148">
        <v>84</v>
      </c>
      <c r="Q13" s="149"/>
      <c r="R13" s="149"/>
      <c r="S13" s="149"/>
      <c r="T13" s="149"/>
      <c r="U13" s="149"/>
      <c r="V13" s="150"/>
      <c r="W13" s="148">
        <v>83</v>
      </c>
      <c r="X13" s="149"/>
      <c r="Y13" s="149"/>
      <c r="Z13" s="149"/>
      <c r="AA13" s="149"/>
      <c r="AB13" s="149"/>
      <c r="AC13" s="150"/>
      <c r="AD13" s="148">
        <v>51</v>
      </c>
      <c r="AE13" s="149"/>
      <c r="AF13" s="149"/>
      <c r="AG13" s="149"/>
      <c r="AH13" s="149"/>
      <c r="AI13" s="149"/>
      <c r="AJ13" s="150"/>
      <c r="AK13" s="148">
        <v>50.073</v>
      </c>
      <c r="AL13" s="149"/>
      <c r="AM13" s="149"/>
      <c r="AN13" s="149"/>
      <c r="AO13" s="149"/>
      <c r="AP13" s="149"/>
      <c r="AQ13" s="150"/>
      <c r="AR13" s="145">
        <v>50.073</v>
      </c>
      <c r="AS13" s="146"/>
      <c r="AT13" s="146"/>
      <c r="AU13" s="146"/>
      <c r="AV13" s="146"/>
      <c r="AW13" s="146"/>
      <c r="AX13" s="376"/>
    </row>
    <row r="14" spans="1:50" ht="21" customHeight="1" x14ac:dyDescent="0.2">
      <c r="A14" s="105"/>
      <c r="B14" s="106"/>
      <c r="C14" s="106"/>
      <c r="D14" s="106"/>
      <c r="E14" s="106"/>
      <c r="F14" s="107"/>
      <c r="G14" s="732"/>
      <c r="H14" s="733"/>
      <c r="I14" s="560" t="s">
        <v>8</v>
      </c>
      <c r="J14" s="614"/>
      <c r="K14" s="614"/>
      <c r="L14" s="614"/>
      <c r="M14" s="614"/>
      <c r="N14" s="614"/>
      <c r="O14" s="615"/>
      <c r="P14" s="148" t="s">
        <v>635</v>
      </c>
      <c r="Q14" s="149"/>
      <c r="R14" s="149"/>
      <c r="S14" s="149"/>
      <c r="T14" s="149"/>
      <c r="U14" s="149"/>
      <c r="V14" s="150"/>
      <c r="W14" s="148" t="s">
        <v>635</v>
      </c>
      <c r="X14" s="149"/>
      <c r="Y14" s="149"/>
      <c r="Z14" s="149"/>
      <c r="AA14" s="149"/>
      <c r="AB14" s="149"/>
      <c r="AC14" s="150"/>
      <c r="AD14" s="148" t="s">
        <v>668</v>
      </c>
      <c r="AE14" s="149"/>
      <c r="AF14" s="149"/>
      <c r="AG14" s="149"/>
      <c r="AH14" s="149"/>
      <c r="AI14" s="149"/>
      <c r="AJ14" s="150"/>
      <c r="AK14" s="148" t="s">
        <v>709</v>
      </c>
      <c r="AL14" s="149"/>
      <c r="AM14" s="149"/>
      <c r="AN14" s="149"/>
      <c r="AO14" s="149"/>
      <c r="AP14" s="149"/>
      <c r="AQ14" s="150"/>
      <c r="AR14" s="650"/>
      <c r="AS14" s="650"/>
      <c r="AT14" s="650"/>
      <c r="AU14" s="650"/>
      <c r="AV14" s="650"/>
      <c r="AW14" s="650"/>
      <c r="AX14" s="651"/>
    </row>
    <row r="15" spans="1:50" ht="21" customHeight="1" x14ac:dyDescent="0.2">
      <c r="A15" s="105"/>
      <c r="B15" s="106"/>
      <c r="C15" s="106"/>
      <c r="D15" s="106"/>
      <c r="E15" s="106"/>
      <c r="F15" s="107"/>
      <c r="G15" s="732"/>
      <c r="H15" s="733"/>
      <c r="I15" s="560" t="s">
        <v>50</v>
      </c>
      <c r="J15" s="561"/>
      <c r="K15" s="561"/>
      <c r="L15" s="561"/>
      <c r="M15" s="561"/>
      <c r="N15" s="561"/>
      <c r="O15" s="562"/>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708</v>
      </c>
      <c r="AL15" s="149"/>
      <c r="AM15" s="149"/>
      <c r="AN15" s="149"/>
      <c r="AO15" s="149"/>
      <c r="AP15" s="149"/>
      <c r="AQ15" s="150"/>
      <c r="AR15" s="148"/>
      <c r="AS15" s="149"/>
      <c r="AT15" s="149"/>
      <c r="AU15" s="149"/>
      <c r="AV15" s="149"/>
      <c r="AW15" s="149"/>
      <c r="AX15" s="613"/>
    </row>
    <row r="16" spans="1:50" ht="21" customHeight="1" x14ac:dyDescent="0.2">
      <c r="A16" s="105"/>
      <c r="B16" s="106"/>
      <c r="C16" s="106"/>
      <c r="D16" s="106"/>
      <c r="E16" s="106"/>
      <c r="F16" s="107"/>
      <c r="G16" s="732"/>
      <c r="H16" s="733"/>
      <c r="I16" s="560" t="s">
        <v>51</v>
      </c>
      <c r="J16" s="561"/>
      <c r="K16" s="561"/>
      <c r="L16" s="561"/>
      <c r="M16" s="561"/>
      <c r="N16" s="561"/>
      <c r="O16" s="562"/>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708</v>
      </c>
      <c r="AL16" s="149"/>
      <c r="AM16" s="149"/>
      <c r="AN16" s="149"/>
      <c r="AO16" s="149"/>
      <c r="AP16" s="149"/>
      <c r="AQ16" s="150"/>
      <c r="AR16" s="663"/>
      <c r="AS16" s="664"/>
      <c r="AT16" s="664"/>
      <c r="AU16" s="664"/>
      <c r="AV16" s="664"/>
      <c r="AW16" s="664"/>
      <c r="AX16" s="665"/>
    </row>
    <row r="17" spans="1:50" ht="24.75" customHeight="1" x14ac:dyDescent="0.2">
      <c r="A17" s="105"/>
      <c r="B17" s="106"/>
      <c r="C17" s="106"/>
      <c r="D17" s="106"/>
      <c r="E17" s="106"/>
      <c r="F17" s="107"/>
      <c r="G17" s="732"/>
      <c r="H17" s="733"/>
      <c r="I17" s="560" t="s">
        <v>49</v>
      </c>
      <c r="J17" s="614"/>
      <c r="K17" s="614"/>
      <c r="L17" s="614"/>
      <c r="M17" s="614"/>
      <c r="N17" s="614"/>
      <c r="O17" s="615"/>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708</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4"/>
      <c r="H18" s="735"/>
      <c r="I18" s="722" t="s">
        <v>20</v>
      </c>
      <c r="J18" s="723"/>
      <c r="K18" s="723"/>
      <c r="L18" s="723"/>
      <c r="M18" s="723"/>
      <c r="N18" s="723"/>
      <c r="O18" s="724"/>
      <c r="P18" s="154">
        <f>SUM(P13:V17)</f>
        <v>84</v>
      </c>
      <c r="Q18" s="155"/>
      <c r="R18" s="155"/>
      <c r="S18" s="155"/>
      <c r="T18" s="155"/>
      <c r="U18" s="155"/>
      <c r="V18" s="156"/>
      <c r="W18" s="154">
        <f>SUM(W13:AC17)</f>
        <v>83</v>
      </c>
      <c r="X18" s="155"/>
      <c r="Y18" s="155"/>
      <c r="Z18" s="155"/>
      <c r="AA18" s="155"/>
      <c r="AB18" s="155"/>
      <c r="AC18" s="156"/>
      <c r="AD18" s="154">
        <f>SUM(AD13:AJ17)</f>
        <v>51</v>
      </c>
      <c r="AE18" s="155"/>
      <c r="AF18" s="155"/>
      <c r="AG18" s="155"/>
      <c r="AH18" s="155"/>
      <c r="AI18" s="155"/>
      <c r="AJ18" s="156"/>
      <c r="AK18" s="154">
        <f>SUM(AK13:AQ17)</f>
        <v>50.073</v>
      </c>
      <c r="AL18" s="155"/>
      <c r="AM18" s="155"/>
      <c r="AN18" s="155"/>
      <c r="AO18" s="155"/>
      <c r="AP18" s="155"/>
      <c r="AQ18" s="156"/>
      <c r="AR18" s="154">
        <f>SUM(AR13:AX17)</f>
        <v>50.073</v>
      </c>
      <c r="AS18" s="155"/>
      <c r="AT18" s="155"/>
      <c r="AU18" s="155"/>
      <c r="AV18" s="155"/>
      <c r="AW18" s="155"/>
      <c r="AX18" s="522"/>
    </row>
    <row r="19" spans="1:50" ht="24.75" customHeight="1" x14ac:dyDescent="0.2">
      <c r="A19" s="105"/>
      <c r="B19" s="106"/>
      <c r="C19" s="106"/>
      <c r="D19" s="106"/>
      <c r="E19" s="106"/>
      <c r="F19" s="107"/>
      <c r="G19" s="520" t="s">
        <v>9</v>
      </c>
      <c r="H19" s="521"/>
      <c r="I19" s="521"/>
      <c r="J19" s="521"/>
      <c r="K19" s="521"/>
      <c r="L19" s="521"/>
      <c r="M19" s="521"/>
      <c r="N19" s="521"/>
      <c r="O19" s="521"/>
      <c r="P19" s="148">
        <v>84</v>
      </c>
      <c r="Q19" s="149"/>
      <c r="R19" s="149"/>
      <c r="S19" s="149"/>
      <c r="T19" s="149"/>
      <c r="U19" s="149"/>
      <c r="V19" s="150"/>
      <c r="W19" s="148">
        <v>79</v>
      </c>
      <c r="X19" s="149"/>
      <c r="Y19" s="149"/>
      <c r="Z19" s="149"/>
      <c r="AA19" s="149"/>
      <c r="AB19" s="149"/>
      <c r="AC19" s="150"/>
      <c r="AD19" s="148">
        <v>50.999960000000002</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2">
      <c r="A20" s="105"/>
      <c r="B20" s="106"/>
      <c r="C20" s="106"/>
      <c r="D20" s="106"/>
      <c r="E20" s="106"/>
      <c r="F20" s="107"/>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0.95180722891566261</v>
      </c>
      <c r="X20" s="524"/>
      <c r="Y20" s="524"/>
      <c r="Z20" s="524"/>
      <c r="AA20" s="524"/>
      <c r="AB20" s="524"/>
      <c r="AC20" s="524"/>
      <c r="AD20" s="524">
        <f t="shared" ref="AD20" si="1">IF(AD18=0, "-", SUM(AD19)/AD18)</f>
        <v>0.99999921568627459</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08"/>
      <c r="B21" s="109"/>
      <c r="C21" s="109"/>
      <c r="D21" s="109"/>
      <c r="E21" s="109"/>
      <c r="F21" s="110"/>
      <c r="G21" s="907" t="s">
        <v>274</v>
      </c>
      <c r="H21" s="908"/>
      <c r="I21" s="908"/>
      <c r="J21" s="908"/>
      <c r="K21" s="908"/>
      <c r="L21" s="908"/>
      <c r="M21" s="908"/>
      <c r="N21" s="908"/>
      <c r="O21" s="908"/>
      <c r="P21" s="524">
        <f>IF(P19=0, "-", SUM(P19)/SUM(P13,P14))</f>
        <v>1</v>
      </c>
      <c r="Q21" s="524"/>
      <c r="R21" s="524"/>
      <c r="S21" s="524"/>
      <c r="T21" s="524"/>
      <c r="U21" s="524"/>
      <c r="V21" s="524"/>
      <c r="W21" s="524">
        <f t="shared" ref="W21" si="2">IF(W19=0, "-", SUM(W19)/SUM(W13,W14))</f>
        <v>0.95180722891566261</v>
      </c>
      <c r="X21" s="524"/>
      <c r="Y21" s="524"/>
      <c r="Z21" s="524"/>
      <c r="AA21" s="524"/>
      <c r="AB21" s="524"/>
      <c r="AC21" s="524"/>
      <c r="AD21" s="524">
        <f t="shared" ref="AD21" si="3">IF(AD19=0, "-", SUM(AD19)/SUM(AD13,AD14))</f>
        <v>0.99999921568627459</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2">
      <c r="A22" s="123" t="s">
        <v>624</v>
      </c>
      <c r="B22" s="124"/>
      <c r="C22" s="124"/>
      <c r="D22" s="124"/>
      <c r="E22" s="124"/>
      <c r="F22" s="125"/>
      <c r="G22" s="114" t="s">
        <v>254</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6.6" customHeight="1" x14ac:dyDescent="0.2">
      <c r="A23" s="126"/>
      <c r="B23" s="127"/>
      <c r="C23" s="127"/>
      <c r="D23" s="127"/>
      <c r="E23" s="127"/>
      <c r="F23" s="128"/>
      <c r="G23" s="117" t="s">
        <v>636</v>
      </c>
      <c r="H23" s="118"/>
      <c r="I23" s="118"/>
      <c r="J23" s="118"/>
      <c r="K23" s="118"/>
      <c r="L23" s="118"/>
      <c r="M23" s="118"/>
      <c r="N23" s="118"/>
      <c r="O23" s="119"/>
      <c r="P23" s="145">
        <v>50.073</v>
      </c>
      <c r="Q23" s="146"/>
      <c r="R23" s="146"/>
      <c r="S23" s="146"/>
      <c r="T23" s="146"/>
      <c r="U23" s="146"/>
      <c r="V23" s="147"/>
      <c r="W23" s="145">
        <v>50.073</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48">
        <f>AK13</f>
        <v>50.073</v>
      </c>
      <c r="Q29" s="149"/>
      <c r="R29" s="149"/>
      <c r="S29" s="149"/>
      <c r="T29" s="149"/>
      <c r="U29" s="149"/>
      <c r="V29" s="150"/>
      <c r="W29" s="196">
        <f>AR13</f>
        <v>50.073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307</v>
      </c>
      <c r="AF30" s="368"/>
      <c r="AG30" s="368"/>
      <c r="AH30" s="369"/>
      <c r="AI30" s="370" t="s">
        <v>329</v>
      </c>
      <c r="AJ30" s="370"/>
      <c r="AK30" s="370"/>
      <c r="AL30" s="367"/>
      <c r="AM30" s="370" t="s">
        <v>426</v>
      </c>
      <c r="AN30" s="370"/>
      <c r="AO30" s="370"/>
      <c r="AP30" s="367"/>
      <c r="AQ30" s="626" t="s">
        <v>184</v>
      </c>
      <c r="AR30" s="627"/>
      <c r="AS30" s="627"/>
      <c r="AT30" s="628"/>
      <c r="AU30" s="372" t="s">
        <v>133</v>
      </c>
      <c r="AV30" s="372"/>
      <c r="AW30" s="372"/>
      <c r="AX30" s="373"/>
    </row>
    <row r="31" spans="1:50" ht="18.75" customHeight="1" x14ac:dyDescent="0.2">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v>4</v>
      </c>
      <c r="AR31" s="163"/>
      <c r="AS31" s="164" t="s">
        <v>185</v>
      </c>
      <c r="AT31" s="187"/>
      <c r="AU31" s="256" t="s">
        <v>635</v>
      </c>
      <c r="AV31" s="256"/>
      <c r="AW31" s="360" t="s">
        <v>175</v>
      </c>
      <c r="AX31" s="361"/>
    </row>
    <row r="32" spans="1:50" ht="23.25" customHeight="1" x14ac:dyDescent="0.2">
      <c r="A32" s="500"/>
      <c r="B32" s="498"/>
      <c r="C32" s="498"/>
      <c r="D32" s="498"/>
      <c r="E32" s="498"/>
      <c r="F32" s="499"/>
      <c r="G32" s="525" t="s">
        <v>637</v>
      </c>
      <c r="H32" s="526"/>
      <c r="I32" s="526"/>
      <c r="J32" s="526"/>
      <c r="K32" s="526"/>
      <c r="L32" s="526"/>
      <c r="M32" s="526"/>
      <c r="N32" s="526"/>
      <c r="O32" s="527"/>
      <c r="P32" s="176" t="s">
        <v>638</v>
      </c>
      <c r="Q32" s="176"/>
      <c r="R32" s="176"/>
      <c r="S32" s="176"/>
      <c r="T32" s="176"/>
      <c r="U32" s="176"/>
      <c r="V32" s="176"/>
      <c r="W32" s="176"/>
      <c r="X32" s="218"/>
      <c r="Y32" s="324" t="s">
        <v>12</v>
      </c>
      <c r="Z32" s="534"/>
      <c r="AA32" s="535"/>
      <c r="AB32" s="536" t="s">
        <v>639</v>
      </c>
      <c r="AC32" s="536"/>
      <c r="AD32" s="536"/>
      <c r="AE32" s="348">
        <v>37</v>
      </c>
      <c r="AF32" s="349"/>
      <c r="AG32" s="349"/>
      <c r="AH32" s="349"/>
      <c r="AI32" s="348">
        <v>37</v>
      </c>
      <c r="AJ32" s="349"/>
      <c r="AK32" s="349"/>
      <c r="AL32" s="349"/>
      <c r="AM32" s="348">
        <v>43</v>
      </c>
      <c r="AN32" s="349"/>
      <c r="AO32" s="349"/>
      <c r="AP32" s="349"/>
      <c r="AQ32" s="151" t="s">
        <v>635</v>
      </c>
      <c r="AR32" s="152"/>
      <c r="AS32" s="152"/>
      <c r="AT32" s="153"/>
      <c r="AU32" s="349" t="s">
        <v>635</v>
      </c>
      <c r="AV32" s="349"/>
      <c r="AW32" s="349"/>
      <c r="AX32" s="350"/>
    </row>
    <row r="33" spans="1:51" ht="23.25" customHeight="1" x14ac:dyDescent="0.2">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639</v>
      </c>
      <c r="AC33" s="507"/>
      <c r="AD33" s="507"/>
      <c r="AE33" s="348">
        <v>35</v>
      </c>
      <c r="AF33" s="349"/>
      <c r="AG33" s="349"/>
      <c r="AH33" s="349"/>
      <c r="AI33" s="348">
        <v>35</v>
      </c>
      <c r="AJ33" s="349"/>
      <c r="AK33" s="349"/>
      <c r="AL33" s="349"/>
      <c r="AM33" s="348">
        <v>35</v>
      </c>
      <c r="AN33" s="349"/>
      <c r="AO33" s="349"/>
      <c r="AP33" s="349"/>
      <c r="AQ33" s="151">
        <v>35</v>
      </c>
      <c r="AR33" s="152"/>
      <c r="AS33" s="152"/>
      <c r="AT33" s="153"/>
      <c r="AU33" s="349" t="s">
        <v>635</v>
      </c>
      <c r="AV33" s="349"/>
      <c r="AW33" s="349"/>
      <c r="AX33" s="350"/>
    </row>
    <row r="34" spans="1:51" ht="23.25" customHeight="1" x14ac:dyDescent="0.2">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105.71428571428601</v>
      </c>
      <c r="AF34" s="349"/>
      <c r="AG34" s="349"/>
      <c r="AH34" s="349"/>
      <c r="AI34" s="348">
        <v>105.71428571428601</v>
      </c>
      <c r="AJ34" s="349"/>
      <c r="AK34" s="349"/>
      <c r="AL34" s="349"/>
      <c r="AM34" s="348">
        <f>AM32/AM33*100</f>
        <v>122.85714285714286</v>
      </c>
      <c r="AN34" s="349"/>
      <c r="AO34" s="349"/>
      <c r="AP34" s="349"/>
      <c r="AQ34" s="151" t="s">
        <v>635</v>
      </c>
      <c r="AR34" s="152"/>
      <c r="AS34" s="152"/>
      <c r="AT34" s="153"/>
      <c r="AU34" s="349" t="s">
        <v>635</v>
      </c>
      <c r="AV34" s="349"/>
      <c r="AW34" s="349"/>
      <c r="AX34" s="350"/>
    </row>
    <row r="35" spans="1:51" ht="23.25" customHeight="1" x14ac:dyDescent="0.2">
      <c r="A35" s="880" t="s">
        <v>297</v>
      </c>
      <c r="B35" s="881"/>
      <c r="C35" s="881"/>
      <c r="D35" s="881"/>
      <c r="E35" s="881"/>
      <c r="F35" s="882"/>
      <c r="G35" s="886" t="s">
        <v>669</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customHeight="1" x14ac:dyDescent="0.2">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1</v>
      </c>
    </row>
    <row r="38" spans="1:51" ht="18.75" customHeight="1" x14ac:dyDescent="0.2">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v>4</v>
      </c>
      <c r="AR38" s="163"/>
      <c r="AS38" s="164" t="s">
        <v>185</v>
      </c>
      <c r="AT38" s="187"/>
      <c r="AU38" s="256" t="s">
        <v>635</v>
      </c>
      <c r="AV38" s="256"/>
      <c r="AW38" s="360" t="s">
        <v>175</v>
      </c>
      <c r="AX38" s="361"/>
      <c r="AY38">
        <f>$AY$37</f>
        <v>1</v>
      </c>
    </row>
    <row r="39" spans="1:51" ht="30.6" customHeight="1" x14ac:dyDescent="0.2">
      <c r="A39" s="500"/>
      <c r="B39" s="498"/>
      <c r="C39" s="498"/>
      <c r="D39" s="498"/>
      <c r="E39" s="498"/>
      <c r="F39" s="499"/>
      <c r="G39" s="525" t="s">
        <v>693</v>
      </c>
      <c r="H39" s="526"/>
      <c r="I39" s="526"/>
      <c r="J39" s="526"/>
      <c r="K39" s="526"/>
      <c r="L39" s="526"/>
      <c r="M39" s="526"/>
      <c r="N39" s="526"/>
      <c r="O39" s="527"/>
      <c r="P39" s="176" t="s">
        <v>692</v>
      </c>
      <c r="Q39" s="176"/>
      <c r="R39" s="176"/>
      <c r="S39" s="176"/>
      <c r="T39" s="176"/>
      <c r="U39" s="176"/>
      <c r="V39" s="176"/>
      <c r="W39" s="176"/>
      <c r="X39" s="218"/>
      <c r="Y39" s="324" t="s">
        <v>12</v>
      </c>
      <c r="Z39" s="534"/>
      <c r="AA39" s="535"/>
      <c r="AB39" s="536" t="s">
        <v>640</v>
      </c>
      <c r="AC39" s="536"/>
      <c r="AD39" s="536"/>
      <c r="AE39" s="348">
        <v>22</v>
      </c>
      <c r="AF39" s="349"/>
      <c r="AG39" s="349"/>
      <c r="AH39" s="349"/>
      <c r="AI39" s="348">
        <v>21</v>
      </c>
      <c r="AJ39" s="349"/>
      <c r="AK39" s="349"/>
      <c r="AL39" s="349"/>
      <c r="AM39" s="348">
        <v>23</v>
      </c>
      <c r="AN39" s="349"/>
      <c r="AO39" s="349"/>
      <c r="AP39" s="349"/>
      <c r="AQ39" s="151" t="s">
        <v>635</v>
      </c>
      <c r="AR39" s="152"/>
      <c r="AS39" s="152"/>
      <c r="AT39" s="153"/>
      <c r="AU39" s="349" t="s">
        <v>635</v>
      </c>
      <c r="AV39" s="349"/>
      <c r="AW39" s="349"/>
      <c r="AX39" s="350"/>
      <c r="AY39">
        <f t="shared" ref="AY39:AY43" si="4">$AY$37</f>
        <v>1</v>
      </c>
    </row>
    <row r="40" spans="1:51" ht="30.6" customHeight="1" x14ac:dyDescent="0.2">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t="s">
        <v>640</v>
      </c>
      <c r="AC40" s="507"/>
      <c r="AD40" s="507"/>
      <c r="AE40" s="348">
        <v>21</v>
      </c>
      <c r="AF40" s="349"/>
      <c r="AG40" s="349"/>
      <c r="AH40" s="349"/>
      <c r="AI40" s="348">
        <v>21</v>
      </c>
      <c r="AJ40" s="349"/>
      <c r="AK40" s="349"/>
      <c r="AL40" s="349"/>
      <c r="AM40" s="348">
        <v>21</v>
      </c>
      <c r="AN40" s="349"/>
      <c r="AO40" s="349"/>
      <c r="AP40" s="349"/>
      <c r="AQ40" s="151">
        <v>21</v>
      </c>
      <c r="AR40" s="152"/>
      <c r="AS40" s="152"/>
      <c r="AT40" s="153"/>
      <c r="AU40" s="349" t="s">
        <v>635</v>
      </c>
      <c r="AV40" s="349"/>
      <c r="AW40" s="349"/>
      <c r="AX40" s="350"/>
      <c r="AY40">
        <f t="shared" si="4"/>
        <v>1</v>
      </c>
    </row>
    <row r="41" spans="1:51" ht="30.6" customHeight="1" x14ac:dyDescent="0.2">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v>104.761904761905</v>
      </c>
      <c r="AF41" s="349"/>
      <c r="AG41" s="349"/>
      <c r="AH41" s="349"/>
      <c r="AI41" s="348">
        <v>100</v>
      </c>
      <c r="AJ41" s="349"/>
      <c r="AK41" s="349"/>
      <c r="AL41" s="349"/>
      <c r="AM41" s="348">
        <v>110</v>
      </c>
      <c r="AN41" s="349"/>
      <c r="AO41" s="349"/>
      <c r="AP41" s="349"/>
      <c r="AQ41" s="151" t="s">
        <v>635</v>
      </c>
      <c r="AR41" s="152"/>
      <c r="AS41" s="152"/>
      <c r="AT41" s="153"/>
      <c r="AU41" s="349" t="s">
        <v>635</v>
      </c>
      <c r="AV41" s="349"/>
      <c r="AW41" s="349"/>
      <c r="AX41" s="350"/>
      <c r="AY41">
        <f t="shared" si="4"/>
        <v>1</v>
      </c>
    </row>
    <row r="42" spans="1:51" ht="23.25" customHeight="1" x14ac:dyDescent="0.2">
      <c r="A42" s="880" t="s">
        <v>297</v>
      </c>
      <c r="B42" s="881"/>
      <c r="C42" s="881"/>
      <c r="D42" s="881"/>
      <c r="E42" s="881"/>
      <c r="F42" s="882"/>
      <c r="G42" s="886" t="s">
        <v>641</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1</v>
      </c>
    </row>
    <row r="43" spans="1:51" ht="23.25" customHeigh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1</v>
      </c>
    </row>
    <row r="44" spans="1:51" ht="18.75" hidden="1" customHeight="1" x14ac:dyDescent="0.2">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2">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0" t="s">
        <v>297</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2">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2">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2">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0" t="s">
        <v>297</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2">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2">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2">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0" t="s">
        <v>297</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customHeight="1" x14ac:dyDescent="0.2">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307</v>
      </c>
      <c r="AF65" s="320"/>
      <c r="AG65" s="320"/>
      <c r="AH65" s="320"/>
      <c r="AI65" s="320" t="s">
        <v>329</v>
      </c>
      <c r="AJ65" s="320"/>
      <c r="AK65" s="320"/>
      <c r="AL65" s="320"/>
      <c r="AM65" s="320" t="s">
        <v>426</v>
      </c>
      <c r="AN65" s="320"/>
      <c r="AO65" s="320"/>
      <c r="AP65" s="320"/>
      <c r="AQ65" s="200" t="s">
        <v>184</v>
      </c>
      <c r="AR65" s="184"/>
      <c r="AS65" s="184"/>
      <c r="AT65" s="185"/>
      <c r="AU65" s="959" t="s">
        <v>133</v>
      </c>
      <c r="AV65" s="959"/>
      <c r="AW65" s="959"/>
      <c r="AX65" s="960"/>
      <c r="AY65">
        <f>COUNTA($H$67)</f>
        <v>1</v>
      </c>
    </row>
    <row r="66" spans="1:51" ht="18.75" customHeight="1" x14ac:dyDescent="0.2">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t="s">
        <v>635</v>
      </c>
      <c r="AR66" s="163"/>
      <c r="AS66" s="164" t="s">
        <v>185</v>
      </c>
      <c r="AT66" s="187"/>
      <c r="AU66" s="256" t="s">
        <v>635</v>
      </c>
      <c r="AV66" s="256"/>
      <c r="AW66" s="848" t="s">
        <v>269</v>
      </c>
      <c r="AX66" s="961"/>
      <c r="AY66">
        <f>$AY$65</f>
        <v>1</v>
      </c>
    </row>
    <row r="67" spans="1:51" ht="48" customHeight="1" x14ac:dyDescent="0.2">
      <c r="A67" s="834"/>
      <c r="B67" s="835"/>
      <c r="C67" s="835"/>
      <c r="D67" s="835"/>
      <c r="E67" s="835"/>
      <c r="F67" s="836"/>
      <c r="G67" s="962" t="s">
        <v>186</v>
      </c>
      <c r="H67" s="945" t="s">
        <v>642</v>
      </c>
      <c r="I67" s="946"/>
      <c r="J67" s="946"/>
      <c r="K67" s="946"/>
      <c r="L67" s="946"/>
      <c r="M67" s="946"/>
      <c r="N67" s="946"/>
      <c r="O67" s="947"/>
      <c r="P67" s="945" t="s">
        <v>635</v>
      </c>
      <c r="Q67" s="946"/>
      <c r="R67" s="946"/>
      <c r="S67" s="946"/>
      <c r="T67" s="946"/>
      <c r="U67" s="946"/>
      <c r="V67" s="947"/>
      <c r="W67" s="951"/>
      <c r="X67" s="952"/>
      <c r="Y67" s="932" t="s">
        <v>12</v>
      </c>
      <c r="Z67" s="932"/>
      <c r="AA67" s="933"/>
      <c r="AB67" s="934" t="s">
        <v>287</v>
      </c>
      <c r="AC67" s="934"/>
      <c r="AD67" s="934"/>
      <c r="AE67" s="348" t="s">
        <v>635</v>
      </c>
      <c r="AF67" s="349"/>
      <c r="AG67" s="349"/>
      <c r="AH67" s="349"/>
      <c r="AI67" s="348" t="s">
        <v>635</v>
      </c>
      <c r="AJ67" s="349"/>
      <c r="AK67" s="349"/>
      <c r="AL67" s="349"/>
      <c r="AM67" s="348" t="s">
        <v>696</v>
      </c>
      <c r="AN67" s="349"/>
      <c r="AO67" s="349"/>
      <c r="AP67" s="349"/>
      <c r="AQ67" s="348" t="s">
        <v>635</v>
      </c>
      <c r="AR67" s="349"/>
      <c r="AS67" s="349"/>
      <c r="AT67" s="799"/>
      <c r="AU67" s="349" t="s">
        <v>635</v>
      </c>
      <c r="AV67" s="349"/>
      <c r="AW67" s="349"/>
      <c r="AX67" s="350"/>
      <c r="AY67">
        <f t="shared" ref="AY67:AY72" si="8">$AY$65</f>
        <v>1</v>
      </c>
    </row>
    <row r="68" spans="1:51" ht="48" customHeight="1" x14ac:dyDescent="0.2">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287</v>
      </c>
      <c r="AC68" s="957"/>
      <c r="AD68" s="957"/>
      <c r="AE68" s="348" t="s">
        <v>635</v>
      </c>
      <c r="AF68" s="349"/>
      <c r="AG68" s="349"/>
      <c r="AH68" s="349"/>
      <c r="AI68" s="348" t="s">
        <v>635</v>
      </c>
      <c r="AJ68" s="349"/>
      <c r="AK68" s="349"/>
      <c r="AL68" s="349"/>
      <c r="AM68" s="348" t="s">
        <v>696</v>
      </c>
      <c r="AN68" s="349"/>
      <c r="AO68" s="349"/>
      <c r="AP68" s="349"/>
      <c r="AQ68" s="348" t="s">
        <v>635</v>
      </c>
      <c r="AR68" s="349"/>
      <c r="AS68" s="349"/>
      <c r="AT68" s="799"/>
      <c r="AU68" s="349" t="s">
        <v>635</v>
      </c>
      <c r="AV68" s="349"/>
      <c r="AW68" s="349"/>
      <c r="AX68" s="350"/>
      <c r="AY68">
        <f t="shared" si="8"/>
        <v>1</v>
      </c>
    </row>
    <row r="69" spans="1:51" ht="48" customHeight="1" x14ac:dyDescent="0.2">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288</v>
      </c>
      <c r="AC69" s="958"/>
      <c r="AD69" s="958"/>
      <c r="AE69" s="356" t="s">
        <v>635</v>
      </c>
      <c r="AF69" s="357"/>
      <c r="AG69" s="357"/>
      <c r="AH69" s="357"/>
      <c r="AI69" s="356" t="s">
        <v>635</v>
      </c>
      <c r="AJ69" s="357"/>
      <c r="AK69" s="357"/>
      <c r="AL69" s="357"/>
      <c r="AM69" s="356" t="s">
        <v>696</v>
      </c>
      <c r="AN69" s="357"/>
      <c r="AO69" s="357"/>
      <c r="AP69" s="357"/>
      <c r="AQ69" s="348" t="s">
        <v>635</v>
      </c>
      <c r="AR69" s="349"/>
      <c r="AS69" s="349"/>
      <c r="AT69" s="799"/>
      <c r="AU69" s="349" t="s">
        <v>635</v>
      </c>
      <c r="AV69" s="349"/>
      <c r="AW69" s="349"/>
      <c r="AX69" s="350"/>
      <c r="AY69">
        <f t="shared" si="8"/>
        <v>1</v>
      </c>
    </row>
    <row r="70" spans="1:51" ht="23.25" customHeight="1" x14ac:dyDescent="0.2">
      <c r="A70" s="834" t="s">
        <v>275</v>
      </c>
      <c r="B70" s="835"/>
      <c r="C70" s="835"/>
      <c r="D70" s="835"/>
      <c r="E70" s="835"/>
      <c r="F70" s="836"/>
      <c r="G70" s="922" t="s">
        <v>187</v>
      </c>
      <c r="H70" s="923" t="s">
        <v>635</v>
      </c>
      <c r="I70" s="923"/>
      <c r="J70" s="923"/>
      <c r="K70" s="923"/>
      <c r="L70" s="923"/>
      <c r="M70" s="923"/>
      <c r="N70" s="923"/>
      <c r="O70" s="923"/>
      <c r="P70" s="923" t="s">
        <v>635</v>
      </c>
      <c r="Q70" s="923"/>
      <c r="R70" s="923"/>
      <c r="S70" s="923"/>
      <c r="T70" s="923"/>
      <c r="U70" s="923"/>
      <c r="V70" s="923"/>
      <c r="W70" s="926" t="s">
        <v>286</v>
      </c>
      <c r="X70" s="927"/>
      <c r="Y70" s="932" t="s">
        <v>12</v>
      </c>
      <c r="Z70" s="932"/>
      <c r="AA70" s="933"/>
      <c r="AB70" s="934" t="s">
        <v>287</v>
      </c>
      <c r="AC70" s="934"/>
      <c r="AD70" s="934"/>
      <c r="AE70" s="348" t="s">
        <v>635</v>
      </c>
      <c r="AF70" s="349"/>
      <c r="AG70" s="349"/>
      <c r="AH70" s="349"/>
      <c r="AI70" s="348" t="s">
        <v>635</v>
      </c>
      <c r="AJ70" s="349"/>
      <c r="AK70" s="349"/>
      <c r="AL70" s="349"/>
      <c r="AM70" s="348" t="s">
        <v>696</v>
      </c>
      <c r="AN70" s="349"/>
      <c r="AO70" s="349"/>
      <c r="AP70" s="349"/>
      <c r="AQ70" s="348" t="s">
        <v>635</v>
      </c>
      <c r="AR70" s="349"/>
      <c r="AS70" s="349"/>
      <c r="AT70" s="799"/>
      <c r="AU70" s="349" t="s">
        <v>635</v>
      </c>
      <c r="AV70" s="349"/>
      <c r="AW70" s="349"/>
      <c r="AX70" s="350"/>
      <c r="AY70">
        <f t="shared" si="8"/>
        <v>1</v>
      </c>
    </row>
    <row r="71" spans="1:51" ht="23.25" customHeight="1" x14ac:dyDescent="0.2">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287</v>
      </c>
      <c r="AC71" s="957"/>
      <c r="AD71" s="957"/>
      <c r="AE71" s="348" t="s">
        <v>635</v>
      </c>
      <c r="AF71" s="349"/>
      <c r="AG71" s="349"/>
      <c r="AH71" s="349"/>
      <c r="AI71" s="348" t="s">
        <v>635</v>
      </c>
      <c r="AJ71" s="349"/>
      <c r="AK71" s="349"/>
      <c r="AL71" s="349"/>
      <c r="AM71" s="348" t="s">
        <v>697</v>
      </c>
      <c r="AN71" s="349"/>
      <c r="AO71" s="349"/>
      <c r="AP71" s="349"/>
      <c r="AQ71" s="348" t="s">
        <v>635</v>
      </c>
      <c r="AR71" s="349"/>
      <c r="AS71" s="349"/>
      <c r="AT71" s="799"/>
      <c r="AU71" s="349" t="s">
        <v>635</v>
      </c>
      <c r="AV71" s="349"/>
      <c r="AW71" s="349"/>
      <c r="AX71" s="350"/>
      <c r="AY71">
        <f t="shared" si="8"/>
        <v>1</v>
      </c>
    </row>
    <row r="72" spans="1:51" ht="23.25" customHeight="1" thickBot="1" x14ac:dyDescent="0.2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288</v>
      </c>
      <c r="AC72" s="958"/>
      <c r="AD72" s="958"/>
      <c r="AE72" s="356" t="s">
        <v>635</v>
      </c>
      <c r="AF72" s="357"/>
      <c r="AG72" s="357"/>
      <c r="AH72" s="357"/>
      <c r="AI72" s="356" t="s">
        <v>635</v>
      </c>
      <c r="AJ72" s="357"/>
      <c r="AK72" s="357"/>
      <c r="AL72" s="357"/>
      <c r="AM72" s="356" t="s">
        <v>696</v>
      </c>
      <c r="AN72" s="357"/>
      <c r="AO72" s="357"/>
      <c r="AP72" s="921"/>
      <c r="AQ72" s="348" t="s">
        <v>635</v>
      </c>
      <c r="AR72" s="349"/>
      <c r="AS72" s="349"/>
      <c r="AT72" s="799"/>
      <c r="AU72" s="349" t="s">
        <v>635</v>
      </c>
      <c r="AV72" s="349"/>
      <c r="AW72" s="349"/>
      <c r="AX72" s="350"/>
      <c r="AY72">
        <f t="shared" si="8"/>
        <v>1</v>
      </c>
    </row>
    <row r="73" spans="1:51" ht="18.75" hidden="1" customHeight="1" x14ac:dyDescent="0.2">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2">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5" t="s">
        <v>300</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2">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2">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617</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2">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2">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2">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2">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2">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2">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307</v>
      </c>
      <c r="AF100" s="807"/>
      <c r="AG100" s="807"/>
      <c r="AH100" s="808"/>
      <c r="AI100" s="806" t="s">
        <v>329</v>
      </c>
      <c r="AJ100" s="807"/>
      <c r="AK100" s="807"/>
      <c r="AL100" s="808"/>
      <c r="AM100" s="806" t="s">
        <v>426</v>
      </c>
      <c r="AN100" s="807"/>
      <c r="AO100" s="807"/>
      <c r="AP100" s="808"/>
      <c r="AQ100" s="909" t="s">
        <v>334</v>
      </c>
      <c r="AR100" s="910"/>
      <c r="AS100" s="910"/>
      <c r="AT100" s="911"/>
      <c r="AU100" s="909" t="s">
        <v>458</v>
      </c>
      <c r="AV100" s="910"/>
      <c r="AW100" s="910"/>
      <c r="AX100" s="912"/>
    </row>
    <row r="101" spans="1:60" ht="23.25" customHeight="1" x14ac:dyDescent="0.2">
      <c r="A101" s="476"/>
      <c r="B101" s="477"/>
      <c r="C101" s="477"/>
      <c r="D101" s="477"/>
      <c r="E101" s="477"/>
      <c r="F101" s="478"/>
      <c r="G101" s="176" t="s">
        <v>643</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644</v>
      </c>
      <c r="AC101" s="536"/>
      <c r="AD101" s="536"/>
      <c r="AE101" s="343">
        <v>25</v>
      </c>
      <c r="AF101" s="343"/>
      <c r="AG101" s="343"/>
      <c r="AH101" s="343"/>
      <c r="AI101" s="343">
        <v>27</v>
      </c>
      <c r="AJ101" s="343"/>
      <c r="AK101" s="343"/>
      <c r="AL101" s="343"/>
      <c r="AM101" s="343">
        <v>15</v>
      </c>
      <c r="AN101" s="343"/>
      <c r="AO101" s="343"/>
      <c r="AP101" s="343"/>
      <c r="AQ101" s="343" t="s">
        <v>698</v>
      </c>
      <c r="AR101" s="343"/>
      <c r="AS101" s="343"/>
      <c r="AT101" s="343"/>
      <c r="AU101" s="348" t="s">
        <v>696</v>
      </c>
      <c r="AV101" s="349"/>
      <c r="AW101" s="349"/>
      <c r="AX101" s="350"/>
    </row>
    <row r="102" spans="1:60" ht="23.25" customHeight="1" x14ac:dyDescent="0.2">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644</v>
      </c>
      <c r="AC102" s="536"/>
      <c r="AD102" s="536"/>
      <c r="AE102" s="343">
        <v>15</v>
      </c>
      <c r="AF102" s="343"/>
      <c r="AG102" s="343"/>
      <c r="AH102" s="343"/>
      <c r="AI102" s="343">
        <v>15</v>
      </c>
      <c r="AJ102" s="343"/>
      <c r="AK102" s="343"/>
      <c r="AL102" s="343"/>
      <c r="AM102" s="343">
        <v>15</v>
      </c>
      <c r="AN102" s="343"/>
      <c r="AO102" s="343"/>
      <c r="AP102" s="343"/>
      <c r="AQ102" s="343">
        <v>15</v>
      </c>
      <c r="AR102" s="343"/>
      <c r="AS102" s="343"/>
      <c r="AT102" s="343"/>
      <c r="AU102" s="356">
        <v>15</v>
      </c>
      <c r="AV102" s="357"/>
      <c r="AW102" s="357"/>
      <c r="AX102" s="913"/>
    </row>
    <row r="103" spans="1:60" ht="31.5" customHeight="1" x14ac:dyDescent="0.2">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458</v>
      </c>
      <c r="AV103" s="346"/>
      <c r="AW103" s="346"/>
      <c r="AX103" s="347"/>
      <c r="AY103">
        <f>COUNTA($G$104)</f>
        <v>1</v>
      </c>
    </row>
    <row r="104" spans="1:60" ht="23.25" customHeight="1" x14ac:dyDescent="0.2">
      <c r="A104" s="476"/>
      <c r="B104" s="477"/>
      <c r="C104" s="477"/>
      <c r="D104" s="477"/>
      <c r="E104" s="477"/>
      <c r="F104" s="478"/>
      <c r="G104" s="176" t="s">
        <v>645</v>
      </c>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t="s">
        <v>635</v>
      </c>
      <c r="AC104" s="457"/>
      <c r="AD104" s="458"/>
      <c r="AE104" s="343">
        <v>0</v>
      </c>
      <c r="AF104" s="343"/>
      <c r="AG104" s="343"/>
      <c r="AH104" s="343"/>
      <c r="AI104" s="343">
        <v>0</v>
      </c>
      <c r="AJ104" s="343"/>
      <c r="AK104" s="343"/>
      <c r="AL104" s="343"/>
      <c r="AM104" s="343">
        <v>0</v>
      </c>
      <c r="AN104" s="343"/>
      <c r="AO104" s="343"/>
      <c r="AP104" s="343"/>
      <c r="AQ104" s="343" t="s">
        <v>696</v>
      </c>
      <c r="AR104" s="343"/>
      <c r="AS104" s="343"/>
      <c r="AT104" s="343"/>
      <c r="AU104" s="343" t="s">
        <v>696</v>
      </c>
      <c r="AV104" s="343"/>
      <c r="AW104" s="343"/>
      <c r="AX104" s="344"/>
      <c r="AY104">
        <f>$AY$103</f>
        <v>1</v>
      </c>
    </row>
    <row r="105" spans="1:60" ht="23.25" customHeight="1" x14ac:dyDescent="0.2">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t="s">
        <v>646</v>
      </c>
      <c r="AC105" s="389"/>
      <c r="AD105" s="390"/>
      <c r="AE105" s="343">
        <v>0</v>
      </c>
      <c r="AF105" s="343"/>
      <c r="AG105" s="343"/>
      <c r="AH105" s="343"/>
      <c r="AI105" s="343">
        <v>1</v>
      </c>
      <c r="AJ105" s="343"/>
      <c r="AK105" s="343"/>
      <c r="AL105" s="343"/>
      <c r="AM105" s="343">
        <v>0</v>
      </c>
      <c r="AN105" s="343"/>
      <c r="AO105" s="343"/>
      <c r="AP105" s="343"/>
      <c r="AQ105" s="343">
        <v>0</v>
      </c>
      <c r="AR105" s="343"/>
      <c r="AS105" s="343"/>
      <c r="AT105" s="343"/>
      <c r="AU105" s="343">
        <v>0</v>
      </c>
      <c r="AV105" s="343"/>
      <c r="AW105" s="343"/>
      <c r="AX105" s="344"/>
      <c r="AY105">
        <f>$AY$103</f>
        <v>1</v>
      </c>
    </row>
    <row r="106" spans="1:60" ht="31.5" hidden="1" customHeight="1" x14ac:dyDescent="0.2">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458</v>
      </c>
      <c r="AV106" s="346"/>
      <c r="AW106" s="346"/>
      <c r="AX106" s="347"/>
      <c r="AY106">
        <f>COUNTA($G$107)</f>
        <v>0</v>
      </c>
    </row>
    <row r="107" spans="1:60" ht="23.25" hidden="1" customHeight="1" x14ac:dyDescent="0.2">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458</v>
      </c>
      <c r="AV109" s="346"/>
      <c r="AW109" s="346"/>
      <c r="AX109" s="347"/>
      <c r="AY109">
        <f>COUNTA($G$110)</f>
        <v>0</v>
      </c>
    </row>
    <row r="110" spans="1:60" ht="23.25" hidden="1" customHeight="1" x14ac:dyDescent="0.2">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458</v>
      </c>
      <c r="AV112" s="346"/>
      <c r="AW112" s="346"/>
      <c r="AX112" s="347"/>
      <c r="AY112">
        <f>COUNTA($G$113)</f>
        <v>0</v>
      </c>
    </row>
    <row r="113" spans="1:51" ht="23.25" hidden="1" customHeight="1" x14ac:dyDescent="0.2">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2">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307</v>
      </c>
      <c r="AF115" s="320"/>
      <c r="AG115" s="320"/>
      <c r="AH115" s="320"/>
      <c r="AI115" s="320" t="s">
        <v>329</v>
      </c>
      <c r="AJ115" s="320"/>
      <c r="AK115" s="320"/>
      <c r="AL115" s="320"/>
      <c r="AM115" s="320" t="s">
        <v>426</v>
      </c>
      <c r="AN115" s="320"/>
      <c r="AO115" s="320"/>
      <c r="AP115" s="320"/>
      <c r="AQ115" s="321" t="s">
        <v>459</v>
      </c>
      <c r="AR115" s="322"/>
      <c r="AS115" s="322"/>
      <c r="AT115" s="322"/>
      <c r="AU115" s="322"/>
      <c r="AV115" s="322"/>
      <c r="AW115" s="322"/>
      <c r="AX115" s="323"/>
    </row>
    <row r="116" spans="1:51" ht="23.25" customHeight="1" x14ac:dyDescent="0.2">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2.2999999999999998</v>
      </c>
      <c r="AF116" s="343"/>
      <c r="AG116" s="343"/>
      <c r="AH116" s="343"/>
      <c r="AI116" s="343">
        <v>2.1</v>
      </c>
      <c r="AJ116" s="343"/>
      <c r="AK116" s="343"/>
      <c r="AL116" s="343"/>
      <c r="AM116" s="343">
        <f>51/43</f>
        <v>1.1860465116279071</v>
      </c>
      <c r="AN116" s="343"/>
      <c r="AO116" s="343"/>
      <c r="AP116" s="343"/>
      <c r="AQ116" s="348">
        <v>1.5</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650</v>
      </c>
      <c r="AF117" s="291"/>
      <c r="AG117" s="291"/>
      <c r="AH117" s="291"/>
      <c r="AI117" s="291" t="s">
        <v>651</v>
      </c>
      <c r="AJ117" s="291"/>
      <c r="AK117" s="291"/>
      <c r="AL117" s="291"/>
      <c r="AM117" s="291" t="s">
        <v>670</v>
      </c>
      <c r="AN117" s="291"/>
      <c r="AO117" s="291"/>
      <c r="AP117" s="291"/>
      <c r="AQ117" s="291" t="s">
        <v>699</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307</v>
      </c>
      <c r="AF118" s="320"/>
      <c r="AG118" s="320"/>
      <c r="AH118" s="320"/>
      <c r="AI118" s="320" t="s">
        <v>329</v>
      </c>
      <c r="AJ118" s="320"/>
      <c r="AK118" s="320"/>
      <c r="AL118" s="320"/>
      <c r="AM118" s="320" t="s">
        <v>426</v>
      </c>
      <c r="AN118" s="320"/>
      <c r="AO118" s="320"/>
      <c r="AP118" s="320"/>
      <c r="AQ118" s="321" t="s">
        <v>459</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652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653</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307</v>
      </c>
      <c r="AF121" s="320"/>
      <c r="AG121" s="320"/>
      <c r="AH121" s="320"/>
      <c r="AI121" s="320" t="s">
        <v>329</v>
      </c>
      <c r="AJ121" s="320"/>
      <c r="AK121" s="320"/>
      <c r="AL121" s="320"/>
      <c r="AM121" s="320" t="s">
        <v>426</v>
      </c>
      <c r="AN121" s="320"/>
      <c r="AO121" s="320"/>
      <c r="AP121" s="320"/>
      <c r="AQ121" s="321" t="s">
        <v>459</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653</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307</v>
      </c>
      <c r="AF124" s="320"/>
      <c r="AG124" s="320"/>
      <c r="AH124" s="320"/>
      <c r="AI124" s="320" t="s">
        <v>329</v>
      </c>
      <c r="AJ124" s="320"/>
      <c r="AK124" s="320"/>
      <c r="AL124" s="320"/>
      <c r="AM124" s="320" t="s">
        <v>426</v>
      </c>
      <c r="AN124" s="320"/>
      <c r="AO124" s="320"/>
      <c r="AP124" s="320"/>
      <c r="AQ124" s="321" t="s">
        <v>459</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278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654</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459</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278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653</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6" t="s">
        <v>322</v>
      </c>
      <c r="B130" s="974"/>
      <c r="C130" s="973" t="s">
        <v>188</v>
      </c>
      <c r="D130" s="974"/>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7"/>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2">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t="s">
        <v>635</v>
      </c>
      <c r="AV133" s="163"/>
      <c r="AW133" s="164" t="s">
        <v>175</v>
      </c>
      <c r="AX133" s="165"/>
      <c r="AY133">
        <f>$AY$132</f>
        <v>1</v>
      </c>
    </row>
    <row r="134" spans="1:51" ht="39.75" customHeight="1" x14ac:dyDescent="0.2">
      <c r="A134" s="977"/>
      <c r="B134" s="238"/>
      <c r="C134" s="237"/>
      <c r="D134" s="238"/>
      <c r="E134" s="237"/>
      <c r="F134" s="299"/>
      <c r="G134" s="217" t="s">
        <v>657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658</v>
      </c>
      <c r="AC134" s="209"/>
      <c r="AD134" s="209"/>
      <c r="AE134" s="251">
        <v>17</v>
      </c>
      <c r="AF134" s="152"/>
      <c r="AG134" s="152"/>
      <c r="AH134" s="152"/>
      <c r="AI134" s="251">
        <v>17</v>
      </c>
      <c r="AJ134" s="152"/>
      <c r="AK134" s="152"/>
      <c r="AL134" s="152"/>
      <c r="AM134" s="251">
        <v>17</v>
      </c>
      <c r="AN134" s="152"/>
      <c r="AO134" s="152"/>
      <c r="AP134" s="152"/>
      <c r="AQ134" s="251" t="s">
        <v>635</v>
      </c>
      <c r="AR134" s="152"/>
      <c r="AS134" s="152"/>
      <c r="AT134" s="152"/>
      <c r="AU134" s="251"/>
      <c r="AV134" s="152"/>
      <c r="AW134" s="152"/>
      <c r="AX134" s="193"/>
      <c r="AY134">
        <f t="shared" ref="AY134:AY135" si="13">$AY$132</f>
        <v>1</v>
      </c>
    </row>
    <row r="135" spans="1:51" ht="39.75" customHeight="1" x14ac:dyDescent="0.2">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658</v>
      </c>
      <c r="AC135" s="160"/>
      <c r="AD135" s="160"/>
      <c r="AE135" s="251">
        <v>17</v>
      </c>
      <c r="AF135" s="152"/>
      <c r="AG135" s="152"/>
      <c r="AH135" s="152"/>
      <c r="AI135" s="251">
        <v>17</v>
      </c>
      <c r="AJ135" s="152"/>
      <c r="AK135" s="152"/>
      <c r="AL135" s="152"/>
      <c r="AM135" s="251">
        <v>17</v>
      </c>
      <c r="AN135" s="152"/>
      <c r="AO135" s="152"/>
      <c r="AP135" s="152"/>
      <c r="AQ135" s="251" t="s">
        <v>635</v>
      </c>
      <c r="AR135" s="152"/>
      <c r="AS135" s="152"/>
      <c r="AT135" s="152"/>
      <c r="AU135" s="251"/>
      <c r="AV135" s="152"/>
      <c r="AW135" s="152"/>
      <c r="AX135" s="193"/>
      <c r="AY135">
        <f t="shared" si="13"/>
        <v>1</v>
      </c>
    </row>
    <row r="136" spans="1:51" ht="18.75" hidden="1" customHeight="1" x14ac:dyDescent="0.2">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2">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7"/>
      <c r="B188" s="238"/>
      <c r="C188" s="237"/>
      <c r="D188" s="238"/>
      <c r="E188" s="175" t="s">
        <v>687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2">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2">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2">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2">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2">
      <c r="A430" s="977"/>
      <c r="B430" s="238"/>
      <c r="C430" s="235" t="s">
        <v>588</v>
      </c>
      <c r="D430" s="236"/>
      <c r="E430" s="224" t="s">
        <v>316</v>
      </c>
      <c r="F430" s="433"/>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2">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2">
      <c r="A433" s="977"/>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700</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2">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701</v>
      </c>
      <c r="AN434" s="152"/>
      <c r="AO434" s="152"/>
      <c r="AP434" s="153"/>
      <c r="AQ434" s="151" t="s">
        <v>635</v>
      </c>
      <c r="AR434" s="152"/>
      <c r="AS434" s="152"/>
      <c r="AT434" s="153"/>
      <c r="AU434" s="152" t="s">
        <v>635</v>
      </c>
      <c r="AV434" s="152"/>
      <c r="AW434" s="152"/>
      <c r="AX434" s="193"/>
      <c r="AY434">
        <f t="shared" si="63"/>
        <v>1</v>
      </c>
    </row>
    <row r="435" spans="1:51" ht="23.25" customHeight="1" x14ac:dyDescent="0.2">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700</v>
      </c>
      <c r="AN435" s="152"/>
      <c r="AO435" s="152"/>
      <c r="AP435" s="153"/>
      <c r="AQ435" s="151" t="s">
        <v>635</v>
      </c>
      <c r="AR435" s="152"/>
      <c r="AS435" s="152"/>
      <c r="AT435" s="153"/>
      <c r="AU435" s="152" t="s">
        <v>635</v>
      </c>
      <c r="AV435" s="152"/>
      <c r="AW435" s="152"/>
      <c r="AX435" s="193"/>
      <c r="AY435">
        <f t="shared" si="63"/>
        <v>1</v>
      </c>
    </row>
    <row r="436" spans="1:51" ht="18.75" hidden="1" customHeight="1" x14ac:dyDescent="0.2">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2">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0</v>
      </c>
    </row>
    <row r="457" spans="1:51" ht="18.75" customHeight="1" x14ac:dyDescent="0.2">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t="s">
        <v>700</v>
      </c>
      <c r="AR457" s="163"/>
      <c r="AS457" s="164" t="s">
        <v>185</v>
      </c>
      <c r="AT457" s="187"/>
      <c r="AU457" s="163" t="s">
        <v>700</v>
      </c>
      <c r="AV457" s="163"/>
      <c r="AW457" s="164" t="s">
        <v>175</v>
      </c>
      <c r="AX457" s="165"/>
      <c r="AY457">
        <f>$AY$456</f>
        <v>0</v>
      </c>
    </row>
    <row r="458" spans="1:51" ht="23.25" customHeight="1" x14ac:dyDescent="0.2">
      <c r="A458" s="977"/>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t="s">
        <v>700</v>
      </c>
      <c r="AF458" s="152"/>
      <c r="AG458" s="152"/>
      <c r="AH458" s="152"/>
      <c r="AI458" s="151" t="s">
        <v>702</v>
      </c>
      <c r="AJ458" s="152"/>
      <c r="AK458" s="152"/>
      <c r="AL458" s="152"/>
      <c r="AM458" s="151" t="s">
        <v>700</v>
      </c>
      <c r="AN458" s="152"/>
      <c r="AO458" s="152"/>
      <c r="AP458" s="153"/>
      <c r="AQ458" s="151" t="s">
        <v>700</v>
      </c>
      <c r="AR458" s="152"/>
      <c r="AS458" s="152"/>
      <c r="AT458" s="153"/>
      <c r="AU458" s="152" t="s">
        <v>700</v>
      </c>
      <c r="AV458" s="152"/>
      <c r="AW458" s="152"/>
      <c r="AX458" s="193"/>
      <c r="AY458">
        <f t="shared" ref="AY458:AY460" si="68">$AY$456</f>
        <v>0</v>
      </c>
    </row>
    <row r="459" spans="1:51" ht="23.25" customHeight="1" x14ac:dyDescent="0.2">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t="s">
        <v>700</v>
      </c>
      <c r="AF459" s="152"/>
      <c r="AG459" s="152"/>
      <c r="AH459" s="153"/>
      <c r="AI459" s="151" t="s">
        <v>700</v>
      </c>
      <c r="AJ459" s="152"/>
      <c r="AK459" s="152"/>
      <c r="AL459" s="152"/>
      <c r="AM459" s="151" t="s">
        <v>700</v>
      </c>
      <c r="AN459" s="152"/>
      <c r="AO459" s="152"/>
      <c r="AP459" s="153"/>
      <c r="AQ459" s="151" t="s">
        <v>700</v>
      </c>
      <c r="AR459" s="152"/>
      <c r="AS459" s="152"/>
      <c r="AT459" s="153"/>
      <c r="AU459" s="152" t="s">
        <v>700</v>
      </c>
      <c r="AV459" s="152"/>
      <c r="AW459" s="152"/>
      <c r="AX459" s="193"/>
      <c r="AY459">
        <f t="shared" si="68"/>
        <v>0</v>
      </c>
    </row>
    <row r="460" spans="1:51" ht="23.25" customHeight="1" x14ac:dyDescent="0.2">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700</v>
      </c>
      <c r="AF460" s="152"/>
      <c r="AG460" s="152"/>
      <c r="AH460" s="153"/>
      <c r="AI460" s="151" t="s">
        <v>700</v>
      </c>
      <c r="AJ460" s="152"/>
      <c r="AK460" s="152"/>
      <c r="AL460" s="152"/>
      <c r="AM460" s="151" t="s">
        <v>702</v>
      </c>
      <c r="AN460" s="152"/>
      <c r="AO460" s="152"/>
      <c r="AP460" s="153"/>
      <c r="AQ460" s="151" t="s">
        <v>700</v>
      </c>
      <c r="AR460" s="152"/>
      <c r="AS460" s="152"/>
      <c r="AT460" s="153"/>
      <c r="AU460" s="152" t="s">
        <v>700</v>
      </c>
      <c r="AV460" s="152"/>
      <c r="AW460" s="152"/>
      <c r="AX460" s="193"/>
      <c r="AY460">
        <f t="shared" si="68"/>
        <v>0</v>
      </c>
    </row>
    <row r="461" spans="1:51" ht="18.75" hidden="1" customHeight="1" x14ac:dyDescent="0.2">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2">
      <c r="A481" s="977"/>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2">
      <c r="A482" s="977"/>
      <c r="B482" s="238"/>
      <c r="C482" s="237"/>
      <c r="D482" s="238"/>
      <c r="E482" s="175" t="s">
        <v>700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5">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2">
      <c r="A484" s="977"/>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77"/>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7"/>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77"/>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7"/>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77"/>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7"/>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1</v>
      </c>
    </row>
    <row r="673" spans="1:51" ht="18.75" hidden="1" customHeight="1" x14ac:dyDescent="0.2">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t="s">
        <v>635</v>
      </c>
      <c r="AF673" s="163"/>
      <c r="AG673" s="164" t="s">
        <v>185</v>
      </c>
      <c r="AH673" s="187"/>
      <c r="AI673" s="201"/>
      <c r="AJ673" s="201"/>
      <c r="AK673" s="201"/>
      <c r="AL673" s="202"/>
      <c r="AM673" s="201"/>
      <c r="AN673" s="201"/>
      <c r="AO673" s="201"/>
      <c r="AP673" s="202"/>
      <c r="AQ673" s="216" t="s">
        <v>635</v>
      </c>
      <c r="AR673" s="163"/>
      <c r="AS673" s="164" t="s">
        <v>185</v>
      </c>
      <c r="AT673" s="187"/>
      <c r="AU673" s="163" t="s">
        <v>635</v>
      </c>
      <c r="AV673" s="163"/>
      <c r="AW673" s="164" t="s">
        <v>175</v>
      </c>
      <c r="AX673" s="165"/>
      <c r="AY673">
        <f>$AY$672</f>
        <v>1</v>
      </c>
    </row>
    <row r="674" spans="1:51" ht="23.25" hidden="1" customHeight="1" x14ac:dyDescent="0.2">
      <c r="A674" s="977"/>
      <c r="B674" s="238"/>
      <c r="C674" s="237"/>
      <c r="D674" s="238"/>
      <c r="E674" s="181"/>
      <c r="F674" s="182"/>
      <c r="G674" s="217" t="s">
        <v>635</v>
      </c>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t="s">
        <v>635</v>
      </c>
      <c r="AC674" s="160"/>
      <c r="AD674" s="160"/>
      <c r="AE674" s="151" t="s">
        <v>635</v>
      </c>
      <c r="AF674" s="152"/>
      <c r="AG674" s="152"/>
      <c r="AH674" s="152"/>
      <c r="AI674" s="151" t="s">
        <v>635</v>
      </c>
      <c r="AJ674" s="152"/>
      <c r="AK674" s="152"/>
      <c r="AL674" s="152"/>
      <c r="AM674" s="151"/>
      <c r="AN674" s="152"/>
      <c r="AO674" s="152"/>
      <c r="AP674" s="153"/>
      <c r="AQ674" s="151" t="s">
        <v>635</v>
      </c>
      <c r="AR674" s="152"/>
      <c r="AS674" s="152"/>
      <c r="AT674" s="153"/>
      <c r="AU674" s="152" t="s">
        <v>635</v>
      </c>
      <c r="AV674" s="152"/>
      <c r="AW674" s="152"/>
      <c r="AX674" s="193"/>
      <c r="AY674">
        <f t="shared" ref="AY674:AY676" si="108">$AY$672</f>
        <v>1</v>
      </c>
    </row>
    <row r="675" spans="1:51" ht="23.25" hidden="1" customHeight="1" x14ac:dyDescent="0.2">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t="s">
        <v>635</v>
      </c>
      <c r="AC675" s="209"/>
      <c r="AD675" s="209"/>
      <c r="AE675" s="151" t="s">
        <v>635</v>
      </c>
      <c r="AF675" s="152"/>
      <c r="AG675" s="152"/>
      <c r="AH675" s="153"/>
      <c r="AI675" s="151" t="s">
        <v>635</v>
      </c>
      <c r="AJ675" s="152"/>
      <c r="AK675" s="152"/>
      <c r="AL675" s="152"/>
      <c r="AM675" s="151"/>
      <c r="AN675" s="152"/>
      <c r="AO675" s="152"/>
      <c r="AP675" s="153"/>
      <c r="AQ675" s="151" t="s">
        <v>635</v>
      </c>
      <c r="AR675" s="152"/>
      <c r="AS675" s="152"/>
      <c r="AT675" s="153"/>
      <c r="AU675" s="152" t="s">
        <v>635</v>
      </c>
      <c r="AV675" s="152"/>
      <c r="AW675" s="152"/>
      <c r="AX675" s="193"/>
      <c r="AY675">
        <f t="shared" si="108"/>
        <v>1</v>
      </c>
    </row>
    <row r="676" spans="1:51" ht="23.25" hidden="1" customHeight="1" x14ac:dyDescent="0.2">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t="s">
        <v>635</v>
      </c>
      <c r="AF676" s="152"/>
      <c r="AG676" s="152"/>
      <c r="AH676" s="153"/>
      <c r="AI676" s="151" t="s">
        <v>635</v>
      </c>
      <c r="AJ676" s="152"/>
      <c r="AK676" s="152"/>
      <c r="AL676" s="152"/>
      <c r="AM676" s="151"/>
      <c r="AN676" s="152"/>
      <c r="AO676" s="152"/>
      <c r="AP676" s="153"/>
      <c r="AQ676" s="151" t="s">
        <v>635</v>
      </c>
      <c r="AR676" s="152"/>
      <c r="AS676" s="152"/>
      <c r="AT676" s="153"/>
      <c r="AU676" s="152" t="s">
        <v>635</v>
      </c>
      <c r="AV676" s="152"/>
      <c r="AW676" s="152"/>
      <c r="AX676" s="193"/>
      <c r="AY676">
        <f t="shared" si="108"/>
        <v>1</v>
      </c>
    </row>
    <row r="677" spans="1:51" ht="18.75" hidden="1" customHeight="1" x14ac:dyDescent="0.2">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2">
      <c r="A697" s="977"/>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2">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72.900000000000006" customHeight="1" x14ac:dyDescent="0.2">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667</v>
      </c>
      <c r="AE702" s="879"/>
      <c r="AF702" s="879"/>
      <c r="AG702" s="868" t="s">
        <v>690</v>
      </c>
      <c r="AH702" s="869"/>
      <c r="AI702" s="869"/>
      <c r="AJ702" s="869"/>
      <c r="AK702" s="869"/>
      <c r="AL702" s="869"/>
      <c r="AM702" s="869"/>
      <c r="AN702" s="869"/>
      <c r="AO702" s="869"/>
      <c r="AP702" s="869"/>
      <c r="AQ702" s="869"/>
      <c r="AR702" s="869"/>
      <c r="AS702" s="869"/>
      <c r="AT702" s="869"/>
      <c r="AU702" s="869"/>
      <c r="AV702" s="869"/>
      <c r="AW702" s="869"/>
      <c r="AX702" s="870"/>
    </row>
    <row r="703" spans="1:51" ht="27" customHeight="1" x14ac:dyDescent="0.2">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667</v>
      </c>
      <c r="AE703" s="170"/>
      <c r="AF703" s="170"/>
      <c r="AG703" s="652" t="s">
        <v>671</v>
      </c>
      <c r="AH703" s="653"/>
      <c r="AI703" s="653"/>
      <c r="AJ703" s="653"/>
      <c r="AK703" s="653"/>
      <c r="AL703" s="653"/>
      <c r="AM703" s="653"/>
      <c r="AN703" s="653"/>
      <c r="AO703" s="653"/>
      <c r="AP703" s="653"/>
      <c r="AQ703" s="653"/>
      <c r="AR703" s="653"/>
      <c r="AS703" s="653"/>
      <c r="AT703" s="653"/>
      <c r="AU703" s="653"/>
      <c r="AV703" s="653"/>
      <c r="AW703" s="653"/>
      <c r="AX703" s="654"/>
    </row>
    <row r="704" spans="1:51" ht="84.75" customHeight="1" x14ac:dyDescent="0.2">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667</v>
      </c>
      <c r="AE704" s="571"/>
      <c r="AF704" s="571"/>
      <c r="AG704" s="409" t="s">
        <v>672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680</v>
      </c>
      <c r="AE705" s="721"/>
      <c r="AF705" s="721"/>
      <c r="AG705" s="175" t="s">
        <v>673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3"/>
      <c r="B706" s="755"/>
      <c r="C706" s="599"/>
      <c r="D706" s="600"/>
      <c r="E706" s="671" t="s">
        <v>298</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681</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681</v>
      </c>
      <c r="AE707" s="569"/>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105" customHeight="1" x14ac:dyDescent="0.2">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667</v>
      </c>
      <c r="AE708" s="656"/>
      <c r="AF708" s="656"/>
      <c r="AG708" s="511" t="s">
        <v>694</v>
      </c>
      <c r="AH708" s="512"/>
      <c r="AI708" s="512"/>
      <c r="AJ708" s="512"/>
      <c r="AK708" s="512"/>
      <c r="AL708" s="512"/>
      <c r="AM708" s="512"/>
      <c r="AN708" s="512"/>
      <c r="AO708" s="512"/>
      <c r="AP708" s="512"/>
      <c r="AQ708" s="512"/>
      <c r="AR708" s="512"/>
      <c r="AS708" s="512"/>
      <c r="AT708" s="512"/>
      <c r="AU708" s="512"/>
      <c r="AV708" s="512"/>
      <c r="AW708" s="512"/>
      <c r="AX708" s="513"/>
    </row>
    <row r="709" spans="1:50" ht="45.75" customHeight="1" x14ac:dyDescent="0.2">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667</v>
      </c>
      <c r="AE709" s="170"/>
      <c r="AF709" s="170"/>
      <c r="AG709" s="652" t="s">
        <v>674</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2">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680</v>
      </c>
      <c r="AE710" s="170"/>
      <c r="AF710" s="170"/>
      <c r="AG710" s="652" t="s">
        <v>673</v>
      </c>
      <c r="AH710" s="653"/>
      <c r="AI710" s="653"/>
      <c r="AJ710" s="653"/>
      <c r="AK710" s="653"/>
      <c r="AL710" s="653"/>
      <c r="AM710" s="653"/>
      <c r="AN710" s="653"/>
      <c r="AO710" s="653"/>
      <c r="AP710" s="653"/>
      <c r="AQ710" s="653"/>
      <c r="AR710" s="653"/>
      <c r="AS710" s="653"/>
      <c r="AT710" s="653"/>
      <c r="AU710" s="653"/>
      <c r="AV710" s="653"/>
      <c r="AW710" s="653"/>
      <c r="AX710" s="654"/>
    </row>
    <row r="711" spans="1:50" ht="51" customHeight="1" x14ac:dyDescent="0.2">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667</v>
      </c>
      <c r="AE711" s="170"/>
      <c r="AF711" s="170"/>
      <c r="AG711" s="652" t="s">
        <v>675</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2">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680</v>
      </c>
      <c r="AE712" s="571"/>
      <c r="AF712" s="571"/>
      <c r="AG712" s="579" t="s">
        <v>673</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680</v>
      </c>
      <c r="AE713" s="170"/>
      <c r="AF713" s="171"/>
      <c r="AG713" s="652" t="s">
        <v>673</v>
      </c>
      <c r="AH713" s="653"/>
      <c r="AI713" s="653"/>
      <c r="AJ713" s="653"/>
      <c r="AK713" s="653"/>
      <c r="AL713" s="653"/>
      <c r="AM713" s="653"/>
      <c r="AN713" s="653"/>
      <c r="AO713" s="653"/>
      <c r="AP713" s="653"/>
      <c r="AQ713" s="653"/>
      <c r="AR713" s="653"/>
      <c r="AS713" s="653"/>
      <c r="AT713" s="653"/>
      <c r="AU713" s="653"/>
      <c r="AV713" s="653"/>
      <c r="AW713" s="653"/>
      <c r="AX713" s="654"/>
    </row>
    <row r="714" spans="1:50" ht="38.4" customHeight="1" x14ac:dyDescent="0.2">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667</v>
      </c>
      <c r="AE714" s="577"/>
      <c r="AF714" s="578"/>
      <c r="AG714" s="677" t="s">
        <v>676</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2">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667</v>
      </c>
      <c r="AE715" s="656"/>
      <c r="AF715" s="762"/>
      <c r="AG715" s="511" t="s">
        <v>677</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2">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680</v>
      </c>
      <c r="AE716" s="744"/>
      <c r="AF716" s="744"/>
      <c r="AG716" s="652" t="s">
        <v>673</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2">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667</v>
      </c>
      <c r="AE717" s="170"/>
      <c r="AF717" s="170"/>
      <c r="AG717" s="652" t="s">
        <v>678</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2">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667</v>
      </c>
      <c r="AE718" s="170"/>
      <c r="AF718" s="170"/>
      <c r="AG718" s="178" t="s">
        <v>679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667</v>
      </c>
      <c r="AE719" s="656"/>
      <c r="AF719" s="656"/>
      <c r="AG719" s="175" t="s">
        <v>695</v>
      </c>
      <c r="AH719" s="176"/>
      <c r="AI719" s="176"/>
      <c r="AJ719" s="176"/>
      <c r="AK719" s="176"/>
      <c r="AL719" s="176"/>
      <c r="AM719" s="176"/>
      <c r="AN719" s="176"/>
      <c r="AO719" s="176"/>
      <c r="AP719" s="176"/>
      <c r="AQ719" s="176"/>
      <c r="AR719" s="176"/>
      <c r="AS719" s="176"/>
      <c r="AT719" s="176"/>
      <c r="AU719" s="176"/>
      <c r="AV719" s="176"/>
      <c r="AW719" s="176"/>
      <c r="AX719" s="177"/>
    </row>
    <row r="720" spans="1:50" ht="19.649999999999999" customHeight="1" x14ac:dyDescent="0.2">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8"/>
      <c r="B721" s="639"/>
      <c r="C721" s="901" t="s">
        <v>659</v>
      </c>
      <c r="D721" s="902"/>
      <c r="E721" s="902"/>
      <c r="F721" s="903"/>
      <c r="G721" s="919"/>
      <c r="H721" s="920"/>
      <c r="I721" s="63" t="str">
        <f>IF(OR(G721="　", G721=""), "", "-")</f>
        <v/>
      </c>
      <c r="J721" s="900">
        <v>365</v>
      </c>
      <c r="K721" s="900"/>
      <c r="L721" s="63" t="str">
        <f>IF(M721="","","-")</f>
        <v/>
      </c>
      <c r="M721" s="64"/>
      <c r="N721" s="897" t="s">
        <v>660</v>
      </c>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2">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2">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2">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6" t="s">
        <v>47</v>
      </c>
      <c r="B726" s="607"/>
      <c r="C726" s="428" t="s">
        <v>52</v>
      </c>
      <c r="D726" s="566"/>
      <c r="E726" s="566"/>
      <c r="F726" s="567"/>
      <c r="G726" s="782" t="s">
        <v>691</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5">
      <c r="A727" s="608"/>
      <c r="B727" s="609"/>
      <c r="C727" s="683" t="s">
        <v>56</v>
      </c>
      <c r="D727" s="684"/>
      <c r="E727" s="684"/>
      <c r="F727" s="685"/>
      <c r="G727" s="780" t="s">
        <v>682</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5">
      <c r="A729" s="750" t="s">
        <v>703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2">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5">
      <c r="A731" s="603" t="s">
        <v>137</v>
      </c>
      <c r="B731" s="604"/>
      <c r="C731" s="604"/>
      <c r="D731" s="604"/>
      <c r="E731" s="605"/>
      <c r="F731" s="668" t="s">
        <v>705</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2">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5">
      <c r="A733" s="603" t="s">
        <v>137</v>
      </c>
      <c r="B733" s="604"/>
      <c r="C733" s="604"/>
      <c r="D733" s="604"/>
      <c r="E733" s="605"/>
      <c r="F733" s="751" t="s">
        <v>706</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2">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2">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2">
      <c r="A737" s="142" t="s">
        <v>589</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314</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313</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312</v>
      </c>
      <c r="B740" s="94"/>
      <c r="C740" s="94"/>
      <c r="D740" s="94"/>
      <c r="E740" s="90" t="s">
        <v>661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311</v>
      </c>
      <c r="B741" s="94"/>
      <c r="C741" s="94"/>
      <c r="D741" s="94"/>
      <c r="E741" s="90" t="s">
        <v>662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310</v>
      </c>
      <c r="B742" s="94"/>
      <c r="C742" s="94"/>
      <c r="D742" s="94"/>
      <c r="E742" s="90" t="s">
        <v>663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309</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308</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307</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462</v>
      </c>
      <c r="B746" s="94"/>
      <c r="C746" s="94"/>
      <c r="D746" s="94"/>
      <c r="E746" s="97" t="s">
        <v>628</v>
      </c>
      <c r="F746" s="98"/>
      <c r="G746" s="98"/>
      <c r="H746" s="85" t="str">
        <f>IF(E746="","","-")</f>
        <v>-</v>
      </c>
      <c r="I746" s="98"/>
      <c r="J746" s="98"/>
      <c r="K746" s="85" t="str">
        <f>IF(I746="","","-")</f>
        <v/>
      </c>
      <c r="L746" s="89">
        <v>80</v>
      </c>
      <c r="M746" s="89"/>
      <c r="N746" s="85" t="str">
        <f>IF(O746="","","-")</f>
        <v/>
      </c>
      <c r="O746" s="95"/>
      <c r="P746" s="96"/>
      <c r="Q746" s="97" t="s">
        <v>659</v>
      </c>
      <c r="R746" s="98"/>
      <c r="S746" s="98"/>
      <c r="T746" s="85" t="str">
        <f>IF(Q746="","","-")</f>
        <v>-</v>
      </c>
      <c r="U746" s="98"/>
      <c r="V746" s="98"/>
      <c r="W746" s="85" t="str">
        <f>IF(U746="","","-")</f>
        <v/>
      </c>
      <c r="X746" s="89">
        <v>367</v>
      </c>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426</v>
      </c>
      <c r="B747" s="94"/>
      <c r="C747" s="94"/>
      <c r="D747" s="94"/>
      <c r="E747" s="97" t="s">
        <v>628</v>
      </c>
      <c r="F747" s="98"/>
      <c r="G747" s="98"/>
      <c r="H747" s="85" t="str">
        <f>IF(E747="","","-")</f>
        <v>-</v>
      </c>
      <c r="I747" s="98"/>
      <c r="J747" s="98"/>
      <c r="K747" s="85" t="str">
        <f>IF(I747="","","-")</f>
        <v/>
      </c>
      <c r="L747" s="89">
        <v>80</v>
      </c>
      <c r="M747" s="89"/>
      <c r="N747" s="85" t="str">
        <f>IF(O747="","","-")</f>
        <v/>
      </c>
      <c r="O747" s="95"/>
      <c r="P747" s="96"/>
      <c r="Q747" s="97" t="s">
        <v>659</v>
      </c>
      <c r="R747" s="98"/>
      <c r="S747" s="98"/>
      <c r="T747" s="85" t="str">
        <f>IF(Q747="","","-")</f>
        <v>-</v>
      </c>
      <c r="U747" s="98"/>
      <c r="V747" s="98"/>
      <c r="W747" s="85" t="str">
        <f>IF(U747="","","-")</f>
        <v/>
      </c>
      <c r="X747" s="89">
        <v>350</v>
      </c>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5" t="s">
        <v>303</v>
      </c>
      <c r="B787" s="746"/>
      <c r="C787" s="746"/>
      <c r="D787" s="746"/>
      <c r="E787" s="746"/>
      <c r="F787" s="747"/>
      <c r="G787" s="424" t="s">
        <v>279</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280</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2">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2">
      <c r="A789" s="541"/>
      <c r="B789" s="748"/>
      <c r="C789" s="748"/>
      <c r="D789" s="748"/>
      <c r="E789" s="748"/>
      <c r="F789" s="749"/>
      <c r="G789" s="434" t="s">
        <v>683</v>
      </c>
      <c r="H789" s="435"/>
      <c r="I789" s="435"/>
      <c r="J789" s="435"/>
      <c r="K789" s="436"/>
      <c r="L789" s="437" t="s">
        <v>684</v>
      </c>
      <c r="M789" s="438"/>
      <c r="N789" s="438"/>
      <c r="O789" s="438"/>
      <c r="P789" s="438"/>
      <c r="Q789" s="438"/>
      <c r="R789" s="438"/>
      <c r="S789" s="438"/>
      <c r="T789" s="438"/>
      <c r="U789" s="438"/>
      <c r="V789" s="438"/>
      <c r="W789" s="438"/>
      <c r="X789" s="439"/>
      <c r="Y789" s="440">
        <v>51</v>
      </c>
      <c r="Z789" s="441"/>
      <c r="AA789" s="441"/>
      <c r="AB789" s="542"/>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2"/>
    </row>
    <row r="790" spans="1:51" ht="24.75" hidden="1" customHeight="1" x14ac:dyDescent="0.2">
      <c r="A790" s="541"/>
      <c r="B790" s="748"/>
      <c r="C790" s="748"/>
      <c r="D790" s="748"/>
      <c r="E790" s="748"/>
      <c r="F790" s="749"/>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2">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2">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2">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2">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51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2">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2">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2">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2">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2">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2">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2">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2">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2">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5">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2">
      <c r="A845" s="386">
        <v>1</v>
      </c>
      <c r="B845" s="386">
        <v>1</v>
      </c>
      <c r="C845" s="405" t="s">
        <v>685</v>
      </c>
      <c r="D845" s="400"/>
      <c r="E845" s="400"/>
      <c r="F845" s="400"/>
      <c r="G845" s="400"/>
      <c r="H845" s="400"/>
      <c r="I845" s="400"/>
      <c r="J845" s="401" t="s">
        <v>323</v>
      </c>
      <c r="K845" s="402"/>
      <c r="L845" s="402"/>
      <c r="M845" s="402"/>
      <c r="N845" s="402"/>
      <c r="O845" s="402"/>
      <c r="P845" s="411" t="s">
        <v>686</v>
      </c>
      <c r="Q845" s="412"/>
      <c r="R845" s="412"/>
      <c r="S845" s="412"/>
      <c r="T845" s="412"/>
      <c r="U845" s="412"/>
      <c r="V845" s="412"/>
      <c r="W845" s="412"/>
      <c r="X845" s="412"/>
      <c r="Y845" s="303">
        <v>51</v>
      </c>
      <c r="Z845" s="304"/>
      <c r="AA845" s="304"/>
      <c r="AB845" s="305"/>
      <c r="AC845" s="416" t="s">
        <v>79</v>
      </c>
      <c r="AD845" s="417"/>
      <c r="AE845" s="417"/>
      <c r="AF845" s="417"/>
      <c r="AG845" s="417"/>
      <c r="AH845" s="403" t="s">
        <v>323</v>
      </c>
      <c r="AI845" s="404"/>
      <c r="AJ845" s="404"/>
      <c r="AK845" s="404"/>
      <c r="AL845" s="311" t="s">
        <v>323</v>
      </c>
      <c r="AM845" s="312"/>
      <c r="AN845" s="312"/>
      <c r="AO845" s="313"/>
      <c r="AP845" s="306"/>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2">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hidden="1" customHeight="1" x14ac:dyDescent="0.2">
      <c r="A1110" s="386">
        <v>1</v>
      </c>
      <c r="B1110" s="386">
        <v>1</v>
      </c>
      <c r="C1110" s="876"/>
      <c r="D1110" s="876"/>
      <c r="E1110" s="875"/>
      <c r="F1110" s="875"/>
      <c r="G1110" s="875"/>
      <c r="H1110" s="875"/>
      <c r="I1110" s="875"/>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90">
    <cfRule type="expression" dxfId="2099" priority="13883">
      <formula>IF(RIGHT(TEXT(Y790,"0.#"),1)=".",FALSE,TRUE)</formula>
    </cfRule>
    <cfRule type="expression" dxfId="2098" priority="13884">
      <formula>IF(RIGHT(TEXT(Y790,"0.#"),1)=".",TRUE,FALSE)</formula>
    </cfRule>
  </conditionalFormatting>
  <conditionalFormatting sqref="Y799">
    <cfRule type="expression" dxfId="2097" priority="13879">
      <formula>IF(RIGHT(TEXT(Y799,"0.#"),1)=".",FALSE,TRUE)</formula>
    </cfRule>
    <cfRule type="expression" dxfId="2096" priority="13880">
      <formula>IF(RIGHT(TEXT(Y799,"0.#"),1)=".",TRUE,FALSE)</formula>
    </cfRule>
  </conditionalFormatting>
  <conditionalFormatting sqref="Y830:Y837 Y828 Y817:Y824 Y815 Y804:Y811 Y802">
    <cfRule type="expression" dxfId="2095" priority="13661">
      <formula>IF(RIGHT(TEXT(Y802,"0.#"),1)=".",FALSE,TRUE)</formula>
    </cfRule>
    <cfRule type="expression" dxfId="2094" priority="13662">
      <formula>IF(RIGHT(TEXT(Y802,"0.#"),1)=".",TRUE,FALSE)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91:Y798">
    <cfRule type="expression" dxfId="2087" priority="13685">
      <formula>IF(RIGHT(TEXT(Y791,"0.#"),1)=".",FALSE,TRUE)</formula>
    </cfRule>
    <cfRule type="expression" dxfId="2086" priority="13686">
      <formula>IF(RIGHT(TEXT(Y791,"0.#"),1)=".",TRUE,FALSE)</formula>
    </cfRule>
  </conditionalFormatting>
  <conditionalFormatting sqref="AU790">
    <cfRule type="expression" dxfId="2085" priority="13683">
      <formula>IF(RIGHT(TEXT(AU790,"0.#"),1)=".",FALSE,TRUE)</formula>
    </cfRule>
    <cfRule type="expression" dxfId="2084" priority="13684">
      <formula>IF(RIGHT(TEXT(AU790,"0.#"),1)=".",TRUE,FALSE)</formula>
    </cfRule>
  </conditionalFormatting>
  <conditionalFormatting sqref="AU799">
    <cfRule type="expression" dxfId="2083" priority="13681">
      <formula>IF(RIGHT(TEXT(AU799,"0.#"),1)=".",FALSE,TRUE)</formula>
    </cfRule>
    <cfRule type="expression" dxfId="2082" priority="13682">
      <formula>IF(RIGHT(TEXT(AU799,"0.#"),1)=".",TRUE,FALSE)</formula>
    </cfRule>
  </conditionalFormatting>
  <conditionalFormatting sqref="AU791:AU798 AU789">
    <cfRule type="expression" dxfId="2081" priority="13679">
      <formula>IF(RIGHT(TEXT(AU789,"0.#"),1)=".",FALSE,TRUE)</formula>
    </cfRule>
    <cfRule type="expression" dxfId="2080" priority="13680">
      <formula>IF(RIGHT(TEXT(AU789,"0.#"),1)=".",TRUE,FALSE)</formula>
    </cfRule>
  </conditionalFormatting>
  <conditionalFormatting sqref="Y829 Y816 Y803">
    <cfRule type="expression" dxfId="2079" priority="13665">
      <formula>IF(RIGHT(TEXT(Y803,"0.#"),1)=".",FALSE,TRUE)</formula>
    </cfRule>
    <cfRule type="expression" dxfId="2078" priority="13666">
      <formula>IF(RIGHT(TEXT(Y803,"0.#"),1)=".",TRUE,FALSE)</formula>
    </cfRule>
  </conditionalFormatting>
  <conditionalFormatting sqref="Y838 Y825 Y812">
    <cfRule type="expression" dxfId="2077" priority="13663">
      <formula>IF(RIGHT(TEXT(Y812,"0.#"),1)=".",FALSE,TRUE)</formula>
    </cfRule>
    <cfRule type="expression" dxfId="2076" priority="13664">
      <formula>IF(RIGHT(TEXT(Y812,"0.#"),1)=".",TRUE,FALSE)</formula>
    </cfRule>
  </conditionalFormatting>
  <conditionalFormatting sqref="AU829 AU816 AU803">
    <cfRule type="expression" dxfId="2075" priority="13659">
      <formula>IF(RIGHT(TEXT(AU803,"0.#"),1)=".",FALSE,TRUE)</formula>
    </cfRule>
    <cfRule type="expression" dxfId="2074" priority="13660">
      <formula>IF(RIGHT(TEXT(AU803,"0.#"),1)=".",TRUE,FALSE)</formula>
    </cfRule>
  </conditionalFormatting>
  <conditionalFormatting sqref="AU838 AU825 AU812">
    <cfRule type="expression" dxfId="2073" priority="13657">
      <formula>IF(RIGHT(TEXT(AU812,"0.#"),1)=".",FALSE,TRUE)</formula>
    </cfRule>
    <cfRule type="expression" dxfId="2072" priority="13658">
      <formula>IF(RIGHT(TEXT(AU812,"0.#"),1)=".",TRUE,FALSE)</formula>
    </cfRule>
  </conditionalFormatting>
  <conditionalFormatting sqref="AU830:AU837 AU828 AU817:AU824 AU815 AU804:AU811 AU802">
    <cfRule type="expression" dxfId="2071" priority="13655">
      <formula>IF(RIGHT(TEXT(AU802,"0.#"),1)=".",FALSE,TRUE)</formula>
    </cfRule>
    <cfRule type="expression" dxfId="2070" priority="13656">
      <formula>IF(RIGHT(TEXT(AU802,"0.#"),1)=".",TRUE,FALSE)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6:AO846">
    <cfRule type="expression" dxfId="1687" priority="2819">
      <formula>IF(AND(AL846&gt;=0, RIGHT(TEXT(AL846,"0.#"),1)&lt;&gt;"."),TRUE,FALSE)</formula>
    </cfRule>
    <cfRule type="expression" dxfId="1686" priority="2820">
      <formula>IF(AND(AL846&gt;=0, RIGHT(TEXT(AL846,"0.#"),1)="."),TRUE,FALSE)</formula>
    </cfRule>
    <cfRule type="expression" dxfId="1685" priority="2821">
      <formula>IF(AND(AL846&lt;0, RIGHT(TEXT(AL846,"0.#"),1)&lt;&gt;"."),TRUE,FALSE)</formula>
    </cfRule>
    <cfRule type="expression" dxfId="1684" priority="2822">
      <formula>IF(AND(AL846&lt;0, RIGHT(TEXT(AL846,"0.#"),1)="."),TRUE,FALSE)</formula>
    </cfRule>
  </conditionalFormatting>
  <conditionalFormatting sqref="Y846">
    <cfRule type="expression" dxfId="1683" priority="2817">
      <formula>IF(RIGHT(TEXT(Y846,"0.#"),1)=".",FALSE,TRUE)</formula>
    </cfRule>
    <cfRule type="expression" dxfId="1682" priority="2818">
      <formula>IF(RIGHT(TEXT(Y846,"0.#"),1)=".",TRUE,FALSE)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49" man="1"/>
    <brk id="699" max="49" man="1"/>
    <brk id="730"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2">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667</v>
      </c>
      <c r="R8" s="13" t="str">
        <f t="shared" si="3"/>
        <v>その他</v>
      </c>
      <c r="S8" s="13" t="str">
        <f t="shared" si="4"/>
        <v>その他</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2">
      <c r="A9" s="14" t="s">
        <v>91</v>
      </c>
      <c r="B9" s="15"/>
      <c r="C9" s="13" t="str">
        <f t="shared" si="0"/>
        <v/>
      </c>
      <c r="D9" s="13" t="str">
        <f t="shared" si="8"/>
        <v/>
      </c>
      <c r="F9" s="18" t="s">
        <v>225</v>
      </c>
      <c r="G9" s="17"/>
      <c r="H9" s="13" t="str">
        <f t="shared" si="1"/>
        <v/>
      </c>
      <c r="I9" s="13" t="str">
        <f t="shared" si="5"/>
        <v/>
      </c>
      <c r="K9" s="14" t="s">
        <v>109</v>
      </c>
      <c r="L9" s="15" t="s">
        <v>667</v>
      </c>
      <c r="M9" s="13" t="str">
        <f t="shared" si="2"/>
        <v>エネルギー対策</v>
      </c>
      <c r="N9" s="13" t="str">
        <f t="shared" si="6"/>
        <v>エネルギー対策</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2">
      <c r="A10" s="14" t="s">
        <v>248</v>
      </c>
      <c r="B10" s="15"/>
      <c r="C10" s="13" t="str">
        <f t="shared" si="0"/>
        <v/>
      </c>
      <c r="D10" s="13" t="str">
        <f t="shared" si="8"/>
        <v/>
      </c>
      <c r="F10" s="18" t="s">
        <v>116</v>
      </c>
      <c r="G10" s="17" t="s">
        <v>667</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その他</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2">
      <c r="A16" s="14" t="s">
        <v>97</v>
      </c>
      <c r="B16" s="15" t="s">
        <v>667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2">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2">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2">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2">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2">
      <c r="A24" s="74" t="s">
        <v>321</v>
      </c>
      <c r="B24" s="15"/>
      <c r="C24" s="13" t="str">
        <f t="shared" si="9"/>
        <v/>
      </c>
      <c r="D24" s="13" t="str">
        <f>IF(C24="",D23,IF(D23&lt;&gt;"",CONCATENATE(D23,"、",C24),C24))</f>
        <v>地球温暖化対策</v>
      </c>
      <c r="F24" s="18" t="s">
        <v>326</v>
      </c>
      <c r="G24" s="17"/>
      <c r="H24" s="13" t="str">
        <f t="shared" si="1"/>
        <v/>
      </c>
      <c r="I24" s="13" t="str">
        <f t="shared" si="5"/>
        <v>エネルギー対策特別会計エネルギー需給勘定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2">
      <c r="A25" s="76"/>
      <c r="B25" s="75"/>
      <c r="F25" s="18" t="s">
        <v>129</v>
      </c>
      <c r="G25" s="17"/>
      <c r="H25" s="13" t="str">
        <f t="shared" si="1"/>
        <v/>
      </c>
      <c r="I25" s="13" t="str">
        <f t="shared" si="5"/>
        <v>エネルギー対策特別会計エネルギー需給勘定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2">
      <c r="A26" s="73"/>
      <c r="B26" s="72"/>
      <c r="F26" s="18" t="s">
        <v>130</v>
      </c>
      <c r="G26" s="17"/>
      <c r="H26" s="13" t="str">
        <f t="shared" si="1"/>
        <v/>
      </c>
      <c r="I26" s="13" t="str">
        <f t="shared" si="5"/>
        <v>エネルギー対策特別会計エネルギー需給勘定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2">
      <c r="A29" s="13"/>
      <c r="B29" s="13"/>
      <c r="F29" s="18" t="s">
        <v>226</v>
      </c>
      <c r="G29" s="17"/>
      <c r="H29" s="13" t="str">
        <f t="shared" si="1"/>
        <v/>
      </c>
      <c r="I29" s="13" t="str">
        <f t="shared" si="5"/>
        <v>エネルギー対策特別会計エネルギー需給勘定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2">
      <c r="A30" s="13"/>
      <c r="B30" s="13"/>
      <c r="F30" s="18" t="s">
        <v>227</v>
      </c>
      <c r="G30" s="17"/>
      <c r="H30" s="13" t="str">
        <f t="shared" si="1"/>
        <v/>
      </c>
      <c r="I30" s="13" t="str">
        <f t="shared" si="5"/>
        <v>エネルギー対策特別会計エネルギー需給勘定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2">
      <c r="A31" s="13"/>
      <c r="B31" s="13"/>
      <c r="F31" s="18" t="s">
        <v>228</v>
      </c>
      <c r="G31" s="17"/>
      <c r="H31" s="13" t="str">
        <f t="shared" si="1"/>
        <v/>
      </c>
      <c r="I31" s="13" t="str">
        <f t="shared" si="5"/>
        <v>エネルギー対策特別会計エネルギー需給勘定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2">
      <c r="A32" s="13"/>
      <c r="B32" s="13"/>
      <c r="F32" s="18" t="s">
        <v>229</v>
      </c>
      <c r="G32" s="17"/>
      <c r="H32" s="13" t="str">
        <f t="shared" si="1"/>
        <v/>
      </c>
      <c r="I32" s="13" t="str">
        <f t="shared" si="5"/>
        <v>エネルギー対策特別会計エネルギー需給勘定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エネルギー対策特別会計エネルギー需給勘定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エネルギー対策特別会計エネルギー需給勘定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2">
      <c r="A35" s="13"/>
      <c r="B35" s="13"/>
      <c r="F35" s="18" t="s">
        <v>232</v>
      </c>
      <c r="G35" s="17"/>
      <c r="H35" s="13" t="str">
        <f t="shared" si="1"/>
        <v/>
      </c>
      <c r="I35" s="13" t="str">
        <f t="shared" si="5"/>
        <v>エネルギー対策特別会計エネルギー需給勘定</v>
      </c>
      <c r="K35" s="13"/>
      <c r="L35" s="13"/>
      <c r="O35" s="13"/>
      <c r="P35" s="13"/>
      <c r="Q35" s="19"/>
      <c r="T35" s="13"/>
      <c r="Y35" s="32" t="s">
        <v>366</v>
      </c>
      <c r="Z35" s="32" t="s">
        <v>497</v>
      </c>
      <c r="AC35" s="31"/>
      <c r="AF35" s="30"/>
      <c r="AK35" s="42" t="str">
        <f t="shared" si="7"/>
        <v>h</v>
      </c>
    </row>
    <row r="36" spans="1:37" ht="13.5" customHeight="1" x14ac:dyDescent="0.2">
      <c r="A36" s="13"/>
      <c r="B36" s="13"/>
      <c r="F36" s="18" t="s">
        <v>233</v>
      </c>
      <c r="G36" s="17"/>
      <c r="H36" s="13" t="str">
        <f t="shared" si="1"/>
        <v/>
      </c>
      <c r="I36" s="13" t="str">
        <f t="shared" si="5"/>
        <v>エネルギー対策特別会計エネルギー需給勘定</v>
      </c>
      <c r="K36" s="13"/>
      <c r="L36" s="13"/>
      <c r="O36" s="13"/>
      <c r="P36" s="13"/>
      <c r="Q36" s="19"/>
      <c r="T36" s="13"/>
      <c r="U36" s="32" t="s">
        <v>614</v>
      </c>
      <c r="Y36" s="32" t="s">
        <v>367</v>
      </c>
      <c r="Z36" s="32" t="s">
        <v>498</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368</v>
      </c>
      <c r="Z37" s="32" t="s">
        <v>499</v>
      </c>
      <c r="AF37" s="30"/>
      <c r="AK37" s="42" t="str">
        <f t="shared" si="7"/>
        <v>j</v>
      </c>
    </row>
    <row r="38" spans="1:37" x14ac:dyDescent="0.2">
      <c r="A38" s="13"/>
      <c r="B38" s="13"/>
      <c r="F38" s="13"/>
      <c r="G38" s="19"/>
      <c r="K38" s="13"/>
      <c r="L38" s="13"/>
      <c r="O38" s="13"/>
      <c r="P38" s="13"/>
      <c r="Q38" s="19"/>
      <c r="T38" s="13"/>
      <c r="U38" s="32" t="s">
        <v>305</v>
      </c>
      <c r="Y38" s="32" t="s">
        <v>369</v>
      </c>
      <c r="Z38" s="32" t="s">
        <v>500</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315</v>
      </c>
      <c r="Y39" s="32" t="s">
        <v>370</v>
      </c>
      <c r="Z39" s="32" t="s">
        <v>501</v>
      </c>
      <c r="AF39" s="30"/>
      <c r="AK39" s="42" t="str">
        <f t="shared" si="7"/>
        <v>l</v>
      </c>
    </row>
    <row r="40" spans="1:37" x14ac:dyDescent="0.2">
      <c r="A40" s="13"/>
      <c r="B40" s="13"/>
      <c r="F40" s="13"/>
      <c r="G40" s="19"/>
      <c r="K40" s="13"/>
      <c r="L40" s="13"/>
      <c r="O40" s="13"/>
      <c r="P40" s="13"/>
      <c r="Q40" s="19"/>
      <c r="T40" s="13"/>
      <c r="Y40" s="32" t="s">
        <v>371</v>
      </c>
      <c r="Z40" s="32" t="s">
        <v>502</v>
      </c>
      <c r="AF40" s="30"/>
      <c r="AK40" s="42" t="str">
        <f t="shared" si="7"/>
        <v>m</v>
      </c>
    </row>
    <row r="41" spans="1:37" x14ac:dyDescent="0.2">
      <c r="A41" s="13"/>
      <c r="B41" s="13"/>
      <c r="F41" s="13"/>
      <c r="G41" s="19"/>
      <c r="K41" s="13"/>
      <c r="L41" s="13"/>
      <c r="O41" s="13"/>
      <c r="P41" s="13"/>
      <c r="Q41" s="19"/>
      <c r="T41" s="13"/>
      <c r="Y41" s="32" t="s">
        <v>372</v>
      </c>
      <c r="Z41" s="32" t="s">
        <v>503</v>
      </c>
      <c r="AF41" s="30"/>
      <c r="AK41" s="42" t="str">
        <f t="shared" si="7"/>
        <v>n</v>
      </c>
    </row>
    <row r="42" spans="1:37" x14ac:dyDescent="0.2">
      <c r="A42" s="13"/>
      <c r="B42" s="13"/>
      <c r="F42" s="13"/>
      <c r="G42" s="19"/>
      <c r="K42" s="13"/>
      <c r="L42" s="13"/>
      <c r="O42" s="13"/>
      <c r="P42" s="13"/>
      <c r="Q42" s="19"/>
      <c r="T42" s="13"/>
      <c r="Y42" s="32" t="s">
        <v>373</v>
      </c>
      <c r="Z42" s="32" t="s">
        <v>504</v>
      </c>
      <c r="AF42" s="30"/>
      <c r="AK42" s="42" t="str">
        <f t="shared" si="7"/>
        <v>o</v>
      </c>
    </row>
    <row r="43" spans="1:37" x14ac:dyDescent="0.2">
      <c r="A43" s="13"/>
      <c r="B43" s="13"/>
      <c r="F43" s="13"/>
      <c r="G43" s="19"/>
      <c r="K43" s="13"/>
      <c r="L43" s="13"/>
      <c r="O43" s="13"/>
      <c r="P43" s="13"/>
      <c r="Q43" s="19"/>
      <c r="T43" s="13"/>
      <c r="Y43" s="32" t="s">
        <v>374</v>
      </c>
      <c r="Z43" s="32" t="s">
        <v>505</v>
      </c>
      <c r="AF43" s="30"/>
      <c r="AK43" s="42" t="str">
        <f t="shared" si="7"/>
        <v>p</v>
      </c>
    </row>
    <row r="44" spans="1:37" x14ac:dyDescent="0.2">
      <c r="A44" s="13"/>
      <c r="B44" s="13"/>
      <c r="F44" s="13"/>
      <c r="G44" s="19"/>
      <c r="K44" s="13"/>
      <c r="L44" s="13"/>
      <c r="O44" s="13"/>
      <c r="P44" s="13"/>
      <c r="Q44" s="19"/>
      <c r="T44" s="13"/>
      <c r="Y44" s="32" t="s">
        <v>375</v>
      </c>
      <c r="Z44" s="32" t="s">
        <v>506</v>
      </c>
      <c r="AF44" s="30"/>
      <c r="AK44" s="42" t="str">
        <f t="shared" si="7"/>
        <v>q</v>
      </c>
    </row>
    <row r="45" spans="1:37" x14ac:dyDescent="0.2">
      <c r="A45" s="13"/>
      <c r="B45" s="13"/>
      <c r="F45" s="13"/>
      <c r="G45" s="19"/>
      <c r="K45" s="13"/>
      <c r="L45" s="13"/>
      <c r="O45" s="13"/>
      <c r="P45" s="13"/>
      <c r="Q45" s="19"/>
      <c r="T45" s="13"/>
      <c r="Y45" s="32" t="s">
        <v>376</v>
      </c>
      <c r="Z45" s="32" t="s">
        <v>507</v>
      </c>
      <c r="AF45" s="30"/>
      <c r="AK45" s="42" t="str">
        <f t="shared" si="7"/>
        <v>r</v>
      </c>
    </row>
    <row r="46" spans="1:37" x14ac:dyDescent="0.2">
      <c r="A46" s="13"/>
      <c r="B46" s="13"/>
      <c r="F46" s="13"/>
      <c r="G46" s="19"/>
      <c r="K46" s="13"/>
      <c r="L46" s="13"/>
      <c r="O46" s="13"/>
      <c r="P46" s="13"/>
      <c r="Q46" s="19"/>
      <c r="T46" s="13"/>
      <c r="Y46" s="32" t="s">
        <v>377</v>
      </c>
      <c r="Z46" s="32" t="s">
        <v>508</v>
      </c>
      <c r="AF46" s="30"/>
      <c r="AK46" s="42" t="str">
        <f t="shared" si="7"/>
        <v>s</v>
      </c>
    </row>
    <row r="47" spans="1:37" x14ac:dyDescent="0.2">
      <c r="A47" s="13"/>
      <c r="B47" s="13"/>
      <c r="F47" s="13"/>
      <c r="G47" s="19"/>
      <c r="K47" s="13"/>
      <c r="L47" s="13"/>
      <c r="O47" s="13"/>
      <c r="P47" s="13"/>
      <c r="Q47" s="19"/>
      <c r="T47" s="13"/>
      <c r="Y47" s="32" t="s">
        <v>378</v>
      </c>
      <c r="Z47" s="32" t="s">
        <v>509</v>
      </c>
      <c r="AF47" s="30"/>
      <c r="AK47" s="42" t="str">
        <f t="shared" si="7"/>
        <v>t</v>
      </c>
    </row>
    <row r="48" spans="1:37" x14ac:dyDescent="0.2">
      <c r="A48" s="13"/>
      <c r="B48" s="13"/>
      <c r="F48" s="13"/>
      <c r="G48" s="19"/>
      <c r="K48" s="13"/>
      <c r="L48" s="13"/>
      <c r="O48" s="13"/>
      <c r="P48" s="13"/>
      <c r="Q48" s="19"/>
      <c r="T48" s="13"/>
      <c r="Y48" s="32" t="s">
        <v>379</v>
      </c>
      <c r="Z48" s="32" t="s">
        <v>510</v>
      </c>
      <c r="AF48" s="30"/>
      <c r="AK48" s="42" t="str">
        <f t="shared" si="7"/>
        <v>u</v>
      </c>
    </row>
    <row r="49" spans="1:37" x14ac:dyDescent="0.2">
      <c r="A49" s="13"/>
      <c r="B49" s="13"/>
      <c r="F49" s="13"/>
      <c r="G49" s="19"/>
      <c r="K49" s="13"/>
      <c r="L49" s="13"/>
      <c r="O49" s="13"/>
      <c r="P49" s="13"/>
      <c r="Q49" s="19"/>
      <c r="T49" s="13"/>
      <c r="Y49" s="32" t="s">
        <v>380</v>
      </c>
      <c r="Z49" s="32" t="s">
        <v>511</v>
      </c>
      <c r="AF49" s="30"/>
      <c r="AK49" s="42" t="str">
        <f t="shared" si="7"/>
        <v>v</v>
      </c>
    </row>
    <row r="50" spans="1:37" x14ac:dyDescent="0.2">
      <c r="A50" s="13"/>
      <c r="B50" s="13"/>
      <c r="F50" s="13"/>
      <c r="G50" s="19"/>
      <c r="K50" s="13"/>
      <c r="L50" s="13"/>
      <c r="O50" s="13"/>
      <c r="P50" s="13"/>
      <c r="Q50" s="19"/>
      <c r="T50" s="13"/>
      <c r="Y50" s="32" t="s">
        <v>381</v>
      </c>
      <c r="Z50" s="32" t="s">
        <v>512</v>
      </c>
      <c r="AF50" s="30"/>
    </row>
    <row r="51" spans="1:37" x14ac:dyDescent="0.2">
      <c r="A51" s="13"/>
      <c r="B51" s="13"/>
      <c r="F51" s="13"/>
      <c r="G51" s="19"/>
      <c r="K51" s="13"/>
      <c r="L51" s="13"/>
      <c r="O51" s="13"/>
      <c r="P51" s="13"/>
      <c r="Q51" s="19"/>
      <c r="T51" s="13"/>
      <c r="Y51" s="32" t="s">
        <v>382</v>
      </c>
      <c r="Z51" s="32" t="s">
        <v>513</v>
      </c>
      <c r="AF51" s="30"/>
    </row>
    <row r="52" spans="1:37" x14ac:dyDescent="0.2">
      <c r="A52" s="13"/>
      <c r="B52" s="13"/>
      <c r="F52" s="13"/>
      <c r="G52" s="19"/>
      <c r="K52" s="13"/>
      <c r="L52" s="13"/>
      <c r="O52" s="13"/>
      <c r="P52" s="13"/>
      <c r="Q52" s="19"/>
      <c r="T52" s="13"/>
      <c r="Y52" s="32" t="s">
        <v>383</v>
      </c>
      <c r="Z52" s="32" t="s">
        <v>514</v>
      </c>
      <c r="AF52" s="30"/>
    </row>
    <row r="53" spans="1:37" x14ac:dyDescent="0.2">
      <c r="A53" s="13"/>
      <c r="B53" s="13"/>
      <c r="F53" s="13"/>
      <c r="G53" s="19"/>
      <c r="K53" s="13"/>
      <c r="L53" s="13"/>
      <c r="O53" s="13"/>
      <c r="P53" s="13"/>
      <c r="Q53" s="19"/>
      <c r="T53" s="13"/>
      <c r="Y53" s="32" t="s">
        <v>384</v>
      </c>
      <c r="Z53" s="32" t="s">
        <v>515</v>
      </c>
      <c r="AF53" s="30"/>
    </row>
    <row r="54" spans="1:37" x14ac:dyDescent="0.2">
      <c r="A54" s="13"/>
      <c r="B54" s="13"/>
      <c r="F54" s="13"/>
      <c r="G54" s="19"/>
      <c r="K54" s="13"/>
      <c r="L54" s="13"/>
      <c r="O54" s="13"/>
      <c r="P54" s="20"/>
      <c r="Q54" s="19"/>
      <c r="T54" s="13"/>
      <c r="Y54" s="32" t="s">
        <v>385</v>
      </c>
      <c r="Z54" s="32" t="s">
        <v>516</v>
      </c>
      <c r="AF54" s="30"/>
    </row>
    <row r="55" spans="1:37" x14ac:dyDescent="0.2">
      <c r="A55" s="13"/>
      <c r="B55" s="13"/>
      <c r="F55" s="13"/>
      <c r="G55" s="19"/>
      <c r="K55" s="13"/>
      <c r="L55" s="13"/>
      <c r="O55" s="13"/>
      <c r="P55" s="13"/>
      <c r="Q55" s="19"/>
      <c r="T55" s="13"/>
      <c r="Y55" s="32" t="s">
        <v>386</v>
      </c>
      <c r="Z55" s="32" t="s">
        <v>517</v>
      </c>
      <c r="AF55" s="30"/>
    </row>
    <row r="56" spans="1:37" x14ac:dyDescent="0.2">
      <c r="A56" s="13"/>
      <c r="B56" s="13"/>
      <c r="F56" s="13"/>
      <c r="G56" s="19"/>
      <c r="K56" s="13"/>
      <c r="L56" s="13"/>
      <c r="O56" s="13"/>
      <c r="P56" s="13"/>
      <c r="Q56" s="19"/>
      <c r="T56" s="13"/>
      <c r="Y56" s="32" t="s">
        <v>387</v>
      </c>
      <c r="Z56" s="32" t="s">
        <v>518</v>
      </c>
      <c r="AF56" s="30"/>
    </row>
    <row r="57" spans="1:37" x14ac:dyDescent="0.2">
      <c r="A57" s="13"/>
      <c r="B57" s="13"/>
      <c r="F57" s="13"/>
      <c r="G57" s="19"/>
      <c r="K57" s="13"/>
      <c r="L57" s="13"/>
      <c r="O57" s="13"/>
      <c r="P57" s="13"/>
      <c r="Q57" s="19"/>
      <c r="T57" s="13"/>
      <c r="Y57" s="32" t="s">
        <v>388</v>
      </c>
      <c r="Z57" s="32" t="s">
        <v>519</v>
      </c>
      <c r="AF57" s="30"/>
    </row>
    <row r="58" spans="1:37" x14ac:dyDescent="0.2">
      <c r="A58" s="13"/>
      <c r="B58" s="13"/>
      <c r="F58" s="13"/>
      <c r="G58" s="19"/>
      <c r="K58" s="13"/>
      <c r="L58" s="13"/>
      <c r="O58" s="13"/>
      <c r="P58" s="13"/>
      <c r="Q58" s="19"/>
      <c r="T58" s="13"/>
      <c r="Y58" s="32" t="s">
        <v>389</v>
      </c>
      <c r="Z58" s="32" t="s">
        <v>520</v>
      </c>
      <c r="AF58" s="30"/>
    </row>
    <row r="59" spans="1:37" x14ac:dyDescent="0.2">
      <c r="A59" s="13"/>
      <c r="B59" s="13"/>
      <c r="F59" s="13"/>
      <c r="G59" s="19"/>
      <c r="K59" s="13"/>
      <c r="L59" s="13"/>
      <c r="O59" s="13"/>
      <c r="P59" s="13"/>
      <c r="Q59" s="19"/>
      <c r="T59" s="13"/>
      <c r="Y59" s="32" t="s">
        <v>390</v>
      </c>
      <c r="Z59" s="32" t="s">
        <v>521</v>
      </c>
      <c r="AF59" s="30"/>
    </row>
    <row r="60" spans="1:37" x14ac:dyDescent="0.2">
      <c r="A60" s="13"/>
      <c r="B60" s="13"/>
      <c r="F60" s="13"/>
      <c r="G60" s="19"/>
      <c r="K60" s="13"/>
      <c r="L60" s="13"/>
      <c r="O60" s="13"/>
      <c r="P60" s="13"/>
      <c r="Q60" s="19"/>
      <c r="T60" s="13"/>
      <c r="Y60" s="32" t="s">
        <v>391</v>
      </c>
      <c r="Z60" s="32" t="s">
        <v>522</v>
      </c>
      <c r="AF60" s="30"/>
    </row>
    <row r="61" spans="1:37" x14ac:dyDescent="0.2">
      <c r="A61" s="13"/>
      <c r="B61" s="13"/>
      <c r="F61" s="13"/>
      <c r="G61" s="19"/>
      <c r="K61" s="13"/>
      <c r="L61" s="13"/>
      <c r="O61" s="13"/>
      <c r="P61" s="13"/>
      <c r="Q61" s="19"/>
      <c r="T61" s="13"/>
      <c r="Y61" s="32" t="s">
        <v>392</v>
      </c>
      <c r="Z61" s="32" t="s">
        <v>523</v>
      </c>
      <c r="AF61" s="30"/>
    </row>
    <row r="62" spans="1:37" x14ac:dyDescent="0.2">
      <c r="A62" s="13"/>
      <c r="B62" s="13"/>
      <c r="F62" s="13"/>
      <c r="G62" s="19"/>
      <c r="K62" s="13"/>
      <c r="L62" s="13"/>
      <c r="O62" s="13"/>
      <c r="P62" s="13"/>
      <c r="Q62" s="19"/>
      <c r="T62" s="13"/>
      <c r="Y62" s="32" t="s">
        <v>393</v>
      </c>
      <c r="Z62" s="32" t="s">
        <v>524</v>
      </c>
      <c r="AF62" s="30"/>
    </row>
    <row r="63" spans="1:37" x14ac:dyDescent="0.2">
      <c r="A63" s="13"/>
      <c r="B63" s="13"/>
      <c r="F63" s="13"/>
      <c r="G63" s="19"/>
      <c r="K63" s="13"/>
      <c r="L63" s="13"/>
      <c r="O63" s="13"/>
      <c r="P63" s="13"/>
      <c r="Q63" s="19"/>
      <c r="T63" s="13"/>
      <c r="Y63" s="32" t="s">
        <v>394</v>
      </c>
      <c r="Z63" s="32" t="s">
        <v>525</v>
      </c>
      <c r="AF63" s="30"/>
    </row>
    <row r="64" spans="1:37" x14ac:dyDescent="0.2">
      <c r="A64" s="13"/>
      <c r="B64" s="13"/>
      <c r="F64" s="13"/>
      <c r="G64" s="19"/>
      <c r="K64" s="13"/>
      <c r="L64" s="13"/>
      <c r="O64" s="13"/>
      <c r="P64" s="13"/>
      <c r="Q64" s="19"/>
      <c r="T64" s="13"/>
      <c r="Y64" s="32" t="s">
        <v>395</v>
      </c>
      <c r="Z64" s="32" t="s">
        <v>526</v>
      </c>
      <c r="AF64" s="30"/>
    </row>
    <row r="65" spans="1:32" x14ac:dyDescent="0.2">
      <c r="A65" s="13"/>
      <c r="B65" s="13"/>
      <c r="F65" s="13"/>
      <c r="G65" s="19"/>
      <c r="K65" s="13"/>
      <c r="L65" s="13"/>
      <c r="O65" s="13"/>
      <c r="P65" s="13"/>
      <c r="Q65" s="19"/>
      <c r="T65" s="13"/>
      <c r="Y65" s="32" t="s">
        <v>396</v>
      </c>
      <c r="Z65" s="32" t="s">
        <v>527</v>
      </c>
      <c r="AF65" s="30"/>
    </row>
    <row r="66" spans="1:32" x14ac:dyDescent="0.2">
      <c r="A66" s="13"/>
      <c r="B66" s="13"/>
      <c r="F66" s="13"/>
      <c r="G66" s="19"/>
      <c r="K66" s="13"/>
      <c r="L66" s="13"/>
      <c r="O66" s="13"/>
      <c r="P66" s="13"/>
      <c r="Q66" s="19"/>
      <c r="T66" s="13"/>
      <c r="Y66" s="32" t="s">
        <v>70</v>
      </c>
      <c r="Z66" s="32" t="s">
        <v>528</v>
      </c>
      <c r="AF66" s="30"/>
    </row>
    <row r="67" spans="1:32" x14ac:dyDescent="0.2">
      <c r="A67" s="13"/>
      <c r="B67" s="13"/>
      <c r="F67" s="13"/>
      <c r="G67" s="19"/>
      <c r="K67" s="13"/>
      <c r="L67" s="13"/>
      <c r="O67" s="13"/>
      <c r="P67" s="13"/>
      <c r="Q67" s="19"/>
      <c r="T67" s="13"/>
      <c r="Y67" s="32" t="s">
        <v>397</v>
      </c>
      <c r="Z67" s="32" t="s">
        <v>529</v>
      </c>
      <c r="AF67" s="30"/>
    </row>
    <row r="68" spans="1:32" x14ac:dyDescent="0.2">
      <c r="A68" s="13"/>
      <c r="B68" s="13"/>
      <c r="F68" s="13"/>
      <c r="G68" s="19"/>
      <c r="K68" s="13"/>
      <c r="L68" s="13"/>
      <c r="O68" s="13"/>
      <c r="P68" s="13"/>
      <c r="Q68" s="19"/>
      <c r="T68" s="13"/>
      <c r="Y68" s="32" t="s">
        <v>398</v>
      </c>
      <c r="Z68" s="32" t="s">
        <v>530</v>
      </c>
      <c r="AF68" s="30"/>
    </row>
    <row r="69" spans="1:32" x14ac:dyDescent="0.2">
      <c r="A69" s="13"/>
      <c r="B69" s="13"/>
      <c r="F69" s="13"/>
      <c r="G69" s="19"/>
      <c r="K69" s="13"/>
      <c r="L69" s="13"/>
      <c r="O69" s="13"/>
      <c r="P69" s="13"/>
      <c r="Q69" s="19"/>
      <c r="T69" s="13"/>
      <c r="Y69" s="32" t="s">
        <v>399</v>
      </c>
      <c r="Z69" s="32" t="s">
        <v>531</v>
      </c>
      <c r="AF69" s="30"/>
    </row>
    <row r="70" spans="1:32" x14ac:dyDescent="0.2">
      <c r="A70" s="13"/>
      <c r="B70" s="13"/>
      <c r="Y70" s="32" t="s">
        <v>400</v>
      </c>
      <c r="Z70" s="32" t="s">
        <v>532</v>
      </c>
    </row>
    <row r="71" spans="1:32" x14ac:dyDescent="0.2">
      <c r="Y71" s="32" t="s">
        <v>401</v>
      </c>
      <c r="Z71" s="32" t="s">
        <v>533</v>
      </c>
    </row>
    <row r="72" spans="1:32" x14ac:dyDescent="0.2">
      <c r="Y72" s="32" t="s">
        <v>402</v>
      </c>
      <c r="Z72" s="32" t="s">
        <v>534</v>
      </c>
    </row>
    <row r="73" spans="1:32" x14ac:dyDescent="0.2">
      <c r="Y73" s="32" t="s">
        <v>403</v>
      </c>
      <c r="Z73" s="32" t="s">
        <v>535</v>
      </c>
    </row>
    <row r="74" spans="1:32" x14ac:dyDescent="0.2">
      <c r="Y74" s="32" t="s">
        <v>404</v>
      </c>
      <c r="Z74" s="32" t="s">
        <v>536</v>
      </c>
    </row>
    <row r="75" spans="1:32" x14ac:dyDescent="0.2">
      <c r="Y75" s="32" t="s">
        <v>405</v>
      </c>
      <c r="Z75" s="32" t="s">
        <v>537</v>
      </c>
    </row>
    <row r="76" spans="1:32" x14ac:dyDescent="0.2">
      <c r="Y76" s="32" t="s">
        <v>406</v>
      </c>
      <c r="Z76" s="32" t="s">
        <v>538</v>
      </c>
    </row>
    <row r="77" spans="1:32" x14ac:dyDescent="0.2">
      <c r="Y77" s="32" t="s">
        <v>407</v>
      </c>
      <c r="Z77" s="32" t="s">
        <v>539</v>
      </c>
    </row>
    <row r="78" spans="1:32" x14ac:dyDescent="0.2">
      <c r="Y78" s="32" t="s">
        <v>408</v>
      </c>
      <c r="Z78" s="32" t="s">
        <v>540</v>
      </c>
    </row>
    <row r="79" spans="1:32" x14ac:dyDescent="0.2">
      <c r="Y79" s="32" t="s">
        <v>409</v>
      </c>
      <c r="Z79" s="32" t="s">
        <v>541</v>
      </c>
    </row>
    <row r="80" spans="1:32" x14ac:dyDescent="0.2">
      <c r="Y80" s="32" t="s">
        <v>410</v>
      </c>
      <c r="Z80" s="32" t="s">
        <v>542</v>
      </c>
    </row>
    <row r="81" spans="25:26" x14ac:dyDescent="0.2">
      <c r="Y81" s="32" t="s">
        <v>411</v>
      </c>
      <c r="Z81" s="32" t="s">
        <v>543</v>
      </c>
    </row>
    <row r="82" spans="25:26" x14ac:dyDescent="0.2">
      <c r="Y82" s="32" t="s">
        <v>412</v>
      </c>
      <c r="Z82" s="32" t="s">
        <v>544</v>
      </c>
    </row>
    <row r="83" spans="25:26" x14ac:dyDescent="0.2">
      <c r="Y83" s="32" t="s">
        <v>413</v>
      </c>
      <c r="Z83" s="32" t="s">
        <v>545</v>
      </c>
    </row>
    <row r="84" spans="25:26" x14ac:dyDescent="0.2">
      <c r="Y84" s="32" t="s">
        <v>414</v>
      </c>
      <c r="Z84" s="32" t="s">
        <v>546</v>
      </c>
    </row>
    <row r="85" spans="25:26" x14ac:dyDescent="0.2">
      <c r="Y85" s="32" t="s">
        <v>415</v>
      </c>
      <c r="Z85" s="32" t="s">
        <v>547</v>
      </c>
    </row>
    <row r="86" spans="25:26" x14ac:dyDescent="0.2">
      <c r="Y86" s="32" t="s">
        <v>416</v>
      </c>
      <c r="Z86" s="32" t="s">
        <v>548</v>
      </c>
    </row>
    <row r="87" spans="25:26" x14ac:dyDescent="0.2">
      <c r="Y87" s="32" t="s">
        <v>417</v>
      </c>
      <c r="Z87" s="32" t="s">
        <v>549</v>
      </c>
    </row>
    <row r="88" spans="25:26" x14ac:dyDescent="0.2">
      <c r="Y88" s="32" t="s">
        <v>418</v>
      </c>
      <c r="Z88" s="32" t="s">
        <v>550</v>
      </c>
    </row>
    <row r="89" spans="25:26" x14ac:dyDescent="0.2">
      <c r="Y89" s="32" t="s">
        <v>419</v>
      </c>
      <c r="Z89" s="32" t="s">
        <v>551</v>
      </c>
    </row>
    <row r="90" spans="25:26" x14ac:dyDescent="0.2">
      <c r="Y90" s="32" t="s">
        <v>420</v>
      </c>
      <c r="Z90" s="32" t="s">
        <v>552</v>
      </c>
    </row>
    <row r="91" spans="25:26" x14ac:dyDescent="0.2">
      <c r="Y91" s="32" t="s">
        <v>421</v>
      </c>
      <c r="Z91" s="32" t="s">
        <v>553</v>
      </c>
    </row>
    <row r="92" spans="25:26" x14ac:dyDescent="0.2">
      <c r="Y92" s="32" t="s">
        <v>422</v>
      </c>
      <c r="Z92" s="32" t="s">
        <v>554</v>
      </c>
    </row>
    <row r="93" spans="25:26" x14ac:dyDescent="0.2">
      <c r="Y93" s="32" t="s">
        <v>423</v>
      </c>
      <c r="Z93" s="32" t="s">
        <v>555</v>
      </c>
    </row>
    <row r="94" spans="25:26" x14ac:dyDescent="0.2">
      <c r="Y94" s="32" t="s">
        <v>424</v>
      </c>
      <c r="Z94" s="32" t="s">
        <v>556</v>
      </c>
    </row>
    <row r="95" spans="25:26" x14ac:dyDescent="0.2">
      <c r="Y95" s="32" t="s">
        <v>425</v>
      </c>
      <c r="Z95" s="32" t="s">
        <v>557</v>
      </c>
    </row>
    <row r="96" spans="25:26" x14ac:dyDescent="0.2">
      <c r="Y96" s="32" t="s">
        <v>327</v>
      </c>
      <c r="Z96" s="32" t="s">
        <v>558</v>
      </c>
    </row>
    <row r="97" spans="25:26" x14ac:dyDescent="0.2">
      <c r="Y97" s="32" t="s">
        <v>426</v>
      </c>
      <c r="Z97" s="32" t="s">
        <v>559</v>
      </c>
    </row>
    <row r="98" spans="25:26" x14ac:dyDescent="0.2">
      <c r="Y98" s="32" t="s">
        <v>427</v>
      </c>
      <c r="Z98" s="32" t="s">
        <v>560</v>
      </c>
    </row>
    <row r="99" spans="25:26" x14ac:dyDescent="0.2">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2021-07-05T04:28:16Z</cp:lastPrinted>
  <dcterms:created xsi:type="dcterms:W3CDTF">2012-03-13T00:50:25Z</dcterms:created>
  <dcterms:modified xsi:type="dcterms:W3CDTF">2021-09-01T10:58:02Z</dcterms:modified>
</cp:coreProperties>
</file>