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60　温室効果ガス排出に関するデジタルガバメント構築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878"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<sst xmlns="http://schemas.openxmlformats.org/spreadsheetml/2006/main" count="2387" uniqueCount="717">
  <si>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</si>
  <si>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</si>
  <si>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</si>
  <si>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</si>
  <si>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</si>
  <si>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</si>
  <si>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</si>
  <si>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</si>
  <si>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</si>
  <si>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</si>
  <si>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</si>
  <si>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</si>
  <si>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</si>
  <si>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</si>
  <si>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</si>
  <si>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</si>
  <si>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</si>
  <si>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</si>
  <si>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</si>
  <si>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</si>
  <si>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</si>
  <si>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</si>
  <si>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</si>
  <si>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</si>
  <si>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</si>
  <si>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</si>
  <si>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</si>
  <si>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</si>
  <si>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</si>
  <si>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</si>
  <si>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</si>
  <si>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</si>
  <si>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</si>
  <si>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</si>
  <si>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</si>
  <si>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</si>
  <si>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</si>
  <si>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</si>
  <si>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</si>
  <si>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</si>
  <si>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</si>
  <si>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</si>
  <si>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</si>
  <si>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</si>
  <si>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</si>
  <si>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</si>
  <si>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</si>
  <si>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</si>
  <si>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</si>
  <si>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</si>
  <si>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</si>
  <si>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</si>
  <si>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</si>
  <si>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</si>
  <si>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</si>
  <si>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</si>
  <si>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</si>
  <si>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</si>
  <si>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</si>
  <si>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</si>
  <si>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</si>
  <si>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</si>
  <si>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</si>
  <si>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</si>
  <si>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</si>
  <si>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</si>
  <si>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</si>
  <si>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</si>
  <si>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</si>
  <si>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</si>
  <si>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</si>
  <si>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</si>
  <si>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</si>
  <si>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</si>
  <si>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</si>
  <si>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</si>
  <si>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</si>
  <si>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</si>
  <si>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</si>
  <si>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</si>
  <si>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</si>
  <si>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</si>
  <si>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</si>
  <si>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</si>
  <si>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</si>
  <si>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</si>
  <si>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</si>
  <si>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</si>
  <si>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</si>
  <si>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</si>
  <si>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</si>
  <si>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</si>
  <si>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</si>
  <si>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</si>
  <si>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</si>
  <si>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</si>
  <si>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</si>
  <si>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</si>
  <si>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</si>
  <si>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</si>
  <si>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</si>
  <si>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</si>
  <si>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</si>
  <si>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</si>
  <si>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</si>
  <si>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</si>
  <si>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</si>
  <si>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</si>
  <si>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</si>
  <si>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</si>
  <si>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</si>
  <si>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</si>
  <si>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</si>
  <si>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</si>
  <si>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</si>
  <si>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</si>
  <si>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</si>
  <si>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</si>
  <si>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</si>
  <si>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</si>
  <si>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</si>
  <si>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</si>
  <si>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</si>
  <si>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</si>
  <si>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</si>
  <si>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</si>
  <si>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</si>
  <si>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</si>
  <si>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</si>
  <si>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</si>
  <si>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</si>
  <si>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</si>
  <si>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</si>
  <si>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</si>
  <si>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</si>
  <si>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</si>
  <si>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</si>
  <si>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</si>
  <si>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</si>
  <si>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</si>
  <si>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</si>
  <si>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</si>
  <si>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</si>
  <si>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</si>
  <si>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</si>
  <si>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</si>
  <si>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</si>
  <si>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</si>
  <si>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</si>
  <si>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</si>
  <si>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</si>
  <si>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</si>
  <si>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</si>
  <si>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</si>
  <si>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</si>
  <si>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</si>
  <si>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</si>
  <si>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</si>
  <si>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</si>
  <si>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</si>
  <si>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</si>
  <si>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</si>
  <si>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</si>
  <si>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</si>
  <si>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</si>
  <si>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</si>
  <si>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</si>
  <si>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</si>
  <si>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</si>
  <si>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</si>
  <si>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</si>
  <si>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</si>
  <si>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</si>
  <si>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</si>
  <si>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</si>
  <si>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</si>
  <si>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</si>
  <si>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</si>
  <si>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</si>
  <si>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</si>
  <si>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</si>
  <si>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</si>
  <si>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</si>
  <si>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</si>
  <si>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</si>
  <si>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</si>
  <si>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</si>
  <si>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</si>
  <si>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</si>
  <si>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</si>
  <si>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</si>
  <si>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</si>
  <si>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</si>
  <si>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</si>
  <si>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</si>
  <si>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</si>
  <si>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</si>
  <si>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</si>
  <si>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</si>
  <si>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</si>
  <si>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</si>
  <si>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</si>
  <si>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</si>
  <si>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</si>
  <si>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</si>
  <si>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</si>
  <si>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</si>
  <si>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</si>
  <si>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</si>
  <si>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</si>
  <si>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</si>
  <si>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</si>
  <si>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</si>
  <si>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</si>
  <si>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</si>
  <si>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</si>
  <si>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</si>
  <si>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</si>
  <si>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</si>
  <si>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</si>
  <si>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</si>
  <si>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</si>
  <si>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</si>
  <si>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</si>
  <si>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</si>
  <si>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</si>
  <si>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</si>
  <si>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</si>
  <si>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</si>
  <si>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</si>
  <si>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</si>
  <si>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</si>
  <si>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</si>
  <si>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</si>
  <si>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</si>
  <si>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</si>
  <si>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</si>
  <si>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</si>
  <si>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</si>
  <si>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</si>
  <si>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</si>
  <si>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</si>
  <si>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</si>
  <si>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</si>
  <si>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</si>
  <si>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</si>
  <si>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</si>
  <si>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</si>
  <si>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</si>
  <si>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</si>
  <si>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</si>
  <si>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</si>
  <si>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</si>
  <si>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</si>
  <si>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</si>
  <si>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</si>
  <si>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</si>
  <si>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</si>
  <si>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</si>
  <si>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</si>
  <si>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</si>
  <si>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</si>
  <si>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</si>
  <si>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</si>
  <si>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</si>
  <si>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</si>
  <si>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</si>
  <si>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</si>
  <si>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</si>
  <si>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</si>
  <si>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</si>
  <si>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</si>
  <si>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</si>
  <si>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</si>
  <si>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</si>
  <si>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</si>
  <si>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</si>
  <si>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</si>
  <si>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</si>
  <si>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</si>
  <si>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</si>
  <si>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</si>
  <si>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</si>
  <si>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</si>
  <si>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</si>
  <si>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</si>
  <si>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</si>
  <si>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</si>
  <si>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</si>
  <si>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</si>
  <si>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</si>
  <si>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</si>
  <si>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</si>
  <si>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</si>
  <si>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</si>
  <si>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</si>
  <si>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</si>
  <si>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</si>
  <si>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</si>
  <si>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</si>
  <si>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</si>
  <si>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</si>
  <si>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</si>
  <si>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</si>
  <si>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</si>
  <si>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</si>
  <si>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</si>
  <si>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</si>
  <si>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</si>
  <si>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</si>
  <si>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</si>
  <si>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</si>
  <si>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</si>
  <si>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</si>
  <si>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</si>
  <si>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</si>
  <si>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</si>
  <si>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</si>
  <si>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</si>
  <si>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</si>
  <si>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</si>
  <si>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</si>
  <si>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</si>
  <si>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</si>
  <si>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</si>
  <si>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</si>
  <si>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</si>
  <si>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</si>
  <si>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</si>
  <si>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</si>
  <si>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</si>
  <si>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</si>
  <si>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</si>
  <si>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</si>
  <si>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</si>
  <si>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</si>
  <si>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</si>
  <si>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</si>
  <si>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</si>
  <si>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</si>
  <si>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</si>
  <si>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</si>
  <si>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</si>
  <si>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</si>
  <si>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</si>
  <si>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</si>
  <si>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</si>
  <si>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</si>
  <si>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</si>
  <si>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</si>
  <si>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</si>
  <si>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</si>
  <si>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</si>
  <si>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</si>
  <si>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</si>
  <si>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</si>
  <si>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</si>
  <si>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</si>
  <si>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</si>
  <si>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</si>
  <si>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</si>
  <si>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</si>
  <si>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</si>
  <si>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</si>
  <si>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</si>
  <si>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</si>
  <si>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</si>
  <si>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</si>
  <si>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</si>
  <si>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</si>
  <si>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</si>
  <si>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</si>
  <si>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</si>
  <si>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</si>
  <si>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</si>
  <si>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</si>
  <si>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</si>
  <si>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</si>
  <si>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</si>
  <si>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</si>
  <si>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</si>
  <si>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</si>
  <si>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</si>
  <si>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</si>
  <si>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</si>
  <si>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</si>
  <si>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</si>
  <si>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</si>
  <si>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</si>
  <si>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</si>
  <si>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</si>
  <si>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</si>
  <si>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</si>
  <si>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</si>
  <si>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</si>
  <si>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</si>
  <si>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</si>
  <si>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</si>
  <si>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</si>
  <si>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</si>
  <si>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</si>
  <si>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</si>
  <si>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</si>
  <si>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</si>
  <si>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</si>
  <si>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</si>
  <si>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</si>
  <si>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</si>
  <si>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</si>
  <si>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</si>
  <si>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</si>
  <si>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</si>
  <si>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</si>
  <si>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</si>
  <si>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</si>
  <si>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</si>
  <si>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</si>
  <si>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</si>
  <si>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</si>
  <si>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</si>
  <si>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</si>
  <si>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</si>
  <si>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</si>
  <si>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</si>
  <si>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</si>
  <si>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</si>
  <si>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</si>
  <si>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</si>
  <si>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</si>
  <si>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</si>
  <si>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</si>
  <si>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</si>
  <si>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</si>
  <si>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</si>
  <si>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</si>
  <si>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</si>
  <si>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</si>
  <si>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</si>
  <si>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</si>
  <si>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</si>
  <si>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</si>
  <si>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</si>
  <si>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</si>
  <si>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</si>
  <si>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</si>
  <si>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</si>
  <si>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</si>
  <si>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</si>
  <si>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</si>
  <si>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</si>
  <si>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</si>
  <si>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</si>
  <si>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</si>
  <si>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</si>
  <si>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</si>
  <si>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</si>
  <si>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</si>
  <si>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</si>
  <si>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</si>
  <si>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</si>
  <si>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</si>
  <si>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</si>
  <si>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</si>
  <si>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</si>
  <si>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</si>
  <si>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</si>
  <si>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</si>
  <si>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</si>
  <si>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</si>
  <si>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</si>
  <si>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</si>
  <si>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</si>
  <si>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</si>
  <si>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</si>
  <si>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</si>
  <si>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</si>
  <si>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</si>
  <si>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</si>
  <si>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</si>
  <si>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</si>
  <si>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</si>
  <si>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</si>
  <si>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</si>
  <si>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</si>
  <si>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</si>
  <si>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</si>
  <si>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</si>
  <si>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</si>
  <si>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</si>
  <si>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</si>
  <si>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</si>
  <si>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</si>
  <si>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</si>
  <si>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</si>
  <si>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</si>
  <si>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</si>
  <si>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</si>
  <si>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</si>
  <si>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</si>
  <si>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</si>
  <si>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</si>
  <si>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</si>
  <si>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</si>
  <si>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</si>
  <si>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</si>
  <si>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</si>
  <si>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</si>
  <si>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</si>
  <si>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</si>
  <si>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</si>
  <si>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</si>
  <si>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</si>
  <si>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</si>
  <si>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</si>
  <si>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</si>
  <si>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</si>
  <si>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</si>
  <si>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</si>
  <si>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</si>
  <si>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</si>
  <si>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</si>
  <si>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</si>
  <si>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</si>
  <si>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</si>
  <si>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</si>
  <si>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</si>
  <si>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</si>
  <si>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</si>
  <si>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</si>
  <si>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</si>
  <si>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</si>
  <si>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</si>
  <si>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</si>
  <si>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</si>
  <si>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</si>
  <si>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</si>
  <si>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</si>
  <si>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</si>
  <si>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</si>
  <si>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</si>
  <si>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</si>
  <si>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</si>
  <si>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</si>
  <si>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</si>
  <si>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</si>
  <si>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</si>
  <si>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</si>
  <si>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</si>
  <si>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</si>
  <si>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</si>
  <si>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</si>
  <si>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</si>
  <si>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</si>
  <si>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</si>
  <si>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</si>
  <si>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</si>
  <si>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</si>
  <si>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</si>
  <si>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</si>
  <si>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</si>
  <si>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</si>
  <si>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</si>
  <si>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</si>
  <si>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</si>
  <si>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</si>
  <si>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</si>
  <si>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</si>
  <si>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</si>
  <si>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</si>
  <si>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</si>
  <si>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</si>
  <si>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</si>
  <si>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</si>
  <si>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</si>
  <si>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</si>
  <si>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</si>
  <si>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</si>
  <si>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</si>
  <si>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</si>
  <si>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</si>
  <si>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</si>
  <si>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</si>
  <si>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</si>
  <si>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</si>
  <si>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</si>
  <si>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</si>
  <si>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</si>
  <si>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</si>
  <si>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</si>
  <si>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</si>
  <si>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</si>
  <si>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</si>
  <si>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</si>
  <si>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</si>
  <si>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</si>
  <si>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</si>
  <si>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</si>
  <si>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</si>
  <si>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</si>
  <si>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</si>
  <si>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</si>
  <si>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</si>
  <si>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</si>
  <si>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</si>
  <si>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</si>
  <si>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</si>
  <si>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</si>
  <si>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</si>
  <si>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</si>
  <si>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</si>
  <si>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</si>
  <si>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</si>
  <si>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</si>
  <si>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</si>
  <si>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</si>
  <si>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</si>
  <si>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</si>
  <si>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</si>
  <si>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</si>
  <si>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</si>
  <si>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</si>
  <si>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</si>
  <si>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</si>
  <si>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</si>
  <si>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</si>
  <si>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</si>
  <si>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温室効果ガス排出に関するデジタルガバメント構築事業</t>
  </si>
  <si>
    <t>地球環境局</t>
  </si>
  <si>
    <t>課長　小笠原 靖</t>
  </si>
  <si>
    <t>令和元年度</t>
  </si>
  <si>
    <t>令和4年度</t>
  </si>
  <si>
    <t>地球温暖化対策課</t>
  </si>
  <si>
    <t>特別会計に関する法律第85条第3項第2号
施行令第50条第9項第1号</t>
  </si>
  <si>
    <t>環境省デジタル・ガバメント中長期計画（平成30年6月18日環境省情報管理委員会決定）</t>
  </si>
  <si>
    <t xml:space="preserve">パリ協定の締結で国際的な公約となった温室効果ガスの排出削減目標の達成や、「第五次環境基本計画」に提唱されている「地域循環共生圏」の創造等、温室効果ガス排出者の温室効果ガスの一元的な管理のほか関連するシステムとの効果的・効率的な統合・連携による能動的な分析・施策投入を可能とするシステムを構築することで、デジタル・ガバメント構想の実現を目指す。
</t>
  </si>
  <si>
    <t>デジタルガバメント構想を踏まえ、現存するシステムや他の制度に登録される温室効果ガス排出量やそれらの要因となるエネルギー消費量や企業の基礎的な属性等、温室効果ガス排出実態に関する情報について、一元管理し、必要に応じて関連システムとのAPIを活用した情報連携を行うことを可能とする排出量管理統合システムを構築するため、温対法報告対象事業者や地方公共団体等へのヒアリングを行いつつ、必要な調査及びシステムの設計と構築を行う。</t>
  </si>
  <si>
    <t>-</t>
  </si>
  <si>
    <t>二酸化炭素排出抑制対策事業等委託費</t>
  </si>
  <si>
    <t>事業終了後、企業及び地公体等における当該システムの活用率が、令和６年度において100％となることを目標とする。</t>
  </si>
  <si>
    <t>当該システムの利用率</t>
  </si>
  <si>
    <t>件</t>
  </si>
  <si>
    <t>令和元年度温室効果ガス排出に関するデジタル・ガバメント構築事業調査検討委託業務成果報告書</t>
  </si>
  <si>
    <t>本事業はデジタルガバメント構想に沿って既存のシステムの連携に係る設計・構築を行う事業であり、我が国の温室効果ガスの排出削減等に直接的な効果を持たないものであるため、地球温暖化対策に係る横断的な指標は設定出来ない。</t>
  </si>
  <si>
    <t>●●</t>
    <phoneticPr fontId="5"/>
  </si>
  <si>
    <t>排出管理統合システムの構築に係る調査・設計事業数</t>
  </si>
  <si>
    <t>執行額/調査・設計事業数　　　　　　　　　　　　　　　　　　　　　</t>
    <phoneticPr fontId="5"/>
  </si>
  <si>
    <t>百万円/件</t>
  </si>
  <si>
    <t>百万円/件</t>
    <phoneticPr fontId="5"/>
  </si>
  <si>
    <t>50/1</t>
  </si>
  <si>
    <t>／　</t>
    <phoneticPr fontId="5"/>
  </si>
  <si>
    <t>　　/</t>
    <phoneticPr fontId="5"/>
  </si>
  <si>
    <t>／　　　　　　　　　　　　　　</t>
    <phoneticPr fontId="5"/>
  </si>
  <si>
    <t>　　/</t>
    <phoneticPr fontId="5"/>
  </si>
  <si>
    <t>１．地球温暖化対策の推進</t>
  </si>
  <si>
    <t>エネルギー起源二酸化炭素の排出量（ＣＯ２換算ﾄﾝ）</t>
  </si>
  <si>
    <t>万t-CO2/年</t>
  </si>
  <si>
    <t>参考指標として定期的に報告を受け進捗を管理する</t>
  </si>
  <si>
    <t>デジタルガバメント構想に沿ったシステムの構築</t>
  </si>
  <si>
    <t>令和３年度</t>
  </si>
  <si>
    <t>新31</t>
  </si>
  <si>
    <t>○</t>
  </si>
  <si>
    <t>-</t>
    <phoneticPr fontId="5"/>
  </si>
  <si>
    <t>-</t>
    <phoneticPr fontId="5"/>
  </si>
  <si>
    <t>情報の公表・可視化やフォローアップを実施することによって、事業者の排出量削減に向けた自主的取組の促進を図る。</t>
    <phoneticPr fontId="5"/>
  </si>
  <si>
    <t>地球温暖化対策に係るCO2の削減は社会の関心が高く、本事業は既存の温室効果ガス排出量公表システム等の複数システムの連携を行うことでワンスオンリーの実現に向けて改善を図る事業であることから、社会のニーズが高い。</t>
    <phoneticPr fontId="5"/>
  </si>
  <si>
    <t>温対法に基づく、温室効果ガス排出量算定・報告・公表制度や政府実行計画等のシステムの整備について国自らが実施すべきである。</t>
    <phoneticPr fontId="5"/>
  </si>
  <si>
    <t>デジタルガバナント推進方針が示されるとともに、eガバメント閣僚会議において「デジタル・ガバメント実行計画」が決定され、当該計画に基づき「環境省デジタルガバメント中長期計画」が策定されていることを踏まえ、本事業はこれらを実現するために必要となることから優先度が高い。</t>
    <phoneticPr fontId="5"/>
  </si>
  <si>
    <t>○</t>
    <phoneticPr fontId="5"/>
  </si>
  <si>
    <t>無</t>
  </si>
  <si>
    <t>‐</t>
  </si>
  <si>
    <t>-</t>
    <phoneticPr fontId="5"/>
  </si>
  <si>
    <t>単位あたりのコストも妥当な水準と言える。</t>
    <phoneticPr fontId="5"/>
  </si>
  <si>
    <t>費目・使途、中間段階の支出は、必要なものに限定して行っている。仕様書に基づき適切に支出されている。</t>
    <phoneticPr fontId="5"/>
  </si>
  <si>
    <t>採点表に提案内容に対する価格の妥当性及び経費内訳の妥当性を評価する項目を設け、コスト削減の実施に努めている。</t>
    <phoneticPr fontId="5"/>
  </si>
  <si>
    <t>-</t>
    <phoneticPr fontId="5"/>
  </si>
  <si>
    <t>本事業は、デジタルガバメント構想に基づく新システムの構築に向けた検討・提案を行うものであり、その実施に当たっては経費の低減を図るべく入札時に提案内容に対する価格の妥当性及び経費内訳の妥当性を評価すること等を行い、効率的な事業の実施に努めている。</t>
    <phoneticPr fontId="5"/>
  </si>
  <si>
    <t>令和２年度以降の新システム構築事業の実施に当たっては、総合評価入札等の活用等により経費の低減を図り、効率的な事業の実施に努めていく。</t>
    <phoneticPr fontId="5"/>
  </si>
  <si>
    <t>人件費</t>
    <rPh sb="0" eb="3">
      <t>ジンケンヒ</t>
    </rPh>
    <phoneticPr fontId="5"/>
  </si>
  <si>
    <t>雑役務費</t>
    <rPh sb="0" eb="1">
      <t>ザツ</t>
    </rPh>
    <rPh sb="1" eb="4">
      <t>エキムヒ</t>
    </rPh>
    <phoneticPr fontId="5"/>
  </si>
  <si>
    <t>アドバイザリー、政府実行計画に関する検討など</t>
    <phoneticPr fontId="5"/>
  </si>
  <si>
    <t>その他</t>
    <rPh sb="2" eb="3">
      <t>ホカ</t>
    </rPh>
    <phoneticPr fontId="5"/>
  </si>
  <si>
    <t>消費税等</t>
    <rPh sb="0" eb="3">
      <t>ショウヒゼイ</t>
    </rPh>
    <rPh sb="3" eb="4">
      <t>トウ</t>
    </rPh>
    <phoneticPr fontId="5"/>
  </si>
  <si>
    <t>B.情報技術開発（株）</t>
    <phoneticPr fontId="5"/>
  </si>
  <si>
    <t>A.（株）野村総合研究所</t>
    <phoneticPr fontId="5"/>
  </si>
  <si>
    <t>（株）野村総合研究所</t>
    <phoneticPr fontId="5"/>
  </si>
  <si>
    <t>情報技術開発（株）</t>
    <phoneticPr fontId="5"/>
  </si>
  <si>
    <t>クボタシステムズ（株）</t>
    <phoneticPr fontId="5"/>
  </si>
  <si>
    <t>プロジェクト管理支援、政策的助言等</t>
    <rPh sb="6" eb="8">
      <t>カンリ</t>
    </rPh>
    <rPh sb="8" eb="10">
      <t>シエン</t>
    </rPh>
    <rPh sb="11" eb="14">
      <t>セイサクテキ</t>
    </rPh>
    <rPh sb="14" eb="16">
      <t>ジョゲン</t>
    </rPh>
    <rPh sb="16" eb="17">
      <t>トウ</t>
    </rPh>
    <phoneticPr fontId="5"/>
  </si>
  <si>
    <t>外注費</t>
    <rPh sb="0" eb="3">
      <t>ガイチュウヒ</t>
    </rPh>
    <phoneticPr fontId="5"/>
  </si>
  <si>
    <t>人件費</t>
    <rPh sb="0" eb="3">
      <t>ジンケンヒ</t>
    </rPh>
    <phoneticPr fontId="5"/>
  </si>
  <si>
    <t>「次期省エネ法・温対法電子報告システム（仮称）」の整備</t>
    <phoneticPr fontId="5"/>
  </si>
  <si>
    <t>・次期省エネ法・温対法電子報告システム（仮称）のシステム構築業務やインフラ構築業務におけるプロジェクト管理支援
・当該システムを実現していくに当たり適当と考えられる助言方法や調査方法、進め方（スケジュール）等を提案（政策的助言等）</t>
    <phoneticPr fontId="5"/>
  </si>
  <si>
    <t>・「次期省エネ法・温対法電子報告システム（仮称）」の整備
（温室効果ガス排出者の温室効果ガスの一元的な管理を可能とするシステムの構築）</t>
    <phoneticPr fontId="5"/>
  </si>
  <si>
    <t>富士通Japan（株）</t>
    <rPh sb="0" eb="3">
      <t>フジツウ</t>
    </rPh>
    <phoneticPr fontId="5"/>
  </si>
  <si>
    <t>設計・開発・テスト・マニュアル作成支援</t>
    <phoneticPr fontId="5"/>
  </si>
  <si>
    <t>設計・開発・テスト支援</t>
    <phoneticPr fontId="5"/>
  </si>
  <si>
    <t>-</t>
    <phoneticPr fontId="5"/>
  </si>
  <si>
    <t>-</t>
    <phoneticPr fontId="5"/>
  </si>
  <si>
    <t>120/2</t>
    <phoneticPr fontId="5"/>
  </si>
  <si>
    <t>プロジェクト管理支援および政策助言等業務の委託先等の選定に関して、本業務は、事業者の企画内容に応じて、オンライン手続きの利便性向上に向けた制度設計やデータ連動の改善方法等において、多種多様な手法が想定され、「業務の概要」に基づいて事業者が業務に要する費用を推計することは困難であるため、総合評価落札方式による一般競争入札によることができず、企画競争方式を適用した。
また、新システム構築業務の契約については総合評価方式にて実施し、競争性を確保している。</t>
    <rPh sb="6" eb="8">
      <t>カンリ</t>
    </rPh>
    <rPh sb="8" eb="10">
      <t>シエン</t>
    </rPh>
    <rPh sb="13" eb="15">
      <t>セイサク</t>
    </rPh>
    <rPh sb="15" eb="17">
      <t>ジョゲン</t>
    </rPh>
    <rPh sb="17" eb="18">
      <t>トウ</t>
    </rPh>
    <rPh sb="18" eb="20">
      <t>ギョウム</t>
    </rPh>
    <phoneticPr fontId="5"/>
  </si>
  <si>
    <t>既存システム・ツールの設計書に明示されていない機能の存在の明確化、手戻りの発生等により、基本設計に遅延が生じた。１年繰越することで、仕様解析及び基本設計工程に十分な作業期間を確保し、プロジェクトを実施することとした。</t>
    <rPh sb="29" eb="32">
      <t>メイカクカ</t>
    </rPh>
    <rPh sb="39" eb="40">
      <t>トウ</t>
    </rPh>
    <rPh sb="44" eb="46">
      <t>キホン</t>
    </rPh>
    <rPh sb="46" eb="48">
      <t>セッケイ</t>
    </rPh>
    <rPh sb="49" eb="51">
      <t>チエン</t>
    </rPh>
    <rPh sb="52" eb="53">
      <t>ショウ</t>
    </rPh>
    <rPh sb="57" eb="58">
      <t>ネン</t>
    </rPh>
    <rPh sb="58" eb="60">
      <t>クリコ</t>
    </rPh>
    <rPh sb="98" eb="100">
      <t>ジッシ</t>
    </rPh>
    <phoneticPr fontId="5"/>
  </si>
  <si>
    <t>連携による効果のある外部システム等について調査を実施しており、その調査結果を基にした新システムの検討、提案を実施していることから、成果目標に見合った実績を上げている。</t>
    <rPh sb="0" eb="2">
      <t>レンケイ</t>
    </rPh>
    <rPh sb="5" eb="7">
      <t>コウカ</t>
    </rPh>
    <rPh sb="10" eb="12">
      <t>ガイブ</t>
    </rPh>
    <rPh sb="16" eb="17">
      <t>トウ</t>
    </rPh>
    <rPh sb="21" eb="23">
      <t>チョウサ</t>
    </rPh>
    <phoneticPr fontId="5"/>
  </si>
  <si>
    <t>デジタルガバメント構想を踏まえた新システムの検討、提案、構築であり、他の手段・方法等は考えにくい。</t>
    <rPh sb="28" eb="30">
      <t>コウチク</t>
    </rPh>
    <phoneticPr fontId="5"/>
  </si>
  <si>
    <t>、新システムの機能に関する検討、新システムの運用に向けたスケジュールの検討、実装に向けた検討などを実施しており、成果目標に見合った成果実績となっている。</t>
    <rPh sb="38" eb="40">
      <t>ジッソウ</t>
    </rPh>
    <rPh sb="41" eb="42">
      <t>ム</t>
    </rPh>
    <rPh sb="44" eb="46">
      <t>ケントウ</t>
    </rPh>
    <phoneticPr fontId="5"/>
  </si>
  <si>
    <t>事業で得られた成果については、令和３年度以降の新システムの構築及び運用のための根本的な考え方として十分活用されている。</t>
    <phoneticPr fontId="5"/>
  </si>
  <si>
    <t>C.富士通Japan㈱</t>
    <phoneticPr fontId="5"/>
  </si>
  <si>
    <t>設計・開発・テスト支援</t>
  </si>
  <si>
    <t>-</t>
    <phoneticPr fontId="5"/>
  </si>
  <si>
    <t>-</t>
    <phoneticPr fontId="5"/>
  </si>
  <si>
    <t>-</t>
    <phoneticPr fontId="5"/>
  </si>
  <si>
    <t>-</t>
    <phoneticPr fontId="5"/>
  </si>
  <si>
    <t>-</t>
    <phoneticPr fontId="5"/>
  </si>
  <si>
    <t>・新たな機能を盛り込み、他機能との連携を実現することなどにより、実装後の保守・運用の難易度があがることを想定している。
・令和３年度の構築内容よりも難易度の高い新規機能の構築を対象とするため、令和3年度の構築よりも費用がかかることを見込んでいる。</t>
    <rPh sb="32" eb="34">
      <t>ジッソウ</t>
    </rPh>
    <rPh sb="34" eb="35">
      <t>ゴ</t>
    </rPh>
    <rPh sb="61" eb="63">
      <t>レイワ</t>
    </rPh>
    <rPh sb="96" eb="98">
      <t>レイワ</t>
    </rPh>
    <phoneticPr fontId="5"/>
  </si>
  <si>
    <t>外部有識者点検対象外</t>
    <phoneticPr fontId="5"/>
  </si>
  <si>
    <t>現状通り</t>
    <phoneticPr fontId="5"/>
  </si>
  <si>
    <t>引き続き、成果目標の達成に向けた効率的な事業実施に努めること。また、一者応札の改善に向けた取組に努めること。</t>
    <phoneticPr fontId="5"/>
  </si>
  <si>
    <t>行政事業レビュー推進チームの所見を踏まえ、引き続き、成果目標の達成に向けた効率的な事業実施に努めるとともに、公示期間の延長等により、一者応札の改善に努めてまいりたい。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</si>
</sst>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14055</xdr:colOff>
      <xdr:row>748</xdr:row>
      <xdr:rowOff>0</xdr:rowOff>
    </xdr:from>
    <xdr:ext cx="1587500" cy="777603"/>
    <xdr:sp macro="" textlink="">
      <xdr:nvSpPr>
        <xdr:cNvPr id="2" name="テキスト ボックス 1"/>
        <xdr:cNvSpPr txBox="1"/>
      </xdr:nvSpPr>
      <xdr:spPr>
        <a:xfrm>
          <a:off x="1425996" y="48431824"/>
          <a:ext cx="1587500" cy="777603"/>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cs typeface="+mn-cs"/>
            </a:rPr>
            <a:t>環境省</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cs typeface="+mn-cs"/>
            </a:rPr>
            <a:t>１２０百万円</a:t>
          </a:r>
        </a:p>
      </xdr:txBody>
    </xdr:sp>
    <xdr:clientData/>
  </xdr:oneCellAnchor>
  <xdr:twoCellAnchor>
    <xdr:from>
      <xdr:col>8</xdr:col>
      <xdr:colOff>33617</xdr:colOff>
      <xdr:row>753</xdr:row>
      <xdr:rowOff>44824</xdr:rowOff>
    </xdr:from>
    <xdr:to>
      <xdr:col>11</xdr:col>
      <xdr:colOff>145676</xdr:colOff>
      <xdr:row>753</xdr:row>
      <xdr:rowOff>44824</xdr:rowOff>
    </xdr:to>
    <xdr:cxnSp macro="">
      <xdr:nvCxnSpPr>
        <xdr:cNvPr id="3" name="直線矢印コネクタ 2"/>
        <xdr:cNvCxnSpPr/>
      </xdr:nvCxnSpPr>
      <xdr:spPr>
        <a:xfrm>
          <a:off x="1647264" y="50213559"/>
          <a:ext cx="717177" cy="0"/>
        </a:xfrm>
        <a:prstGeom prst="straightConnector1">
          <a:avLst/>
        </a:prstGeom>
        <a:noFill/>
        <a:ln w="53975" cap="flat" cmpd="sng" algn="ctr">
          <a:solidFill>
            <a:sysClr val="windowText" lastClr="000000">
              <a:shade val="95000"/>
              <a:satMod val="105000"/>
            </a:sysClr>
          </a:solidFill>
          <a:prstDash val="solid"/>
          <a:tailEnd type="triangle"/>
        </a:ln>
        <a:effectLst/>
      </xdr:spPr>
    </xdr:cxnSp>
    <xdr:clientData/>
  </xdr:twoCellAnchor>
  <xdr:twoCellAnchor>
    <xdr:from>
      <xdr:col>11</xdr:col>
      <xdr:colOff>126923</xdr:colOff>
      <xdr:row>750</xdr:row>
      <xdr:rowOff>174927</xdr:rowOff>
    </xdr:from>
    <xdr:to>
      <xdr:col>22</xdr:col>
      <xdr:colOff>98441</xdr:colOff>
      <xdr:row>751</xdr:row>
      <xdr:rowOff>164282</xdr:rowOff>
    </xdr:to>
    <xdr:sp macro="" textlink="">
      <xdr:nvSpPr>
        <xdr:cNvPr id="5" name="テキスト ボックス 4"/>
        <xdr:cNvSpPr txBox="1"/>
      </xdr:nvSpPr>
      <xdr:spPr>
        <a:xfrm>
          <a:off x="2345688" y="49301515"/>
          <a:ext cx="2190282" cy="336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26</xdr:col>
      <xdr:colOff>44822</xdr:colOff>
      <xdr:row>751</xdr:row>
      <xdr:rowOff>124612</xdr:rowOff>
    </xdr:from>
    <xdr:to>
      <xdr:col>49</xdr:col>
      <xdr:colOff>336176</xdr:colOff>
      <xdr:row>754</xdr:row>
      <xdr:rowOff>145676</xdr:rowOff>
    </xdr:to>
    <xdr:sp macro="" textlink="">
      <xdr:nvSpPr>
        <xdr:cNvPr id="6" name="大かっこ 5"/>
        <xdr:cNvSpPr/>
      </xdr:nvSpPr>
      <xdr:spPr bwMode="auto">
        <a:xfrm>
          <a:off x="5289175" y="49598583"/>
          <a:ext cx="4930589" cy="1063211"/>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t>【</a:t>
          </a:r>
          <a:r>
            <a:rPr kumimoji="1" lang="ja-JP" altLang="en-US" sz="1200"/>
            <a:t>業務内容</a:t>
          </a:r>
          <a:r>
            <a:rPr kumimoji="1" lang="en-US" altLang="ja-JP" sz="1200"/>
            <a:t>】</a:t>
          </a:r>
        </a:p>
        <a:p>
          <a:pPr algn="l">
            <a:lnSpc>
              <a:spcPts val="1200"/>
            </a:lnSpc>
          </a:pPr>
          <a:r>
            <a:rPr kumimoji="1" lang="ja-JP" altLang="en-US" sz="1200"/>
            <a:t>・次期省エネ法・温対法電子報告システム（仮称）のシステム構築業務やインフラ構築業務におけるプロジェクト管理支援</a:t>
          </a:r>
          <a:endParaRPr kumimoji="1" lang="en-US" altLang="ja-JP" sz="1200"/>
        </a:p>
        <a:p>
          <a:pPr algn="l">
            <a:lnSpc>
              <a:spcPts val="1200"/>
            </a:lnSpc>
          </a:pPr>
          <a:r>
            <a:rPr kumimoji="1" lang="ja-JP" altLang="en-US" sz="1200"/>
            <a:t>・当該システムを実現していくに当たり適当と考えられる助言方法や調査方法、進め方（スケジュール）等を提案（政策的助言等）</a:t>
          </a:r>
          <a:endParaRPr kumimoji="1" lang="en-US" altLang="ja-JP" sz="1200"/>
        </a:p>
      </xdr:txBody>
    </xdr:sp>
    <xdr:clientData/>
  </xdr:twoCellAnchor>
  <xdr:twoCellAnchor>
    <xdr:from>
      <xdr:col>8</xdr:col>
      <xdr:colOff>4810</xdr:colOff>
      <xdr:row>750</xdr:row>
      <xdr:rowOff>155987</xdr:rowOff>
    </xdr:from>
    <xdr:to>
      <xdr:col>8</xdr:col>
      <xdr:colOff>4810</xdr:colOff>
      <xdr:row>757</xdr:row>
      <xdr:rowOff>112568</xdr:rowOff>
    </xdr:to>
    <xdr:cxnSp macro="">
      <xdr:nvCxnSpPr>
        <xdr:cNvPr id="9" name="直線矢印コネクタ 8"/>
        <xdr:cNvCxnSpPr/>
      </xdr:nvCxnSpPr>
      <xdr:spPr>
        <a:xfrm>
          <a:off x="1598083" y="49356942"/>
          <a:ext cx="0" cy="2441740"/>
        </a:xfrm>
        <a:prstGeom prst="straightConnector1">
          <a:avLst/>
        </a:prstGeom>
        <a:noFill/>
        <a:ln w="53975"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8</xdr:col>
      <xdr:colOff>33617</xdr:colOff>
      <xdr:row>757</xdr:row>
      <xdr:rowOff>103909</xdr:rowOff>
    </xdr:from>
    <xdr:to>
      <xdr:col>11</xdr:col>
      <xdr:colOff>145676</xdr:colOff>
      <xdr:row>757</xdr:row>
      <xdr:rowOff>103909</xdr:rowOff>
    </xdr:to>
    <xdr:cxnSp macro="">
      <xdr:nvCxnSpPr>
        <xdr:cNvPr id="14" name="直線矢印コネクタ 13"/>
        <xdr:cNvCxnSpPr/>
      </xdr:nvCxnSpPr>
      <xdr:spPr>
        <a:xfrm>
          <a:off x="1626890" y="51790023"/>
          <a:ext cx="709536" cy="0"/>
        </a:xfrm>
        <a:prstGeom prst="straightConnector1">
          <a:avLst/>
        </a:prstGeom>
        <a:noFill/>
        <a:ln w="53975" cap="flat" cmpd="sng" algn="ctr">
          <a:solidFill>
            <a:sysClr val="windowText" lastClr="000000">
              <a:shade val="95000"/>
              <a:satMod val="105000"/>
            </a:sysClr>
          </a:solidFill>
          <a:prstDash val="solid"/>
          <a:tailEnd type="triangle"/>
        </a:ln>
        <a:effectLst/>
      </xdr:spPr>
    </xdr:cxnSp>
    <xdr:clientData/>
  </xdr:twoCellAnchor>
  <xdr:twoCellAnchor>
    <xdr:from>
      <xdr:col>11</xdr:col>
      <xdr:colOff>126922</xdr:colOff>
      <xdr:row>754</xdr:row>
      <xdr:rowOff>320603</xdr:rowOff>
    </xdr:from>
    <xdr:to>
      <xdr:col>23</xdr:col>
      <xdr:colOff>201705</xdr:colOff>
      <xdr:row>755</xdr:row>
      <xdr:rowOff>309959</xdr:rowOff>
    </xdr:to>
    <xdr:sp macro="" textlink="">
      <xdr:nvSpPr>
        <xdr:cNvPr id="16" name="テキスト ボックス 15"/>
        <xdr:cNvSpPr txBox="1"/>
      </xdr:nvSpPr>
      <xdr:spPr>
        <a:xfrm>
          <a:off x="2345687" y="50836721"/>
          <a:ext cx="2495253" cy="336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r>
            <a:rPr kumimoji="1" lang="en-US" altLang="ja-JP" sz="1200"/>
            <a:t>【</a:t>
          </a:r>
          <a:r>
            <a:rPr kumimoji="1" lang="ja-JP" altLang="en-US" sz="1200"/>
            <a:t>一般競争契約（総合評価）</a:t>
          </a:r>
          <a:r>
            <a:rPr kumimoji="1" lang="en-US" altLang="ja-JP" sz="1200"/>
            <a:t>】</a:t>
          </a:r>
        </a:p>
      </xdr:txBody>
    </xdr:sp>
    <xdr:clientData/>
  </xdr:twoCellAnchor>
  <xdr:twoCellAnchor>
    <xdr:from>
      <xdr:col>26</xdr:col>
      <xdr:colOff>56028</xdr:colOff>
      <xdr:row>755</xdr:row>
      <xdr:rowOff>343637</xdr:rowOff>
    </xdr:from>
    <xdr:to>
      <xdr:col>49</xdr:col>
      <xdr:colOff>336176</xdr:colOff>
      <xdr:row>758</xdr:row>
      <xdr:rowOff>166560</xdr:rowOff>
    </xdr:to>
    <xdr:sp macro="" textlink="">
      <xdr:nvSpPr>
        <xdr:cNvPr id="17" name="大かっこ 16"/>
        <xdr:cNvSpPr/>
      </xdr:nvSpPr>
      <xdr:spPr bwMode="auto">
        <a:xfrm>
          <a:off x="5234164" y="51319705"/>
          <a:ext cx="4860807" cy="887991"/>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t>【</a:t>
          </a:r>
          <a:r>
            <a:rPr kumimoji="1" lang="ja-JP" altLang="en-US" sz="1200"/>
            <a:t>業務内容</a:t>
          </a:r>
          <a:r>
            <a:rPr kumimoji="1" lang="en-US" altLang="ja-JP" sz="1200"/>
            <a:t>】</a:t>
          </a:r>
        </a:p>
        <a:p>
          <a:pPr algn="l">
            <a:lnSpc>
              <a:spcPts val="1200"/>
            </a:lnSpc>
          </a:pPr>
          <a:r>
            <a:rPr kumimoji="1" lang="ja-JP" altLang="en-US" sz="1200"/>
            <a:t>・「次期省エネ法・温対法電子報告システム（仮称）」の整備</a:t>
          </a:r>
          <a:endParaRPr kumimoji="1" lang="en-US" altLang="ja-JP" sz="1200"/>
        </a:p>
        <a:p>
          <a:pPr algn="l">
            <a:lnSpc>
              <a:spcPts val="1200"/>
            </a:lnSpc>
          </a:pPr>
          <a:r>
            <a:rPr kumimoji="1" lang="ja-JP" altLang="en-US" sz="1200"/>
            <a:t>（温室効果ガス排出者の温室効果ガスの一元的な管理を可能とするシステムの構築）</a:t>
          </a:r>
          <a:endParaRPr kumimoji="1" lang="en-US" altLang="ja-JP" sz="1200"/>
        </a:p>
      </xdr:txBody>
    </xdr:sp>
    <xdr:clientData/>
  </xdr:twoCellAnchor>
  <xdr:oneCellAnchor>
    <xdr:from>
      <xdr:col>11</xdr:col>
      <xdr:colOff>143518</xdr:colOff>
      <xdr:row>751</xdr:row>
      <xdr:rowOff>177095</xdr:rowOff>
    </xdr:from>
    <xdr:ext cx="2582328" cy="1002467"/>
    <xdr:sp macro="" textlink="">
      <xdr:nvSpPr>
        <xdr:cNvPr id="4" name="テキスト ボックス 3"/>
        <xdr:cNvSpPr txBox="1"/>
      </xdr:nvSpPr>
      <xdr:spPr>
        <a:xfrm>
          <a:off x="2362283" y="49651066"/>
          <a:ext cx="2582328" cy="1002467"/>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Ａ．（株）野村総合研究所</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１１０百万円</a:t>
          </a:r>
        </a:p>
      </xdr:txBody>
    </xdr:sp>
    <xdr:clientData/>
  </xdr:oneCellAnchor>
  <xdr:oneCellAnchor>
    <xdr:from>
      <xdr:col>11</xdr:col>
      <xdr:colOff>143518</xdr:colOff>
      <xdr:row>755</xdr:row>
      <xdr:rowOff>322772</xdr:rowOff>
    </xdr:from>
    <xdr:ext cx="2582328" cy="950115"/>
    <xdr:sp macro="" textlink="">
      <xdr:nvSpPr>
        <xdr:cNvPr id="15" name="テキスト ボックス 14"/>
        <xdr:cNvSpPr txBox="1"/>
      </xdr:nvSpPr>
      <xdr:spPr>
        <a:xfrm>
          <a:off x="2334268" y="51298840"/>
          <a:ext cx="2582328" cy="95011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Ｂ．情報技術開発（株）</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１０百万円</a:t>
          </a:r>
        </a:p>
      </xdr:txBody>
    </xdr:sp>
    <xdr:clientData/>
  </xdr:oneCellAnchor>
  <xdr:twoCellAnchor>
    <xdr:from>
      <xdr:col>14</xdr:col>
      <xdr:colOff>68254</xdr:colOff>
      <xdr:row>761</xdr:row>
      <xdr:rowOff>79460</xdr:rowOff>
    </xdr:from>
    <xdr:to>
      <xdr:col>17</xdr:col>
      <xdr:colOff>180312</xdr:colOff>
      <xdr:row>761</xdr:row>
      <xdr:rowOff>79460</xdr:rowOff>
    </xdr:to>
    <xdr:cxnSp macro="">
      <xdr:nvCxnSpPr>
        <xdr:cNvPr id="19" name="直線矢印コネクタ 18"/>
        <xdr:cNvCxnSpPr/>
      </xdr:nvCxnSpPr>
      <xdr:spPr>
        <a:xfrm>
          <a:off x="2856481" y="53185665"/>
          <a:ext cx="709536" cy="0"/>
        </a:xfrm>
        <a:prstGeom prst="straightConnector1">
          <a:avLst/>
        </a:prstGeom>
        <a:noFill/>
        <a:ln w="53975" cap="flat" cmpd="sng" algn="ctr">
          <a:solidFill>
            <a:sysClr val="windowText" lastClr="000000">
              <a:shade val="95000"/>
              <a:satMod val="105000"/>
            </a:sysClr>
          </a:solidFill>
          <a:prstDash val="solid"/>
          <a:tailEnd type="triangle"/>
        </a:ln>
        <a:effectLst/>
      </xdr:spPr>
    </xdr:cxnSp>
    <xdr:clientData/>
  </xdr:twoCellAnchor>
  <xdr:twoCellAnchor>
    <xdr:from>
      <xdr:col>14</xdr:col>
      <xdr:colOff>39447</xdr:colOff>
      <xdr:row>758</xdr:row>
      <xdr:rowOff>251238</xdr:rowOff>
    </xdr:from>
    <xdr:to>
      <xdr:col>14</xdr:col>
      <xdr:colOff>39447</xdr:colOff>
      <xdr:row>761</xdr:row>
      <xdr:rowOff>103909</xdr:rowOff>
    </xdr:to>
    <xdr:cxnSp macro="">
      <xdr:nvCxnSpPr>
        <xdr:cNvPr id="20" name="直線矢印コネクタ 19"/>
        <xdr:cNvCxnSpPr/>
      </xdr:nvCxnSpPr>
      <xdr:spPr>
        <a:xfrm>
          <a:off x="2827674" y="52292374"/>
          <a:ext cx="0" cy="917740"/>
        </a:xfrm>
        <a:prstGeom prst="straightConnector1">
          <a:avLst/>
        </a:prstGeom>
        <a:noFill/>
        <a:ln w="53975"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17</xdr:col>
      <xdr:colOff>161558</xdr:colOff>
      <xdr:row>759</xdr:row>
      <xdr:rowOff>86808</xdr:rowOff>
    </xdr:from>
    <xdr:to>
      <xdr:col>30</xdr:col>
      <xdr:colOff>37182</xdr:colOff>
      <xdr:row>760</xdr:row>
      <xdr:rowOff>76164</xdr:rowOff>
    </xdr:to>
    <xdr:sp macro="" textlink="">
      <xdr:nvSpPr>
        <xdr:cNvPr id="21" name="テキスト ボックス 20"/>
        <xdr:cNvSpPr txBox="1"/>
      </xdr:nvSpPr>
      <xdr:spPr>
        <a:xfrm>
          <a:off x="3547263" y="52482967"/>
          <a:ext cx="2464692" cy="344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随意契約（その他）・外注</a:t>
          </a:r>
          <a:r>
            <a:rPr kumimoji="1" lang="en-US" altLang="ja-JP" sz="1200"/>
            <a:t>】</a:t>
          </a:r>
        </a:p>
      </xdr:txBody>
    </xdr:sp>
    <xdr:clientData/>
  </xdr:twoCellAnchor>
  <xdr:twoCellAnchor>
    <xdr:from>
      <xdr:col>32</xdr:col>
      <xdr:colOff>90665</xdr:colOff>
      <xdr:row>760</xdr:row>
      <xdr:rowOff>109843</xdr:rowOff>
    </xdr:from>
    <xdr:to>
      <xdr:col>49</xdr:col>
      <xdr:colOff>363683</xdr:colOff>
      <xdr:row>761</xdr:row>
      <xdr:rowOff>329046</xdr:rowOff>
    </xdr:to>
    <xdr:sp macro="" textlink="">
      <xdr:nvSpPr>
        <xdr:cNvPr id="22" name="大かっこ 21"/>
        <xdr:cNvSpPr/>
      </xdr:nvSpPr>
      <xdr:spPr bwMode="auto">
        <a:xfrm>
          <a:off x="6463756" y="52861025"/>
          <a:ext cx="3658722" cy="574226"/>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t>【</a:t>
          </a:r>
          <a:r>
            <a:rPr kumimoji="1" lang="ja-JP" altLang="en-US" sz="1200"/>
            <a:t>業務内容</a:t>
          </a:r>
          <a:r>
            <a:rPr kumimoji="1" lang="en-US" altLang="ja-JP" sz="1200"/>
            <a:t>】</a:t>
          </a:r>
        </a:p>
        <a:p>
          <a:pPr algn="l">
            <a:lnSpc>
              <a:spcPts val="1200"/>
            </a:lnSpc>
          </a:pPr>
          <a:r>
            <a:rPr kumimoji="1" lang="ja-JP" altLang="en-US" sz="1200"/>
            <a:t>・設計・開発・テスト・マニュアル作成支援</a:t>
          </a:r>
        </a:p>
      </xdr:txBody>
    </xdr:sp>
    <xdr:clientData/>
  </xdr:twoCellAnchor>
  <xdr:oneCellAnchor>
    <xdr:from>
      <xdr:col>17</xdr:col>
      <xdr:colOff>178154</xdr:colOff>
      <xdr:row>760</xdr:row>
      <xdr:rowOff>88978</xdr:rowOff>
    </xdr:from>
    <xdr:ext cx="2582328" cy="664364"/>
    <xdr:sp macro="" textlink="">
      <xdr:nvSpPr>
        <xdr:cNvPr id="23" name="テキスト ボックス 22"/>
        <xdr:cNvSpPr txBox="1"/>
      </xdr:nvSpPr>
      <xdr:spPr>
        <a:xfrm>
          <a:off x="3563859" y="52840160"/>
          <a:ext cx="2582328" cy="664364"/>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Ｃ．民間企業２社</a:t>
          </a:r>
        </a:p>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７百万円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110" zoomScaleNormal="75" zoomScaleSheetLayoutView="11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623</v>
      </c>
      <c r="AK2" s="191"/>
      <c r="AL2" s="191"/>
      <c r="AM2" s="191"/>
      <c r="AN2" s="83" t="s">
        <v>319</v>
      </c>
      <c r="AO2" s="191">
        <v>20</v>
      </c>
      <c r="AP2" s="191"/>
      <c r="AQ2" s="191"/>
      <c r="AR2" s="84" t="s">
        <v>622</v>
      </c>
      <c r="AS2" s="192">
        <v>60</v>
      </c>
      <c r="AT2" s="192"/>
      <c r="AU2" s="192"/>
      <c r="AV2" s="83" t="str">
        <f>IF(AW2="","","-")</f>
        <v/>
      </c>
      <c r="AW2" s="379"/>
      <c r="AX2" s="379"/>
    </row>
    <row r="3" spans="1:50" ht="21" customHeight="1" thickBot="1" x14ac:dyDescent="0.2">
      <c r="A3" s="504" t="s">
        <v>615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625</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629</v>
      </c>
      <c r="H5" s="540"/>
      <c r="I5" s="540"/>
      <c r="J5" s="540"/>
      <c r="K5" s="540"/>
      <c r="L5" s="540"/>
      <c r="M5" s="541" t="s">
        <v>65</v>
      </c>
      <c r="N5" s="542"/>
      <c r="O5" s="542"/>
      <c r="P5" s="542"/>
      <c r="Q5" s="542"/>
      <c r="R5" s="543"/>
      <c r="S5" s="544" t="s">
        <v>630</v>
      </c>
      <c r="T5" s="540"/>
      <c r="U5" s="540"/>
      <c r="V5" s="540"/>
      <c r="W5" s="540"/>
      <c r="X5" s="545"/>
      <c r="Y5" s="698" t="s">
        <v>3</v>
      </c>
      <c r="Z5" s="699"/>
      <c r="AA5" s="699"/>
      <c r="AB5" s="699"/>
      <c r="AC5" s="699"/>
      <c r="AD5" s="700"/>
      <c r="AE5" s="701" t="s">
        <v>631</v>
      </c>
      <c r="AF5" s="701"/>
      <c r="AG5" s="701"/>
      <c r="AH5" s="701"/>
      <c r="AI5" s="701"/>
      <c r="AJ5" s="701"/>
      <c r="AK5" s="701"/>
      <c r="AL5" s="701"/>
      <c r="AM5" s="701"/>
      <c r="AN5" s="701"/>
      <c r="AO5" s="701"/>
      <c r="AP5" s="702"/>
      <c r="AQ5" s="703" t="s">
        <v>628</v>
      </c>
      <c r="AR5" s="704"/>
      <c r="AS5" s="704"/>
      <c r="AT5" s="704"/>
      <c r="AU5" s="704"/>
      <c r="AV5" s="704"/>
      <c r="AW5" s="704"/>
      <c r="AX5" s="705"/>
    </row>
    <row r="6" spans="1:50" ht="39" customHeight="1" x14ac:dyDescent="0.15">
      <c r="A6" s="708" t="s">
        <v>4</v>
      </c>
      <c r="B6" s="709"/>
      <c r="C6" s="709"/>
      <c r="D6" s="709"/>
      <c r="E6" s="709"/>
      <c r="F6" s="709"/>
      <c r="G6" s="856" t="str">
        <f>入力規則等!F39</f>
        <v>エネルギー対策特別会計エネルギー需給勘定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632</v>
      </c>
      <c r="H7" s="809"/>
      <c r="I7" s="809"/>
      <c r="J7" s="809"/>
      <c r="K7" s="809"/>
      <c r="L7" s="809"/>
      <c r="M7" s="809"/>
      <c r="N7" s="809"/>
      <c r="O7" s="809"/>
      <c r="P7" s="809"/>
      <c r="Q7" s="809"/>
      <c r="R7" s="809"/>
      <c r="S7" s="809"/>
      <c r="T7" s="809"/>
      <c r="U7" s="809"/>
      <c r="V7" s="809"/>
      <c r="W7" s="809"/>
      <c r="X7" s="810"/>
      <c r="Y7" s="377" t="s">
        <v>302</v>
      </c>
      <c r="Z7" s="281"/>
      <c r="AA7" s="281"/>
      <c r="AB7" s="281"/>
      <c r="AC7" s="281"/>
      <c r="AD7" s="378"/>
      <c r="AE7" s="364" t="s">
        <v>633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地球温暖化対策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エネルギー対策</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634</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635</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303</v>
      </c>
      <c r="Q12" s="283"/>
      <c r="R12" s="283"/>
      <c r="S12" s="283"/>
      <c r="T12" s="283"/>
      <c r="U12" s="283"/>
      <c r="V12" s="284"/>
      <c r="W12" s="288" t="s">
        <v>325</v>
      </c>
      <c r="X12" s="283"/>
      <c r="Y12" s="283"/>
      <c r="Z12" s="283"/>
      <c r="AA12" s="283"/>
      <c r="AB12" s="283"/>
      <c r="AC12" s="284"/>
      <c r="AD12" s="288" t="s">
        <v>612</v>
      </c>
      <c r="AE12" s="283"/>
      <c r="AF12" s="283"/>
      <c r="AG12" s="283"/>
      <c r="AH12" s="283"/>
      <c r="AI12" s="283"/>
      <c r="AJ12" s="284"/>
      <c r="AK12" s="288" t="s">
        <v>616</v>
      </c>
      <c r="AL12" s="283"/>
      <c r="AM12" s="283"/>
      <c r="AN12" s="283"/>
      <c r="AO12" s="283"/>
      <c r="AP12" s="283"/>
      <c r="AQ12" s="284"/>
      <c r="AR12" s="288" t="s">
        <v>617</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636</v>
      </c>
      <c r="Q13" s="149"/>
      <c r="R13" s="149"/>
      <c r="S13" s="149"/>
      <c r="T13" s="149"/>
      <c r="U13" s="149"/>
      <c r="V13" s="150"/>
      <c r="W13" s="148">
        <v>50</v>
      </c>
      <c r="X13" s="149"/>
      <c r="Y13" s="149"/>
      <c r="Z13" s="149"/>
      <c r="AA13" s="149"/>
      <c r="AB13" s="149"/>
      <c r="AC13" s="150"/>
      <c r="AD13" s="148">
        <v>360</v>
      </c>
      <c r="AE13" s="149"/>
      <c r="AF13" s="149"/>
      <c r="AG13" s="149"/>
      <c r="AH13" s="149"/>
      <c r="AI13" s="149"/>
      <c r="AJ13" s="150"/>
      <c r="AK13" s="148">
        <v>500</v>
      </c>
      <c r="AL13" s="149"/>
      <c r="AM13" s="149"/>
      <c r="AN13" s="149"/>
      <c r="AO13" s="149"/>
      <c r="AP13" s="149"/>
      <c r="AQ13" s="150"/>
      <c r="AR13" s="145">
        <v>690</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696</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v>240</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v>-240</v>
      </c>
      <c r="AE16" s="149"/>
      <c r="AF16" s="149"/>
      <c r="AG16" s="149"/>
      <c r="AH16" s="149"/>
      <c r="AI16" s="149"/>
      <c r="AJ16" s="150"/>
      <c r="AK16" s="148" t="s">
        <v>697</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697</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50</v>
      </c>
      <c r="X18" s="155"/>
      <c r="Y18" s="155"/>
      <c r="Z18" s="155"/>
      <c r="AA18" s="155"/>
      <c r="AB18" s="155"/>
      <c r="AC18" s="156"/>
      <c r="AD18" s="154">
        <f>SUM(AD13:AJ17)</f>
        <v>120</v>
      </c>
      <c r="AE18" s="155"/>
      <c r="AF18" s="155"/>
      <c r="AG18" s="155"/>
      <c r="AH18" s="155"/>
      <c r="AI18" s="155"/>
      <c r="AJ18" s="156"/>
      <c r="AK18" s="154">
        <f>SUM(AK13:AQ17)</f>
        <v>740</v>
      </c>
      <c r="AL18" s="155"/>
      <c r="AM18" s="155"/>
      <c r="AN18" s="155"/>
      <c r="AO18" s="155"/>
      <c r="AP18" s="155"/>
      <c r="AQ18" s="156"/>
      <c r="AR18" s="154">
        <f>SUM(AR13:AX17)</f>
        <v>690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636</v>
      </c>
      <c r="Q19" s="149"/>
      <c r="R19" s="149"/>
      <c r="S19" s="149"/>
      <c r="T19" s="149"/>
      <c r="U19" s="149"/>
      <c r="V19" s="150"/>
      <c r="W19" s="148">
        <v>85</v>
      </c>
      <c r="X19" s="149"/>
      <c r="Y19" s="149"/>
      <c r="Z19" s="149"/>
      <c r="AA19" s="149"/>
      <c r="AB19" s="149"/>
      <c r="AC19" s="150"/>
      <c r="AD19" s="148">
        <v>120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1.7</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273</v>
      </c>
      <c r="H21" s="904"/>
      <c r="I21" s="904"/>
      <c r="J21" s="904"/>
      <c r="K21" s="904"/>
      <c r="L21" s="904"/>
      <c r="M21" s="904"/>
      <c r="N21" s="904"/>
      <c r="O21" s="904"/>
      <c r="P21" s="520" t="e">
        <f>IF(P19=0, "-", SUM(P19)/SUM(P13,P14))</f>
        <v>#DIV/0!</v>
      </c>
      <c r="Q21" s="520"/>
      <c r="R21" s="520"/>
      <c r="S21" s="520"/>
      <c r="T21" s="520"/>
      <c r="U21" s="520"/>
      <c r="V21" s="520"/>
      <c r="W21" s="520">
        <f t="shared" ref="W21" si="2">IF(W19=0, "-", SUM(W19)/SUM(W13,W14))</f>
        <v>1.7</v>
      </c>
      <c r="X21" s="520"/>
      <c r="Y21" s="520"/>
      <c r="Z21" s="520"/>
      <c r="AA21" s="520"/>
      <c r="AB21" s="520"/>
      <c r="AC21" s="520"/>
      <c r="AD21" s="520">
        <f t="shared" ref="AD21" si="3">IF(AD19=0, "-", SUM(AD19)/SUM(AD13,AD14))</f>
        <v>0.33333333333333331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620</v>
      </c>
      <c r="B22" s="124"/>
      <c r="C22" s="124"/>
      <c r="D22" s="124"/>
      <c r="E22" s="124"/>
      <c r="F22" s="125"/>
      <c r="G22" s="114" t="s">
        <v>253</v>
      </c>
      <c r="H22" s="115"/>
      <c r="I22" s="115"/>
      <c r="J22" s="115"/>
      <c r="K22" s="115"/>
      <c r="L22" s="115"/>
      <c r="M22" s="115"/>
      <c r="N22" s="115"/>
      <c r="O22" s="116"/>
      <c r="P22" s="132" t="s">
        <v>618</v>
      </c>
      <c r="Q22" s="115"/>
      <c r="R22" s="115"/>
      <c r="S22" s="115"/>
      <c r="T22" s="115"/>
      <c r="U22" s="115"/>
      <c r="V22" s="116"/>
      <c r="W22" s="132" t="s">
        <v>619</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9.25" customHeight="1" x14ac:dyDescent="0.15">
      <c r="A23" s="126"/>
      <c r="B23" s="127"/>
      <c r="C23" s="127"/>
      <c r="D23" s="127"/>
      <c r="E23" s="127"/>
      <c r="F23" s="128"/>
      <c r="G23" s="117" t="s">
        <v>637</v>
      </c>
      <c r="H23" s="118"/>
      <c r="I23" s="118"/>
      <c r="J23" s="118"/>
      <c r="K23" s="118"/>
      <c r="L23" s="118"/>
      <c r="M23" s="118"/>
      <c r="N23" s="118"/>
      <c r="O23" s="119"/>
      <c r="P23" s="145">
        <v>500</v>
      </c>
      <c r="Q23" s="146"/>
      <c r="R23" s="146"/>
      <c r="S23" s="146"/>
      <c r="T23" s="146"/>
      <c r="U23" s="146"/>
      <c r="V23" s="147"/>
      <c r="W23" s="145">
        <v>690</v>
      </c>
      <c r="X23" s="146"/>
      <c r="Y23" s="146"/>
      <c r="Z23" s="146"/>
      <c r="AA23" s="146"/>
      <c r="AB23" s="146"/>
      <c r="AC23" s="147"/>
      <c r="AD23" s="134" t="s">
        <v>712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9.25" customHeight="1" thickBot="1" x14ac:dyDescent="0.2">
      <c r="A29" s="129"/>
      <c r="B29" s="130"/>
      <c r="C29" s="130"/>
      <c r="D29" s="130"/>
      <c r="E29" s="130"/>
      <c r="F29" s="131"/>
      <c r="G29" s="213" t="s">
        <v>254</v>
      </c>
      <c r="H29" s="214"/>
      <c r="I29" s="214"/>
      <c r="J29" s="214"/>
      <c r="K29" s="214"/>
      <c r="L29" s="214"/>
      <c r="M29" s="214"/>
      <c r="N29" s="214"/>
      <c r="O29" s="215"/>
      <c r="P29" s="148">
        <f>AK13</f>
        <v>500</v>
      </c>
      <c r="Q29" s="149"/>
      <c r="R29" s="149"/>
      <c r="S29" s="149"/>
      <c r="T29" s="149"/>
      <c r="U29" s="149"/>
      <c r="V29" s="150"/>
      <c r="W29" s="196">
        <f>AR13</f>
        <v>690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269</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303</v>
      </c>
      <c r="AF30" s="368"/>
      <c r="AG30" s="368"/>
      <c r="AH30" s="369"/>
      <c r="AI30" s="370" t="s">
        <v>325</v>
      </c>
      <c r="AJ30" s="370"/>
      <c r="AK30" s="370"/>
      <c r="AL30" s="367"/>
      <c r="AM30" s="370" t="s">
        <v>422</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185</v>
      </c>
      <c r="AT31" s="187"/>
      <c r="AU31" s="256">
        <v>6</v>
      </c>
      <c r="AV31" s="256"/>
      <c r="AW31" s="360" t="s">
        <v>175</v>
      </c>
      <c r="AX31" s="361"/>
    </row>
    <row r="32" spans="1:50" ht="23.25" customHeight="1" x14ac:dyDescent="0.15">
      <c r="A32" s="496"/>
      <c r="B32" s="494"/>
      <c r="C32" s="494"/>
      <c r="D32" s="494"/>
      <c r="E32" s="494"/>
      <c r="F32" s="495"/>
      <c r="G32" s="521" t="s">
        <v>638</v>
      </c>
      <c r="H32" s="522"/>
      <c r="I32" s="522"/>
      <c r="J32" s="522"/>
      <c r="K32" s="522"/>
      <c r="L32" s="522"/>
      <c r="M32" s="522"/>
      <c r="N32" s="522"/>
      <c r="O32" s="523"/>
      <c r="P32" s="176" t="s">
        <v>639</v>
      </c>
      <c r="Q32" s="176"/>
      <c r="R32" s="176"/>
      <c r="S32" s="176"/>
      <c r="T32" s="176"/>
      <c r="U32" s="176"/>
      <c r="V32" s="176"/>
      <c r="W32" s="176"/>
      <c r="X32" s="218"/>
      <c r="Y32" s="324" t="s">
        <v>12</v>
      </c>
      <c r="Z32" s="530"/>
      <c r="AA32" s="531"/>
      <c r="AB32" s="532" t="s">
        <v>640</v>
      </c>
      <c r="AC32" s="532"/>
      <c r="AD32" s="532"/>
      <c r="AE32" s="348" t="s">
        <v>636</v>
      </c>
      <c r="AF32" s="349"/>
      <c r="AG32" s="349"/>
      <c r="AH32" s="349"/>
      <c r="AI32" s="348" t="s">
        <v>636</v>
      </c>
      <c r="AJ32" s="349"/>
      <c r="AK32" s="349"/>
      <c r="AL32" s="349"/>
      <c r="AM32" s="348" t="s">
        <v>696</v>
      </c>
      <c r="AN32" s="349"/>
      <c r="AO32" s="349"/>
      <c r="AP32" s="349"/>
      <c r="AQ32" s="151" t="s">
        <v>636</v>
      </c>
      <c r="AR32" s="152"/>
      <c r="AS32" s="152"/>
      <c r="AT32" s="153"/>
      <c r="AU32" s="349" t="s">
        <v>636</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640</v>
      </c>
      <c r="AC33" s="503"/>
      <c r="AD33" s="503"/>
      <c r="AE33" s="348" t="s">
        <v>636</v>
      </c>
      <c r="AF33" s="349"/>
      <c r="AG33" s="349"/>
      <c r="AH33" s="349"/>
      <c r="AI33" s="348" t="s">
        <v>636</v>
      </c>
      <c r="AJ33" s="349"/>
      <c r="AK33" s="349"/>
      <c r="AL33" s="349"/>
      <c r="AM33" s="348" t="s">
        <v>696</v>
      </c>
      <c r="AN33" s="349"/>
      <c r="AO33" s="349"/>
      <c r="AP33" s="349"/>
      <c r="AQ33" s="151">
        <v>50</v>
      </c>
      <c r="AR33" s="152"/>
      <c r="AS33" s="152"/>
      <c r="AT33" s="153"/>
      <c r="AU33" s="349">
        <v>100</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636</v>
      </c>
      <c r="AF34" s="349"/>
      <c r="AG34" s="349"/>
      <c r="AH34" s="349"/>
      <c r="AI34" s="348" t="s">
        <v>636</v>
      </c>
      <c r="AJ34" s="349"/>
      <c r="AK34" s="349"/>
      <c r="AL34" s="349"/>
      <c r="AM34" s="348" t="s">
        <v>697</v>
      </c>
      <c r="AN34" s="349"/>
      <c r="AO34" s="349"/>
      <c r="AP34" s="349"/>
      <c r="AQ34" s="151" t="s">
        <v>636</v>
      </c>
      <c r="AR34" s="152"/>
      <c r="AS34" s="152"/>
      <c r="AT34" s="153"/>
      <c r="AU34" s="349" t="s">
        <v>636</v>
      </c>
      <c r="AV34" s="349"/>
      <c r="AW34" s="349"/>
      <c r="AX34" s="350"/>
    </row>
    <row r="35" spans="1:51" ht="23.25" customHeight="1" x14ac:dyDescent="0.15">
      <c r="A35" s="876" t="s">
        <v>294</v>
      </c>
      <c r="B35" s="877"/>
      <c r="C35" s="877"/>
      <c r="D35" s="877"/>
      <c r="E35" s="877"/>
      <c r="F35" s="878"/>
      <c r="G35" s="882" t="s">
        <v>641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269</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303</v>
      </c>
      <c r="AF37" s="320"/>
      <c r="AG37" s="320"/>
      <c r="AH37" s="320"/>
      <c r="AI37" s="320" t="s">
        <v>325</v>
      </c>
      <c r="AJ37" s="320"/>
      <c r="AK37" s="320"/>
      <c r="AL37" s="320"/>
      <c r="AM37" s="320" t="s">
        <v>422</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294</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269</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303</v>
      </c>
      <c r="AF44" s="320"/>
      <c r="AG44" s="320"/>
      <c r="AH44" s="320"/>
      <c r="AI44" s="320" t="s">
        <v>325</v>
      </c>
      <c r="AJ44" s="320"/>
      <c r="AK44" s="320"/>
      <c r="AL44" s="320"/>
      <c r="AM44" s="320" t="s">
        <v>422</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294</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269</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303</v>
      </c>
      <c r="AF51" s="320"/>
      <c r="AG51" s="320"/>
      <c r="AH51" s="320"/>
      <c r="AI51" s="320" t="s">
        <v>325</v>
      </c>
      <c r="AJ51" s="320"/>
      <c r="AK51" s="320"/>
      <c r="AL51" s="320"/>
      <c r="AM51" s="320" t="s">
        <v>422</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294</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269</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303</v>
      </c>
      <c r="AF58" s="320"/>
      <c r="AG58" s="320"/>
      <c r="AH58" s="320"/>
      <c r="AI58" s="320" t="s">
        <v>325</v>
      </c>
      <c r="AJ58" s="320"/>
      <c r="AK58" s="320"/>
      <c r="AL58" s="320"/>
      <c r="AM58" s="320" t="s">
        <v>422</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294</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customHeight="1" x14ac:dyDescent="0.15">
      <c r="A65" s="837" t="s">
        <v>270</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265</v>
      </c>
      <c r="X65" s="849"/>
      <c r="Y65" s="852"/>
      <c r="Z65" s="852"/>
      <c r="AA65" s="853"/>
      <c r="AB65" s="846" t="s">
        <v>11</v>
      </c>
      <c r="AC65" s="842"/>
      <c r="AD65" s="843"/>
      <c r="AE65" s="320" t="s">
        <v>303</v>
      </c>
      <c r="AF65" s="320"/>
      <c r="AG65" s="320"/>
      <c r="AH65" s="320"/>
      <c r="AI65" s="320" t="s">
        <v>325</v>
      </c>
      <c r="AJ65" s="320"/>
      <c r="AK65" s="320"/>
      <c r="AL65" s="320"/>
      <c r="AM65" s="320" t="s">
        <v>422</v>
      </c>
      <c r="AN65" s="320"/>
      <c r="AO65" s="320"/>
      <c r="AP65" s="320"/>
      <c r="AQ65" s="200" t="s">
        <v>184</v>
      </c>
      <c r="AR65" s="184"/>
      <c r="AS65" s="184"/>
      <c r="AT65" s="185"/>
      <c r="AU65" s="955" t="s">
        <v>133</v>
      </c>
      <c r="AV65" s="955"/>
      <c r="AW65" s="955"/>
      <c r="AX65" s="956"/>
      <c r="AY65">
        <f>COUNTA($H$67)</f>
        <v>1</v>
      </c>
    </row>
    <row r="66" spans="1:51" ht="18.75"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t="s">
        <v>636</v>
      </c>
      <c r="AR66" s="163"/>
      <c r="AS66" s="164" t="s">
        <v>185</v>
      </c>
      <c r="AT66" s="187"/>
      <c r="AU66" s="256" t="s">
        <v>636</v>
      </c>
      <c r="AV66" s="256"/>
      <c r="AW66" s="844" t="s">
        <v>268</v>
      </c>
      <c r="AX66" s="957"/>
      <c r="AY66">
        <f>$AY$65</f>
        <v>1</v>
      </c>
    </row>
    <row r="67" spans="1:51" ht="52.5" customHeight="1" x14ac:dyDescent="0.15">
      <c r="A67" s="830"/>
      <c r="B67" s="831"/>
      <c r="C67" s="831"/>
      <c r="D67" s="831"/>
      <c r="E67" s="831"/>
      <c r="F67" s="832"/>
      <c r="G67" s="958" t="s">
        <v>186</v>
      </c>
      <c r="H67" s="941" t="s">
        <v>642</v>
      </c>
      <c r="I67" s="942"/>
      <c r="J67" s="942"/>
      <c r="K67" s="942"/>
      <c r="L67" s="942"/>
      <c r="M67" s="942"/>
      <c r="N67" s="942"/>
      <c r="O67" s="943"/>
      <c r="P67" s="941" t="s">
        <v>636</v>
      </c>
      <c r="Q67" s="942"/>
      <c r="R67" s="942"/>
      <c r="S67" s="942"/>
      <c r="T67" s="942"/>
      <c r="U67" s="942"/>
      <c r="V67" s="943"/>
      <c r="W67" s="947"/>
      <c r="X67" s="948"/>
      <c r="Y67" s="928" t="s">
        <v>12</v>
      </c>
      <c r="Z67" s="928"/>
      <c r="AA67" s="929"/>
      <c r="AB67" s="930" t="s">
        <v>284</v>
      </c>
      <c r="AC67" s="930"/>
      <c r="AD67" s="930"/>
      <c r="AE67" s="348" t="s">
        <v>636</v>
      </c>
      <c r="AF67" s="349"/>
      <c r="AG67" s="349"/>
      <c r="AH67" s="349"/>
      <c r="AI67" s="348" t="s">
        <v>636</v>
      </c>
      <c r="AJ67" s="349"/>
      <c r="AK67" s="349"/>
      <c r="AL67" s="349"/>
      <c r="AM67" s="348" t="s">
        <v>697</v>
      </c>
      <c r="AN67" s="349"/>
      <c r="AO67" s="349"/>
      <c r="AP67" s="349"/>
      <c r="AQ67" s="348" t="s">
        <v>636</v>
      </c>
      <c r="AR67" s="349"/>
      <c r="AS67" s="349"/>
      <c r="AT67" s="795"/>
      <c r="AU67" s="349" t="s">
        <v>636</v>
      </c>
      <c r="AV67" s="349"/>
      <c r="AW67" s="349"/>
      <c r="AX67" s="350"/>
      <c r="AY67">
        <f t="shared" ref="AY67:AY72" si="8">$AY$65</f>
        <v>1</v>
      </c>
    </row>
    <row r="68" spans="1:51" ht="52.5"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284</v>
      </c>
      <c r="AC68" s="953"/>
      <c r="AD68" s="953"/>
      <c r="AE68" s="348" t="s">
        <v>636</v>
      </c>
      <c r="AF68" s="349"/>
      <c r="AG68" s="349"/>
      <c r="AH68" s="349"/>
      <c r="AI68" s="348" t="s">
        <v>636</v>
      </c>
      <c r="AJ68" s="349"/>
      <c r="AK68" s="349"/>
      <c r="AL68" s="349"/>
      <c r="AM68" s="348" t="s">
        <v>696</v>
      </c>
      <c r="AN68" s="349"/>
      <c r="AO68" s="349"/>
      <c r="AP68" s="349"/>
      <c r="AQ68" s="348" t="s">
        <v>636</v>
      </c>
      <c r="AR68" s="349"/>
      <c r="AS68" s="349"/>
      <c r="AT68" s="795"/>
      <c r="AU68" s="349" t="s">
        <v>636</v>
      </c>
      <c r="AV68" s="349"/>
      <c r="AW68" s="349"/>
      <c r="AX68" s="350"/>
      <c r="AY68">
        <f t="shared" si="8"/>
        <v>1</v>
      </c>
    </row>
    <row r="69" spans="1:51" ht="52.5"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285</v>
      </c>
      <c r="AC69" s="954"/>
      <c r="AD69" s="954"/>
      <c r="AE69" s="356" t="s">
        <v>636</v>
      </c>
      <c r="AF69" s="357"/>
      <c r="AG69" s="357"/>
      <c r="AH69" s="357"/>
      <c r="AI69" s="356" t="s">
        <v>636</v>
      </c>
      <c r="AJ69" s="357"/>
      <c r="AK69" s="357"/>
      <c r="AL69" s="357"/>
      <c r="AM69" s="356" t="s">
        <v>696</v>
      </c>
      <c r="AN69" s="357"/>
      <c r="AO69" s="357"/>
      <c r="AP69" s="357"/>
      <c r="AQ69" s="348" t="s">
        <v>636</v>
      </c>
      <c r="AR69" s="349"/>
      <c r="AS69" s="349"/>
      <c r="AT69" s="795"/>
      <c r="AU69" s="349" t="s">
        <v>636</v>
      </c>
      <c r="AV69" s="349"/>
      <c r="AW69" s="349"/>
      <c r="AX69" s="350"/>
      <c r="AY69">
        <f t="shared" si="8"/>
        <v>1</v>
      </c>
    </row>
    <row r="70" spans="1:51" ht="23.25" customHeight="1" x14ac:dyDescent="0.15">
      <c r="A70" s="830" t="s">
        <v>274</v>
      </c>
      <c r="B70" s="831"/>
      <c r="C70" s="831"/>
      <c r="D70" s="831"/>
      <c r="E70" s="831"/>
      <c r="F70" s="832"/>
      <c r="G70" s="918" t="s">
        <v>187</v>
      </c>
      <c r="H70" s="919" t="s">
        <v>636</v>
      </c>
      <c r="I70" s="919"/>
      <c r="J70" s="919"/>
      <c r="K70" s="919"/>
      <c r="L70" s="919"/>
      <c r="M70" s="919"/>
      <c r="N70" s="919"/>
      <c r="O70" s="919"/>
      <c r="P70" s="919" t="s">
        <v>636</v>
      </c>
      <c r="Q70" s="919"/>
      <c r="R70" s="919"/>
      <c r="S70" s="919"/>
      <c r="T70" s="919"/>
      <c r="U70" s="919"/>
      <c r="V70" s="919"/>
      <c r="W70" s="922" t="s">
        <v>283</v>
      </c>
      <c r="X70" s="923"/>
      <c r="Y70" s="928" t="s">
        <v>12</v>
      </c>
      <c r="Z70" s="928"/>
      <c r="AA70" s="929"/>
      <c r="AB70" s="930" t="s">
        <v>284</v>
      </c>
      <c r="AC70" s="930"/>
      <c r="AD70" s="930"/>
      <c r="AE70" s="348" t="s">
        <v>636</v>
      </c>
      <c r="AF70" s="349"/>
      <c r="AG70" s="349"/>
      <c r="AH70" s="349"/>
      <c r="AI70" s="348" t="s">
        <v>636</v>
      </c>
      <c r="AJ70" s="349"/>
      <c r="AK70" s="349"/>
      <c r="AL70" s="349"/>
      <c r="AM70" s="348" t="s">
        <v>697</v>
      </c>
      <c r="AN70" s="349"/>
      <c r="AO70" s="349"/>
      <c r="AP70" s="349"/>
      <c r="AQ70" s="348" t="s">
        <v>636</v>
      </c>
      <c r="AR70" s="349"/>
      <c r="AS70" s="349"/>
      <c r="AT70" s="795"/>
      <c r="AU70" s="349" t="s">
        <v>636</v>
      </c>
      <c r="AV70" s="349"/>
      <c r="AW70" s="349"/>
      <c r="AX70" s="350"/>
      <c r="AY70">
        <f t="shared" si="8"/>
        <v>1</v>
      </c>
    </row>
    <row r="71" spans="1:51" ht="23.25"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284</v>
      </c>
      <c r="AC71" s="953"/>
      <c r="AD71" s="953"/>
      <c r="AE71" s="348" t="s">
        <v>636</v>
      </c>
      <c r="AF71" s="349"/>
      <c r="AG71" s="349"/>
      <c r="AH71" s="349"/>
      <c r="AI71" s="348" t="s">
        <v>636</v>
      </c>
      <c r="AJ71" s="349"/>
      <c r="AK71" s="349"/>
      <c r="AL71" s="349"/>
      <c r="AM71" s="348" t="s">
        <v>697</v>
      </c>
      <c r="AN71" s="349"/>
      <c r="AO71" s="349"/>
      <c r="AP71" s="349"/>
      <c r="AQ71" s="348" t="s">
        <v>636</v>
      </c>
      <c r="AR71" s="349"/>
      <c r="AS71" s="349"/>
      <c r="AT71" s="795"/>
      <c r="AU71" s="349" t="s">
        <v>636</v>
      </c>
      <c r="AV71" s="349"/>
      <c r="AW71" s="349"/>
      <c r="AX71" s="350"/>
      <c r="AY71">
        <f t="shared" si="8"/>
        <v>1</v>
      </c>
    </row>
    <row r="72" spans="1:51" ht="23.25"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285</v>
      </c>
      <c r="AC72" s="954"/>
      <c r="AD72" s="954"/>
      <c r="AE72" s="356" t="s">
        <v>636</v>
      </c>
      <c r="AF72" s="357"/>
      <c r="AG72" s="357"/>
      <c r="AH72" s="357"/>
      <c r="AI72" s="356" t="s">
        <v>636</v>
      </c>
      <c r="AJ72" s="357"/>
      <c r="AK72" s="357"/>
      <c r="AL72" s="357"/>
      <c r="AM72" s="356" t="s">
        <v>696</v>
      </c>
      <c r="AN72" s="357"/>
      <c r="AO72" s="357"/>
      <c r="AP72" s="917"/>
      <c r="AQ72" s="348" t="s">
        <v>636</v>
      </c>
      <c r="AR72" s="349"/>
      <c r="AS72" s="349"/>
      <c r="AT72" s="795"/>
      <c r="AU72" s="349" t="s">
        <v>636</v>
      </c>
      <c r="AV72" s="349"/>
      <c r="AW72" s="349"/>
      <c r="AX72" s="350"/>
      <c r="AY72">
        <f t="shared" si="8"/>
        <v>1</v>
      </c>
    </row>
    <row r="73" spans="1:51" ht="18.75" hidden="1" customHeight="1" x14ac:dyDescent="0.15">
      <c r="A73" s="816" t="s">
        <v>270</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303</v>
      </c>
      <c r="AF73" s="320"/>
      <c r="AG73" s="320"/>
      <c r="AH73" s="320"/>
      <c r="AI73" s="320" t="s">
        <v>325</v>
      </c>
      <c r="AJ73" s="320"/>
      <c r="AK73" s="320"/>
      <c r="AL73" s="320"/>
      <c r="AM73" s="320" t="s">
        <v>422</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643</v>
      </c>
      <c r="B78" s="892"/>
      <c r="C78" s="892"/>
      <c r="D78" s="892"/>
      <c r="E78" s="889" t="s">
        <v>248</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customHeight="1" thickBo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264</v>
      </c>
      <c r="AP79" s="112"/>
      <c r="AQ79" s="112"/>
      <c r="AR79" s="62" t="s">
        <v>262</v>
      </c>
      <c r="AS79" s="111"/>
      <c r="AT79" s="112"/>
      <c r="AU79" s="112"/>
      <c r="AV79" s="112"/>
      <c r="AW79" s="112"/>
      <c r="AX79" s="113"/>
      <c r="AY79">
        <f>COUNTIF($AR$79,"☑")</f>
        <v>0</v>
      </c>
    </row>
    <row r="80" spans="1:51" ht="18.75" hidden="1" customHeight="1" x14ac:dyDescent="0.15">
      <c r="A80" s="500" t="s">
        <v>146</v>
      </c>
      <c r="B80" s="825" t="s">
        <v>261</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613</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303</v>
      </c>
      <c r="AF85" s="320"/>
      <c r="AG85" s="320"/>
      <c r="AH85" s="320"/>
      <c r="AI85" s="320" t="s">
        <v>325</v>
      </c>
      <c r="AJ85" s="320"/>
      <c r="AK85" s="320"/>
      <c r="AL85" s="320"/>
      <c r="AM85" s="320" t="s">
        <v>422</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303</v>
      </c>
      <c r="AF90" s="320"/>
      <c r="AG90" s="320"/>
      <c r="AH90" s="320"/>
      <c r="AI90" s="320" t="s">
        <v>325</v>
      </c>
      <c r="AJ90" s="320"/>
      <c r="AK90" s="320"/>
      <c r="AL90" s="320"/>
      <c r="AM90" s="320" t="s">
        <v>422</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303</v>
      </c>
      <c r="AF95" s="320"/>
      <c r="AG95" s="320"/>
      <c r="AH95" s="320"/>
      <c r="AI95" s="320" t="s">
        <v>325</v>
      </c>
      <c r="AJ95" s="320"/>
      <c r="AK95" s="320"/>
      <c r="AL95" s="320"/>
      <c r="AM95" s="320" t="s">
        <v>422</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271</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303</v>
      </c>
      <c r="AF100" s="803"/>
      <c r="AG100" s="803"/>
      <c r="AH100" s="804"/>
      <c r="AI100" s="802" t="s">
        <v>325</v>
      </c>
      <c r="AJ100" s="803"/>
      <c r="AK100" s="803"/>
      <c r="AL100" s="804"/>
      <c r="AM100" s="802" t="s">
        <v>422</v>
      </c>
      <c r="AN100" s="803"/>
      <c r="AO100" s="803"/>
      <c r="AP100" s="804"/>
      <c r="AQ100" s="905" t="s">
        <v>330</v>
      </c>
      <c r="AR100" s="906"/>
      <c r="AS100" s="906"/>
      <c r="AT100" s="907"/>
      <c r="AU100" s="905" t="s">
        <v>454</v>
      </c>
      <c r="AV100" s="906"/>
      <c r="AW100" s="906"/>
      <c r="AX100" s="908"/>
    </row>
    <row r="101" spans="1:60" ht="23.25"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640</v>
      </c>
      <c r="AC101" s="532"/>
      <c r="AD101" s="532"/>
      <c r="AE101" s="343" t="s">
        <v>636</v>
      </c>
      <c r="AF101" s="343"/>
      <c r="AG101" s="343"/>
      <c r="AH101" s="343"/>
      <c r="AI101" s="343">
        <v>1</v>
      </c>
      <c r="AJ101" s="343"/>
      <c r="AK101" s="343"/>
      <c r="AL101" s="343"/>
      <c r="AM101" s="343">
        <v>2</v>
      </c>
      <c r="AN101" s="343"/>
      <c r="AO101" s="343"/>
      <c r="AP101" s="343"/>
      <c r="AQ101" s="343"/>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640</v>
      </c>
      <c r="AC102" s="532"/>
      <c r="AD102" s="532"/>
      <c r="AE102" s="343" t="s">
        <v>636</v>
      </c>
      <c r="AF102" s="343"/>
      <c r="AG102" s="343"/>
      <c r="AH102" s="343"/>
      <c r="AI102" s="343">
        <v>1</v>
      </c>
      <c r="AJ102" s="343"/>
      <c r="AK102" s="343"/>
      <c r="AL102" s="343"/>
      <c r="AM102" s="343">
        <v>2</v>
      </c>
      <c r="AN102" s="343"/>
      <c r="AO102" s="343"/>
      <c r="AP102" s="343"/>
      <c r="AQ102" s="343">
        <v>2</v>
      </c>
      <c r="AR102" s="343"/>
      <c r="AS102" s="343"/>
      <c r="AT102" s="343"/>
      <c r="AU102" s="356">
        <v>2</v>
      </c>
      <c r="AV102" s="357"/>
      <c r="AW102" s="357"/>
      <c r="AX102" s="909"/>
    </row>
    <row r="103" spans="1:60" ht="31.5" hidden="1" customHeight="1" x14ac:dyDescent="0.15">
      <c r="A103" s="469" t="s">
        <v>271</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303</v>
      </c>
      <c r="AF103" s="320"/>
      <c r="AG103" s="320"/>
      <c r="AH103" s="320"/>
      <c r="AI103" s="320" t="s">
        <v>325</v>
      </c>
      <c r="AJ103" s="320"/>
      <c r="AK103" s="320"/>
      <c r="AL103" s="320"/>
      <c r="AM103" s="320" t="s">
        <v>422</v>
      </c>
      <c r="AN103" s="320"/>
      <c r="AO103" s="320"/>
      <c r="AP103" s="320"/>
      <c r="AQ103" s="345" t="s">
        <v>330</v>
      </c>
      <c r="AR103" s="346"/>
      <c r="AS103" s="346"/>
      <c r="AT103" s="346"/>
      <c r="AU103" s="345" t="s">
        <v>454</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271</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303</v>
      </c>
      <c r="AF106" s="320"/>
      <c r="AG106" s="320"/>
      <c r="AH106" s="320"/>
      <c r="AI106" s="320" t="s">
        <v>325</v>
      </c>
      <c r="AJ106" s="320"/>
      <c r="AK106" s="320"/>
      <c r="AL106" s="320"/>
      <c r="AM106" s="320" t="s">
        <v>422</v>
      </c>
      <c r="AN106" s="320"/>
      <c r="AO106" s="320"/>
      <c r="AP106" s="320"/>
      <c r="AQ106" s="345" t="s">
        <v>330</v>
      </c>
      <c r="AR106" s="346"/>
      <c r="AS106" s="346"/>
      <c r="AT106" s="346"/>
      <c r="AU106" s="345" t="s">
        <v>454</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271</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303</v>
      </c>
      <c r="AF109" s="320"/>
      <c r="AG109" s="320"/>
      <c r="AH109" s="320"/>
      <c r="AI109" s="320" t="s">
        <v>325</v>
      </c>
      <c r="AJ109" s="320"/>
      <c r="AK109" s="320"/>
      <c r="AL109" s="320"/>
      <c r="AM109" s="320" t="s">
        <v>422</v>
      </c>
      <c r="AN109" s="320"/>
      <c r="AO109" s="320"/>
      <c r="AP109" s="320"/>
      <c r="AQ109" s="345" t="s">
        <v>330</v>
      </c>
      <c r="AR109" s="346"/>
      <c r="AS109" s="346"/>
      <c r="AT109" s="346"/>
      <c r="AU109" s="345" t="s">
        <v>454</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271</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303</v>
      </c>
      <c r="AF112" s="320"/>
      <c r="AG112" s="320"/>
      <c r="AH112" s="320"/>
      <c r="AI112" s="320" t="s">
        <v>325</v>
      </c>
      <c r="AJ112" s="320"/>
      <c r="AK112" s="320"/>
      <c r="AL112" s="320"/>
      <c r="AM112" s="320" t="s">
        <v>422</v>
      </c>
      <c r="AN112" s="320"/>
      <c r="AO112" s="320"/>
      <c r="AP112" s="320"/>
      <c r="AQ112" s="345" t="s">
        <v>330</v>
      </c>
      <c r="AR112" s="346"/>
      <c r="AS112" s="346"/>
      <c r="AT112" s="346"/>
      <c r="AU112" s="345" t="s">
        <v>454</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303</v>
      </c>
      <c r="AF115" s="320"/>
      <c r="AG115" s="320"/>
      <c r="AH115" s="320"/>
      <c r="AI115" s="320" t="s">
        <v>325</v>
      </c>
      <c r="AJ115" s="320"/>
      <c r="AK115" s="320"/>
      <c r="AL115" s="320"/>
      <c r="AM115" s="320" t="s">
        <v>422</v>
      </c>
      <c r="AN115" s="320"/>
      <c r="AO115" s="320"/>
      <c r="AP115" s="320"/>
      <c r="AQ115" s="321" t="s">
        <v>455</v>
      </c>
      <c r="AR115" s="322"/>
      <c r="AS115" s="322"/>
      <c r="AT115" s="322"/>
      <c r="AU115" s="322"/>
      <c r="AV115" s="322"/>
      <c r="AW115" s="322"/>
      <c r="AX115" s="323"/>
    </row>
    <row r="116" spans="1:51" ht="23.25" customHeight="1" x14ac:dyDescent="0.15">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t="s">
        <v>636</v>
      </c>
      <c r="AF116" s="343"/>
      <c r="AG116" s="343"/>
      <c r="AH116" s="343"/>
      <c r="AI116" s="343">
        <v>50</v>
      </c>
      <c r="AJ116" s="343"/>
      <c r="AK116" s="343"/>
      <c r="AL116" s="343"/>
      <c r="AM116" s="343">
        <v>60</v>
      </c>
      <c r="AN116" s="343"/>
      <c r="AO116" s="343"/>
      <c r="AP116" s="343"/>
      <c r="AQ116" s="348"/>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647</v>
      </c>
      <c r="AC117" s="328"/>
      <c r="AD117" s="329"/>
      <c r="AE117" s="291" t="s">
        <v>636</v>
      </c>
      <c r="AF117" s="291"/>
      <c r="AG117" s="291"/>
      <c r="AH117" s="291"/>
      <c r="AI117" s="291" t="s">
        <v>648</v>
      </c>
      <c r="AJ117" s="291"/>
      <c r="AK117" s="291"/>
      <c r="AL117" s="291"/>
      <c r="AM117" s="291" t="s">
        <v>698</v>
      </c>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303</v>
      </c>
      <c r="AF118" s="320"/>
      <c r="AG118" s="320"/>
      <c r="AH118" s="320"/>
      <c r="AI118" s="320" t="s">
        <v>325</v>
      </c>
      <c r="AJ118" s="320"/>
      <c r="AK118" s="320"/>
      <c r="AL118" s="320"/>
      <c r="AM118" s="320" t="s">
        <v>422</v>
      </c>
      <c r="AN118" s="320"/>
      <c r="AO118" s="320"/>
      <c r="AP118" s="320"/>
      <c r="AQ118" s="321" t="s">
        <v>455</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649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650</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303</v>
      </c>
      <c r="AF121" s="320"/>
      <c r="AG121" s="320"/>
      <c r="AH121" s="320"/>
      <c r="AI121" s="320" t="s">
        <v>325</v>
      </c>
      <c r="AJ121" s="320"/>
      <c r="AK121" s="320"/>
      <c r="AL121" s="320"/>
      <c r="AM121" s="320" t="s">
        <v>422</v>
      </c>
      <c r="AN121" s="320"/>
      <c r="AO121" s="320"/>
      <c r="AP121" s="320"/>
      <c r="AQ121" s="321" t="s">
        <v>455</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651</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652</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303</v>
      </c>
      <c r="AF124" s="320"/>
      <c r="AG124" s="320"/>
      <c r="AH124" s="320"/>
      <c r="AI124" s="320" t="s">
        <v>325</v>
      </c>
      <c r="AJ124" s="320"/>
      <c r="AK124" s="320"/>
      <c r="AL124" s="320"/>
      <c r="AM124" s="320" t="s">
        <v>422</v>
      </c>
      <c r="AN124" s="320"/>
      <c r="AO124" s="320"/>
      <c r="AP124" s="320"/>
      <c r="AQ124" s="321" t="s">
        <v>455</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651</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652</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303</v>
      </c>
      <c r="AF127" s="320"/>
      <c r="AG127" s="320"/>
      <c r="AH127" s="320"/>
      <c r="AI127" s="320" t="s">
        <v>325</v>
      </c>
      <c r="AJ127" s="320"/>
      <c r="AK127" s="320"/>
      <c r="AL127" s="320"/>
      <c r="AM127" s="320" t="s">
        <v>422</v>
      </c>
      <c r="AN127" s="320"/>
      <c r="AO127" s="320"/>
      <c r="AP127" s="320"/>
      <c r="AQ127" s="321" t="s">
        <v>455</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651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652</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318</v>
      </c>
      <c r="B130" s="970"/>
      <c r="C130" s="969" t="s">
        <v>188</v>
      </c>
      <c r="D130" s="970"/>
      <c r="E130" s="293" t="s">
        <v>217</v>
      </c>
      <c r="F130" s="294"/>
      <c r="G130" s="295" t="s">
        <v>319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303</v>
      </c>
      <c r="AF132" s="184"/>
      <c r="AG132" s="184"/>
      <c r="AH132" s="185"/>
      <c r="AI132" s="200" t="s">
        <v>325</v>
      </c>
      <c r="AJ132" s="184"/>
      <c r="AK132" s="184"/>
      <c r="AL132" s="185"/>
      <c r="AM132" s="200" t="s">
        <v>612</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12</v>
      </c>
      <c r="AV133" s="163"/>
      <c r="AW133" s="164" t="s">
        <v>175</v>
      </c>
      <c r="AX133" s="165"/>
      <c r="AY133">
        <f>$AY$132</f>
        <v>1</v>
      </c>
    </row>
    <row r="134" spans="1:51" ht="39.75" customHeight="1" x14ac:dyDescent="0.15">
      <c r="A134" s="973"/>
      <c r="B134" s="238"/>
      <c r="C134" s="237"/>
      <c r="D134" s="238"/>
      <c r="E134" s="237"/>
      <c r="F134" s="299"/>
      <c r="G134" s="217" t="s">
        <v>654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655</v>
      </c>
      <c r="AC134" s="209"/>
      <c r="AD134" s="209"/>
      <c r="AE134" s="251">
        <v>106500</v>
      </c>
      <c r="AF134" s="152"/>
      <c r="AG134" s="152"/>
      <c r="AH134" s="152"/>
      <c r="AI134" s="251">
        <v>102900</v>
      </c>
      <c r="AJ134" s="152"/>
      <c r="AK134" s="152"/>
      <c r="AL134" s="152"/>
      <c r="AM134" s="251" t="s">
        <v>661</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655</v>
      </c>
      <c r="AC135" s="160"/>
      <c r="AD135" s="160"/>
      <c r="AE135" s="251" t="s">
        <v>636</v>
      </c>
      <c r="AF135" s="152"/>
      <c r="AG135" s="152"/>
      <c r="AH135" s="152"/>
      <c r="AI135" s="251" t="s">
        <v>636</v>
      </c>
      <c r="AJ135" s="152"/>
      <c r="AK135" s="152"/>
      <c r="AL135" s="152"/>
      <c r="AM135" s="251" t="s">
        <v>662</v>
      </c>
      <c r="AN135" s="152"/>
      <c r="AO135" s="152"/>
      <c r="AP135" s="152"/>
      <c r="AQ135" s="251" t="s">
        <v>636</v>
      </c>
      <c r="AR135" s="152"/>
      <c r="AS135" s="152"/>
      <c r="AT135" s="152"/>
      <c r="AU135" s="251">
        <v>92700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303</v>
      </c>
      <c r="AF136" s="184"/>
      <c r="AG136" s="184"/>
      <c r="AH136" s="185"/>
      <c r="AI136" s="200" t="s">
        <v>325</v>
      </c>
      <c r="AJ136" s="184"/>
      <c r="AK136" s="184"/>
      <c r="AL136" s="185"/>
      <c r="AM136" s="200" t="s">
        <v>612</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303</v>
      </c>
      <c r="AF140" s="184"/>
      <c r="AG140" s="184"/>
      <c r="AH140" s="185"/>
      <c r="AI140" s="200" t="s">
        <v>325</v>
      </c>
      <c r="AJ140" s="184"/>
      <c r="AK140" s="184"/>
      <c r="AL140" s="185"/>
      <c r="AM140" s="200" t="s">
        <v>612</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303</v>
      </c>
      <c r="AF144" s="184"/>
      <c r="AG144" s="184"/>
      <c r="AH144" s="185"/>
      <c r="AI144" s="200" t="s">
        <v>325</v>
      </c>
      <c r="AJ144" s="184"/>
      <c r="AK144" s="184"/>
      <c r="AL144" s="185"/>
      <c r="AM144" s="200" t="s">
        <v>612</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303</v>
      </c>
      <c r="AF148" s="184"/>
      <c r="AG148" s="184"/>
      <c r="AH148" s="185"/>
      <c r="AI148" s="200" t="s">
        <v>325</v>
      </c>
      <c r="AJ148" s="184"/>
      <c r="AK148" s="184"/>
      <c r="AL148" s="185"/>
      <c r="AM148" s="200" t="s">
        <v>612</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3"/>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3"/>
      <c r="B154" s="238"/>
      <c r="C154" s="237"/>
      <c r="D154" s="238"/>
      <c r="E154" s="237"/>
      <c r="F154" s="299"/>
      <c r="G154" s="217" t="s">
        <v>656</v>
      </c>
      <c r="H154" s="176"/>
      <c r="I154" s="176"/>
      <c r="J154" s="176"/>
      <c r="K154" s="176"/>
      <c r="L154" s="176"/>
      <c r="M154" s="176"/>
      <c r="N154" s="176"/>
      <c r="O154" s="176"/>
      <c r="P154" s="218"/>
      <c r="Q154" s="175" t="s">
        <v>657</v>
      </c>
      <c r="R154" s="176"/>
      <c r="S154" s="176"/>
      <c r="T154" s="176"/>
      <c r="U154" s="176"/>
      <c r="V154" s="176"/>
      <c r="W154" s="176"/>
      <c r="X154" s="176"/>
      <c r="Y154" s="176"/>
      <c r="Z154" s="176"/>
      <c r="AA154" s="900"/>
      <c r="AB154" s="241" t="s">
        <v>658</v>
      </c>
      <c r="AC154" s="242"/>
      <c r="AD154" s="242"/>
      <c r="AE154" s="247" t="s">
        <v>636</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303</v>
      </c>
      <c r="AF192" s="184"/>
      <c r="AG192" s="184"/>
      <c r="AH192" s="185"/>
      <c r="AI192" s="200" t="s">
        <v>325</v>
      </c>
      <c r="AJ192" s="184"/>
      <c r="AK192" s="184"/>
      <c r="AL192" s="185"/>
      <c r="AM192" s="200" t="s">
        <v>612</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303</v>
      </c>
      <c r="AF196" s="184"/>
      <c r="AG196" s="184"/>
      <c r="AH196" s="185"/>
      <c r="AI196" s="200" t="s">
        <v>325</v>
      </c>
      <c r="AJ196" s="184"/>
      <c r="AK196" s="184"/>
      <c r="AL196" s="185"/>
      <c r="AM196" s="200" t="s">
        <v>612</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303</v>
      </c>
      <c r="AF200" s="184"/>
      <c r="AG200" s="184"/>
      <c r="AH200" s="185"/>
      <c r="AI200" s="200" t="s">
        <v>325</v>
      </c>
      <c r="AJ200" s="184"/>
      <c r="AK200" s="184"/>
      <c r="AL200" s="185"/>
      <c r="AM200" s="200" t="s">
        <v>612</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303</v>
      </c>
      <c r="AF204" s="184"/>
      <c r="AG204" s="184"/>
      <c r="AH204" s="185"/>
      <c r="AI204" s="200" t="s">
        <v>325</v>
      </c>
      <c r="AJ204" s="184"/>
      <c r="AK204" s="184"/>
      <c r="AL204" s="185"/>
      <c r="AM204" s="200" t="s">
        <v>612</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303</v>
      </c>
      <c r="AF208" s="184"/>
      <c r="AG208" s="184"/>
      <c r="AH208" s="185"/>
      <c r="AI208" s="200" t="s">
        <v>325</v>
      </c>
      <c r="AJ208" s="184"/>
      <c r="AK208" s="184"/>
      <c r="AL208" s="185"/>
      <c r="AM208" s="200" t="s">
        <v>612</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303</v>
      </c>
      <c r="AF252" s="184"/>
      <c r="AG252" s="184"/>
      <c r="AH252" s="185"/>
      <c r="AI252" s="200" t="s">
        <v>325</v>
      </c>
      <c r="AJ252" s="184"/>
      <c r="AK252" s="184"/>
      <c r="AL252" s="185"/>
      <c r="AM252" s="200" t="s">
        <v>612</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303</v>
      </c>
      <c r="AF256" s="184"/>
      <c r="AG256" s="184"/>
      <c r="AH256" s="185"/>
      <c r="AI256" s="200" t="s">
        <v>325</v>
      </c>
      <c r="AJ256" s="184"/>
      <c r="AK256" s="184"/>
      <c r="AL256" s="185"/>
      <c r="AM256" s="200" t="s">
        <v>612</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303</v>
      </c>
      <c r="AF260" s="184"/>
      <c r="AG260" s="184"/>
      <c r="AH260" s="185"/>
      <c r="AI260" s="200" t="s">
        <v>325</v>
      </c>
      <c r="AJ260" s="184"/>
      <c r="AK260" s="184"/>
      <c r="AL260" s="185"/>
      <c r="AM260" s="200" t="s">
        <v>612</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612</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303</v>
      </c>
      <c r="AF268" s="184"/>
      <c r="AG268" s="184"/>
      <c r="AH268" s="185"/>
      <c r="AI268" s="200" t="s">
        <v>325</v>
      </c>
      <c r="AJ268" s="184"/>
      <c r="AK268" s="184"/>
      <c r="AL268" s="185"/>
      <c r="AM268" s="200" t="s">
        <v>612</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303</v>
      </c>
      <c r="AF312" s="184"/>
      <c r="AG312" s="184"/>
      <c r="AH312" s="185"/>
      <c r="AI312" s="200" t="s">
        <v>325</v>
      </c>
      <c r="AJ312" s="184"/>
      <c r="AK312" s="184"/>
      <c r="AL312" s="185"/>
      <c r="AM312" s="200" t="s">
        <v>612</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303</v>
      </c>
      <c r="AF316" s="184"/>
      <c r="AG316" s="184"/>
      <c r="AH316" s="185"/>
      <c r="AI316" s="200" t="s">
        <v>325</v>
      </c>
      <c r="AJ316" s="184"/>
      <c r="AK316" s="184"/>
      <c r="AL316" s="185"/>
      <c r="AM316" s="200" t="s">
        <v>612</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303</v>
      </c>
      <c r="AF320" s="184"/>
      <c r="AG320" s="184"/>
      <c r="AH320" s="185"/>
      <c r="AI320" s="200" t="s">
        <v>325</v>
      </c>
      <c r="AJ320" s="184"/>
      <c r="AK320" s="184"/>
      <c r="AL320" s="185"/>
      <c r="AM320" s="200" t="s">
        <v>612</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303</v>
      </c>
      <c r="AF324" s="184"/>
      <c r="AG324" s="184"/>
      <c r="AH324" s="185"/>
      <c r="AI324" s="200" t="s">
        <v>325</v>
      </c>
      <c r="AJ324" s="184"/>
      <c r="AK324" s="184"/>
      <c r="AL324" s="185"/>
      <c r="AM324" s="200" t="s">
        <v>612</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303</v>
      </c>
      <c r="AF328" s="184"/>
      <c r="AG328" s="184"/>
      <c r="AH328" s="185"/>
      <c r="AI328" s="200" t="s">
        <v>325</v>
      </c>
      <c r="AJ328" s="184"/>
      <c r="AK328" s="184"/>
      <c r="AL328" s="185"/>
      <c r="AM328" s="200" t="s">
        <v>612</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303</v>
      </c>
      <c r="AF372" s="184"/>
      <c r="AG372" s="184"/>
      <c r="AH372" s="185"/>
      <c r="AI372" s="200" t="s">
        <v>325</v>
      </c>
      <c r="AJ372" s="184"/>
      <c r="AK372" s="184"/>
      <c r="AL372" s="185"/>
      <c r="AM372" s="200" t="s">
        <v>612</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303</v>
      </c>
      <c r="AF376" s="184"/>
      <c r="AG376" s="184"/>
      <c r="AH376" s="185"/>
      <c r="AI376" s="200" t="s">
        <v>325</v>
      </c>
      <c r="AJ376" s="184"/>
      <c r="AK376" s="184"/>
      <c r="AL376" s="185"/>
      <c r="AM376" s="200" t="s">
        <v>612</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303</v>
      </c>
      <c r="AF380" s="184"/>
      <c r="AG380" s="184"/>
      <c r="AH380" s="185"/>
      <c r="AI380" s="200" t="s">
        <v>325</v>
      </c>
      <c r="AJ380" s="184"/>
      <c r="AK380" s="184"/>
      <c r="AL380" s="185"/>
      <c r="AM380" s="200" t="s">
        <v>612</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303</v>
      </c>
      <c r="AF384" s="184"/>
      <c r="AG384" s="184"/>
      <c r="AH384" s="185"/>
      <c r="AI384" s="200" t="s">
        <v>325</v>
      </c>
      <c r="AJ384" s="184"/>
      <c r="AK384" s="184"/>
      <c r="AL384" s="185"/>
      <c r="AM384" s="200" t="s">
        <v>612</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303</v>
      </c>
      <c r="AF388" s="184"/>
      <c r="AG388" s="184"/>
      <c r="AH388" s="185"/>
      <c r="AI388" s="200" t="s">
        <v>325</v>
      </c>
      <c r="AJ388" s="184"/>
      <c r="AK388" s="184"/>
      <c r="AL388" s="185"/>
      <c r="AM388" s="200" t="s">
        <v>612</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584</v>
      </c>
      <c r="D430" s="236"/>
      <c r="E430" s="224" t="s">
        <v>312</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456</v>
      </c>
      <c r="AJ431" s="199"/>
      <c r="AK431" s="199"/>
      <c r="AL431" s="200"/>
      <c r="AM431" s="199" t="s">
        <v>457</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707</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707</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708</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456</v>
      </c>
      <c r="AJ436" s="199"/>
      <c r="AK436" s="199"/>
      <c r="AL436" s="200"/>
      <c r="AM436" s="199" t="s">
        <v>457</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456</v>
      </c>
      <c r="AJ441" s="199"/>
      <c r="AK441" s="199"/>
      <c r="AL441" s="200"/>
      <c r="AM441" s="199" t="s">
        <v>457</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456</v>
      </c>
      <c r="AJ446" s="199"/>
      <c r="AK446" s="199"/>
      <c r="AL446" s="200"/>
      <c r="AM446" s="199" t="s">
        <v>457</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456</v>
      </c>
      <c r="AJ451" s="199"/>
      <c r="AK451" s="199"/>
      <c r="AL451" s="200"/>
      <c r="AM451" s="199" t="s">
        <v>457</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456</v>
      </c>
      <c r="AJ456" s="199"/>
      <c r="AK456" s="199"/>
      <c r="AL456" s="200"/>
      <c r="AM456" s="199" t="s">
        <v>457</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709</v>
      </c>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710</v>
      </c>
      <c r="AN459" s="152"/>
      <c r="AO459" s="152"/>
      <c r="AP459" s="153"/>
      <c r="AQ459" s="151" t="s">
        <v>636</v>
      </c>
      <c r="AR459" s="152"/>
      <c r="AS459" s="152"/>
      <c r="AT459" s="153"/>
      <c r="AU459" s="152" t="s">
        <v>636</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711</v>
      </c>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456</v>
      </c>
      <c r="AJ461" s="199"/>
      <c r="AK461" s="199"/>
      <c r="AL461" s="200"/>
      <c r="AM461" s="199" t="s">
        <v>457</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456</v>
      </c>
      <c r="AJ466" s="199"/>
      <c r="AK466" s="199"/>
      <c r="AL466" s="200"/>
      <c r="AM466" s="199" t="s">
        <v>457</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456</v>
      </c>
      <c r="AJ471" s="199"/>
      <c r="AK471" s="199"/>
      <c r="AL471" s="200"/>
      <c r="AM471" s="199" t="s">
        <v>457</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456</v>
      </c>
      <c r="AJ476" s="199"/>
      <c r="AK476" s="199"/>
      <c r="AL476" s="200"/>
      <c r="AM476" s="199" t="s">
        <v>457</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315</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456</v>
      </c>
      <c r="AJ485" s="199"/>
      <c r="AK485" s="199"/>
      <c r="AL485" s="200"/>
      <c r="AM485" s="199" t="s">
        <v>457</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456</v>
      </c>
      <c r="AJ490" s="199"/>
      <c r="AK490" s="199"/>
      <c r="AL490" s="200"/>
      <c r="AM490" s="199" t="s">
        <v>457</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456</v>
      </c>
      <c r="AJ495" s="199"/>
      <c r="AK495" s="199"/>
      <c r="AL495" s="200"/>
      <c r="AM495" s="199" t="s">
        <v>457</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456</v>
      </c>
      <c r="AJ500" s="199"/>
      <c r="AK500" s="199"/>
      <c r="AL500" s="200"/>
      <c r="AM500" s="199" t="s">
        <v>457</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456</v>
      </c>
      <c r="AJ505" s="199"/>
      <c r="AK505" s="199"/>
      <c r="AL505" s="200"/>
      <c r="AM505" s="199" t="s">
        <v>457</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456</v>
      </c>
      <c r="AJ510" s="199"/>
      <c r="AK510" s="199"/>
      <c r="AL510" s="200"/>
      <c r="AM510" s="199" t="s">
        <v>457</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456</v>
      </c>
      <c r="AJ515" s="199"/>
      <c r="AK515" s="199"/>
      <c r="AL515" s="200"/>
      <c r="AM515" s="199" t="s">
        <v>457</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456</v>
      </c>
      <c r="AJ520" s="199"/>
      <c r="AK520" s="199"/>
      <c r="AL520" s="200"/>
      <c r="AM520" s="199" t="s">
        <v>457</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456</v>
      </c>
      <c r="AJ525" s="199"/>
      <c r="AK525" s="199"/>
      <c r="AL525" s="200"/>
      <c r="AM525" s="199" t="s">
        <v>457</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456</v>
      </c>
      <c r="AJ530" s="199"/>
      <c r="AK530" s="199"/>
      <c r="AL530" s="200"/>
      <c r="AM530" s="199" t="s">
        <v>457</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316</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456</v>
      </c>
      <c r="AJ539" s="199"/>
      <c r="AK539" s="199"/>
      <c r="AL539" s="200"/>
      <c r="AM539" s="199" t="s">
        <v>457</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456</v>
      </c>
      <c r="AJ544" s="199"/>
      <c r="AK544" s="199"/>
      <c r="AL544" s="200"/>
      <c r="AM544" s="199" t="s">
        <v>457</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456</v>
      </c>
      <c r="AJ549" s="199"/>
      <c r="AK549" s="199"/>
      <c r="AL549" s="200"/>
      <c r="AM549" s="199" t="s">
        <v>457</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456</v>
      </c>
      <c r="AJ554" s="199"/>
      <c r="AK554" s="199"/>
      <c r="AL554" s="200"/>
      <c r="AM554" s="199" t="s">
        <v>457</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456</v>
      </c>
      <c r="AJ559" s="199"/>
      <c r="AK559" s="199"/>
      <c r="AL559" s="200"/>
      <c r="AM559" s="199" t="s">
        <v>457</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456</v>
      </c>
      <c r="AJ564" s="199"/>
      <c r="AK564" s="199"/>
      <c r="AL564" s="200"/>
      <c r="AM564" s="199" t="s">
        <v>457</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456</v>
      </c>
      <c r="AJ569" s="199"/>
      <c r="AK569" s="199"/>
      <c r="AL569" s="200"/>
      <c r="AM569" s="199" t="s">
        <v>457</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456</v>
      </c>
      <c r="AJ574" s="199"/>
      <c r="AK574" s="199"/>
      <c r="AL574" s="200"/>
      <c r="AM574" s="199" t="s">
        <v>457</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456</v>
      </c>
      <c r="AJ579" s="199"/>
      <c r="AK579" s="199"/>
      <c r="AL579" s="200"/>
      <c r="AM579" s="199" t="s">
        <v>457</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456</v>
      </c>
      <c r="AJ584" s="199"/>
      <c r="AK584" s="199"/>
      <c r="AL584" s="200"/>
      <c r="AM584" s="199" t="s">
        <v>457</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315</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456</v>
      </c>
      <c r="AJ593" s="199"/>
      <c r="AK593" s="199"/>
      <c r="AL593" s="200"/>
      <c r="AM593" s="199" t="s">
        <v>457</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456</v>
      </c>
      <c r="AJ598" s="199"/>
      <c r="AK598" s="199"/>
      <c r="AL598" s="200"/>
      <c r="AM598" s="199" t="s">
        <v>457</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456</v>
      </c>
      <c r="AJ603" s="199"/>
      <c r="AK603" s="199"/>
      <c r="AL603" s="200"/>
      <c r="AM603" s="199" t="s">
        <v>457</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456</v>
      </c>
      <c r="AJ608" s="199"/>
      <c r="AK608" s="199"/>
      <c r="AL608" s="200"/>
      <c r="AM608" s="199" t="s">
        <v>457</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456</v>
      </c>
      <c r="AJ613" s="199"/>
      <c r="AK613" s="199"/>
      <c r="AL613" s="200"/>
      <c r="AM613" s="199" t="s">
        <v>457</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456</v>
      </c>
      <c r="AJ618" s="199"/>
      <c r="AK618" s="199"/>
      <c r="AL618" s="200"/>
      <c r="AM618" s="199" t="s">
        <v>457</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456</v>
      </c>
      <c r="AJ623" s="199"/>
      <c r="AK623" s="199"/>
      <c r="AL623" s="200"/>
      <c r="AM623" s="199" t="s">
        <v>457</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456</v>
      </c>
      <c r="AJ628" s="199"/>
      <c r="AK628" s="199"/>
      <c r="AL628" s="200"/>
      <c r="AM628" s="199" t="s">
        <v>457</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456</v>
      </c>
      <c r="AJ633" s="199"/>
      <c r="AK633" s="199"/>
      <c r="AL633" s="200"/>
      <c r="AM633" s="199" t="s">
        <v>457</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456</v>
      </c>
      <c r="AJ638" s="199"/>
      <c r="AK638" s="199"/>
      <c r="AL638" s="200"/>
      <c r="AM638" s="199" t="s">
        <v>457</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316</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456</v>
      </c>
      <c r="AJ647" s="199"/>
      <c r="AK647" s="199"/>
      <c r="AL647" s="200"/>
      <c r="AM647" s="199" t="s">
        <v>457</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456</v>
      </c>
      <c r="AJ652" s="199"/>
      <c r="AK652" s="199"/>
      <c r="AL652" s="200"/>
      <c r="AM652" s="199" t="s">
        <v>457</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456</v>
      </c>
      <c r="AJ657" s="199"/>
      <c r="AK657" s="199"/>
      <c r="AL657" s="200"/>
      <c r="AM657" s="199" t="s">
        <v>457</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456</v>
      </c>
      <c r="AJ662" s="199"/>
      <c r="AK662" s="199"/>
      <c r="AL662" s="200"/>
      <c r="AM662" s="199" t="s">
        <v>457</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456</v>
      </c>
      <c r="AJ667" s="199"/>
      <c r="AK667" s="199"/>
      <c r="AL667" s="200"/>
      <c r="AM667" s="199" t="s">
        <v>457</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456</v>
      </c>
      <c r="AJ672" s="199"/>
      <c r="AK672" s="199"/>
      <c r="AL672" s="200"/>
      <c r="AM672" s="199" t="s">
        <v>457</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456</v>
      </c>
      <c r="AJ677" s="199"/>
      <c r="AK677" s="199"/>
      <c r="AL677" s="200"/>
      <c r="AM677" s="199" t="s">
        <v>457</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456</v>
      </c>
      <c r="AJ682" s="199"/>
      <c r="AK682" s="199"/>
      <c r="AL682" s="200"/>
      <c r="AM682" s="199" t="s">
        <v>457</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456</v>
      </c>
      <c r="AJ687" s="199"/>
      <c r="AK687" s="199"/>
      <c r="AL687" s="200"/>
      <c r="AM687" s="199" t="s">
        <v>457</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456</v>
      </c>
      <c r="AJ692" s="199"/>
      <c r="AK692" s="199"/>
      <c r="AL692" s="200"/>
      <c r="AM692" s="199" t="s">
        <v>457</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1.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660</v>
      </c>
      <c r="AE702" s="875"/>
      <c r="AF702" s="875"/>
      <c r="AG702" s="864" t="s">
        <v>664</v>
      </c>
      <c r="AH702" s="865"/>
      <c r="AI702" s="865"/>
      <c r="AJ702" s="865"/>
      <c r="AK702" s="865"/>
      <c r="AL702" s="865"/>
      <c r="AM702" s="865"/>
      <c r="AN702" s="865"/>
      <c r="AO702" s="865"/>
      <c r="AP702" s="865"/>
      <c r="AQ702" s="865"/>
      <c r="AR702" s="865"/>
      <c r="AS702" s="865"/>
      <c r="AT702" s="865"/>
      <c r="AU702" s="865"/>
      <c r="AV702" s="865"/>
      <c r="AW702" s="865"/>
      <c r="AX702" s="866"/>
    </row>
    <row r="703" spans="1:51" ht="45.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660</v>
      </c>
      <c r="AE703" s="170"/>
      <c r="AF703" s="170"/>
      <c r="AG703" s="648" t="s">
        <v>665</v>
      </c>
      <c r="AH703" s="649"/>
      <c r="AI703" s="649"/>
      <c r="AJ703" s="649"/>
      <c r="AK703" s="649"/>
      <c r="AL703" s="649"/>
      <c r="AM703" s="649"/>
      <c r="AN703" s="649"/>
      <c r="AO703" s="649"/>
      <c r="AP703" s="649"/>
      <c r="AQ703" s="649"/>
      <c r="AR703" s="649"/>
      <c r="AS703" s="649"/>
      <c r="AT703" s="649"/>
      <c r="AU703" s="649"/>
      <c r="AV703" s="649"/>
      <c r="AW703" s="649"/>
      <c r="AX703" s="650"/>
    </row>
    <row r="704" spans="1:51" ht="75.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660</v>
      </c>
      <c r="AE704" s="567"/>
      <c r="AF704" s="567"/>
      <c r="AG704" s="409" t="s">
        <v>666</v>
      </c>
      <c r="AH704" s="220"/>
      <c r="AI704" s="220"/>
      <c r="AJ704" s="220"/>
      <c r="AK704" s="220"/>
      <c r="AL704" s="220"/>
      <c r="AM704" s="220"/>
      <c r="AN704" s="220"/>
      <c r="AO704" s="220"/>
      <c r="AP704" s="220"/>
      <c r="AQ704" s="220"/>
      <c r="AR704" s="220"/>
      <c r="AS704" s="220"/>
      <c r="AT704" s="220"/>
      <c r="AU704" s="220"/>
      <c r="AV704" s="220"/>
      <c r="AW704" s="220"/>
      <c r="AX704" s="410"/>
    </row>
    <row r="705" spans="1:50" ht="73.5"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667</v>
      </c>
      <c r="AE705" s="717"/>
      <c r="AF705" s="717"/>
      <c r="AG705" s="175" t="s">
        <v>699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295</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668</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668</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669</v>
      </c>
      <c r="AE708" s="652"/>
      <c r="AF708" s="652"/>
      <c r="AG708" s="507" t="s">
        <v>670</v>
      </c>
      <c r="AH708" s="508"/>
      <c r="AI708" s="508"/>
      <c r="AJ708" s="508"/>
      <c r="AK708" s="508"/>
      <c r="AL708" s="508"/>
      <c r="AM708" s="508"/>
      <c r="AN708" s="508"/>
      <c r="AO708" s="508"/>
      <c r="AP708" s="508"/>
      <c r="AQ708" s="508"/>
      <c r="AR708" s="508"/>
      <c r="AS708" s="508"/>
      <c r="AT708" s="508"/>
      <c r="AU708" s="508"/>
      <c r="AV708" s="508"/>
      <c r="AW708" s="508"/>
      <c r="AX708" s="509"/>
    </row>
    <row r="709" spans="1:50" ht="42"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660</v>
      </c>
      <c r="AE709" s="170"/>
      <c r="AF709" s="170"/>
      <c r="AG709" s="648" t="s">
        <v>671</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669</v>
      </c>
      <c r="AE710" s="170"/>
      <c r="AF710" s="170"/>
      <c r="AG710" s="648" t="s">
        <v>661</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660</v>
      </c>
      <c r="AE711" s="170"/>
      <c r="AF711" s="170"/>
      <c r="AG711" s="648" t="s">
        <v>672</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669</v>
      </c>
      <c r="AE712" s="567"/>
      <c r="AF712" s="567"/>
      <c r="AG712" s="575" t="s">
        <v>661</v>
      </c>
      <c r="AH712" s="576"/>
      <c r="AI712" s="576"/>
      <c r="AJ712" s="576"/>
      <c r="AK712" s="576"/>
      <c r="AL712" s="576"/>
      <c r="AM712" s="576"/>
      <c r="AN712" s="576"/>
      <c r="AO712" s="576"/>
      <c r="AP712" s="576"/>
      <c r="AQ712" s="576"/>
      <c r="AR712" s="576"/>
      <c r="AS712" s="576"/>
      <c r="AT712" s="576"/>
      <c r="AU712" s="576"/>
      <c r="AV712" s="576"/>
      <c r="AW712" s="576"/>
      <c r="AX712" s="577"/>
    </row>
    <row r="713" spans="1:50" ht="58.5" customHeight="1" x14ac:dyDescent="0.15">
      <c r="A713" s="639"/>
      <c r="B713" s="640"/>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660</v>
      </c>
      <c r="AE713" s="170"/>
      <c r="AF713" s="171"/>
      <c r="AG713" s="648" t="s">
        <v>700</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245</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660</v>
      </c>
      <c r="AE714" s="573"/>
      <c r="AF714" s="574"/>
      <c r="AG714" s="673" t="s">
        <v>673</v>
      </c>
      <c r="AH714" s="674"/>
      <c r="AI714" s="674"/>
      <c r="AJ714" s="674"/>
      <c r="AK714" s="674"/>
      <c r="AL714" s="674"/>
      <c r="AM714" s="674"/>
      <c r="AN714" s="674"/>
      <c r="AO714" s="674"/>
      <c r="AP714" s="674"/>
      <c r="AQ714" s="674"/>
      <c r="AR714" s="674"/>
      <c r="AS714" s="674"/>
      <c r="AT714" s="674"/>
      <c r="AU714" s="674"/>
      <c r="AV714" s="674"/>
      <c r="AW714" s="674"/>
      <c r="AX714" s="675"/>
    </row>
    <row r="715" spans="1:50" ht="54" customHeight="1" x14ac:dyDescent="0.15">
      <c r="A715" s="602" t="s">
        <v>39</v>
      </c>
      <c r="B715" s="638"/>
      <c r="C715" s="643" t="s">
        <v>246</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660</v>
      </c>
      <c r="AE715" s="652"/>
      <c r="AF715" s="758"/>
      <c r="AG715" s="507" t="s">
        <v>701</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660</v>
      </c>
      <c r="AE716" s="740"/>
      <c r="AF716" s="740"/>
      <c r="AG716" s="648" t="s">
        <v>702</v>
      </c>
      <c r="AH716" s="649"/>
      <c r="AI716" s="649"/>
      <c r="AJ716" s="649"/>
      <c r="AK716" s="649"/>
      <c r="AL716" s="649"/>
      <c r="AM716" s="649"/>
      <c r="AN716" s="649"/>
      <c r="AO716" s="649"/>
      <c r="AP716" s="649"/>
      <c r="AQ716" s="649"/>
      <c r="AR716" s="649"/>
      <c r="AS716" s="649"/>
      <c r="AT716" s="649"/>
      <c r="AU716" s="649"/>
      <c r="AV716" s="649"/>
      <c r="AW716" s="649"/>
      <c r="AX716" s="650"/>
    </row>
    <row r="717" spans="1:50" ht="41.2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660</v>
      </c>
      <c r="AE717" s="170"/>
      <c r="AF717" s="170"/>
      <c r="AG717" s="648" t="s">
        <v>703</v>
      </c>
      <c r="AH717" s="649"/>
      <c r="AI717" s="649"/>
      <c r="AJ717" s="649"/>
      <c r="AK717" s="649"/>
      <c r="AL717" s="649"/>
      <c r="AM717" s="649"/>
      <c r="AN717" s="649"/>
      <c r="AO717" s="649"/>
      <c r="AP717" s="649"/>
      <c r="AQ717" s="649"/>
      <c r="AR717" s="649"/>
      <c r="AS717" s="649"/>
      <c r="AT717" s="649"/>
      <c r="AU717" s="649"/>
      <c r="AV717" s="649"/>
      <c r="AW717" s="649"/>
      <c r="AX717" s="650"/>
    </row>
    <row r="718" spans="1:50" ht="42"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660</v>
      </c>
      <c r="AE718" s="170"/>
      <c r="AF718" s="170"/>
      <c r="AG718" s="178" t="s">
        <v>704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669</v>
      </c>
      <c r="AE719" s="652"/>
      <c r="AF719" s="652"/>
      <c r="AG719" s="175" t="s">
        <v>674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259</v>
      </c>
      <c r="D720" s="911"/>
      <c r="E720" s="911"/>
      <c r="F720" s="914"/>
      <c r="G720" s="910" t="s">
        <v>260</v>
      </c>
      <c r="H720" s="911"/>
      <c r="I720" s="911"/>
      <c r="J720" s="911"/>
      <c r="K720" s="911"/>
      <c r="L720" s="911"/>
      <c r="M720" s="911"/>
      <c r="N720" s="910" t="s">
        <v>263</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675</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676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713</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714</v>
      </c>
      <c r="B731" s="600"/>
      <c r="C731" s="600"/>
      <c r="D731" s="600"/>
      <c r="E731" s="601"/>
      <c r="F731" s="664" t="s">
        <v>715</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137</v>
      </c>
      <c r="B733" s="600"/>
      <c r="C733" s="600"/>
      <c r="D733" s="600"/>
      <c r="E733" s="601"/>
      <c r="F733" s="747" t="s">
        <v>716</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272</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585</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310</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309</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308</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307</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306</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305</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304</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303</v>
      </c>
      <c r="B745" s="94"/>
      <c r="C745" s="94"/>
      <c r="D745" s="94"/>
      <c r="E745" s="99" t="s">
        <v>636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458</v>
      </c>
      <c r="B746" s="94"/>
      <c r="C746" s="94"/>
      <c r="D746" s="94"/>
      <c r="E746" s="97" t="s">
        <v>624</v>
      </c>
      <c r="F746" s="98"/>
      <c r="G746" s="98"/>
      <c r="H746" s="85" t="str">
        <f>IF(E746="","","-")</f>
        <v>-</v>
      </c>
      <c r="I746" s="98" t="s">
        <v>659</v>
      </c>
      <c r="J746" s="98"/>
      <c r="K746" s="85" t="str">
        <f>IF(I746="","","-")</f>
        <v>-</v>
      </c>
      <c r="L746" s="89">
        <v>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422</v>
      </c>
      <c r="B747" s="94"/>
      <c r="C747" s="94"/>
      <c r="D747" s="94"/>
      <c r="E747" s="97" t="s">
        <v>624</v>
      </c>
      <c r="F747" s="98"/>
      <c r="G747" s="98"/>
      <c r="H747" s="85" t="str">
        <f>IF(E747="","","-")</f>
        <v>-</v>
      </c>
      <c r="I747" s="98"/>
      <c r="J747" s="98"/>
      <c r="K747" s="85" t="str">
        <f>IF(I747="","","-")</f>
        <v/>
      </c>
      <c r="L747" s="89">
        <v>55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297</v>
      </c>
      <c r="B748" s="106"/>
      <c r="C748" s="106"/>
      <c r="D748" s="106"/>
      <c r="E748" s="106"/>
      <c r="F748" s="107"/>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299</v>
      </c>
      <c r="B787" s="742"/>
      <c r="C787" s="742"/>
      <c r="D787" s="742"/>
      <c r="E787" s="742"/>
      <c r="F787" s="743"/>
      <c r="G787" s="420" t="s">
        <v>683</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677</v>
      </c>
      <c r="H789" s="431"/>
      <c r="I789" s="431"/>
      <c r="J789" s="431"/>
      <c r="K789" s="432"/>
      <c r="L789" s="433" t="s">
        <v>687</v>
      </c>
      <c r="M789" s="434"/>
      <c r="N789" s="434"/>
      <c r="O789" s="434"/>
      <c r="P789" s="434"/>
      <c r="Q789" s="434"/>
      <c r="R789" s="434"/>
      <c r="S789" s="434"/>
      <c r="T789" s="434"/>
      <c r="U789" s="434"/>
      <c r="V789" s="434"/>
      <c r="W789" s="434"/>
      <c r="X789" s="435"/>
      <c r="Y789" s="436">
        <v>88</v>
      </c>
      <c r="Z789" s="437"/>
      <c r="AA789" s="437"/>
      <c r="AB789" s="538"/>
      <c r="AC789" s="430" t="s">
        <v>688</v>
      </c>
      <c r="AD789" s="431"/>
      <c r="AE789" s="431"/>
      <c r="AF789" s="431"/>
      <c r="AG789" s="432"/>
      <c r="AH789" s="433" t="s">
        <v>694</v>
      </c>
      <c r="AI789" s="434"/>
      <c r="AJ789" s="434"/>
      <c r="AK789" s="434"/>
      <c r="AL789" s="434"/>
      <c r="AM789" s="434"/>
      <c r="AN789" s="434"/>
      <c r="AO789" s="434"/>
      <c r="AP789" s="434"/>
      <c r="AQ789" s="434"/>
      <c r="AR789" s="434"/>
      <c r="AS789" s="434"/>
      <c r="AT789" s="435"/>
      <c r="AU789" s="436">
        <v>6.5</v>
      </c>
      <c r="AV789" s="437"/>
      <c r="AW789" s="437"/>
      <c r="AX789" s="438"/>
    </row>
    <row r="790" spans="1:51" ht="24.75" customHeight="1" x14ac:dyDescent="0.15">
      <c r="A790" s="537"/>
      <c r="B790" s="744"/>
      <c r="C790" s="744"/>
      <c r="D790" s="744"/>
      <c r="E790" s="744"/>
      <c r="F790" s="745"/>
      <c r="G790" s="333" t="s">
        <v>678</v>
      </c>
      <c r="H790" s="334"/>
      <c r="I790" s="334"/>
      <c r="J790" s="334"/>
      <c r="K790" s="335"/>
      <c r="L790" s="383" t="s">
        <v>679</v>
      </c>
      <c r="M790" s="384"/>
      <c r="N790" s="384"/>
      <c r="O790" s="384"/>
      <c r="P790" s="384"/>
      <c r="Q790" s="384"/>
      <c r="R790" s="384"/>
      <c r="S790" s="384"/>
      <c r="T790" s="384"/>
      <c r="U790" s="384"/>
      <c r="V790" s="384"/>
      <c r="W790" s="384"/>
      <c r="X790" s="385"/>
      <c r="Y790" s="380">
        <v>11</v>
      </c>
      <c r="Z790" s="381"/>
      <c r="AA790" s="381"/>
      <c r="AB790" s="387"/>
      <c r="AC790" s="333" t="s">
        <v>689</v>
      </c>
      <c r="AD790" s="334"/>
      <c r="AE790" s="334"/>
      <c r="AF790" s="334"/>
      <c r="AG790" s="335"/>
      <c r="AH790" s="383" t="s">
        <v>690</v>
      </c>
      <c r="AI790" s="384"/>
      <c r="AJ790" s="384"/>
      <c r="AK790" s="384"/>
      <c r="AL790" s="384"/>
      <c r="AM790" s="384"/>
      <c r="AN790" s="384"/>
      <c r="AO790" s="384"/>
      <c r="AP790" s="384"/>
      <c r="AQ790" s="384"/>
      <c r="AR790" s="384"/>
      <c r="AS790" s="384"/>
      <c r="AT790" s="385"/>
      <c r="AU790" s="380">
        <v>2.6666666666666665</v>
      </c>
      <c r="AV790" s="381"/>
      <c r="AW790" s="381"/>
      <c r="AX790" s="382"/>
    </row>
    <row r="791" spans="1:51" ht="24.75" customHeight="1" x14ac:dyDescent="0.15">
      <c r="A791" s="537"/>
      <c r="B791" s="744"/>
      <c r="C791" s="744"/>
      <c r="D791" s="744"/>
      <c r="E791" s="744"/>
      <c r="F791" s="745"/>
      <c r="G791" s="333" t="s">
        <v>680</v>
      </c>
      <c r="H791" s="334"/>
      <c r="I791" s="334"/>
      <c r="J791" s="334"/>
      <c r="K791" s="335"/>
      <c r="L791" s="383" t="s">
        <v>681</v>
      </c>
      <c r="M791" s="384"/>
      <c r="N791" s="384"/>
      <c r="O791" s="384"/>
      <c r="P791" s="384"/>
      <c r="Q791" s="384"/>
      <c r="R791" s="384"/>
      <c r="S791" s="384"/>
      <c r="T791" s="384"/>
      <c r="U791" s="384"/>
      <c r="V791" s="384"/>
      <c r="W791" s="384"/>
      <c r="X791" s="385"/>
      <c r="Y791" s="380">
        <v>11</v>
      </c>
      <c r="Z791" s="381"/>
      <c r="AA791" s="381"/>
      <c r="AB791" s="387"/>
      <c r="AC791" s="333" t="s">
        <v>680</v>
      </c>
      <c r="AD791" s="334"/>
      <c r="AE791" s="334"/>
      <c r="AF791" s="334"/>
      <c r="AG791" s="335"/>
      <c r="AH791" s="383" t="s">
        <v>681</v>
      </c>
      <c r="AI791" s="384"/>
      <c r="AJ791" s="384"/>
      <c r="AK791" s="384"/>
      <c r="AL791" s="384"/>
      <c r="AM791" s="384"/>
      <c r="AN791" s="384"/>
      <c r="AO791" s="384"/>
      <c r="AP791" s="384"/>
      <c r="AQ791" s="384"/>
      <c r="AR791" s="384"/>
      <c r="AS791" s="384"/>
      <c r="AT791" s="385"/>
      <c r="AU791" s="380">
        <v>0.83333333333333337</v>
      </c>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110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10</v>
      </c>
      <c r="AV799" s="397"/>
      <c r="AW799" s="397"/>
      <c r="AX799" s="399"/>
    </row>
    <row r="800" spans="1:51" ht="24.75" customHeight="1" x14ac:dyDescent="0.15">
      <c r="A800" s="537"/>
      <c r="B800" s="744"/>
      <c r="C800" s="744"/>
      <c r="D800" s="744"/>
      <c r="E800" s="744"/>
      <c r="F800" s="745"/>
      <c r="G800" s="420" t="s">
        <v>705</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1</v>
      </c>
    </row>
    <row r="801" spans="1:51" ht="24.75"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1</v>
      </c>
    </row>
    <row r="802" spans="1:51" ht="24.75" customHeight="1" x14ac:dyDescent="0.15">
      <c r="A802" s="537"/>
      <c r="B802" s="744"/>
      <c r="C802" s="744"/>
      <c r="D802" s="744"/>
      <c r="E802" s="744"/>
      <c r="F802" s="745"/>
      <c r="G802" s="430" t="s">
        <v>677</v>
      </c>
      <c r="H802" s="431"/>
      <c r="I802" s="431"/>
      <c r="J802" s="431"/>
      <c r="K802" s="432"/>
      <c r="L802" s="433" t="s">
        <v>706</v>
      </c>
      <c r="M802" s="434"/>
      <c r="N802" s="434"/>
      <c r="O802" s="434"/>
      <c r="P802" s="434"/>
      <c r="Q802" s="434"/>
      <c r="R802" s="434"/>
      <c r="S802" s="434"/>
      <c r="T802" s="434"/>
      <c r="U802" s="434"/>
      <c r="V802" s="434"/>
      <c r="W802" s="434"/>
      <c r="X802" s="435"/>
      <c r="Y802" s="436">
        <v>3.8333333333333335</v>
      </c>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1</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x14ac:dyDescent="0.1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3.8333333333333335</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1</v>
      </c>
    </row>
    <row r="813" spans="1:51" ht="24.75" hidden="1" customHeight="1" x14ac:dyDescent="0.15">
      <c r="A813" s="537"/>
      <c r="B813" s="744"/>
      <c r="C813" s="744"/>
      <c r="D813" s="744"/>
      <c r="E813" s="744"/>
      <c r="F813" s="745"/>
      <c r="G813" s="420" t="s">
        <v>242</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243</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264</v>
      </c>
      <c r="AM839" s="935"/>
      <c r="AN839" s="935"/>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282</v>
      </c>
      <c r="AI844" s="332"/>
      <c r="AJ844" s="332"/>
      <c r="AK844" s="332"/>
      <c r="AL844" s="332" t="s">
        <v>21</v>
      </c>
      <c r="AM844" s="332"/>
      <c r="AN844" s="332"/>
      <c r="AO844" s="407"/>
      <c r="AP844" s="408" t="s">
        <v>222</v>
      </c>
      <c r="AQ844" s="408"/>
      <c r="AR844" s="408"/>
      <c r="AS844" s="408"/>
      <c r="AT844" s="408"/>
      <c r="AU844" s="408"/>
      <c r="AV844" s="408"/>
      <c r="AW844" s="408"/>
      <c r="AX844" s="408"/>
    </row>
    <row r="845" spans="1:51" ht="149.25" customHeight="1" x14ac:dyDescent="0.15">
      <c r="A845" s="386">
        <v>1</v>
      </c>
      <c r="B845" s="386">
        <v>1</v>
      </c>
      <c r="C845" s="405" t="s">
        <v>684</v>
      </c>
      <c r="D845" s="400"/>
      <c r="E845" s="400"/>
      <c r="F845" s="400"/>
      <c r="G845" s="400"/>
      <c r="H845" s="400"/>
      <c r="I845" s="400"/>
      <c r="J845" s="401">
        <v>4010001054032</v>
      </c>
      <c r="K845" s="402"/>
      <c r="L845" s="402"/>
      <c r="M845" s="402"/>
      <c r="N845" s="402"/>
      <c r="O845" s="402"/>
      <c r="P845" s="406" t="s">
        <v>691</v>
      </c>
      <c r="Q845" s="302"/>
      <c r="R845" s="302"/>
      <c r="S845" s="302"/>
      <c r="T845" s="302"/>
      <c r="U845" s="302"/>
      <c r="V845" s="302"/>
      <c r="W845" s="302"/>
      <c r="X845" s="302"/>
      <c r="Y845" s="303">
        <v>110</v>
      </c>
      <c r="Z845" s="304"/>
      <c r="AA845" s="304"/>
      <c r="AB845" s="305"/>
      <c r="AC845" s="307" t="s">
        <v>290</v>
      </c>
      <c r="AD845" s="308"/>
      <c r="AE845" s="308"/>
      <c r="AF845" s="308"/>
      <c r="AG845" s="308"/>
      <c r="AH845" s="403">
        <v>2</v>
      </c>
      <c r="AI845" s="404"/>
      <c r="AJ845" s="404"/>
      <c r="AK845" s="404"/>
      <c r="AL845" s="311">
        <v>99.7</v>
      </c>
      <c r="AM845" s="312"/>
      <c r="AN845" s="312"/>
      <c r="AO845" s="313"/>
      <c r="AP845" s="306" t="s">
        <v>661</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9.75"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282</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76.5" customHeight="1" x14ac:dyDescent="0.15">
      <c r="A878" s="386">
        <v>1</v>
      </c>
      <c r="B878" s="386">
        <v>1</v>
      </c>
      <c r="C878" s="405" t="s">
        <v>685</v>
      </c>
      <c r="D878" s="400"/>
      <c r="E878" s="400"/>
      <c r="F878" s="400"/>
      <c r="G878" s="400"/>
      <c r="H878" s="400"/>
      <c r="I878" s="400"/>
      <c r="J878" s="401">
        <v>7011001106943</v>
      </c>
      <c r="K878" s="402"/>
      <c r="L878" s="402"/>
      <c r="M878" s="402"/>
      <c r="N878" s="402"/>
      <c r="O878" s="402"/>
      <c r="P878" s="406" t="s">
        <v>692</v>
      </c>
      <c r="Q878" s="302"/>
      <c r="R878" s="302"/>
      <c r="S878" s="302"/>
      <c r="T878" s="302"/>
      <c r="U878" s="302"/>
      <c r="V878" s="302"/>
      <c r="W878" s="302"/>
      <c r="X878" s="302"/>
      <c r="Y878" s="303">
        <f>60/6</f>
        <v>10</v>
      </c>
      <c r="Z878" s="304"/>
      <c r="AA878" s="304"/>
      <c r="AB878" s="305"/>
      <c r="AC878" s="307" t="s">
        <v>287</v>
      </c>
      <c r="AD878" s="308"/>
      <c r="AE878" s="308"/>
      <c r="AF878" s="308"/>
      <c r="AG878" s="308"/>
      <c r="AH878" s="403">
        <v>1</v>
      </c>
      <c r="AI878" s="404"/>
      <c r="AJ878" s="404"/>
      <c r="AK878" s="404"/>
      <c r="AL878" s="311">
        <v>99.9</v>
      </c>
      <c r="AM878" s="312"/>
      <c r="AN878" s="312"/>
      <c r="AO878" s="313"/>
      <c r="AP878" s="306" t="s">
        <v>670</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282</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693</v>
      </c>
      <c r="D911" s="400"/>
      <c r="E911" s="400"/>
      <c r="F911" s="400"/>
      <c r="G911" s="400"/>
      <c r="H911" s="400"/>
      <c r="I911" s="400"/>
      <c r="J911" s="401">
        <v>5010001006767</v>
      </c>
      <c r="K911" s="402"/>
      <c r="L911" s="402"/>
      <c r="M911" s="402"/>
      <c r="N911" s="402"/>
      <c r="O911" s="402"/>
      <c r="P911" s="406" t="s">
        <v>695</v>
      </c>
      <c r="Q911" s="302"/>
      <c r="R911" s="302"/>
      <c r="S911" s="302"/>
      <c r="T911" s="302"/>
      <c r="U911" s="302"/>
      <c r="V911" s="302"/>
      <c r="W911" s="302"/>
      <c r="X911" s="302"/>
      <c r="Y911" s="303">
        <v>3.8</v>
      </c>
      <c r="Z911" s="304"/>
      <c r="AA911" s="304"/>
      <c r="AB911" s="305"/>
      <c r="AC911" s="307" t="s">
        <v>293</v>
      </c>
      <c r="AD911" s="308"/>
      <c r="AE911" s="308"/>
      <c r="AF911" s="308"/>
      <c r="AG911" s="308"/>
      <c r="AH911" s="403" t="s">
        <v>661</v>
      </c>
      <c r="AI911" s="404"/>
      <c r="AJ911" s="404"/>
      <c r="AK911" s="404"/>
      <c r="AL911" s="311" t="s">
        <v>661</v>
      </c>
      <c r="AM911" s="312"/>
      <c r="AN911" s="312"/>
      <c r="AO911" s="313"/>
      <c r="AP911" s="306" t="s">
        <v>662</v>
      </c>
      <c r="AQ911" s="306"/>
      <c r="AR911" s="306"/>
      <c r="AS911" s="306"/>
      <c r="AT911" s="306"/>
      <c r="AU911" s="306"/>
      <c r="AV911" s="306"/>
      <c r="AW911" s="306"/>
      <c r="AX911" s="306"/>
      <c r="AY911">
        <f t="shared" si="119"/>
        <v>1</v>
      </c>
    </row>
    <row r="912" spans="1:51" ht="30" customHeight="1" x14ac:dyDescent="0.15">
      <c r="A912" s="386">
        <v>2</v>
      </c>
      <c r="B912" s="386">
        <v>1</v>
      </c>
      <c r="C912" s="405" t="s">
        <v>686</v>
      </c>
      <c r="D912" s="400"/>
      <c r="E912" s="400"/>
      <c r="F912" s="400"/>
      <c r="G912" s="400"/>
      <c r="H912" s="400"/>
      <c r="I912" s="400"/>
      <c r="J912" s="401">
        <v>7120001037989</v>
      </c>
      <c r="K912" s="402"/>
      <c r="L912" s="402"/>
      <c r="M912" s="402"/>
      <c r="N912" s="402"/>
      <c r="O912" s="402"/>
      <c r="P912" s="406" t="s">
        <v>694</v>
      </c>
      <c r="Q912" s="302"/>
      <c r="R912" s="302"/>
      <c r="S912" s="302"/>
      <c r="T912" s="302"/>
      <c r="U912" s="302"/>
      <c r="V912" s="302"/>
      <c r="W912" s="302"/>
      <c r="X912" s="302"/>
      <c r="Y912" s="303">
        <v>2.7</v>
      </c>
      <c r="Z912" s="304"/>
      <c r="AA912" s="304"/>
      <c r="AB912" s="305"/>
      <c r="AC912" s="307" t="s">
        <v>293</v>
      </c>
      <c r="AD912" s="308"/>
      <c r="AE912" s="308"/>
      <c r="AF912" s="308"/>
      <c r="AG912" s="308"/>
      <c r="AH912" s="403" t="s">
        <v>661</v>
      </c>
      <c r="AI912" s="404"/>
      <c r="AJ912" s="404"/>
      <c r="AK912" s="404"/>
      <c r="AL912" s="311" t="s">
        <v>661</v>
      </c>
      <c r="AM912" s="312"/>
      <c r="AN912" s="312"/>
      <c r="AO912" s="313"/>
      <c r="AP912" s="306" t="s">
        <v>661</v>
      </c>
      <c r="AQ912" s="306"/>
      <c r="AR912" s="306"/>
      <c r="AS912" s="306"/>
      <c r="AT912" s="306"/>
      <c r="AU912" s="306"/>
      <c r="AV912" s="306"/>
      <c r="AW912" s="306"/>
      <c r="AX912" s="306"/>
      <c r="AY912">
        <f>COUNTA($C$912)</f>
        <v>1</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282</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282</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282</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282</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282</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7" t="s">
        <v>249</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264</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250</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554</v>
      </c>
      <c r="AC2" s="80" t="s">
        <v>134</v>
      </c>
      <c r="AD2" s="28"/>
      <c r="AE2" s="34" t="s">
        <v>170</v>
      </c>
      <c r="AF2" s="30"/>
      <c r="AG2" s="44" t="s">
        <v>286</v>
      </c>
      <c r="AI2" s="42" t="s">
        <v>319</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660</v>
      </c>
      <c r="R3" s="13" t="str">
        <f t="shared" ref="R3:R8" si="3">IF(Q3="","",P3)</f>
        <v>委託・請負</v>
      </c>
      <c r="S3" s="13" t="str">
        <f t="shared" ref="S3:S8" si="4">IF(R3="",S2,IF(S2&lt;&gt;"",CONCATENATE(S2,"、",R3),R3))</f>
        <v>委託・請負</v>
      </c>
      <c r="T3" s="13"/>
      <c r="U3" s="32" t="s">
        <v>586</v>
      </c>
      <c r="W3" s="32" t="s">
        <v>149</v>
      </c>
      <c r="Y3" s="32" t="s">
        <v>68</v>
      </c>
      <c r="Z3" s="32" t="s">
        <v>461</v>
      </c>
      <c r="AA3" s="79" t="s">
        <v>424</v>
      </c>
      <c r="AB3" s="79" t="s">
        <v>555</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587</v>
      </c>
      <c r="W4" s="32" t="s">
        <v>150</v>
      </c>
      <c r="Y4" s="32" t="s">
        <v>331</v>
      </c>
      <c r="Z4" s="32" t="s">
        <v>462</v>
      </c>
      <c r="AA4" s="79" t="s">
        <v>425</v>
      </c>
      <c r="AB4" s="79" t="s">
        <v>556</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611</v>
      </c>
      <c r="Y5" s="32" t="s">
        <v>332</v>
      </c>
      <c r="Z5" s="32" t="s">
        <v>463</v>
      </c>
      <c r="AA5" s="79" t="s">
        <v>426</v>
      </c>
      <c r="AB5" s="79" t="s">
        <v>557</v>
      </c>
      <c r="AC5" s="79" t="s">
        <v>173</v>
      </c>
      <c r="AD5" s="31"/>
      <c r="AE5" s="34" t="s">
        <v>298</v>
      </c>
      <c r="AF5" s="30"/>
      <c r="AG5" s="44" t="s">
        <v>289</v>
      </c>
      <c r="AI5" s="42" t="s">
        <v>328</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300</v>
      </c>
      <c r="W6" s="32" t="s">
        <v>151</v>
      </c>
      <c r="Y6" s="32" t="s">
        <v>333</v>
      </c>
      <c r="Z6" s="32" t="s">
        <v>464</v>
      </c>
      <c r="AA6" s="79" t="s">
        <v>427</v>
      </c>
      <c r="AB6" s="79" t="s">
        <v>558</v>
      </c>
      <c r="AC6" s="79" t="s">
        <v>137</v>
      </c>
      <c r="AD6" s="31"/>
      <c r="AE6" s="34" t="s">
        <v>296</v>
      </c>
      <c r="AF6" s="30"/>
      <c r="AG6" s="44" t="s">
        <v>290</v>
      </c>
      <c r="AI6" s="42" t="s">
        <v>329</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334</v>
      </c>
      <c r="Z7" s="32" t="s">
        <v>465</v>
      </c>
      <c r="AA7" s="79" t="s">
        <v>428</v>
      </c>
      <c r="AB7" s="79" t="s">
        <v>559</v>
      </c>
      <c r="AC7" s="31"/>
      <c r="AD7" s="31"/>
      <c r="AE7" s="32" t="s">
        <v>137</v>
      </c>
      <c r="AF7" s="30"/>
      <c r="AG7" s="44" t="s">
        <v>291</v>
      </c>
      <c r="AH7" s="71"/>
      <c r="AI7" s="44" t="s">
        <v>313</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326</v>
      </c>
      <c r="W8" s="32" t="s">
        <v>153</v>
      </c>
      <c r="Y8" s="32" t="s">
        <v>335</v>
      </c>
      <c r="Z8" s="32" t="s">
        <v>466</v>
      </c>
      <c r="AA8" s="79" t="s">
        <v>429</v>
      </c>
      <c r="AB8" s="79" t="s">
        <v>560</v>
      </c>
      <c r="AC8" s="31"/>
      <c r="AD8" s="31"/>
      <c r="AE8" s="31"/>
      <c r="AF8" s="30"/>
      <c r="AG8" s="44" t="s">
        <v>292</v>
      </c>
      <c r="AI8" s="42" t="s">
        <v>314</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660</v>
      </c>
      <c r="M9" s="13" t="str">
        <f t="shared" si="2"/>
        <v>エネルギー対策</v>
      </c>
      <c r="N9" s="13" t="str">
        <f t="shared" si="6"/>
        <v>エネルギー対策</v>
      </c>
      <c r="O9" s="13"/>
      <c r="P9" s="13"/>
      <c r="Q9" s="19"/>
      <c r="T9" s="13"/>
      <c r="U9" s="32" t="s">
        <v>327</v>
      </c>
      <c r="W9" s="32" t="s">
        <v>154</v>
      </c>
      <c r="Y9" s="32" t="s">
        <v>336</v>
      </c>
      <c r="Z9" s="32" t="s">
        <v>467</v>
      </c>
      <c r="AA9" s="79" t="s">
        <v>430</v>
      </c>
      <c r="AB9" s="79" t="s">
        <v>561</v>
      </c>
      <c r="AC9" s="31"/>
      <c r="AD9" s="31"/>
      <c r="AE9" s="31"/>
      <c r="AF9" s="30"/>
      <c r="AG9" s="44" t="s">
        <v>293</v>
      </c>
      <c r="AI9" s="67"/>
      <c r="AK9" s="42" t="str">
        <f t="shared" si="7"/>
        <v>H</v>
      </c>
      <c r="AP9" s="44" t="s">
        <v>293</v>
      </c>
    </row>
    <row r="10" spans="1:42" ht="13.5" customHeight="1" x14ac:dyDescent="0.15">
      <c r="A10" s="14" t="s">
        <v>247</v>
      </c>
      <c r="B10" s="15"/>
      <c r="C10" s="13" t="str">
        <f t="shared" si="0"/>
        <v/>
      </c>
      <c r="D10" s="13" t="str">
        <f t="shared" si="8"/>
        <v/>
      </c>
      <c r="F10" s="18" t="s">
        <v>116</v>
      </c>
      <c r="G10" s="17" t="s">
        <v>660</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v>
      </c>
      <c r="Q10" s="19"/>
      <c r="T10" s="13"/>
      <c r="W10" s="32" t="s">
        <v>155</v>
      </c>
      <c r="Y10" s="32" t="s">
        <v>337</v>
      </c>
      <c r="Z10" s="32" t="s">
        <v>468</v>
      </c>
      <c r="AA10" s="79" t="s">
        <v>431</v>
      </c>
      <c r="AB10" s="79" t="s">
        <v>562</v>
      </c>
      <c r="AC10" s="31"/>
      <c r="AD10" s="31"/>
      <c r="AE10" s="31"/>
      <c r="AF10" s="30"/>
      <c r="AG10" s="44" t="s">
        <v>278</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338</v>
      </c>
      <c r="Z11" s="32" t="s">
        <v>469</v>
      </c>
      <c r="AA11" s="79" t="s">
        <v>432</v>
      </c>
      <c r="AB11" s="79" t="s">
        <v>563</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588</v>
      </c>
      <c r="W12" s="32" t="s">
        <v>157</v>
      </c>
      <c r="Y12" s="32" t="s">
        <v>339</v>
      </c>
      <c r="Z12" s="32" t="s">
        <v>470</v>
      </c>
      <c r="AA12" s="79" t="s">
        <v>433</v>
      </c>
      <c r="AB12" s="79" t="s">
        <v>564</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340</v>
      </c>
      <c r="Z13" s="32" t="s">
        <v>471</v>
      </c>
      <c r="AA13" s="79" t="s">
        <v>434</v>
      </c>
      <c r="AB13" s="79" t="s">
        <v>565</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t="s">
        <v>660</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地球温暖化対策</v>
      </c>
      <c r="F24" s="18" t="s">
        <v>322</v>
      </c>
      <c r="G24" s="17"/>
      <c r="H24" s="13" t="str">
        <f t="shared" si="1"/>
        <v/>
      </c>
      <c r="I24" s="13" t="str">
        <f t="shared" si="5"/>
        <v>エネルギー対策特別会計エネルギー需給勘定</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362</v>
      </c>
      <c r="Z35" s="32" t="s">
        <v>493</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慶</dc:creator>
  <cp:lastPrinted>2021-07-02T16:20:36Z</cp:lastPrinted>
  <dcterms:created xsi:type="dcterms:W3CDTF">2012-03-13T00:50:25Z</dcterms:created>
  <dcterms:modified xsi:type="dcterms:W3CDTF">2021-08-16T11:31:08Z</dcterms:modified>
</cp:coreProperties>
</file>