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54　空調負荷低減を実現する革新的快適新素材創出事業\"/>
    </mc:Choice>
  </mc:AlternateContent>
  <bookViews>
    <workbookView xWindow="2325" yWindow="-120" windowWidth="7935" windowHeight="8085"/>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Y79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<sst xmlns="http://schemas.openxmlformats.org/spreadsheetml/2006/main" count="2382" uniqueCount="719">
  <si>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</si>
  <si>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</si>
  <si>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</si>
  <si>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</si>
  <si>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</si>
  <si>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</si>
  <si>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</si>
  <si>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</si>
  <si>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</si>
  <si>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</si>
  <si>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</si>
  <si>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</si>
  <si>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</si>
  <si>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</si>
  <si>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</si>
  <si>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</si>
  <si>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</si>
  <si>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</si>
  <si>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</si>
  <si>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</si>
  <si>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</si>
  <si>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</si>
  <si>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</si>
  <si>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</si>
  <si>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</si>
  <si>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</si>
  <si>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</si>
  <si>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</si>
  <si>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</si>
  <si>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</si>
  <si>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</si>
  <si>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</si>
  <si>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</si>
  <si>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</si>
  <si>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</si>
  <si>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</si>
  <si>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</si>
  <si>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</si>
  <si>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</si>
  <si>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</si>
  <si>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</si>
  <si>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</si>
  <si>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</si>
  <si>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</si>
  <si>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</si>
  <si>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</si>
  <si>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</si>
  <si>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</si>
  <si>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</si>
  <si>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</si>
  <si>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</si>
  <si>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</si>
  <si>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</si>
  <si>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</si>
  <si>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</si>
  <si>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</si>
  <si>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</si>
  <si>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</si>
  <si>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</si>
  <si>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</si>
  <si>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</si>
  <si>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</si>
  <si>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</si>
  <si>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</si>
  <si>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</si>
  <si>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</si>
  <si>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</si>
  <si>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</si>
  <si>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</si>
  <si>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</si>
  <si>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</si>
  <si>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</si>
  <si>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</si>
  <si>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</si>
  <si>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</si>
  <si>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</si>
  <si>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</si>
  <si>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</si>
  <si>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</si>
  <si>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</si>
  <si>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</si>
  <si>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</si>
  <si>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</si>
  <si>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</si>
  <si>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</si>
  <si>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</si>
  <si>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</si>
  <si>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</si>
  <si>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</si>
  <si>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</si>
  <si>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</si>
  <si>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</si>
  <si>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</si>
  <si>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</si>
  <si>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</si>
  <si>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</si>
  <si>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</si>
  <si>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</si>
  <si>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</si>
  <si>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</si>
  <si>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</si>
  <si>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</si>
  <si>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</si>
  <si>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</si>
  <si>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</si>
  <si>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</si>
  <si>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</si>
  <si>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</si>
  <si>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</si>
  <si>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</si>
  <si>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</si>
  <si>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</si>
  <si>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</si>
  <si>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</si>
  <si>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</si>
  <si>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</si>
  <si>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</si>
  <si>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</si>
  <si>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</si>
  <si>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</si>
  <si>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</si>
  <si>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</si>
  <si>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</si>
  <si>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</si>
  <si>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</si>
  <si>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</si>
  <si>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</si>
  <si>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</si>
  <si>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</si>
  <si>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</si>
  <si>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</si>
  <si>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</si>
  <si>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</si>
  <si>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</si>
  <si>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</si>
  <si>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</si>
  <si>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</si>
  <si>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</si>
  <si>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</si>
  <si>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</si>
  <si>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</si>
  <si>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</si>
  <si>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</si>
  <si>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</si>
  <si>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</si>
  <si>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</si>
  <si>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</si>
  <si>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</si>
  <si>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</si>
  <si>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</si>
  <si>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</si>
  <si>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</si>
  <si>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</si>
  <si>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</si>
  <si>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</si>
  <si>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</si>
  <si>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</si>
  <si>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</si>
  <si>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</si>
  <si>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</si>
  <si>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</si>
  <si>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</si>
  <si>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</si>
  <si>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</si>
  <si>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</si>
  <si>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</si>
  <si>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</si>
  <si>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</si>
  <si>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</si>
  <si>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</si>
  <si>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</si>
  <si>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</si>
  <si>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</si>
  <si>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</si>
  <si>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</si>
  <si>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</si>
  <si>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</si>
  <si>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</si>
  <si>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</si>
  <si>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</si>
  <si>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</si>
  <si>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</si>
  <si>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</si>
  <si>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</si>
  <si>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</si>
  <si>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</si>
  <si>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</si>
  <si>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</si>
  <si>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</si>
  <si>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</si>
  <si>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</si>
  <si>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</si>
  <si>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</si>
  <si>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</si>
  <si>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</si>
  <si>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</si>
  <si>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</si>
  <si>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</si>
  <si>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</si>
  <si>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</si>
  <si>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</si>
  <si>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</si>
  <si>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</si>
  <si>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</si>
  <si>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</si>
  <si>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</si>
  <si>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</si>
  <si>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</si>
  <si>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</si>
  <si>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</si>
  <si>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</si>
  <si>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</si>
  <si>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</si>
  <si>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</si>
  <si>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</si>
  <si>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</si>
  <si>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</si>
  <si>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</si>
  <si>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</si>
  <si>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</si>
  <si>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</si>
  <si>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</si>
  <si>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</si>
  <si>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</si>
  <si>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</si>
  <si>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</si>
  <si>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</si>
  <si>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</si>
  <si>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</si>
  <si>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</si>
  <si>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</si>
  <si>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</si>
  <si>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</si>
  <si>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</si>
  <si>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</si>
  <si>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</si>
  <si>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</si>
  <si>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</si>
  <si>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</si>
  <si>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</si>
  <si>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</si>
  <si>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</si>
  <si>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</si>
  <si>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</si>
  <si>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</si>
  <si>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</si>
  <si>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</si>
  <si>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</si>
  <si>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</si>
  <si>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</si>
  <si>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</si>
  <si>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</si>
  <si>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</si>
  <si>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</si>
  <si>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</si>
  <si>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</si>
  <si>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</si>
  <si>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</si>
  <si>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</si>
  <si>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</si>
  <si>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</si>
  <si>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</si>
  <si>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</si>
  <si>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</si>
  <si>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</si>
  <si>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</si>
  <si>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</si>
  <si>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</si>
  <si>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</si>
  <si>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</si>
  <si>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</si>
  <si>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</si>
  <si>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</si>
  <si>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</si>
  <si>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</si>
  <si>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</si>
  <si>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</si>
  <si>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</si>
  <si>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</si>
  <si>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</si>
  <si>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</si>
  <si>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</si>
  <si>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</si>
  <si>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</si>
  <si>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</si>
  <si>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</si>
  <si>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</si>
  <si>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</si>
  <si>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</si>
  <si>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</si>
  <si>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</si>
  <si>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</si>
  <si>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</si>
  <si>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</si>
  <si>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</si>
  <si>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</si>
  <si>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</si>
  <si>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</si>
  <si>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</si>
  <si>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</si>
  <si>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</si>
  <si>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</si>
  <si>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</si>
  <si>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</si>
  <si>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</si>
  <si>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</si>
  <si>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</si>
  <si>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</si>
  <si>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</si>
  <si>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</si>
  <si>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</si>
  <si>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</si>
  <si>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</si>
  <si>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</si>
  <si>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</si>
  <si>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</si>
  <si>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</si>
  <si>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</si>
  <si>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</si>
  <si>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</si>
  <si>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</si>
  <si>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</si>
  <si>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</si>
  <si>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</si>
  <si>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</si>
  <si>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</si>
  <si>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</si>
  <si>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</si>
  <si>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</si>
  <si>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</si>
  <si>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</si>
  <si>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</si>
  <si>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</si>
  <si>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</si>
  <si>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</si>
  <si>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</si>
  <si>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</si>
  <si>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</si>
  <si>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</si>
  <si>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</si>
  <si>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</si>
  <si>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</si>
  <si>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</si>
  <si>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</si>
  <si>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</si>
  <si>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</si>
  <si>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</si>
  <si>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</si>
  <si>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</si>
  <si>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</si>
  <si>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</si>
  <si>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</si>
  <si>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</si>
  <si>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</si>
  <si>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</si>
  <si>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</si>
  <si>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</si>
  <si>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</si>
  <si>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</si>
  <si>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</si>
  <si>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</si>
  <si>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</si>
  <si>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</si>
  <si>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</si>
  <si>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</si>
  <si>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</si>
  <si>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</si>
  <si>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</si>
  <si>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</si>
  <si>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</si>
  <si>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</si>
  <si>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</si>
  <si>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</si>
  <si>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</si>
  <si>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</si>
  <si>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</si>
  <si>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</si>
  <si>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</si>
  <si>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</si>
  <si>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</si>
  <si>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</si>
  <si>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</si>
  <si>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</si>
  <si>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</si>
  <si>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</si>
  <si>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</si>
  <si>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</si>
  <si>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</si>
  <si>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</si>
  <si>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</si>
  <si>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</si>
  <si>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</si>
  <si>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</si>
  <si>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</si>
  <si>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</si>
  <si>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</si>
  <si>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</si>
  <si>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</si>
  <si>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</si>
  <si>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</si>
  <si>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</si>
  <si>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</si>
  <si>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</si>
  <si>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</si>
  <si>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</si>
  <si>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</si>
  <si>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</si>
  <si>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</si>
  <si>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</si>
  <si>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</si>
  <si>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</si>
  <si>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</si>
  <si>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</si>
  <si>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</si>
  <si>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</si>
  <si>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</si>
  <si>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</si>
  <si>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</si>
  <si>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</si>
  <si>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</si>
  <si>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</si>
  <si>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</si>
  <si>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</si>
  <si>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</si>
  <si>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</si>
  <si>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</si>
  <si>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</si>
  <si>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</si>
  <si>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</si>
  <si>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</si>
  <si>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</si>
  <si>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</si>
  <si>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</si>
  <si>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</si>
  <si>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</si>
  <si>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</si>
  <si>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</si>
  <si>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</si>
  <si>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</si>
  <si>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</si>
  <si>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</si>
  <si>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</si>
  <si>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</si>
  <si>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</si>
  <si>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</si>
  <si>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</si>
  <si>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</si>
  <si>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</si>
  <si>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</si>
  <si>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</si>
  <si>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</si>
  <si>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</si>
  <si>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</si>
  <si>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</si>
  <si>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</si>
  <si>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</si>
  <si>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</si>
  <si>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</si>
  <si>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</si>
  <si>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</si>
  <si>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</si>
  <si>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</si>
  <si>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</si>
  <si>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</si>
  <si>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</si>
  <si>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</si>
  <si>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</si>
  <si>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</si>
  <si>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</si>
  <si>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</si>
  <si>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</si>
  <si>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</si>
  <si>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</si>
  <si>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</si>
  <si>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</si>
  <si>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</si>
  <si>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</si>
  <si>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</si>
  <si>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</si>
  <si>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</si>
  <si>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</si>
  <si>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</si>
  <si>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</si>
  <si>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</si>
  <si>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</si>
  <si>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</si>
  <si>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</si>
  <si>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</si>
  <si>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</si>
  <si>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</si>
  <si>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</si>
  <si>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</si>
  <si>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</si>
  <si>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</si>
  <si>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</si>
  <si>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</si>
  <si>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</si>
  <si>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</si>
  <si>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</si>
  <si>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</si>
  <si>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</si>
  <si>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</si>
  <si>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</si>
  <si>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</si>
  <si>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</si>
  <si>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</si>
  <si>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</si>
  <si>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</si>
  <si>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</si>
  <si>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</si>
  <si>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</si>
  <si>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</si>
  <si>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</si>
  <si>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</si>
  <si>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</si>
  <si>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</si>
  <si>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</si>
  <si>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</si>
  <si>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</si>
  <si>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</si>
  <si>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</si>
  <si>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</si>
  <si>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</si>
  <si>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</si>
  <si>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</si>
  <si>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</si>
  <si>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</si>
  <si>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</si>
  <si>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</si>
  <si>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</si>
  <si>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</si>
  <si>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</si>
  <si>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</si>
  <si>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</si>
  <si>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</si>
  <si>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</si>
  <si>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</si>
  <si>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</si>
  <si>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</si>
  <si>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</si>
  <si>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</si>
  <si>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</si>
  <si>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</si>
  <si>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</si>
  <si>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</si>
  <si>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</si>
  <si>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</si>
  <si>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</si>
  <si>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</si>
  <si>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</si>
  <si>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</si>
  <si>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</si>
  <si>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</si>
  <si>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</si>
  <si>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</si>
  <si>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</si>
  <si>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</si>
  <si>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</si>
  <si>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</si>
  <si>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</si>
  <si>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</si>
  <si>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</si>
  <si>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</si>
  <si>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</si>
  <si>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</si>
  <si>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</si>
  <si>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</si>
  <si>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</si>
  <si>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</si>
  <si>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</si>
  <si>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</si>
  <si>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</si>
  <si>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</si>
  <si>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</si>
  <si>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</si>
  <si>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</si>
  <si>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</si>
  <si>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</si>
  <si>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</si>
  <si>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</si>
  <si>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</si>
  <si>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</si>
  <si>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</si>
  <si>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</si>
  <si>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</si>
  <si>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</si>
  <si>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</si>
  <si>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</si>
  <si>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</si>
  <si>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</si>
  <si>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</si>
  <si>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</si>
  <si>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</si>
  <si>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</si>
  <si>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</si>
  <si>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</si>
  <si>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</si>
  <si>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</si>
  <si>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</si>
  <si>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</si>
  <si>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</si>
  <si>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</si>
  <si>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</si>
  <si>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</si>
  <si>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</si>
  <si>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</si>
  <si>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</si>
  <si>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</si>
  <si>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</si>
  <si>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</si>
  <si>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</si>
  <si>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</si>
  <si>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</si>
  <si>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</si>
  <si>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</si>
  <si>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</si>
  <si>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</si>
  <si>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</si>
  <si>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</si>
  <si>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</si>
  <si>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</si>
  <si>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</si>
  <si>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</si>
  <si>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</si>
  <si>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</si>
  <si>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</si>
  <si>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</si>
  <si>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</si>
  <si>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</si>
  <si>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</si>
  <si>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加藤 聖</t>
  </si>
  <si>
    <t>平成30年度</t>
  </si>
  <si>
    <t>地球温暖化対策課
地球温暖化対策事業室</t>
  </si>
  <si>
    <t>特別会計に関する法律第８５条第３項第１号ホ
同法施行令第５０条第７項第１０号</t>
  </si>
  <si>
    <t>地球温暖化対策計画（平成28年5月13日閣議決定）</t>
  </si>
  <si>
    <t>本事業は空調負荷の低減と快適環境の維持の両者を満たすことのできる革新的な新素材・スマートテキスタイルを創出し、快適な衣服として活用・実用化することで空調等の適正利用に繋げ、CO2排出量を削減することを目的とする。</t>
  </si>
  <si>
    <t>空調負荷の低減と、快適環境の維持という二つの条件を満足するため、以下を実施し、革新快適衣料を創出する。
（１）人工気象室における快適性に係る実証とその効果の定量化手法を確立する。
（２）綿（コットン）と同程度、ついで２倍の吸湿率差を有する高吸湿性繊維を開発することで体感温度を下げ、その快適性を定量評価する。
（３）気化熱を利用した冷却機能や赤外線の透過特性の制御機能等を有するスマートテキスタイルを新規に開発し、既製品よりも体感温度を下げる効果を有し、空調利用を削減しても快適に感じる温度湿度領域を拡大する新素材を創出する。</t>
  </si>
  <si>
    <t>-</t>
  </si>
  <si>
    <t>二酸化炭素排出抑制対策事業等委託費</t>
  </si>
  <si>
    <t>CO2削減量(t-CO2)</t>
  </si>
  <si>
    <t>t-CO2</t>
  </si>
  <si>
    <t>事業実施計画書、事業報告書</t>
  </si>
  <si>
    <t>１t当たりのCO2削減コスト(円/t-CO2)</t>
  </si>
  <si>
    <t>CO2削減に係る費用（円）／CO2削減量（t-CO2）</t>
  </si>
  <si>
    <t>●●</t>
    <phoneticPr fontId="5"/>
  </si>
  <si>
    <t>開発事業の実施件数</t>
  </si>
  <si>
    <t>件</t>
  </si>
  <si>
    <t>執行額／開発事業の実施件数</t>
    <phoneticPr fontId="5"/>
  </si>
  <si>
    <t>百万円/件</t>
  </si>
  <si>
    <t>百万円/件</t>
    <phoneticPr fontId="5"/>
  </si>
  <si>
    <t>181/1</t>
  </si>
  <si>
    <t>200/1</t>
  </si>
  <si>
    <t>／　</t>
    <phoneticPr fontId="5"/>
  </si>
  <si>
    <t>-</t>
    <phoneticPr fontId="5"/>
  </si>
  <si>
    <t>１．地球温暖化対策の推進</t>
  </si>
  <si>
    <t>エネルギー起源二酸化炭素の排出量（CO2換算トン）</t>
  </si>
  <si>
    <t>万t-CO2/年</t>
  </si>
  <si>
    <t>新30-0006</t>
  </si>
  <si>
    <t>○</t>
  </si>
  <si>
    <t>-</t>
    <phoneticPr fontId="5"/>
  </si>
  <si>
    <t>-</t>
    <phoneticPr fontId="5"/>
  </si>
  <si>
    <t>・平成30年度、令和元年度～2年度（国費ベース）
各年度の国費投入額（円）／各年度事業によるCO2削減量（当該年度事業による衣料普及件数×衣料の単年度削減量×法定耐用年数）
・中間目標年度（国費ベース）
中間目標年度の国費投入見込額（円）／中間目標年度事業によるCO2削減量（中間目標年度における予算上の衣料普及見込件数×衣料の単年度削減量×法定耐用年数）
・目標最終年度（事業費ベース）※国費投入無しの前提
目標最終年度断面の見込事業費（衣料費用）（円）／CO2削減量（目標最終年度における衣料普及見込件数×衣料の単年度削減量×法定耐用年数）</t>
    <rPh sb="15" eb="17">
      <t>ネンド</t>
    </rPh>
    <phoneticPr fontId="5"/>
  </si>
  <si>
    <t>-</t>
    <phoneticPr fontId="5"/>
  </si>
  <si>
    <t>-</t>
    <phoneticPr fontId="5"/>
  </si>
  <si>
    <t>-</t>
    <phoneticPr fontId="5"/>
  </si>
  <si>
    <t>空調利用を削減し快適に感じる温度湿度領域を拡大する新素材の創出は、地球温暖化対策の観点から重要であり、社会のニーズを反映している。</t>
    <rPh sb="51" eb="53">
      <t>シャカイ</t>
    </rPh>
    <rPh sb="58" eb="60">
      <t>ハンエイ</t>
    </rPh>
    <phoneticPr fontId="5"/>
  </si>
  <si>
    <t>無</t>
  </si>
  <si>
    <t>‐</t>
  </si>
  <si>
    <t>従来品にはない、新たな快適機能を有する先進的な繊維・衣料の開発については先行事例がなく、民間等が単独で実施するにはリスクが大きい。先進的な繊維・衣料を早期に社会実装し抜本的なCO2削減に繫げるためには、国費を投入し国の主導により各事業者が専門性を持ち寄りながら連携し、事業を効率的に進めていく必要がある。</t>
    <rPh sb="146" eb="148">
      <t>ヒツヨウ</t>
    </rPh>
    <phoneticPr fontId="5"/>
  </si>
  <si>
    <t>公募を実施し、外部審査委員による採択審査により、競争性を確保している。</t>
    <phoneticPr fontId="5"/>
  </si>
  <si>
    <t>各テーマ毎のコストは成果実績に見合う十分に妥当な水準である。</t>
  </si>
  <si>
    <t>中間検査を実施することで資金の流れを把握し、妥当性を確認している。</t>
  </si>
  <si>
    <t>費目・使途は事前に十分検討しており、また、精算時に精査し支出している。</t>
    <rPh sb="0" eb="2">
      <t>ヒモク</t>
    </rPh>
    <rPh sb="3" eb="5">
      <t>シト</t>
    </rPh>
    <rPh sb="6" eb="8">
      <t>ジゼン</t>
    </rPh>
    <rPh sb="9" eb="11">
      <t>ジュウブン</t>
    </rPh>
    <rPh sb="11" eb="13">
      <t>ケントウ</t>
    </rPh>
    <rPh sb="21" eb="23">
      <t>セイサン</t>
    </rPh>
    <rPh sb="23" eb="24">
      <t>ジ</t>
    </rPh>
    <rPh sb="25" eb="27">
      <t>セイサ</t>
    </rPh>
    <rPh sb="28" eb="30">
      <t>シシュツ</t>
    </rPh>
    <phoneticPr fontId="5"/>
  </si>
  <si>
    <t>実績を踏まえた業務効率化策を検討・実施し、コスト削減を図っている。</t>
  </si>
  <si>
    <t>当該分野に関して実績や知見を十分に有した者が実施しており、最も合理的・効率的な開発を実現している。</t>
  </si>
  <si>
    <t>事業実施件数は、当初見込み通りの1件であった。</t>
    <rPh sb="0" eb="2">
      <t>ジギョウ</t>
    </rPh>
    <rPh sb="2" eb="4">
      <t>ジッシ</t>
    </rPh>
    <rPh sb="4" eb="6">
      <t>ケンスウ</t>
    </rPh>
    <rPh sb="13" eb="14">
      <t>ドオ</t>
    </rPh>
    <phoneticPr fontId="5"/>
  </si>
  <si>
    <t>年度毎に作成される成果報告書は国会図書館等に入庫され一般に公開されており、事業で得られた成果が広く活用されている。</t>
  </si>
  <si>
    <t>-</t>
    <phoneticPr fontId="5"/>
  </si>
  <si>
    <t>外部審査委員による審査により事業実施者を採択し、活動実績の目標を達成した。また、採択した事業について合理的・効率的に開発を実現している。</t>
    <rPh sb="0" eb="2">
      <t>ガイブ</t>
    </rPh>
    <rPh sb="2" eb="4">
      <t>シンサ</t>
    </rPh>
    <rPh sb="4" eb="6">
      <t>イイン</t>
    </rPh>
    <rPh sb="9" eb="11">
      <t>シンサ</t>
    </rPh>
    <rPh sb="14" eb="16">
      <t>ジギョウ</t>
    </rPh>
    <rPh sb="16" eb="19">
      <t>ジッシシャ</t>
    </rPh>
    <rPh sb="20" eb="22">
      <t>サイタク</t>
    </rPh>
    <rPh sb="24" eb="26">
      <t>カツドウ</t>
    </rPh>
    <rPh sb="26" eb="28">
      <t>ジッセキ</t>
    </rPh>
    <rPh sb="29" eb="31">
      <t>モクヒョウ</t>
    </rPh>
    <rPh sb="32" eb="34">
      <t>タッセイ</t>
    </rPh>
    <rPh sb="40" eb="42">
      <t>サイタク</t>
    </rPh>
    <rPh sb="44" eb="46">
      <t>ジギョウ</t>
    </rPh>
    <rPh sb="50" eb="53">
      <t>ゴウリテキ</t>
    </rPh>
    <rPh sb="54" eb="57">
      <t>コウリツテキ</t>
    </rPh>
    <rPh sb="58" eb="60">
      <t>カイハツ</t>
    </rPh>
    <rPh sb="61" eb="63">
      <t>ジツゲン</t>
    </rPh>
    <phoneticPr fontId="5"/>
  </si>
  <si>
    <t>事業完了したため今後は国費投入はなくなるが、これまでの成果物の商用化に向けて衣服設計の各要素の完成度向上や量産プロセス開発に取組続ける旨の具体的な計画が受託者より示されている。事後評価等を通じて受託者の継続活動による商用化の取組状況をフォローアップする。</t>
    <phoneticPr fontId="5"/>
  </si>
  <si>
    <t>設定した目標を達成している。</t>
    <rPh sb="0" eb="2">
      <t>セッテイ</t>
    </rPh>
    <rPh sb="4" eb="6">
      <t>モクヒョウ</t>
    </rPh>
    <rPh sb="7" eb="9">
      <t>タッセイ</t>
    </rPh>
    <phoneticPr fontId="5"/>
  </si>
  <si>
    <t>空調負荷低減を実現する革新的快適新素材創出事業</t>
    <phoneticPr fontId="5"/>
  </si>
  <si>
    <t>マイクロファン搭載型快適衣服の開発に係る共同研究</t>
    <rPh sb="7" eb="10">
      <t>トウサイガタ</t>
    </rPh>
    <rPh sb="10" eb="12">
      <t>カイテキ</t>
    </rPh>
    <rPh sb="12" eb="14">
      <t>イフク</t>
    </rPh>
    <rPh sb="15" eb="17">
      <t>カイハツ</t>
    </rPh>
    <rPh sb="18" eb="19">
      <t>カカ</t>
    </rPh>
    <rPh sb="20" eb="22">
      <t>キョウドウ</t>
    </rPh>
    <rPh sb="22" eb="24">
      <t>ケンキュウ</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</si>
  <si>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</si>
  <si>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井上リボン工業株式会社</t>
    <rPh sb="0" eb="2">
      <t>イノウエ</t>
    </rPh>
    <rPh sb="5" eb="7">
      <t>コウギョウ</t>
    </rPh>
    <rPh sb="7" eb="11">
      <t>カブシキガイシャ</t>
    </rPh>
    <phoneticPr fontId="5"/>
  </si>
  <si>
    <t>縫製品拡大試作</t>
    <rPh sb="0" eb="3">
      <t>ホウセイヒン</t>
    </rPh>
    <rPh sb="3" eb="5">
      <t>カクダイ</t>
    </rPh>
    <rPh sb="5" eb="7">
      <t>シサク</t>
    </rPh>
    <phoneticPr fontId="5"/>
  </si>
  <si>
    <t>快適衣料素材開発試作</t>
    <rPh sb="0" eb="2">
      <t>カイテキ</t>
    </rPh>
    <rPh sb="2" eb="4">
      <t>イリョウ</t>
    </rPh>
    <rPh sb="4" eb="6">
      <t>ソザイ</t>
    </rPh>
    <rPh sb="6" eb="8">
      <t>カイハツ</t>
    </rPh>
    <rPh sb="8" eb="10">
      <t>シサク</t>
    </rPh>
    <phoneticPr fontId="5"/>
  </si>
  <si>
    <t>TORAY INDUSTRIES (H.K.) LTD</t>
    <phoneticPr fontId="5"/>
  </si>
  <si>
    <t>-</t>
    <phoneticPr fontId="5"/>
  </si>
  <si>
    <t>-</t>
    <phoneticPr fontId="5"/>
  </si>
  <si>
    <t>-</t>
    <phoneticPr fontId="5"/>
  </si>
  <si>
    <t>-</t>
    <phoneticPr fontId="5"/>
  </si>
  <si>
    <t>空調負荷低減に資する快適素材・衣料の開発、効果の検証</t>
  </si>
  <si>
    <t>東レ株式会社</t>
    <phoneticPr fontId="5"/>
  </si>
  <si>
    <t>A.東レ株式会社</t>
    <rPh sb="2" eb="3">
      <t>トウ</t>
    </rPh>
    <rPh sb="4" eb="8">
      <t>カブシキガイシャ</t>
    </rPh>
    <phoneticPr fontId="5"/>
  </si>
  <si>
    <t>人件費</t>
    <rPh sb="0" eb="3">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</si>
  <si>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</si>
  <si>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</si>
  <si>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雑役務費</t>
    <rPh sb="0" eb="1">
      <t>ザツ</t>
    </rPh>
    <rPh sb="1" eb="4">
      <t>エキムヒ</t>
    </rPh>
    <phoneticPr fontId="5"/>
  </si>
  <si>
    <t>外注費</t>
    <rPh sb="0" eb="3">
      <t>ガイチュウヒ</t>
    </rPh>
    <phoneticPr fontId="5"/>
  </si>
  <si>
    <t>その他</t>
    <rPh sb="2" eb="3">
      <t>タ</t>
    </rPh>
    <phoneticPr fontId="5"/>
  </si>
  <si>
    <t>試験機器レンタル</t>
    <rPh sb="0" eb="2">
      <t>シケン</t>
    </rPh>
    <rPh sb="2" eb="4">
      <t>キキ</t>
    </rPh>
    <phoneticPr fontId="5"/>
  </si>
  <si>
    <t>試験用具・材料</t>
    <rPh sb="0" eb="2">
      <t>シケン</t>
    </rPh>
    <rPh sb="2" eb="4">
      <t>ヨウグ</t>
    </rPh>
    <rPh sb="5" eb="7">
      <t>ザイリョウ</t>
    </rPh>
    <phoneticPr fontId="5"/>
  </si>
  <si>
    <t>通信運搬費、旅費、諸謝金、一般管理費</t>
    <rPh sb="0" eb="2">
      <t>ツウシン</t>
    </rPh>
    <rPh sb="2" eb="5">
      <t>ウンパンヒ</t>
    </rPh>
    <rPh sb="6" eb="8">
      <t>リョヒ</t>
    </rPh>
    <rPh sb="9" eb="10">
      <t>ショ</t>
    </rPh>
    <rPh sb="10" eb="12">
      <t>シャキン</t>
    </rPh>
    <rPh sb="13" eb="15">
      <t>イッパン</t>
    </rPh>
    <rPh sb="15" eb="18">
      <t>カンリヒ</t>
    </rPh>
    <phoneticPr fontId="5"/>
  </si>
  <si>
    <t>衣服共同開発、縫製品拡大試作、衣料素材試作</t>
    <rPh sb="0" eb="2">
      <t>イフク</t>
    </rPh>
    <rPh sb="2" eb="4">
      <t>キョウドウ</t>
    </rPh>
    <rPh sb="4" eb="6">
      <t>カイハツ</t>
    </rPh>
    <rPh sb="7" eb="10">
      <t>ホウセイヒン</t>
    </rPh>
    <rPh sb="10" eb="12">
      <t>カクダイ</t>
    </rPh>
    <rPh sb="12" eb="14">
      <t>シサク</t>
    </rPh>
    <rPh sb="15" eb="17">
      <t>イリョウ</t>
    </rPh>
    <rPh sb="17" eb="19">
      <t>ソザイ</t>
    </rPh>
    <rPh sb="19" eb="21">
      <t>シサク</t>
    </rPh>
    <phoneticPr fontId="5"/>
  </si>
  <si>
    <t>分析試験、着用快適性実証試験</t>
    <rPh sb="0" eb="2">
      <t>ブンセキ</t>
    </rPh>
    <rPh sb="2" eb="4">
      <t>シケン</t>
    </rPh>
    <rPh sb="10" eb="12">
      <t>ジッショウ</t>
    </rPh>
    <phoneticPr fontId="5"/>
  </si>
  <si>
    <t>B.国立大学法人豊橋技術科学大学</t>
    <phoneticPr fontId="5"/>
  </si>
  <si>
    <t>人件費等</t>
    <rPh sb="0" eb="3">
      <t>ジンケンヒ</t>
    </rPh>
    <rPh sb="3" eb="4">
      <t>トウ</t>
    </rPh>
    <phoneticPr fontId="5"/>
  </si>
  <si>
    <t>マイクロファン搭載型快適衣服の開発に係る共同研究</t>
    <phoneticPr fontId="5"/>
  </si>
  <si>
    <t>2030年度までにCO2を261.1万ｔ削減する。</t>
    <phoneticPr fontId="5"/>
  </si>
  <si>
    <t>2030年度までに1tあたりのCO2削減コストを19,383円以下とする。
※本事業の終了年度である令和2年度までは国費ベース、令和12年度は事業費ベースの目標値。</t>
    <phoneticPr fontId="5"/>
  </si>
  <si>
    <t>本事業で創出された快適新素材及び快適衣料が普及することによって空調負荷が低減し、CO2削減が図られる。</t>
    <phoneticPr fontId="5"/>
  </si>
  <si>
    <t>我が国の2030年度46％削減目標達成のためには、家庭部門におけるCO2排出量を約4割削減する必要があり、その達成に新素材創出は寄与する事業であり、優先度が高い。</t>
    <rPh sb="0" eb="1">
      <t>ワ</t>
    </rPh>
    <rPh sb="2" eb="3">
      <t>クニ</t>
    </rPh>
    <rPh sb="8" eb="10">
      <t>ネンド</t>
    </rPh>
    <rPh sb="13" eb="15">
      <t>サクゲン</t>
    </rPh>
    <rPh sb="15" eb="17">
      <t>モクヒョウ</t>
    </rPh>
    <rPh sb="17" eb="19">
      <t>タッセイ</t>
    </rPh>
    <rPh sb="25" eb="27">
      <t>カテイ</t>
    </rPh>
    <rPh sb="27" eb="29">
      <t>ブモン</t>
    </rPh>
    <rPh sb="36" eb="38">
      <t>ハイシュツ</t>
    </rPh>
    <rPh sb="38" eb="39">
      <t>リョウ</t>
    </rPh>
    <rPh sb="40" eb="41">
      <t>ヤク</t>
    </rPh>
    <rPh sb="42" eb="43">
      <t>ワリ</t>
    </rPh>
    <rPh sb="43" eb="45">
      <t>サクゲン</t>
    </rPh>
    <rPh sb="47" eb="49">
      <t>ヒツヨウ</t>
    </rPh>
    <rPh sb="55" eb="57">
      <t>タッセイ</t>
    </rPh>
    <rPh sb="58" eb="61">
      <t>シンソザイ</t>
    </rPh>
    <rPh sb="61" eb="63">
      <t>ソウシュツ</t>
    </rPh>
    <rPh sb="64" eb="66">
      <t>キヨ</t>
    </rPh>
    <rPh sb="68" eb="70">
      <t>ジギョウ</t>
    </rPh>
    <rPh sb="74" eb="77">
      <t>ユウセンド</t>
    </rPh>
    <rPh sb="78" eb="79">
      <t>タカ</t>
    </rPh>
    <phoneticPr fontId="5"/>
  </si>
  <si>
    <t>終了予定</t>
  </si>
  <si>
    <t>外部有識者点検対象外</t>
    <phoneticPr fontId="5"/>
  </si>
  <si>
    <t>令和２年度で終了の事業。
当該事業の成果を十分に検証し、得られた知見を今後の関連する政策に活用できるよう努めること。</t>
    <phoneticPr fontId="5"/>
  </si>
  <si>
    <t>事後評価レビューを通じて成果を十分に検証し、得られた知見を今後の関連する政策に活用できるよう努める。</t>
    <rPh sb="0" eb="2">
      <t>ジゴ</t>
    </rPh>
    <rPh sb="2" eb="4">
      <t>ヒョウカ</t>
    </rPh>
    <rPh sb="9" eb="10">
      <t>ツウ</t>
    </rPh>
    <phoneticPr fontId="5"/>
  </si>
  <si>
    <t>【令和2年度通告の指摘事項】
・本事業は平成30年度から実施されており、革新的な新素材・スマートテキスタイルの創出及び快適な衣服としての活用・実用化により快適な環境維持につなげ、空調負荷の低減につながる開発を行うものである。
・行政事業レビューシートにおける本事業の成果指標が国内の総排出量である「エネルギー起源二酸化炭素の排出削減量(t-CO2)」とされており、事業の成果が適切に測ることができていない状況にある。そもそも本事業は「CO2排出削減に寄与する」という政策目的を達成するために、定量的に事業効果を分析し、寄与する見込みが立っている状況にあるのか、極めて疑問である。
・かつ、本事業は大企業1社に対する委託事業であり、個社が将来裨益するであろう分野に国費を投入する妥当性があるのか、仮にあったとしても、民間企業への裨益等も勘案して補助事業として実施すべきではないか、委託事業として継続するのであれば、環境省として特許料収入の確保に努めることを検討すべきではないかという点も含め、事業の内容について根本的に見直しを図るべきである。
【指摘への回答】
指摘を踏まえ、本事業について令和3年度予算政府案において予算を計上しないこととする。</t>
    <rPh sb="16" eb="17">
      <t>ホン</t>
    </rPh>
    <rPh sb="17" eb="19">
      <t>ジギョウ</t>
    </rPh>
    <rPh sb="20" eb="22">
      <t>ヘイセイ</t>
    </rPh>
    <rPh sb="24" eb="26">
      <t>ネンド</t>
    </rPh>
    <rPh sb="28" eb="30">
      <t>ジッシ</t>
    </rPh>
    <rPh sb="36" eb="39">
      <t>カクシンテキ</t>
    </rPh>
    <rPh sb="40" eb="43">
      <t>シンソザイ</t>
    </rPh>
    <rPh sb="55" eb="57">
      <t>ソウシュツ</t>
    </rPh>
    <rPh sb="57" eb="58">
      <t>オヨ</t>
    </rPh>
    <rPh sb="59" eb="61">
      <t>カイテキ</t>
    </rPh>
    <rPh sb="62" eb="64">
      <t>イフク</t>
    </rPh>
    <rPh sb="68" eb="70">
      <t>カツヨウ</t>
    </rPh>
    <rPh sb="71" eb="74">
      <t>ジツヨウカ</t>
    </rPh>
    <rPh sb="77" eb="79">
      <t>カイテキ</t>
    </rPh>
    <rPh sb="80" eb="82">
      <t>カンキョウ</t>
    </rPh>
    <rPh sb="82" eb="84">
      <t>イジ</t>
    </rPh>
    <rPh sb="89" eb="91">
      <t>クウチョウ</t>
    </rPh>
    <rPh sb="91" eb="93">
      <t>フカ</t>
    </rPh>
    <rPh sb="94" eb="96">
      <t>テイゲン</t>
    </rPh>
    <rPh sb="101" eb="103">
      <t>カイハツ</t>
    </rPh>
    <rPh sb="104" eb="105">
      <t>オコナ</t>
    </rPh>
    <rPh sb="114" eb="116">
      <t>ギョウセイ</t>
    </rPh>
    <rPh sb="116" eb="118">
      <t>ジギョウ</t>
    </rPh>
    <rPh sb="129" eb="130">
      <t>ホン</t>
    </rPh>
    <rPh sb="130" eb="132">
      <t>ジギョウ</t>
    </rPh>
    <rPh sb="133" eb="135">
      <t>セイカ</t>
    </rPh>
    <rPh sb="135" eb="137">
      <t>シヒョウ</t>
    </rPh>
    <rPh sb="138" eb="140">
      <t>コクナイ</t>
    </rPh>
    <rPh sb="141" eb="142">
      <t>ソウ</t>
    </rPh>
    <rPh sb="142" eb="145">
      <t>ハイシュツリョウ</t>
    </rPh>
    <rPh sb="154" eb="156">
      <t>キゲン</t>
    </rPh>
    <rPh sb="156" eb="159">
      <t>ニサンカ</t>
    </rPh>
    <rPh sb="159" eb="161">
      <t>タンソ</t>
    </rPh>
    <rPh sb="162" eb="164">
      <t>ハイシュツ</t>
    </rPh>
    <rPh sb="164" eb="167">
      <t>サクゲンリョウ</t>
    </rPh>
    <rPh sb="182" eb="184">
      <t>ジギョウ</t>
    </rPh>
    <rPh sb="185" eb="187">
      <t>セイカ</t>
    </rPh>
    <rPh sb="188" eb="190">
      <t>テキセツ</t>
    </rPh>
    <rPh sb="191" eb="192">
      <t>ハカ</t>
    </rPh>
    <rPh sb="202" eb="204">
      <t>ジョウキョウ</t>
    </rPh>
    <rPh sb="212" eb="213">
      <t>ホン</t>
    </rPh>
    <rPh sb="213" eb="215">
      <t>ジギョウ</t>
    </rPh>
    <rPh sb="220" eb="222">
      <t>ハイシュツ</t>
    </rPh>
    <rPh sb="222" eb="224">
      <t>サクゲン</t>
    </rPh>
    <rPh sb="225" eb="227">
      <t>キヨ</t>
    </rPh>
    <rPh sb="233" eb="235">
      <t>セイサク</t>
    </rPh>
    <rPh sb="235" eb="237">
      <t>モクテキ</t>
    </rPh>
    <rPh sb="238" eb="240">
      <t>タッセイ</t>
    </rPh>
    <rPh sb="246" eb="249">
      <t>テイリョウテキ</t>
    </rPh>
    <rPh sb="250" eb="252">
      <t>ジギョウ</t>
    </rPh>
    <rPh sb="252" eb="254">
      <t>コウカ</t>
    </rPh>
    <rPh sb="255" eb="257">
      <t>ブンセキ</t>
    </rPh>
    <rPh sb="259" eb="261">
      <t>キヨ</t>
    </rPh>
    <rPh sb="263" eb="265">
      <t>ミコ</t>
    </rPh>
    <rPh sb="267" eb="268">
      <t>タ</t>
    </rPh>
    <rPh sb="272" eb="274">
      <t>ジョウキョウ</t>
    </rPh>
    <rPh sb="280" eb="281">
      <t>キワ</t>
    </rPh>
    <rPh sb="283" eb="285">
      <t>ギモン</t>
    </rPh>
    <rPh sb="294" eb="295">
      <t>ホン</t>
    </rPh>
    <rPh sb="295" eb="297">
      <t>ジギョウ</t>
    </rPh>
    <rPh sb="298" eb="301">
      <t>ダイキギョウ</t>
    </rPh>
    <rPh sb="302" eb="303">
      <t>シャ</t>
    </rPh>
    <rPh sb="304" eb="305">
      <t>タイ</t>
    </rPh>
    <rPh sb="307" eb="309">
      <t>イタク</t>
    </rPh>
    <rPh sb="309" eb="311">
      <t>ジギョウ</t>
    </rPh>
    <rPh sb="315" eb="316">
      <t>コ</t>
    </rPh>
    <rPh sb="316" eb="317">
      <t>シャ</t>
    </rPh>
    <rPh sb="318" eb="320">
      <t>ショウライ</t>
    </rPh>
    <rPh sb="320" eb="322">
      <t>ヒエキ</t>
    </rPh>
    <rPh sb="328" eb="330">
      <t>ブンヤ</t>
    </rPh>
    <rPh sb="331" eb="333">
      <t>コクヒ</t>
    </rPh>
    <rPh sb="334" eb="336">
      <t>トウニュウ</t>
    </rPh>
    <rPh sb="338" eb="341">
      <t>ダトウセイ</t>
    </rPh>
    <rPh sb="347" eb="348">
      <t>カリ</t>
    </rPh>
    <rPh sb="357" eb="359">
      <t>ミンカン</t>
    </rPh>
    <rPh sb="359" eb="361">
      <t>キギョウ</t>
    </rPh>
    <rPh sb="363" eb="366">
      <t>ヒエキトウ</t>
    </rPh>
    <rPh sb="367" eb="369">
      <t>カンアン</t>
    </rPh>
    <rPh sb="371" eb="373">
      <t>ホジョ</t>
    </rPh>
    <rPh sb="373" eb="375">
      <t>ジギョウ</t>
    </rPh>
    <rPh sb="378" eb="380">
      <t>ジッシ</t>
    </rPh>
    <rPh sb="389" eb="391">
      <t>イタク</t>
    </rPh>
    <rPh sb="391" eb="393">
      <t>ジギョウ</t>
    </rPh>
    <rPh sb="396" eb="398">
      <t>ケイゾク</t>
    </rPh>
    <rPh sb="406" eb="409">
      <t>カンキョウショウ</t>
    </rPh>
    <rPh sb="412" eb="415">
      <t>トッキョリョウ</t>
    </rPh>
    <rPh sb="415" eb="417">
      <t>シュウニュウ</t>
    </rPh>
    <rPh sb="418" eb="420">
      <t>カクホ</t>
    </rPh>
    <rPh sb="421" eb="422">
      <t>ツト</t>
    </rPh>
    <rPh sb="427" eb="429">
      <t>ケントウ</t>
    </rPh>
    <rPh sb="440" eb="441">
      <t>テン</t>
    </rPh>
    <rPh sb="442" eb="443">
      <t>フク</t>
    </rPh>
    <rPh sb="445" eb="447">
      <t>ジギョウ</t>
    </rPh>
    <rPh sb="448" eb="450">
      <t>ナイヨウ</t>
    </rPh>
    <rPh sb="454" eb="457">
      <t>コンポンテキ</t>
    </rPh>
    <rPh sb="458" eb="460">
      <t>ミナオ</t>
    </rPh>
    <rPh sb="462" eb="463">
      <t>ハカ</t>
    </rPh>
    <rPh sb="472" eb="474">
      <t>シテキ</t>
    </rPh>
    <rPh sb="476" eb="478">
      <t>カイトウ</t>
    </rPh>
    <rPh sb="480" eb="482">
      <t>シテキ</t>
    </rPh>
    <rPh sb="483" eb="484">
      <t>フ</t>
    </rPh>
    <rPh sb="487" eb="488">
      <t>ホン</t>
    </rPh>
    <rPh sb="488" eb="490">
      <t>ジギョウ</t>
    </rPh>
    <rPh sb="494" eb="496">
      <t>レイワ</t>
    </rPh>
    <rPh sb="497" eb="499">
      <t>ネンド</t>
    </rPh>
    <rPh sb="499" eb="501">
      <t>ヨサン</t>
    </rPh>
    <rPh sb="501" eb="504">
      <t>セイフアン</t>
    </rPh>
    <rPh sb="508" eb="510">
      <t>ヨサン</t>
    </rPh>
    <rPh sb="511" eb="513">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</si>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</sst>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42681</xdr:colOff>
      <xdr:row>748</xdr:row>
      <xdr:rowOff>163286</xdr:rowOff>
    </xdr:from>
    <xdr:to>
      <xdr:col>23</xdr:col>
      <xdr:colOff>29421</xdr:colOff>
      <xdr:row>750</xdr:row>
      <xdr:rowOff>133271</xdr:rowOff>
    </xdr:to>
    <xdr:sp macro="" textlink="">
      <xdr:nvSpPr>
        <xdr:cNvPr id="2" name="テキスト ボックス 1"/>
        <xdr:cNvSpPr txBox="1"/>
      </xdr:nvSpPr>
      <xdr:spPr>
        <a:xfrm>
          <a:off x="2083752" y="52646036"/>
          <a:ext cx="2640133" cy="677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199.8</a:t>
          </a:r>
          <a:r>
            <a:rPr kumimoji="1" lang="ja-JP" altLang="en-US" sz="1600"/>
            <a:t>百万円</a:t>
          </a:r>
        </a:p>
      </xdr:txBody>
    </xdr:sp>
    <xdr:clientData/>
  </xdr:twoCellAnchor>
  <xdr:twoCellAnchor>
    <xdr:from>
      <xdr:col>16</xdr:col>
      <xdr:colOff>127570</xdr:colOff>
      <xdr:row>750</xdr:row>
      <xdr:rowOff>217680</xdr:rowOff>
    </xdr:from>
    <xdr:to>
      <xdr:col>16</xdr:col>
      <xdr:colOff>136740</xdr:colOff>
      <xdr:row>754</xdr:row>
      <xdr:rowOff>270669</xdr:rowOff>
    </xdr:to>
    <xdr:cxnSp macro="">
      <xdr:nvCxnSpPr>
        <xdr:cNvPr id="3" name="直線矢印コネクタ 2"/>
        <xdr:cNvCxnSpPr/>
      </xdr:nvCxnSpPr>
      <xdr:spPr>
        <a:xfrm flipH="1">
          <a:off x="3393284" y="53408001"/>
          <a:ext cx="9170" cy="146813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42682</xdr:colOff>
      <xdr:row>756</xdr:row>
      <xdr:rowOff>79871</xdr:rowOff>
    </xdr:from>
    <xdr:to>
      <xdr:col>23</xdr:col>
      <xdr:colOff>16169</xdr:colOff>
      <xdr:row>758</xdr:row>
      <xdr:rowOff>146520</xdr:rowOff>
    </xdr:to>
    <xdr:sp macro="" textlink="">
      <xdr:nvSpPr>
        <xdr:cNvPr id="4" name="テキスト ボックス 3"/>
        <xdr:cNvSpPr txBox="1"/>
      </xdr:nvSpPr>
      <xdr:spPr>
        <a:xfrm>
          <a:off x="2083753" y="55392907"/>
          <a:ext cx="2626880" cy="7742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東レ株式会社</a:t>
          </a:r>
          <a:endParaRPr kumimoji="1" lang="en-US" altLang="ja-JP" sz="1600"/>
        </a:p>
        <a:p>
          <a:pPr algn="ctr"/>
          <a:r>
            <a:rPr kumimoji="1" lang="en-US" altLang="ja-JP" sz="1600"/>
            <a:t>199.8</a:t>
          </a:r>
          <a:r>
            <a:rPr kumimoji="1" lang="ja-JP" altLang="en-US" sz="1600"/>
            <a:t>百万円</a:t>
          </a:r>
          <a:endParaRPr kumimoji="1" lang="en-US" altLang="ja-JP" sz="1600"/>
        </a:p>
      </xdr:txBody>
    </xdr:sp>
    <xdr:clientData/>
  </xdr:twoCellAnchor>
  <xdr:twoCellAnchor>
    <xdr:from>
      <xdr:col>12</xdr:col>
      <xdr:colOff>43945</xdr:colOff>
      <xdr:row>754</xdr:row>
      <xdr:rowOff>331473</xdr:rowOff>
    </xdr:from>
    <xdr:to>
      <xdr:col>21</xdr:col>
      <xdr:colOff>27396</xdr:colOff>
      <xdr:row>755</xdr:row>
      <xdr:rowOff>326057</xdr:rowOff>
    </xdr:to>
    <xdr:sp macro="" textlink="">
      <xdr:nvSpPr>
        <xdr:cNvPr id="5" name="テキスト ボックス 4"/>
        <xdr:cNvSpPr txBox="1"/>
      </xdr:nvSpPr>
      <xdr:spPr>
        <a:xfrm>
          <a:off x="2493231" y="54936937"/>
          <a:ext cx="1820415" cy="348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随意契約（公募）・委託</a:t>
          </a:r>
        </a:p>
      </xdr:txBody>
    </xdr:sp>
    <xdr:clientData/>
  </xdr:twoCellAnchor>
  <xdr:twoCellAnchor>
    <xdr:from>
      <xdr:col>10</xdr:col>
      <xdr:colOff>1</xdr:colOff>
      <xdr:row>758</xdr:row>
      <xdr:rowOff>288757</xdr:rowOff>
    </xdr:from>
    <xdr:to>
      <xdr:col>23</xdr:col>
      <xdr:colOff>130187</xdr:colOff>
      <xdr:row>761</xdr:row>
      <xdr:rowOff>162767</xdr:rowOff>
    </xdr:to>
    <xdr:sp macro="" textlink="">
      <xdr:nvSpPr>
        <xdr:cNvPr id="6" name="大かっこ 5"/>
        <xdr:cNvSpPr/>
      </xdr:nvSpPr>
      <xdr:spPr>
        <a:xfrm>
          <a:off x="2041072" y="56309364"/>
          <a:ext cx="2783579" cy="935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空調負荷低減に資する快適素材・衣料の開発、効果の検証</a:t>
          </a:r>
        </a:p>
      </xdr:txBody>
    </xdr:sp>
    <xdr:clientData/>
  </xdr:twoCellAnchor>
  <xdr:twoCellAnchor>
    <xdr:from>
      <xdr:col>23</xdr:col>
      <xdr:colOff>69268</xdr:colOff>
      <xdr:row>757</xdr:row>
      <xdr:rowOff>113416</xdr:rowOff>
    </xdr:from>
    <xdr:to>
      <xdr:col>26</xdr:col>
      <xdr:colOff>184052</xdr:colOff>
      <xdr:row>757</xdr:row>
      <xdr:rowOff>113416</xdr:rowOff>
    </xdr:to>
    <xdr:cxnSp macro="">
      <xdr:nvCxnSpPr>
        <xdr:cNvPr id="7" name="直線矢印コネクタ 6"/>
        <xdr:cNvCxnSpPr/>
      </xdr:nvCxnSpPr>
      <xdr:spPr>
        <a:xfrm>
          <a:off x="4763732" y="55780237"/>
          <a:ext cx="727106"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47180</xdr:colOff>
      <xdr:row>756</xdr:row>
      <xdr:rowOff>79870</xdr:rowOff>
    </xdr:from>
    <xdr:to>
      <xdr:col>47</xdr:col>
      <xdr:colOff>22412</xdr:colOff>
      <xdr:row>758</xdr:row>
      <xdr:rowOff>235322</xdr:rowOff>
    </xdr:to>
    <xdr:sp macro="" textlink="">
      <xdr:nvSpPr>
        <xdr:cNvPr id="8" name="テキスト ボックス 7"/>
        <xdr:cNvSpPr txBox="1"/>
      </xdr:nvSpPr>
      <xdr:spPr>
        <a:xfrm>
          <a:off x="5493239" y="52187223"/>
          <a:ext cx="4009349" cy="8502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国立大学法人豊橋技術科学大学（他</a:t>
          </a:r>
          <a:r>
            <a:rPr kumimoji="1" lang="en-US" altLang="ja-JP" sz="1600"/>
            <a:t>2</a:t>
          </a:r>
          <a:r>
            <a:rPr kumimoji="1" lang="ja-JP" altLang="en-US" sz="1600"/>
            <a:t>社）</a:t>
          </a:r>
          <a:endParaRPr kumimoji="1" lang="en-US" altLang="ja-JP" sz="1600"/>
        </a:p>
        <a:p>
          <a:pPr algn="ctr"/>
          <a:r>
            <a:rPr kumimoji="1" lang="en-US" altLang="ja-JP" sz="1600"/>
            <a:t>4.1</a:t>
          </a:r>
          <a:r>
            <a:rPr kumimoji="1" lang="ja-JP" altLang="en-US" sz="1600"/>
            <a:t>百万円</a:t>
          </a:r>
          <a:endParaRPr kumimoji="1" lang="en-US" altLang="ja-JP" sz="1600"/>
        </a:p>
      </xdr:txBody>
    </xdr:sp>
    <xdr:clientData/>
  </xdr:twoCellAnchor>
  <xdr:twoCellAnchor>
    <xdr:from>
      <xdr:col>32</xdr:col>
      <xdr:colOff>32105</xdr:colOff>
      <xdr:row>754</xdr:row>
      <xdr:rowOff>329354</xdr:rowOff>
    </xdr:from>
    <xdr:to>
      <xdr:col>43</xdr:col>
      <xdr:colOff>2352</xdr:colOff>
      <xdr:row>755</xdr:row>
      <xdr:rowOff>323938</xdr:rowOff>
    </xdr:to>
    <xdr:sp macro="" textlink="">
      <xdr:nvSpPr>
        <xdr:cNvPr id="9" name="テキスト ボックス 8"/>
        <xdr:cNvSpPr txBox="1"/>
      </xdr:nvSpPr>
      <xdr:spPr>
        <a:xfrm>
          <a:off x="6563534" y="54934818"/>
          <a:ext cx="2215425" cy="348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再委託等</a:t>
          </a:r>
        </a:p>
      </xdr:txBody>
    </xdr:sp>
    <xdr:clientData/>
  </xdr:twoCellAnchor>
  <xdr:twoCellAnchor>
    <xdr:from>
      <xdr:col>29</xdr:col>
      <xdr:colOff>128672</xdr:colOff>
      <xdr:row>758</xdr:row>
      <xdr:rowOff>259112</xdr:rowOff>
    </xdr:from>
    <xdr:to>
      <xdr:col>45</xdr:col>
      <xdr:colOff>109894</xdr:colOff>
      <xdr:row>761</xdr:row>
      <xdr:rowOff>126870</xdr:rowOff>
    </xdr:to>
    <xdr:sp macro="" textlink="">
      <xdr:nvSpPr>
        <xdr:cNvPr id="10" name="大かっこ 9"/>
        <xdr:cNvSpPr/>
      </xdr:nvSpPr>
      <xdr:spPr>
        <a:xfrm>
          <a:off x="6047779" y="56279719"/>
          <a:ext cx="3246936" cy="929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マイクロファン搭載型快適衣服の開発に係る共同研究・縫製品拡大試作・</a:t>
          </a:r>
          <a:r>
            <a:rPr kumimoji="1" lang="ja-JP" altLang="ja-JP" sz="1100">
              <a:solidFill>
                <a:schemeClr val="tx1"/>
              </a:solidFill>
              <a:effectLst/>
              <a:latin typeface="+mn-lt"/>
              <a:ea typeface="+mn-ea"/>
              <a:cs typeface="+mn-cs"/>
            </a:rPr>
            <a:t>快適衣料素材開発試作</a:t>
          </a:r>
          <a:endParaRPr kumimoji="1" lang="ja-JP" altLang="en-US" sz="1100"/>
        </a:p>
      </xdr:txBody>
    </xdr:sp>
    <xdr:clientData/>
  </xdr:twoCellAnchor>
  <xdr:twoCellAnchor>
    <xdr:from>
      <xdr:col>29</xdr:col>
      <xdr:colOff>0</xdr:colOff>
      <xdr:row>749</xdr:row>
      <xdr:rowOff>0</xdr:rowOff>
    </xdr:from>
    <xdr:to>
      <xdr:col>46</xdr:col>
      <xdr:colOff>47333</xdr:colOff>
      <xdr:row>750</xdr:row>
      <xdr:rowOff>294641</xdr:rowOff>
    </xdr:to>
    <xdr:sp macro="" textlink="">
      <xdr:nvSpPr>
        <xdr:cNvPr id="11" name="正方形/長方形 10"/>
        <xdr:cNvSpPr/>
      </xdr:nvSpPr>
      <xdr:spPr bwMode="auto">
        <a:xfrm>
          <a:off x="5919107" y="52836536"/>
          <a:ext cx="3517155" cy="6484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626</v>
      </c>
      <c r="AK2" s="191"/>
      <c r="AL2" s="191"/>
      <c r="AM2" s="191"/>
      <c r="AN2" s="83" t="s">
        <v>322</v>
      </c>
      <c r="AO2" s="191">
        <v>20</v>
      </c>
      <c r="AP2" s="191"/>
      <c r="AQ2" s="191"/>
      <c r="AR2" s="84" t="s">
        <v>625</v>
      </c>
      <c r="AS2" s="192">
        <v>54</v>
      </c>
      <c r="AT2" s="192"/>
      <c r="AU2" s="192"/>
      <c r="AV2" s="83" t="str">
        <f>IF(AW2="","","-")</f>
        <v/>
      </c>
      <c r="AW2" s="379"/>
      <c r="AX2" s="379"/>
    </row>
    <row r="3" spans="1:50" ht="21" customHeight="1" thickBot="1" x14ac:dyDescent="0.2">
      <c r="A3" s="515" t="s">
        <v>618</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628</v>
      </c>
      <c r="AK3" s="517"/>
      <c r="AL3" s="517"/>
      <c r="AM3" s="517"/>
      <c r="AN3" s="517"/>
      <c r="AO3" s="517"/>
      <c r="AP3" s="517"/>
      <c r="AQ3" s="517"/>
      <c r="AR3" s="517"/>
      <c r="AS3" s="517"/>
      <c r="AT3" s="517"/>
      <c r="AU3" s="517"/>
      <c r="AV3" s="517"/>
      <c r="AW3" s="517"/>
      <c r="AX3" s="24" t="s">
        <v>64</v>
      </c>
    </row>
    <row r="4" spans="1:50" ht="24.75" customHeight="1" x14ac:dyDescent="0.15">
      <c r="A4" s="717" t="s">
        <v>25</v>
      </c>
      <c r="B4" s="718"/>
      <c r="C4" s="718"/>
      <c r="D4" s="718"/>
      <c r="E4" s="718"/>
      <c r="F4" s="718"/>
      <c r="G4" s="693" t="s">
        <v>681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631</v>
      </c>
      <c r="H5" s="551"/>
      <c r="I5" s="551"/>
      <c r="J5" s="551"/>
      <c r="K5" s="551"/>
      <c r="L5" s="551"/>
      <c r="M5" s="552" t="s">
        <v>65</v>
      </c>
      <c r="N5" s="553"/>
      <c r="O5" s="553"/>
      <c r="P5" s="553"/>
      <c r="Q5" s="553"/>
      <c r="R5" s="554"/>
      <c r="S5" s="555" t="s">
        <v>427</v>
      </c>
      <c r="T5" s="551"/>
      <c r="U5" s="551"/>
      <c r="V5" s="551"/>
      <c r="W5" s="551"/>
      <c r="X5" s="556"/>
      <c r="Y5" s="709" t="s">
        <v>3</v>
      </c>
      <c r="Z5" s="710"/>
      <c r="AA5" s="710"/>
      <c r="AB5" s="710"/>
      <c r="AC5" s="710"/>
      <c r="AD5" s="711"/>
      <c r="AE5" s="712" t="s">
        <v>632</v>
      </c>
      <c r="AF5" s="712"/>
      <c r="AG5" s="712"/>
      <c r="AH5" s="712"/>
      <c r="AI5" s="712"/>
      <c r="AJ5" s="712"/>
      <c r="AK5" s="712"/>
      <c r="AL5" s="712"/>
      <c r="AM5" s="712"/>
      <c r="AN5" s="712"/>
      <c r="AO5" s="712"/>
      <c r="AP5" s="713"/>
      <c r="AQ5" s="714" t="s">
        <v>630</v>
      </c>
      <c r="AR5" s="715"/>
      <c r="AS5" s="715"/>
      <c r="AT5" s="715"/>
      <c r="AU5" s="715"/>
      <c r="AV5" s="715"/>
      <c r="AW5" s="715"/>
      <c r="AX5" s="716"/>
    </row>
    <row r="6" spans="1:50" ht="39" customHeight="1" x14ac:dyDescent="0.15">
      <c r="A6" s="719" t="s">
        <v>4</v>
      </c>
      <c r="B6" s="720"/>
      <c r="C6" s="720"/>
      <c r="D6" s="720"/>
      <c r="E6" s="720"/>
      <c r="F6" s="720"/>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633</v>
      </c>
      <c r="H7" s="820"/>
      <c r="I7" s="820"/>
      <c r="J7" s="820"/>
      <c r="K7" s="820"/>
      <c r="L7" s="820"/>
      <c r="M7" s="820"/>
      <c r="N7" s="820"/>
      <c r="O7" s="820"/>
      <c r="P7" s="820"/>
      <c r="Q7" s="820"/>
      <c r="R7" s="820"/>
      <c r="S7" s="820"/>
      <c r="T7" s="820"/>
      <c r="U7" s="820"/>
      <c r="V7" s="820"/>
      <c r="W7" s="820"/>
      <c r="X7" s="821"/>
      <c r="Y7" s="377" t="s">
        <v>305</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6" t="s">
        <v>208</v>
      </c>
      <c r="B8" s="817"/>
      <c r="C8" s="817"/>
      <c r="D8" s="817"/>
      <c r="E8" s="817"/>
      <c r="F8" s="818"/>
      <c r="G8" s="203" t="str">
        <f>入力規則等!A27</f>
        <v>地球温暖化対策</v>
      </c>
      <c r="H8" s="204"/>
      <c r="I8" s="204"/>
      <c r="J8" s="204"/>
      <c r="K8" s="204"/>
      <c r="L8" s="204"/>
      <c r="M8" s="204"/>
      <c r="N8" s="204"/>
      <c r="O8" s="204"/>
      <c r="P8" s="204"/>
      <c r="Q8" s="204"/>
      <c r="R8" s="204"/>
      <c r="S8" s="204"/>
      <c r="T8" s="204"/>
      <c r="U8" s="204"/>
      <c r="V8" s="204"/>
      <c r="W8" s="204"/>
      <c r="X8" s="205"/>
      <c r="Y8" s="561" t="s">
        <v>209</v>
      </c>
      <c r="Z8" s="562"/>
      <c r="AA8" s="562"/>
      <c r="AB8" s="562"/>
      <c r="AC8" s="562"/>
      <c r="AD8" s="563"/>
      <c r="AE8" s="732" t="str">
        <f>入力規則等!K13</f>
        <v>エネルギー対策</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64" t="s">
        <v>635</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4" t="s">
        <v>29</v>
      </c>
      <c r="B10" s="735"/>
      <c r="C10" s="735"/>
      <c r="D10" s="735"/>
      <c r="E10" s="735"/>
      <c r="F10" s="735"/>
      <c r="G10" s="667" t="s">
        <v>636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v>200</v>
      </c>
      <c r="Q13" s="149"/>
      <c r="R13" s="149"/>
      <c r="S13" s="149"/>
      <c r="T13" s="149"/>
      <c r="U13" s="149"/>
      <c r="V13" s="150"/>
      <c r="W13" s="148">
        <v>200</v>
      </c>
      <c r="X13" s="149"/>
      <c r="Y13" s="149"/>
      <c r="Z13" s="149"/>
      <c r="AA13" s="149"/>
      <c r="AB13" s="149"/>
      <c r="AC13" s="150"/>
      <c r="AD13" s="148">
        <v>200</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39"/>
      <c r="H14" s="740"/>
      <c r="I14" s="567" t="s">
        <v>8</v>
      </c>
      <c r="J14" s="621"/>
      <c r="K14" s="621"/>
      <c r="L14" s="621"/>
      <c r="M14" s="621"/>
      <c r="N14" s="621"/>
      <c r="O14" s="622"/>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659</v>
      </c>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7" t="s">
        <v>50</v>
      </c>
      <c r="J15" s="568"/>
      <c r="K15" s="568"/>
      <c r="L15" s="568"/>
      <c r="M15" s="568"/>
      <c r="N15" s="568"/>
      <c r="O15" s="569"/>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659</v>
      </c>
      <c r="AL15" s="149"/>
      <c r="AM15" s="149"/>
      <c r="AN15" s="149"/>
      <c r="AO15" s="149"/>
      <c r="AP15" s="149"/>
      <c r="AQ15" s="150"/>
      <c r="AR15" s="148" t="s">
        <v>718</v>
      </c>
      <c r="AS15" s="149"/>
      <c r="AT15" s="149"/>
      <c r="AU15" s="149"/>
      <c r="AV15" s="149"/>
      <c r="AW15" s="149"/>
      <c r="AX15" s="620"/>
    </row>
    <row r="16" spans="1:50" ht="21" customHeight="1" x14ac:dyDescent="0.15">
      <c r="A16" s="105"/>
      <c r="B16" s="106"/>
      <c r="C16" s="106"/>
      <c r="D16" s="106"/>
      <c r="E16" s="106"/>
      <c r="F16" s="107"/>
      <c r="G16" s="739"/>
      <c r="H16" s="740"/>
      <c r="I16" s="567" t="s">
        <v>51</v>
      </c>
      <c r="J16" s="568"/>
      <c r="K16" s="568"/>
      <c r="L16" s="568"/>
      <c r="M16" s="568"/>
      <c r="N16" s="568"/>
      <c r="O16" s="569"/>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659</v>
      </c>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7" t="s">
        <v>49</v>
      </c>
      <c r="J17" s="621"/>
      <c r="K17" s="621"/>
      <c r="L17" s="621"/>
      <c r="M17" s="621"/>
      <c r="N17" s="621"/>
      <c r="O17" s="622"/>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1"/>
      <c r="H18" s="742"/>
      <c r="I18" s="729" t="s">
        <v>20</v>
      </c>
      <c r="J18" s="730"/>
      <c r="K18" s="730"/>
      <c r="L18" s="730"/>
      <c r="M18" s="730"/>
      <c r="N18" s="730"/>
      <c r="O18" s="731"/>
      <c r="P18" s="154">
        <f>SUM(P13:V17)</f>
        <v>200</v>
      </c>
      <c r="Q18" s="155"/>
      <c r="R18" s="155"/>
      <c r="S18" s="155"/>
      <c r="T18" s="155"/>
      <c r="U18" s="155"/>
      <c r="V18" s="156"/>
      <c r="W18" s="154">
        <f>SUM(W13:AC17)</f>
        <v>200</v>
      </c>
      <c r="X18" s="155"/>
      <c r="Y18" s="155"/>
      <c r="Z18" s="155"/>
      <c r="AA18" s="155"/>
      <c r="AB18" s="155"/>
      <c r="AC18" s="156"/>
      <c r="AD18" s="154">
        <f>SUM(AD13:AJ17)</f>
        <v>200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9"/>
    </row>
    <row r="19" spans="1:50" ht="24.75" customHeight="1" x14ac:dyDescent="0.15">
      <c r="A19" s="105"/>
      <c r="B19" s="106"/>
      <c r="C19" s="106"/>
      <c r="D19" s="106"/>
      <c r="E19" s="106"/>
      <c r="F19" s="107"/>
      <c r="G19" s="527" t="s">
        <v>9</v>
      </c>
      <c r="H19" s="528"/>
      <c r="I19" s="528"/>
      <c r="J19" s="528"/>
      <c r="K19" s="528"/>
      <c r="L19" s="528"/>
      <c r="M19" s="528"/>
      <c r="N19" s="528"/>
      <c r="O19" s="528"/>
      <c r="P19" s="148">
        <v>181</v>
      </c>
      <c r="Q19" s="149"/>
      <c r="R19" s="149"/>
      <c r="S19" s="149"/>
      <c r="T19" s="149"/>
      <c r="U19" s="149"/>
      <c r="V19" s="150"/>
      <c r="W19" s="148">
        <v>200</v>
      </c>
      <c r="X19" s="149"/>
      <c r="Y19" s="149"/>
      <c r="Z19" s="149"/>
      <c r="AA19" s="149"/>
      <c r="AB19" s="149"/>
      <c r="AC19" s="150"/>
      <c r="AD19" s="148">
        <v>200</v>
      </c>
      <c r="AE19" s="149"/>
      <c r="AF19" s="149"/>
      <c r="AG19" s="149"/>
      <c r="AH19" s="149"/>
      <c r="AI19" s="149"/>
      <c r="AJ19" s="150"/>
      <c r="AK19" s="478"/>
      <c r="AL19" s="478"/>
      <c r="AM19" s="478"/>
      <c r="AN19" s="478"/>
      <c r="AO19" s="478"/>
      <c r="AP19" s="478"/>
      <c r="AQ19" s="478"/>
      <c r="AR19" s="478"/>
      <c r="AS19" s="478"/>
      <c r="AT19" s="478"/>
      <c r="AU19" s="478"/>
      <c r="AV19" s="478"/>
      <c r="AW19" s="478"/>
      <c r="AX19" s="530"/>
    </row>
    <row r="20" spans="1:50" ht="24.75" customHeight="1" x14ac:dyDescent="0.15">
      <c r="A20" s="105"/>
      <c r="B20" s="106"/>
      <c r="C20" s="106"/>
      <c r="D20" s="106"/>
      <c r="E20" s="106"/>
      <c r="F20" s="107"/>
      <c r="G20" s="527" t="s">
        <v>10</v>
      </c>
      <c r="H20" s="528"/>
      <c r="I20" s="528"/>
      <c r="J20" s="528"/>
      <c r="K20" s="528"/>
      <c r="L20" s="528"/>
      <c r="M20" s="528"/>
      <c r="N20" s="528"/>
      <c r="O20" s="528"/>
      <c r="P20" s="531">
        <f>IF(P18=0, "-", SUM(P19)/P18)</f>
        <v>0.90500000000000003</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08"/>
      <c r="B21" s="109"/>
      <c r="C21" s="109"/>
      <c r="D21" s="109"/>
      <c r="E21" s="109"/>
      <c r="F21" s="110"/>
      <c r="G21" s="914" t="s">
        <v>274</v>
      </c>
      <c r="H21" s="915"/>
      <c r="I21" s="915"/>
      <c r="J21" s="915"/>
      <c r="K21" s="915"/>
      <c r="L21" s="915"/>
      <c r="M21" s="915"/>
      <c r="N21" s="915"/>
      <c r="O21" s="915"/>
      <c r="P21" s="531">
        <f>IF(P19=0, "-", SUM(P19)/SUM(P13,P14))</f>
        <v>0.90500000000000003</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23" t="s">
        <v>623</v>
      </c>
      <c r="B22" s="124"/>
      <c r="C22" s="124"/>
      <c r="D22" s="124"/>
      <c r="E22" s="124"/>
      <c r="F22" s="125"/>
      <c r="G22" s="114" t="s">
        <v>254</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0.75" customHeight="1" x14ac:dyDescent="0.15">
      <c r="A23" s="126"/>
      <c r="B23" s="127"/>
      <c r="C23" s="127"/>
      <c r="D23" s="127"/>
      <c r="E23" s="127"/>
      <c r="F23" s="128"/>
      <c r="G23" s="117" t="s">
        <v>638</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1" t="s">
        <v>270</v>
      </c>
      <c r="B30" s="502"/>
      <c r="C30" s="502"/>
      <c r="D30" s="502"/>
      <c r="E30" s="502"/>
      <c r="F30" s="503"/>
      <c r="G30" s="642" t="s">
        <v>145</v>
      </c>
      <c r="H30" s="372"/>
      <c r="I30" s="372"/>
      <c r="J30" s="372"/>
      <c r="K30" s="372"/>
      <c r="L30" s="372"/>
      <c r="M30" s="372"/>
      <c r="N30" s="372"/>
      <c r="O30" s="571"/>
      <c r="P30" s="570" t="s">
        <v>58</v>
      </c>
      <c r="Q30" s="372"/>
      <c r="R30" s="372"/>
      <c r="S30" s="372"/>
      <c r="T30" s="372"/>
      <c r="U30" s="372"/>
      <c r="V30" s="372"/>
      <c r="W30" s="372"/>
      <c r="X30" s="571"/>
      <c r="Y30" s="457"/>
      <c r="Z30" s="458"/>
      <c r="AA30" s="459"/>
      <c r="AB30" s="367" t="s">
        <v>11</v>
      </c>
      <c r="AC30" s="368"/>
      <c r="AD30" s="369"/>
      <c r="AE30" s="367" t="s">
        <v>306</v>
      </c>
      <c r="AF30" s="368"/>
      <c r="AG30" s="368"/>
      <c r="AH30" s="369"/>
      <c r="AI30" s="370" t="s">
        <v>328</v>
      </c>
      <c r="AJ30" s="370"/>
      <c r="AK30" s="370"/>
      <c r="AL30" s="367"/>
      <c r="AM30" s="370" t="s">
        <v>425</v>
      </c>
      <c r="AN30" s="370"/>
      <c r="AO30" s="370"/>
      <c r="AP30" s="367"/>
      <c r="AQ30" s="633" t="s">
        <v>184</v>
      </c>
      <c r="AR30" s="634"/>
      <c r="AS30" s="634"/>
      <c r="AT30" s="635"/>
      <c r="AU30" s="372" t="s">
        <v>133</v>
      </c>
      <c r="AV30" s="372"/>
      <c r="AW30" s="372"/>
      <c r="AX30" s="373"/>
    </row>
    <row r="31" spans="1:50" ht="18.75" customHeight="1" x14ac:dyDescent="0.15">
      <c r="A31" s="504"/>
      <c r="B31" s="505"/>
      <c r="C31" s="505"/>
      <c r="D31" s="505"/>
      <c r="E31" s="505"/>
      <c r="F31" s="506"/>
      <c r="G31" s="559"/>
      <c r="H31" s="360"/>
      <c r="I31" s="360"/>
      <c r="J31" s="360"/>
      <c r="K31" s="360"/>
      <c r="L31" s="360"/>
      <c r="M31" s="360"/>
      <c r="N31" s="360"/>
      <c r="O31" s="560"/>
      <c r="P31" s="572"/>
      <c r="Q31" s="360"/>
      <c r="R31" s="360"/>
      <c r="S31" s="360"/>
      <c r="T31" s="360"/>
      <c r="U31" s="360"/>
      <c r="V31" s="360"/>
      <c r="W31" s="360"/>
      <c r="X31" s="560"/>
      <c r="Y31" s="460"/>
      <c r="Z31" s="461"/>
      <c r="AA31" s="462"/>
      <c r="AB31" s="317"/>
      <c r="AC31" s="318"/>
      <c r="AD31" s="319"/>
      <c r="AE31" s="317"/>
      <c r="AF31" s="318"/>
      <c r="AG31" s="318"/>
      <c r="AH31" s="319"/>
      <c r="AI31" s="371"/>
      <c r="AJ31" s="371"/>
      <c r="AK31" s="371"/>
      <c r="AL31" s="317"/>
      <c r="AM31" s="371"/>
      <c r="AN31" s="371"/>
      <c r="AO31" s="371"/>
      <c r="AP31" s="317"/>
      <c r="AQ31" s="216">
        <v>4</v>
      </c>
      <c r="AR31" s="163"/>
      <c r="AS31" s="164" t="s">
        <v>185</v>
      </c>
      <c r="AT31" s="187"/>
      <c r="AU31" s="256">
        <v>12</v>
      </c>
      <c r="AV31" s="256"/>
      <c r="AW31" s="360" t="s">
        <v>175</v>
      </c>
      <c r="AX31" s="361"/>
    </row>
    <row r="32" spans="1:50" ht="23.25" customHeight="1" x14ac:dyDescent="0.15">
      <c r="A32" s="507"/>
      <c r="B32" s="505"/>
      <c r="C32" s="505"/>
      <c r="D32" s="505"/>
      <c r="E32" s="505"/>
      <c r="F32" s="506"/>
      <c r="G32" s="532" t="s">
        <v>709</v>
      </c>
      <c r="H32" s="533"/>
      <c r="I32" s="533"/>
      <c r="J32" s="533"/>
      <c r="K32" s="533"/>
      <c r="L32" s="533"/>
      <c r="M32" s="533"/>
      <c r="N32" s="533"/>
      <c r="O32" s="534"/>
      <c r="P32" s="176" t="s">
        <v>639</v>
      </c>
      <c r="Q32" s="176"/>
      <c r="R32" s="176"/>
      <c r="S32" s="176"/>
      <c r="T32" s="176"/>
      <c r="U32" s="176"/>
      <c r="V32" s="176"/>
      <c r="W32" s="176"/>
      <c r="X32" s="218"/>
      <c r="Y32" s="324" t="s">
        <v>12</v>
      </c>
      <c r="Z32" s="541"/>
      <c r="AA32" s="542"/>
      <c r="AB32" s="543" t="s">
        <v>640</v>
      </c>
      <c r="AC32" s="543"/>
      <c r="AD32" s="543"/>
      <c r="AE32" s="348" t="s">
        <v>637</v>
      </c>
      <c r="AF32" s="349"/>
      <c r="AG32" s="349"/>
      <c r="AH32" s="349"/>
      <c r="AI32" s="348" t="s">
        <v>637</v>
      </c>
      <c r="AJ32" s="349"/>
      <c r="AK32" s="349"/>
      <c r="AL32" s="349"/>
      <c r="AM32" s="348" t="s">
        <v>659</v>
      </c>
      <c r="AN32" s="349"/>
      <c r="AO32" s="349"/>
      <c r="AP32" s="349"/>
      <c r="AQ32" s="151" t="s">
        <v>637</v>
      </c>
      <c r="AR32" s="152"/>
      <c r="AS32" s="152"/>
      <c r="AT32" s="153"/>
      <c r="AU32" s="349" t="s">
        <v>637</v>
      </c>
      <c r="AV32" s="349"/>
      <c r="AW32" s="349"/>
      <c r="AX32" s="350"/>
    </row>
    <row r="33" spans="1:51" ht="23.25" customHeight="1" x14ac:dyDescent="0.15">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88" t="s">
        <v>53</v>
      </c>
      <c r="Z33" s="283"/>
      <c r="AA33" s="284"/>
      <c r="AB33" s="514" t="s">
        <v>640</v>
      </c>
      <c r="AC33" s="514"/>
      <c r="AD33" s="514"/>
      <c r="AE33" s="348" t="s">
        <v>637</v>
      </c>
      <c r="AF33" s="349"/>
      <c r="AG33" s="349"/>
      <c r="AH33" s="349"/>
      <c r="AI33" s="348" t="s">
        <v>637</v>
      </c>
      <c r="AJ33" s="349"/>
      <c r="AK33" s="349"/>
      <c r="AL33" s="349"/>
      <c r="AM33" s="348" t="s">
        <v>659</v>
      </c>
      <c r="AN33" s="349"/>
      <c r="AO33" s="349"/>
      <c r="AP33" s="349"/>
      <c r="AQ33" s="151" t="s">
        <v>637</v>
      </c>
      <c r="AR33" s="152"/>
      <c r="AS33" s="152"/>
      <c r="AT33" s="153"/>
      <c r="AU33" s="349">
        <f>SUM(1555287,1055808)</f>
        <v>2611095</v>
      </c>
      <c r="AV33" s="349"/>
      <c r="AW33" s="349"/>
      <c r="AX33" s="350"/>
    </row>
    <row r="34" spans="1:51" ht="23.25" customHeight="1" x14ac:dyDescent="0.15">
      <c r="A34" s="507"/>
      <c r="B34" s="505"/>
      <c r="C34" s="505"/>
      <c r="D34" s="505"/>
      <c r="E34" s="505"/>
      <c r="F34" s="506"/>
      <c r="G34" s="538"/>
      <c r="H34" s="539"/>
      <c r="I34" s="539"/>
      <c r="J34" s="539"/>
      <c r="K34" s="539"/>
      <c r="L34" s="539"/>
      <c r="M34" s="539"/>
      <c r="N34" s="539"/>
      <c r="O34" s="540"/>
      <c r="P34" s="179"/>
      <c r="Q34" s="179"/>
      <c r="R34" s="179"/>
      <c r="S34" s="179"/>
      <c r="T34" s="179"/>
      <c r="U34" s="179"/>
      <c r="V34" s="179"/>
      <c r="W34" s="179"/>
      <c r="X34" s="223"/>
      <c r="Y34" s="288" t="s">
        <v>13</v>
      </c>
      <c r="Z34" s="283"/>
      <c r="AA34" s="284"/>
      <c r="AB34" s="489" t="s">
        <v>176</v>
      </c>
      <c r="AC34" s="489"/>
      <c r="AD34" s="489"/>
      <c r="AE34" s="348" t="s">
        <v>637</v>
      </c>
      <c r="AF34" s="349"/>
      <c r="AG34" s="349"/>
      <c r="AH34" s="349"/>
      <c r="AI34" s="348" t="s">
        <v>637</v>
      </c>
      <c r="AJ34" s="349"/>
      <c r="AK34" s="349"/>
      <c r="AL34" s="349"/>
      <c r="AM34" s="348" t="s">
        <v>660</v>
      </c>
      <c r="AN34" s="349"/>
      <c r="AO34" s="349"/>
      <c r="AP34" s="349"/>
      <c r="AQ34" s="151" t="s">
        <v>637</v>
      </c>
      <c r="AR34" s="152"/>
      <c r="AS34" s="152"/>
      <c r="AT34" s="153"/>
      <c r="AU34" s="349" t="s">
        <v>637</v>
      </c>
      <c r="AV34" s="349"/>
      <c r="AW34" s="349"/>
      <c r="AX34" s="350"/>
    </row>
    <row r="35" spans="1:51" ht="23.25" customHeight="1" x14ac:dyDescent="0.15">
      <c r="A35" s="887" t="s">
        <v>297</v>
      </c>
      <c r="B35" s="888"/>
      <c r="C35" s="888"/>
      <c r="D35" s="888"/>
      <c r="E35" s="888"/>
      <c r="F35" s="889"/>
      <c r="G35" s="893" t="s">
        <v>641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6" t="s">
        <v>270</v>
      </c>
      <c r="B37" s="637"/>
      <c r="C37" s="637"/>
      <c r="D37" s="637"/>
      <c r="E37" s="637"/>
      <c r="F37" s="638"/>
      <c r="G37" s="557" t="s">
        <v>145</v>
      </c>
      <c r="H37" s="362"/>
      <c r="I37" s="362"/>
      <c r="J37" s="362"/>
      <c r="K37" s="362"/>
      <c r="L37" s="362"/>
      <c r="M37" s="362"/>
      <c r="N37" s="362"/>
      <c r="O37" s="558"/>
      <c r="P37" s="623" t="s">
        <v>58</v>
      </c>
      <c r="Q37" s="362"/>
      <c r="R37" s="362"/>
      <c r="S37" s="362"/>
      <c r="T37" s="362"/>
      <c r="U37" s="362"/>
      <c r="V37" s="362"/>
      <c r="W37" s="362"/>
      <c r="X37" s="558"/>
      <c r="Y37" s="624"/>
      <c r="Z37" s="625"/>
      <c r="AA37" s="626"/>
      <c r="AB37" s="627" t="s">
        <v>11</v>
      </c>
      <c r="AC37" s="628"/>
      <c r="AD37" s="629"/>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15">
      <c r="A38" s="504"/>
      <c r="B38" s="505"/>
      <c r="C38" s="505"/>
      <c r="D38" s="505"/>
      <c r="E38" s="505"/>
      <c r="F38" s="506"/>
      <c r="G38" s="559"/>
      <c r="H38" s="360"/>
      <c r="I38" s="360"/>
      <c r="J38" s="360"/>
      <c r="K38" s="360"/>
      <c r="L38" s="360"/>
      <c r="M38" s="360"/>
      <c r="N38" s="360"/>
      <c r="O38" s="560"/>
      <c r="P38" s="572"/>
      <c r="Q38" s="360"/>
      <c r="R38" s="360"/>
      <c r="S38" s="360"/>
      <c r="T38" s="360"/>
      <c r="U38" s="360"/>
      <c r="V38" s="360"/>
      <c r="W38" s="360"/>
      <c r="X38" s="560"/>
      <c r="Y38" s="460"/>
      <c r="Z38" s="461"/>
      <c r="AA38" s="46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6"/>
      <c r="Q39" s="176"/>
      <c r="R39" s="176"/>
      <c r="S39" s="176"/>
      <c r="T39" s="176"/>
      <c r="U39" s="176"/>
      <c r="V39" s="176"/>
      <c r="W39" s="176"/>
      <c r="X39" s="218"/>
      <c r="Y39" s="324" t="s">
        <v>12</v>
      </c>
      <c r="Z39" s="541"/>
      <c r="AA39" s="542"/>
      <c r="AB39" s="543"/>
      <c r="AC39" s="543"/>
      <c r="AD39" s="54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88" t="s">
        <v>53</v>
      </c>
      <c r="Z40" s="283"/>
      <c r="AA40" s="284"/>
      <c r="AB40" s="514"/>
      <c r="AC40" s="514"/>
      <c r="AD40" s="51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9"/>
      <c r="B41" s="640"/>
      <c r="C41" s="640"/>
      <c r="D41" s="640"/>
      <c r="E41" s="640"/>
      <c r="F41" s="641"/>
      <c r="G41" s="538"/>
      <c r="H41" s="539"/>
      <c r="I41" s="539"/>
      <c r="J41" s="539"/>
      <c r="K41" s="539"/>
      <c r="L41" s="539"/>
      <c r="M41" s="539"/>
      <c r="N41" s="539"/>
      <c r="O41" s="540"/>
      <c r="P41" s="179"/>
      <c r="Q41" s="179"/>
      <c r="R41" s="179"/>
      <c r="S41" s="179"/>
      <c r="T41" s="179"/>
      <c r="U41" s="179"/>
      <c r="V41" s="179"/>
      <c r="W41" s="179"/>
      <c r="X41" s="223"/>
      <c r="Y41" s="288" t="s">
        <v>13</v>
      </c>
      <c r="Z41" s="283"/>
      <c r="AA41" s="284"/>
      <c r="AB41" s="489" t="s">
        <v>176</v>
      </c>
      <c r="AC41" s="489"/>
      <c r="AD41" s="48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7" t="s">
        <v>297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6" t="s">
        <v>270</v>
      </c>
      <c r="B44" s="637"/>
      <c r="C44" s="637"/>
      <c r="D44" s="637"/>
      <c r="E44" s="637"/>
      <c r="F44" s="638"/>
      <c r="G44" s="557" t="s">
        <v>145</v>
      </c>
      <c r="H44" s="362"/>
      <c r="I44" s="362"/>
      <c r="J44" s="362"/>
      <c r="K44" s="362"/>
      <c r="L44" s="362"/>
      <c r="M44" s="362"/>
      <c r="N44" s="362"/>
      <c r="O44" s="558"/>
      <c r="P44" s="623" t="s">
        <v>58</v>
      </c>
      <c r="Q44" s="362"/>
      <c r="R44" s="362"/>
      <c r="S44" s="362"/>
      <c r="T44" s="362"/>
      <c r="U44" s="362"/>
      <c r="V44" s="362"/>
      <c r="W44" s="362"/>
      <c r="X44" s="558"/>
      <c r="Y44" s="624"/>
      <c r="Z44" s="625"/>
      <c r="AA44" s="626"/>
      <c r="AB44" s="627" t="s">
        <v>11</v>
      </c>
      <c r="AC44" s="628"/>
      <c r="AD44" s="629"/>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15">
      <c r="A45" s="504"/>
      <c r="B45" s="505"/>
      <c r="C45" s="505"/>
      <c r="D45" s="505"/>
      <c r="E45" s="505"/>
      <c r="F45" s="506"/>
      <c r="G45" s="559"/>
      <c r="H45" s="360"/>
      <c r="I45" s="360"/>
      <c r="J45" s="360"/>
      <c r="K45" s="360"/>
      <c r="L45" s="360"/>
      <c r="M45" s="360"/>
      <c r="N45" s="360"/>
      <c r="O45" s="560"/>
      <c r="P45" s="572"/>
      <c r="Q45" s="360"/>
      <c r="R45" s="360"/>
      <c r="S45" s="360"/>
      <c r="T45" s="360"/>
      <c r="U45" s="360"/>
      <c r="V45" s="360"/>
      <c r="W45" s="360"/>
      <c r="X45" s="560"/>
      <c r="Y45" s="460"/>
      <c r="Z45" s="461"/>
      <c r="AA45" s="46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6"/>
      <c r="Q46" s="176"/>
      <c r="R46" s="176"/>
      <c r="S46" s="176"/>
      <c r="T46" s="176"/>
      <c r="U46" s="176"/>
      <c r="V46" s="176"/>
      <c r="W46" s="176"/>
      <c r="X46" s="218"/>
      <c r="Y46" s="324" t="s">
        <v>12</v>
      </c>
      <c r="Z46" s="541"/>
      <c r="AA46" s="542"/>
      <c r="AB46" s="543"/>
      <c r="AC46" s="543"/>
      <c r="AD46" s="54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88" t="s">
        <v>53</v>
      </c>
      <c r="Z47" s="283"/>
      <c r="AA47" s="284"/>
      <c r="AB47" s="514"/>
      <c r="AC47" s="514"/>
      <c r="AD47" s="51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9"/>
      <c r="B48" s="640"/>
      <c r="C48" s="640"/>
      <c r="D48" s="640"/>
      <c r="E48" s="640"/>
      <c r="F48" s="641"/>
      <c r="G48" s="538"/>
      <c r="H48" s="539"/>
      <c r="I48" s="539"/>
      <c r="J48" s="539"/>
      <c r="K48" s="539"/>
      <c r="L48" s="539"/>
      <c r="M48" s="539"/>
      <c r="N48" s="539"/>
      <c r="O48" s="540"/>
      <c r="P48" s="179"/>
      <c r="Q48" s="179"/>
      <c r="R48" s="179"/>
      <c r="S48" s="179"/>
      <c r="T48" s="179"/>
      <c r="U48" s="179"/>
      <c r="V48" s="179"/>
      <c r="W48" s="179"/>
      <c r="X48" s="223"/>
      <c r="Y48" s="288" t="s">
        <v>13</v>
      </c>
      <c r="Z48" s="283"/>
      <c r="AA48" s="284"/>
      <c r="AB48" s="489" t="s">
        <v>176</v>
      </c>
      <c r="AC48" s="489"/>
      <c r="AD48" s="48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7" t="s">
        <v>297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04" t="s">
        <v>270</v>
      </c>
      <c r="B51" s="505"/>
      <c r="C51" s="505"/>
      <c r="D51" s="505"/>
      <c r="E51" s="505"/>
      <c r="F51" s="506"/>
      <c r="G51" s="557" t="s">
        <v>145</v>
      </c>
      <c r="H51" s="362"/>
      <c r="I51" s="362"/>
      <c r="J51" s="362"/>
      <c r="K51" s="362"/>
      <c r="L51" s="362"/>
      <c r="M51" s="362"/>
      <c r="N51" s="362"/>
      <c r="O51" s="558"/>
      <c r="P51" s="623" t="s">
        <v>58</v>
      </c>
      <c r="Q51" s="362"/>
      <c r="R51" s="362"/>
      <c r="S51" s="362"/>
      <c r="T51" s="362"/>
      <c r="U51" s="362"/>
      <c r="V51" s="362"/>
      <c r="W51" s="362"/>
      <c r="X51" s="558"/>
      <c r="Y51" s="624"/>
      <c r="Z51" s="625"/>
      <c r="AA51" s="626"/>
      <c r="AB51" s="627" t="s">
        <v>11</v>
      </c>
      <c r="AC51" s="628"/>
      <c r="AD51" s="629"/>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15">
      <c r="A52" s="504"/>
      <c r="B52" s="505"/>
      <c r="C52" s="505"/>
      <c r="D52" s="505"/>
      <c r="E52" s="505"/>
      <c r="F52" s="506"/>
      <c r="G52" s="559"/>
      <c r="H52" s="360"/>
      <c r="I52" s="360"/>
      <c r="J52" s="360"/>
      <c r="K52" s="360"/>
      <c r="L52" s="360"/>
      <c r="M52" s="360"/>
      <c r="N52" s="360"/>
      <c r="O52" s="560"/>
      <c r="P52" s="572"/>
      <c r="Q52" s="360"/>
      <c r="R52" s="360"/>
      <c r="S52" s="360"/>
      <c r="T52" s="360"/>
      <c r="U52" s="360"/>
      <c r="V52" s="360"/>
      <c r="W52" s="360"/>
      <c r="X52" s="560"/>
      <c r="Y52" s="460"/>
      <c r="Z52" s="461"/>
      <c r="AA52" s="46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6"/>
      <c r="Q53" s="176"/>
      <c r="R53" s="176"/>
      <c r="S53" s="176"/>
      <c r="T53" s="176"/>
      <c r="U53" s="176"/>
      <c r="V53" s="176"/>
      <c r="W53" s="176"/>
      <c r="X53" s="218"/>
      <c r="Y53" s="324" t="s">
        <v>12</v>
      </c>
      <c r="Z53" s="541"/>
      <c r="AA53" s="542"/>
      <c r="AB53" s="543"/>
      <c r="AC53" s="543"/>
      <c r="AD53" s="54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88" t="s">
        <v>53</v>
      </c>
      <c r="Z54" s="283"/>
      <c r="AA54" s="284"/>
      <c r="AB54" s="514"/>
      <c r="AC54" s="514"/>
      <c r="AD54" s="51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9"/>
      <c r="B55" s="640"/>
      <c r="C55" s="640"/>
      <c r="D55" s="640"/>
      <c r="E55" s="640"/>
      <c r="F55" s="641"/>
      <c r="G55" s="538"/>
      <c r="H55" s="539"/>
      <c r="I55" s="539"/>
      <c r="J55" s="539"/>
      <c r="K55" s="539"/>
      <c r="L55" s="539"/>
      <c r="M55" s="539"/>
      <c r="N55" s="539"/>
      <c r="O55" s="540"/>
      <c r="P55" s="179"/>
      <c r="Q55" s="179"/>
      <c r="R55" s="179"/>
      <c r="S55" s="179"/>
      <c r="T55" s="179"/>
      <c r="U55" s="179"/>
      <c r="V55" s="179"/>
      <c r="W55" s="179"/>
      <c r="X55" s="223"/>
      <c r="Y55" s="288" t="s">
        <v>13</v>
      </c>
      <c r="Z55" s="283"/>
      <c r="AA55" s="284"/>
      <c r="AB55" s="453" t="s">
        <v>14</v>
      </c>
      <c r="AC55" s="453"/>
      <c r="AD55" s="45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7" t="s">
        <v>297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04" t="s">
        <v>270</v>
      </c>
      <c r="B58" s="505"/>
      <c r="C58" s="505"/>
      <c r="D58" s="505"/>
      <c r="E58" s="505"/>
      <c r="F58" s="506"/>
      <c r="G58" s="557" t="s">
        <v>145</v>
      </c>
      <c r="H58" s="362"/>
      <c r="I58" s="362"/>
      <c r="J58" s="362"/>
      <c r="K58" s="362"/>
      <c r="L58" s="362"/>
      <c r="M58" s="362"/>
      <c r="N58" s="362"/>
      <c r="O58" s="558"/>
      <c r="P58" s="623" t="s">
        <v>58</v>
      </c>
      <c r="Q58" s="362"/>
      <c r="R58" s="362"/>
      <c r="S58" s="362"/>
      <c r="T58" s="362"/>
      <c r="U58" s="362"/>
      <c r="V58" s="362"/>
      <c r="W58" s="362"/>
      <c r="X58" s="558"/>
      <c r="Y58" s="624"/>
      <c r="Z58" s="625"/>
      <c r="AA58" s="626"/>
      <c r="AB58" s="627" t="s">
        <v>11</v>
      </c>
      <c r="AC58" s="628"/>
      <c r="AD58" s="629"/>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15">
      <c r="A59" s="504"/>
      <c r="B59" s="505"/>
      <c r="C59" s="505"/>
      <c r="D59" s="505"/>
      <c r="E59" s="505"/>
      <c r="F59" s="506"/>
      <c r="G59" s="559"/>
      <c r="H59" s="360"/>
      <c r="I59" s="360"/>
      <c r="J59" s="360"/>
      <c r="K59" s="360"/>
      <c r="L59" s="360"/>
      <c r="M59" s="360"/>
      <c r="N59" s="360"/>
      <c r="O59" s="560"/>
      <c r="P59" s="572"/>
      <c r="Q59" s="360"/>
      <c r="R59" s="360"/>
      <c r="S59" s="360"/>
      <c r="T59" s="360"/>
      <c r="U59" s="360"/>
      <c r="V59" s="360"/>
      <c r="W59" s="360"/>
      <c r="X59" s="560"/>
      <c r="Y59" s="460"/>
      <c r="Z59" s="461"/>
      <c r="AA59" s="46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6"/>
      <c r="Q60" s="176"/>
      <c r="R60" s="176"/>
      <c r="S60" s="176"/>
      <c r="T60" s="176"/>
      <c r="U60" s="176"/>
      <c r="V60" s="176"/>
      <c r="W60" s="176"/>
      <c r="X60" s="218"/>
      <c r="Y60" s="324" t="s">
        <v>12</v>
      </c>
      <c r="Z60" s="541"/>
      <c r="AA60" s="542"/>
      <c r="AB60" s="543"/>
      <c r="AC60" s="543"/>
      <c r="AD60" s="54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88" t="s">
        <v>53</v>
      </c>
      <c r="Z61" s="283"/>
      <c r="AA61" s="284"/>
      <c r="AB61" s="514"/>
      <c r="AC61" s="514"/>
      <c r="AD61" s="51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79"/>
      <c r="Q62" s="179"/>
      <c r="R62" s="179"/>
      <c r="S62" s="179"/>
      <c r="T62" s="179"/>
      <c r="U62" s="179"/>
      <c r="V62" s="179"/>
      <c r="W62" s="179"/>
      <c r="X62" s="223"/>
      <c r="Y62" s="288" t="s">
        <v>13</v>
      </c>
      <c r="Z62" s="283"/>
      <c r="AA62" s="284"/>
      <c r="AB62" s="489" t="s">
        <v>14</v>
      </c>
      <c r="AC62" s="489"/>
      <c r="AD62" s="48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7" t="s">
        <v>297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customHeight="1" x14ac:dyDescent="0.15">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0" t="s">
        <v>306</v>
      </c>
      <c r="AF65" s="320"/>
      <c r="AG65" s="320"/>
      <c r="AH65" s="320"/>
      <c r="AI65" s="320" t="s">
        <v>328</v>
      </c>
      <c r="AJ65" s="320"/>
      <c r="AK65" s="320"/>
      <c r="AL65" s="320"/>
      <c r="AM65" s="320" t="s">
        <v>425</v>
      </c>
      <c r="AN65" s="320"/>
      <c r="AO65" s="320"/>
      <c r="AP65" s="320"/>
      <c r="AQ65" s="200" t="s">
        <v>184</v>
      </c>
      <c r="AR65" s="184"/>
      <c r="AS65" s="184"/>
      <c r="AT65" s="185"/>
      <c r="AU65" s="966" t="s">
        <v>133</v>
      </c>
      <c r="AV65" s="966"/>
      <c r="AW65" s="966"/>
      <c r="AX65" s="967"/>
      <c r="AY65">
        <f>COUNTA($H$67)</f>
        <v>1</v>
      </c>
    </row>
    <row r="66" spans="1:51"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0"/>
      <c r="AF66" s="320"/>
      <c r="AG66" s="320"/>
      <c r="AH66" s="320"/>
      <c r="AI66" s="320"/>
      <c r="AJ66" s="320"/>
      <c r="AK66" s="320"/>
      <c r="AL66" s="320"/>
      <c r="AM66" s="320"/>
      <c r="AN66" s="320"/>
      <c r="AO66" s="320"/>
      <c r="AP66" s="320"/>
      <c r="AQ66" s="216">
        <v>4</v>
      </c>
      <c r="AR66" s="163"/>
      <c r="AS66" s="164" t="s">
        <v>185</v>
      </c>
      <c r="AT66" s="187"/>
      <c r="AU66" s="256">
        <v>12</v>
      </c>
      <c r="AV66" s="256"/>
      <c r="AW66" s="855" t="s">
        <v>269</v>
      </c>
      <c r="AX66" s="968"/>
      <c r="AY66">
        <f>$AY$65</f>
        <v>1</v>
      </c>
    </row>
    <row r="67" spans="1:51" ht="43.5" customHeight="1" x14ac:dyDescent="0.15">
      <c r="A67" s="841"/>
      <c r="B67" s="842"/>
      <c r="C67" s="842"/>
      <c r="D67" s="842"/>
      <c r="E67" s="842"/>
      <c r="F67" s="843"/>
      <c r="G67" s="969" t="s">
        <v>186</v>
      </c>
      <c r="H67" s="952" t="s">
        <v>710</v>
      </c>
      <c r="I67" s="953"/>
      <c r="J67" s="953"/>
      <c r="K67" s="953"/>
      <c r="L67" s="953"/>
      <c r="M67" s="953"/>
      <c r="N67" s="953"/>
      <c r="O67" s="954"/>
      <c r="P67" s="952" t="s">
        <v>642</v>
      </c>
      <c r="Q67" s="953"/>
      <c r="R67" s="953"/>
      <c r="S67" s="953"/>
      <c r="T67" s="953"/>
      <c r="U67" s="953"/>
      <c r="V67" s="954"/>
      <c r="W67" s="958"/>
      <c r="X67" s="959"/>
      <c r="Y67" s="939" t="s">
        <v>12</v>
      </c>
      <c r="Z67" s="939"/>
      <c r="AA67" s="940"/>
      <c r="AB67" s="941" t="s">
        <v>287</v>
      </c>
      <c r="AC67" s="941"/>
      <c r="AD67" s="941"/>
      <c r="AE67" s="348" t="s">
        <v>637</v>
      </c>
      <c r="AF67" s="349"/>
      <c r="AG67" s="349"/>
      <c r="AH67" s="349"/>
      <c r="AI67" s="348" t="s">
        <v>637</v>
      </c>
      <c r="AJ67" s="349"/>
      <c r="AK67" s="349"/>
      <c r="AL67" s="349"/>
      <c r="AM67" s="348" t="s">
        <v>659</v>
      </c>
      <c r="AN67" s="349"/>
      <c r="AO67" s="349"/>
      <c r="AP67" s="349"/>
      <c r="AQ67" s="348" t="s">
        <v>637</v>
      </c>
      <c r="AR67" s="349"/>
      <c r="AS67" s="349"/>
      <c r="AT67" s="806"/>
      <c r="AU67" s="349" t="s">
        <v>637</v>
      </c>
      <c r="AV67" s="349"/>
      <c r="AW67" s="349"/>
      <c r="AX67" s="350"/>
      <c r="AY67">
        <f t="shared" ref="AY67:AY72" si="8">$AY$65</f>
        <v>1</v>
      </c>
    </row>
    <row r="68" spans="1:51" ht="43.5"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287</v>
      </c>
      <c r="AC68" s="964"/>
      <c r="AD68" s="964"/>
      <c r="AE68" s="348" t="s">
        <v>637</v>
      </c>
      <c r="AF68" s="349"/>
      <c r="AG68" s="349"/>
      <c r="AH68" s="349"/>
      <c r="AI68" s="348" t="s">
        <v>637</v>
      </c>
      <c r="AJ68" s="349"/>
      <c r="AK68" s="349"/>
      <c r="AL68" s="349"/>
      <c r="AM68" s="348" t="s">
        <v>659</v>
      </c>
      <c r="AN68" s="349"/>
      <c r="AO68" s="349"/>
      <c r="AP68" s="349"/>
      <c r="AQ68" s="348" t="s">
        <v>637</v>
      </c>
      <c r="AR68" s="349"/>
      <c r="AS68" s="349"/>
      <c r="AT68" s="806"/>
      <c r="AU68" s="349">
        <v>19383</v>
      </c>
      <c r="AV68" s="349"/>
      <c r="AW68" s="349"/>
      <c r="AX68" s="350"/>
      <c r="AY68">
        <f t="shared" si="8"/>
        <v>1</v>
      </c>
    </row>
    <row r="69" spans="1:51" ht="43.5"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288</v>
      </c>
      <c r="AC69" s="965"/>
      <c r="AD69" s="965"/>
      <c r="AE69" s="356" t="s">
        <v>637</v>
      </c>
      <c r="AF69" s="357"/>
      <c r="AG69" s="357"/>
      <c r="AH69" s="357"/>
      <c r="AI69" s="356" t="s">
        <v>637</v>
      </c>
      <c r="AJ69" s="357"/>
      <c r="AK69" s="357"/>
      <c r="AL69" s="357"/>
      <c r="AM69" s="356" t="s">
        <v>660</v>
      </c>
      <c r="AN69" s="357"/>
      <c r="AO69" s="357"/>
      <c r="AP69" s="357"/>
      <c r="AQ69" s="348" t="s">
        <v>637</v>
      </c>
      <c r="AR69" s="349"/>
      <c r="AS69" s="349"/>
      <c r="AT69" s="806"/>
      <c r="AU69" s="349" t="s">
        <v>637</v>
      </c>
      <c r="AV69" s="349"/>
      <c r="AW69" s="349"/>
      <c r="AX69" s="350"/>
      <c r="AY69">
        <f t="shared" si="8"/>
        <v>1</v>
      </c>
    </row>
    <row r="70" spans="1:51" ht="143.25" customHeight="1" x14ac:dyDescent="0.15">
      <c r="A70" s="841" t="s">
        <v>275</v>
      </c>
      <c r="B70" s="842"/>
      <c r="C70" s="842"/>
      <c r="D70" s="842"/>
      <c r="E70" s="842"/>
      <c r="F70" s="843"/>
      <c r="G70" s="929" t="s">
        <v>187</v>
      </c>
      <c r="H70" s="930" t="s">
        <v>661</v>
      </c>
      <c r="I70" s="930"/>
      <c r="J70" s="930"/>
      <c r="K70" s="930"/>
      <c r="L70" s="930"/>
      <c r="M70" s="930"/>
      <c r="N70" s="930"/>
      <c r="O70" s="930"/>
      <c r="P70" s="930" t="s">
        <v>643</v>
      </c>
      <c r="Q70" s="930"/>
      <c r="R70" s="930"/>
      <c r="S70" s="930"/>
      <c r="T70" s="930"/>
      <c r="U70" s="930"/>
      <c r="V70" s="930"/>
      <c r="W70" s="933" t="s">
        <v>286</v>
      </c>
      <c r="X70" s="934"/>
      <c r="Y70" s="939" t="s">
        <v>12</v>
      </c>
      <c r="Z70" s="939"/>
      <c r="AA70" s="940"/>
      <c r="AB70" s="941" t="s">
        <v>287</v>
      </c>
      <c r="AC70" s="941"/>
      <c r="AD70" s="941"/>
      <c r="AE70" s="348" t="s">
        <v>637</v>
      </c>
      <c r="AF70" s="349"/>
      <c r="AG70" s="349"/>
      <c r="AH70" s="349"/>
      <c r="AI70" s="348" t="s">
        <v>637</v>
      </c>
      <c r="AJ70" s="349"/>
      <c r="AK70" s="349"/>
      <c r="AL70" s="349"/>
      <c r="AM70" s="348" t="s">
        <v>660</v>
      </c>
      <c r="AN70" s="349"/>
      <c r="AO70" s="349"/>
      <c r="AP70" s="349"/>
      <c r="AQ70" s="348" t="s">
        <v>637</v>
      </c>
      <c r="AR70" s="349"/>
      <c r="AS70" s="349"/>
      <c r="AT70" s="806"/>
      <c r="AU70" s="349" t="s">
        <v>637</v>
      </c>
      <c r="AV70" s="349"/>
      <c r="AW70" s="349"/>
      <c r="AX70" s="350"/>
      <c r="AY70">
        <f t="shared" si="8"/>
        <v>1</v>
      </c>
    </row>
    <row r="71" spans="1:51" ht="143.25"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287</v>
      </c>
      <c r="AC71" s="964"/>
      <c r="AD71" s="964"/>
      <c r="AE71" s="348" t="s">
        <v>637</v>
      </c>
      <c r="AF71" s="349"/>
      <c r="AG71" s="349"/>
      <c r="AH71" s="349"/>
      <c r="AI71" s="348" t="s">
        <v>637</v>
      </c>
      <c r="AJ71" s="349"/>
      <c r="AK71" s="349"/>
      <c r="AL71" s="349"/>
      <c r="AM71" s="348" t="s">
        <v>659</v>
      </c>
      <c r="AN71" s="349"/>
      <c r="AO71" s="349"/>
      <c r="AP71" s="349"/>
      <c r="AQ71" s="348" t="s">
        <v>637</v>
      </c>
      <c r="AR71" s="349"/>
      <c r="AS71" s="349"/>
      <c r="AT71" s="806"/>
      <c r="AU71" s="349" t="s">
        <v>637</v>
      </c>
      <c r="AV71" s="349"/>
      <c r="AW71" s="349"/>
      <c r="AX71" s="350"/>
      <c r="AY71">
        <f t="shared" si="8"/>
        <v>1</v>
      </c>
    </row>
    <row r="72" spans="1:51" ht="143.25"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288</v>
      </c>
      <c r="AC72" s="965"/>
      <c r="AD72" s="965"/>
      <c r="AE72" s="356" t="s">
        <v>637</v>
      </c>
      <c r="AF72" s="357"/>
      <c r="AG72" s="357"/>
      <c r="AH72" s="357"/>
      <c r="AI72" s="356" t="s">
        <v>637</v>
      </c>
      <c r="AJ72" s="357"/>
      <c r="AK72" s="357"/>
      <c r="AL72" s="357"/>
      <c r="AM72" s="356" t="s">
        <v>659</v>
      </c>
      <c r="AN72" s="357"/>
      <c r="AO72" s="357"/>
      <c r="AP72" s="928"/>
      <c r="AQ72" s="348" t="s">
        <v>637</v>
      </c>
      <c r="AR72" s="349"/>
      <c r="AS72" s="349"/>
      <c r="AT72" s="806"/>
      <c r="AU72" s="349" t="s">
        <v>637</v>
      </c>
      <c r="AV72" s="349"/>
      <c r="AW72" s="349"/>
      <c r="AX72" s="350"/>
      <c r="AY72">
        <f t="shared" si="8"/>
        <v>1</v>
      </c>
    </row>
    <row r="73" spans="1:51" ht="18.75" hidden="1" customHeight="1" x14ac:dyDescent="0.15">
      <c r="A73" s="827" t="s">
        <v>271</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15">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0"/>
      <c r="B75" s="831"/>
      <c r="C75" s="831"/>
      <c r="D75" s="831"/>
      <c r="E75" s="831"/>
      <c r="F75" s="832"/>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2" t="s">
        <v>644</v>
      </c>
      <c r="B78" s="903"/>
      <c r="C78" s="903"/>
      <c r="D78" s="903"/>
      <c r="E78" s="900" t="s">
        <v>249</v>
      </c>
      <c r="F78" s="901"/>
      <c r="G78" s="45" t="s">
        <v>187</v>
      </c>
      <c r="H78" s="784"/>
      <c r="I78" s="230"/>
      <c r="J78" s="230"/>
      <c r="K78" s="230"/>
      <c r="L78" s="230"/>
      <c r="M78" s="230"/>
      <c r="N78" s="230"/>
      <c r="O78" s="785"/>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customHeight="1" thickBo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265</v>
      </c>
      <c r="AP79" s="112"/>
      <c r="AQ79" s="112"/>
      <c r="AR79" s="62" t="s">
        <v>263</v>
      </c>
      <c r="AS79" s="111"/>
      <c r="AT79" s="112"/>
      <c r="AU79" s="112"/>
      <c r="AV79" s="112"/>
      <c r="AW79" s="112"/>
      <c r="AX79" s="113"/>
      <c r="AY79">
        <f>COUNTIF($AR$79,"☑")</f>
        <v>0</v>
      </c>
    </row>
    <row r="80" spans="1:51" ht="18.75" hidden="1" customHeight="1" x14ac:dyDescent="0.15">
      <c r="A80" s="511" t="s">
        <v>146</v>
      </c>
      <c r="B80" s="836" t="s">
        <v>262</v>
      </c>
      <c r="C80" s="837"/>
      <c r="D80" s="837"/>
      <c r="E80" s="837"/>
      <c r="F80" s="838"/>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616</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15">
      <c r="A81" s="512"/>
      <c r="B81" s="839"/>
      <c r="C81" s="544"/>
      <c r="D81" s="544"/>
      <c r="E81" s="544"/>
      <c r="F81" s="545"/>
      <c r="G81" s="360"/>
      <c r="H81" s="360"/>
      <c r="I81" s="360"/>
      <c r="J81" s="360"/>
      <c r="K81" s="360"/>
      <c r="L81" s="360"/>
      <c r="M81" s="360"/>
      <c r="N81" s="360"/>
      <c r="O81" s="360"/>
      <c r="P81" s="360"/>
      <c r="Q81" s="360"/>
      <c r="R81" s="360"/>
      <c r="S81" s="360"/>
      <c r="T81" s="360"/>
      <c r="U81" s="360"/>
      <c r="V81" s="360"/>
      <c r="W81" s="360"/>
      <c r="X81" s="360"/>
      <c r="Y81" s="360"/>
      <c r="Z81" s="360"/>
      <c r="AA81" s="560"/>
      <c r="AB81" s="57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12"/>
      <c r="B82" s="839"/>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39"/>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0"/>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86" t="s">
        <v>60</v>
      </c>
      <c r="H85" s="771"/>
      <c r="I85" s="771"/>
      <c r="J85" s="771"/>
      <c r="K85" s="771"/>
      <c r="L85" s="771"/>
      <c r="M85" s="771"/>
      <c r="N85" s="771"/>
      <c r="O85" s="772"/>
      <c r="P85" s="770" t="s">
        <v>62</v>
      </c>
      <c r="Q85" s="771"/>
      <c r="R85" s="771"/>
      <c r="S85" s="771"/>
      <c r="T85" s="771"/>
      <c r="U85" s="771"/>
      <c r="V85" s="771"/>
      <c r="W85" s="771"/>
      <c r="X85" s="772"/>
      <c r="Y85" s="188"/>
      <c r="Z85" s="189"/>
      <c r="AA85" s="190"/>
      <c r="AB85" s="450" t="s">
        <v>11</v>
      </c>
      <c r="AC85" s="451"/>
      <c r="AD85" s="452"/>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12"/>
      <c r="B86" s="544"/>
      <c r="C86" s="544"/>
      <c r="D86" s="544"/>
      <c r="E86" s="544"/>
      <c r="F86" s="545"/>
      <c r="G86" s="559"/>
      <c r="H86" s="360"/>
      <c r="I86" s="360"/>
      <c r="J86" s="360"/>
      <c r="K86" s="360"/>
      <c r="L86" s="360"/>
      <c r="M86" s="360"/>
      <c r="N86" s="360"/>
      <c r="O86" s="560"/>
      <c r="P86" s="572"/>
      <c r="Q86" s="360"/>
      <c r="R86" s="360"/>
      <c r="S86" s="360"/>
      <c r="T86" s="360"/>
      <c r="U86" s="360"/>
      <c r="V86" s="360"/>
      <c r="W86" s="360"/>
      <c r="X86" s="56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17"/>
      <c r="H87" s="176"/>
      <c r="I87" s="176"/>
      <c r="J87" s="176"/>
      <c r="K87" s="176"/>
      <c r="L87" s="176"/>
      <c r="M87" s="176"/>
      <c r="N87" s="176"/>
      <c r="O87" s="218"/>
      <c r="P87" s="176"/>
      <c r="Q87" s="791"/>
      <c r="R87" s="791"/>
      <c r="S87" s="791"/>
      <c r="T87" s="791"/>
      <c r="U87" s="791"/>
      <c r="V87" s="791"/>
      <c r="W87" s="791"/>
      <c r="X87" s="792"/>
      <c r="Y87" s="747" t="s">
        <v>61</v>
      </c>
      <c r="Z87" s="748"/>
      <c r="AA87" s="749"/>
      <c r="AB87" s="543"/>
      <c r="AC87" s="543"/>
      <c r="AD87" s="54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12"/>
      <c r="B88" s="544"/>
      <c r="C88" s="544"/>
      <c r="D88" s="544"/>
      <c r="E88" s="544"/>
      <c r="F88" s="545"/>
      <c r="G88" s="219"/>
      <c r="H88" s="220"/>
      <c r="I88" s="220"/>
      <c r="J88" s="220"/>
      <c r="K88" s="220"/>
      <c r="L88" s="220"/>
      <c r="M88" s="220"/>
      <c r="N88" s="220"/>
      <c r="O88" s="221"/>
      <c r="P88" s="793"/>
      <c r="Q88" s="793"/>
      <c r="R88" s="793"/>
      <c r="S88" s="793"/>
      <c r="T88" s="793"/>
      <c r="U88" s="793"/>
      <c r="V88" s="793"/>
      <c r="W88" s="793"/>
      <c r="X88" s="794"/>
      <c r="Y88" s="724" t="s">
        <v>53</v>
      </c>
      <c r="Z88" s="725"/>
      <c r="AA88" s="726"/>
      <c r="AB88" s="514"/>
      <c r="AC88" s="514"/>
      <c r="AD88" s="51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12"/>
      <c r="B89" s="546"/>
      <c r="C89" s="546"/>
      <c r="D89" s="546"/>
      <c r="E89" s="546"/>
      <c r="F89" s="547"/>
      <c r="G89" s="222"/>
      <c r="H89" s="179"/>
      <c r="I89" s="179"/>
      <c r="J89" s="179"/>
      <c r="K89" s="179"/>
      <c r="L89" s="179"/>
      <c r="M89" s="179"/>
      <c r="N89" s="179"/>
      <c r="O89" s="223"/>
      <c r="P89" s="289"/>
      <c r="Q89" s="289"/>
      <c r="R89" s="289"/>
      <c r="S89" s="289"/>
      <c r="T89" s="289"/>
      <c r="U89" s="289"/>
      <c r="V89" s="289"/>
      <c r="W89" s="289"/>
      <c r="X89" s="795"/>
      <c r="Y89" s="724" t="s">
        <v>13</v>
      </c>
      <c r="Z89" s="725"/>
      <c r="AA89" s="726"/>
      <c r="AB89" s="453" t="s">
        <v>14</v>
      </c>
      <c r="AC89" s="453"/>
      <c r="AD89" s="45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86" t="s">
        <v>60</v>
      </c>
      <c r="H90" s="771"/>
      <c r="I90" s="771"/>
      <c r="J90" s="771"/>
      <c r="K90" s="771"/>
      <c r="L90" s="771"/>
      <c r="M90" s="771"/>
      <c r="N90" s="771"/>
      <c r="O90" s="772"/>
      <c r="P90" s="770" t="s">
        <v>62</v>
      </c>
      <c r="Q90" s="771"/>
      <c r="R90" s="771"/>
      <c r="S90" s="771"/>
      <c r="T90" s="771"/>
      <c r="U90" s="771"/>
      <c r="V90" s="771"/>
      <c r="W90" s="771"/>
      <c r="X90" s="772"/>
      <c r="Y90" s="188"/>
      <c r="Z90" s="189"/>
      <c r="AA90" s="190"/>
      <c r="AB90" s="450" t="s">
        <v>11</v>
      </c>
      <c r="AC90" s="451"/>
      <c r="AD90" s="452"/>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15">
      <c r="A91" s="512"/>
      <c r="B91" s="544"/>
      <c r="C91" s="544"/>
      <c r="D91" s="544"/>
      <c r="E91" s="544"/>
      <c r="F91" s="545"/>
      <c r="G91" s="559"/>
      <c r="H91" s="360"/>
      <c r="I91" s="360"/>
      <c r="J91" s="360"/>
      <c r="K91" s="360"/>
      <c r="L91" s="360"/>
      <c r="M91" s="360"/>
      <c r="N91" s="360"/>
      <c r="O91" s="560"/>
      <c r="P91" s="572"/>
      <c r="Q91" s="360"/>
      <c r="R91" s="360"/>
      <c r="S91" s="360"/>
      <c r="T91" s="360"/>
      <c r="U91" s="360"/>
      <c r="V91" s="360"/>
      <c r="W91" s="360"/>
      <c r="X91" s="56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12"/>
      <c r="B92" s="544"/>
      <c r="C92" s="544"/>
      <c r="D92" s="544"/>
      <c r="E92" s="544"/>
      <c r="F92" s="545"/>
      <c r="G92" s="217"/>
      <c r="H92" s="176"/>
      <c r="I92" s="176"/>
      <c r="J92" s="176"/>
      <c r="K92" s="176"/>
      <c r="L92" s="176"/>
      <c r="M92" s="176"/>
      <c r="N92" s="176"/>
      <c r="O92" s="218"/>
      <c r="P92" s="176"/>
      <c r="Q92" s="791"/>
      <c r="R92" s="791"/>
      <c r="S92" s="791"/>
      <c r="T92" s="791"/>
      <c r="U92" s="791"/>
      <c r="V92" s="791"/>
      <c r="W92" s="791"/>
      <c r="X92" s="792"/>
      <c r="Y92" s="747" t="s">
        <v>61</v>
      </c>
      <c r="Z92" s="748"/>
      <c r="AA92" s="749"/>
      <c r="AB92" s="543"/>
      <c r="AC92" s="543"/>
      <c r="AD92" s="54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19"/>
      <c r="H93" s="220"/>
      <c r="I93" s="220"/>
      <c r="J93" s="220"/>
      <c r="K93" s="220"/>
      <c r="L93" s="220"/>
      <c r="M93" s="220"/>
      <c r="N93" s="220"/>
      <c r="O93" s="221"/>
      <c r="P93" s="793"/>
      <c r="Q93" s="793"/>
      <c r="R93" s="793"/>
      <c r="S93" s="793"/>
      <c r="T93" s="793"/>
      <c r="U93" s="793"/>
      <c r="V93" s="793"/>
      <c r="W93" s="793"/>
      <c r="X93" s="794"/>
      <c r="Y93" s="724" t="s">
        <v>53</v>
      </c>
      <c r="Z93" s="725"/>
      <c r="AA93" s="726"/>
      <c r="AB93" s="514"/>
      <c r="AC93" s="514"/>
      <c r="AD93" s="51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12"/>
      <c r="B94" s="546"/>
      <c r="C94" s="546"/>
      <c r="D94" s="546"/>
      <c r="E94" s="546"/>
      <c r="F94" s="547"/>
      <c r="G94" s="222"/>
      <c r="H94" s="179"/>
      <c r="I94" s="179"/>
      <c r="J94" s="179"/>
      <c r="K94" s="179"/>
      <c r="L94" s="179"/>
      <c r="M94" s="179"/>
      <c r="N94" s="179"/>
      <c r="O94" s="223"/>
      <c r="P94" s="289"/>
      <c r="Q94" s="289"/>
      <c r="R94" s="289"/>
      <c r="S94" s="289"/>
      <c r="T94" s="289"/>
      <c r="U94" s="289"/>
      <c r="V94" s="289"/>
      <c r="W94" s="289"/>
      <c r="X94" s="795"/>
      <c r="Y94" s="724" t="s">
        <v>13</v>
      </c>
      <c r="Z94" s="725"/>
      <c r="AA94" s="726"/>
      <c r="AB94" s="453" t="s">
        <v>14</v>
      </c>
      <c r="AC94" s="453"/>
      <c r="AD94" s="45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12"/>
      <c r="B95" s="544" t="s">
        <v>144</v>
      </c>
      <c r="C95" s="544"/>
      <c r="D95" s="544"/>
      <c r="E95" s="544"/>
      <c r="F95" s="545"/>
      <c r="G95" s="786" t="s">
        <v>60</v>
      </c>
      <c r="H95" s="771"/>
      <c r="I95" s="771"/>
      <c r="J95" s="771"/>
      <c r="K95" s="771"/>
      <c r="L95" s="771"/>
      <c r="M95" s="771"/>
      <c r="N95" s="771"/>
      <c r="O95" s="772"/>
      <c r="P95" s="770" t="s">
        <v>62</v>
      </c>
      <c r="Q95" s="771"/>
      <c r="R95" s="771"/>
      <c r="S95" s="771"/>
      <c r="T95" s="771"/>
      <c r="U95" s="771"/>
      <c r="V95" s="771"/>
      <c r="W95" s="771"/>
      <c r="X95" s="772"/>
      <c r="Y95" s="188"/>
      <c r="Z95" s="189"/>
      <c r="AA95" s="190"/>
      <c r="AB95" s="450" t="s">
        <v>11</v>
      </c>
      <c r="AC95" s="451"/>
      <c r="AD95" s="452"/>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59"/>
      <c r="H96" s="360"/>
      <c r="I96" s="360"/>
      <c r="J96" s="360"/>
      <c r="K96" s="360"/>
      <c r="L96" s="360"/>
      <c r="M96" s="360"/>
      <c r="N96" s="360"/>
      <c r="O96" s="560"/>
      <c r="P96" s="572"/>
      <c r="Q96" s="360"/>
      <c r="R96" s="360"/>
      <c r="S96" s="360"/>
      <c r="T96" s="360"/>
      <c r="U96" s="360"/>
      <c r="V96" s="360"/>
      <c r="W96" s="360"/>
      <c r="X96" s="56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12"/>
      <c r="B97" s="544"/>
      <c r="C97" s="544"/>
      <c r="D97" s="544"/>
      <c r="E97" s="544"/>
      <c r="F97" s="545"/>
      <c r="G97" s="217"/>
      <c r="H97" s="176"/>
      <c r="I97" s="176"/>
      <c r="J97" s="176"/>
      <c r="K97" s="176"/>
      <c r="L97" s="176"/>
      <c r="M97" s="176"/>
      <c r="N97" s="176"/>
      <c r="O97" s="218"/>
      <c r="P97" s="176"/>
      <c r="Q97" s="791"/>
      <c r="R97" s="791"/>
      <c r="S97" s="791"/>
      <c r="T97" s="791"/>
      <c r="U97" s="791"/>
      <c r="V97" s="791"/>
      <c r="W97" s="791"/>
      <c r="X97" s="792"/>
      <c r="Y97" s="747" t="s">
        <v>61</v>
      </c>
      <c r="Z97" s="748"/>
      <c r="AA97" s="749"/>
      <c r="AB97" s="388"/>
      <c r="AC97" s="389"/>
      <c r="AD97" s="390"/>
      <c r="AE97" s="348"/>
      <c r="AF97" s="349"/>
      <c r="AG97" s="349"/>
      <c r="AH97" s="806"/>
      <c r="AI97" s="348"/>
      <c r="AJ97" s="349"/>
      <c r="AK97" s="349"/>
      <c r="AL97" s="80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12"/>
      <c r="B98" s="544"/>
      <c r="C98" s="544"/>
      <c r="D98" s="544"/>
      <c r="E98" s="544"/>
      <c r="F98" s="545"/>
      <c r="G98" s="219"/>
      <c r="H98" s="220"/>
      <c r="I98" s="220"/>
      <c r="J98" s="220"/>
      <c r="K98" s="220"/>
      <c r="L98" s="220"/>
      <c r="M98" s="220"/>
      <c r="N98" s="220"/>
      <c r="O98" s="221"/>
      <c r="P98" s="793"/>
      <c r="Q98" s="793"/>
      <c r="R98" s="793"/>
      <c r="S98" s="793"/>
      <c r="T98" s="793"/>
      <c r="U98" s="793"/>
      <c r="V98" s="793"/>
      <c r="W98" s="793"/>
      <c r="X98" s="794"/>
      <c r="Y98" s="724" t="s">
        <v>53</v>
      </c>
      <c r="Z98" s="725"/>
      <c r="AA98" s="726"/>
      <c r="AB98" s="285"/>
      <c r="AC98" s="286"/>
      <c r="AD98" s="287"/>
      <c r="AE98" s="348"/>
      <c r="AF98" s="349"/>
      <c r="AG98" s="349"/>
      <c r="AH98" s="806"/>
      <c r="AI98" s="348"/>
      <c r="AJ98" s="349"/>
      <c r="AK98" s="349"/>
      <c r="AL98" s="80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13"/>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72" t="s">
        <v>13</v>
      </c>
      <c r="Z99" s="473"/>
      <c r="AA99" s="474"/>
      <c r="AB99" s="454" t="s">
        <v>14</v>
      </c>
      <c r="AC99" s="455"/>
      <c r="AD99" s="456"/>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7"/>
      <c r="Z100" s="458"/>
      <c r="AA100" s="459"/>
      <c r="AB100" s="847" t="s">
        <v>11</v>
      </c>
      <c r="AC100" s="847"/>
      <c r="AD100" s="847"/>
      <c r="AE100" s="813" t="s">
        <v>306</v>
      </c>
      <c r="AF100" s="814"/>
      <c r="AG100" s="814"/>
      <c r="AH100" s="815"/>
      <c r="AI100" s="813" t="s">
        <v>328</v>
      </c>
      <c r="AJ100" s="814"/>
      <c r="AK100" s="814"/>
      <c r="AL100" s="815"/>
      <c r="AM100" s="813" t="s">
        <v>425</v>
      </c>
      <c r="AN100" s="814"/>
      <c r="AO100" s="814"/>
      <c r="AP100" s="815"/>
      <c r="AQ100" s="916" t="s">
        <v>333</v>
      </c>
      <c r="AR100" s="917"/>
      <c r="AS100" s="917"/>
      <c r="AT100" s="918"/>
      <c r="AU100" s="916" t="s">
        <v>457</v>
      </c>
      <c r="AV100" s="917"/>
      <c r="AW100" s="917"/>
      <c r="AX100" s="919"/>
    </row>
    <row r="101" spans="1:60" ht="23.25" customHeight="1" x14ac:dyDescent="0.15">
      <c r="A101" s="483"/>
      <c r="B101" s="484"/>
      <c r="C101" s="484"/>
      <c r="D101" s="484"/>
      <c r="E101" s="484"/>
      <c r="F101" s="485"/>
      <c r="G101" s="176" t="s">
        <v>645</v>
      </c>
      <c r="H101" s="176"/>
      <c r="I101" s="176"/>
      <c r="J101" s="176"/>
      <c r="K101" s="176"/>
      <c r="L101" s="176"/>
      <c r="M101" s="176"/>
      <c r="N101" s="176"/>
      <c r="O101" s="176"/>
      <c r="P101" s="176"/>
      <c r="Q101" s="176"/>
      <c r="R101" s="176"/>
      <c r="S101" s="176"/>
      <c r="T101" s="176"/>
      <c r="U101" s="176"/>
      <c r="V101" s="176"/>
      <c r="W101" s="176"/>
      <c r="X101" s="218"/>
      <c r="Y101" s="805" t="s">
        <v>54</v>
      </c>
      <c r="Z101" s="710"/>
      <c r="AA101" s="711"/>
      <c r="AB101" s="543" t="s">
        <v>646</v>
      </c>
      <c r="AC101" s="543"/>
      <c r="AD101" s="543"/>
      <c r="AE101" s="343">
        <v>1</v>
      </c>
      <c r="AF101" s="343"/>
      <c r="AG101" s="343"/>
      <c r="AH101" s="343"/>
      <c r="AI101" s="343">
        <v>1</v>
      </c>
      <c r="AJ101" s="343"/>
      <c r="AK101" s="343"/>
      <c r="AL101" s="343"/>
      <c r="AM101" s="343">
        <v>1</v>
      </c>
      <c r="AN101" s="343"/>
      <c r="AO101" s="343"/>
      <c r="AP101" s="343"/>
      <c r="AQ101" s="343" t="s">
        <v>659</v>
      </c>
      <c r="AR101" s="343"/>
      <c r="AS101" s="343"/>
      <c r="AT101" s="343"/>
      <c r="AU101" s="348" t="s">
        <v>660</v>
      </c>
      <c r="AV101" s="349"/>
      <c r="AW101" s="349"/>
      <c r="AX101" s="350"/>
    </row>
    <row r="102" spans="1:60" ht="23.25" customHeight="1" x14ac:dyDescent="0.15">
      <c r="A102" s="486"/>
      <c r="B102" s="487"/>
      <c r="C102" s="487"/>
      <c r="D102" s="487"/>
      <c r="E102" s="487"/>
      <c r="F102" s="488"/>
      <c r="G102" s="179"/>
      <c r="H102" s="179"/>
      <c r="I102" s="179"/>
      <c r="J102" s="179"/>
      <c r="K102" s="179"/>
      <c r="L102" s="179"/>
      <c r="M102" s="179"/>
      <c r="N102" s="179"/>
      <c r="O102" s="179"/>
      <c r="P102" s="179"/>
      <c r="Q102" s="179"/>
      <c r="R102" s="179"/>
      <c r="S102" s="179"/>
      <c r="T102" s="179"/>
      <c r="U102" s="179"/>
      <c r="V102" s="179"/>
      <c r="W102" s="179"/>
      <c r="X102" s="223"/>
      <c r="Y102" s="466" t="s">
        <v>55</v>
      </c>
      <c r="Z102" s="325"/>
      <c r="AA102" s="326"/>
      <c r="AB102" s="543" t="s">
        <v>646</v>
      </c>
      <c r="AC102" s="543"/>
      <c r="AD102" s="543"/>
      <c r="AE102" s="343">
        <v>1</v>
      </c>
      <c r="AF102" s="343"/>
      <c r="AG102" s="343"/>
      <c r="AH102" s="343"/>
      <c r="AI102" s="343">
        <v>1</v>
      </c>
      <c r="AJ102" s="343"/>
      <c r="AK102" s="343"/>
      <c r="AL102" s="343"/>
      <c r="AM102" s="343">
        <v>1</v>
      </c>
      <c r="AN102" s="343"/>
      <c r="AO102" s="343"/>
      <c r="AP102" s="343"/>
      <c r="AQ102" s="343" t="s">
        <v>659</v>
      </c>
      <c r="AR102" s="343"/>
      <c r="AS102" s="343"/>
      <c r="AT102" s="343"/>
      <c r="AU102" s="356" t="s">
        <v>659</v>
      </c>
      <c r="AV102" s="357"/>
      <c r="AW102" s="357"/>
      <c r="AX102" s="920"/>
    </row>
    <row r="103" spans="1:60" ht="31.5" hidden="1" customHeight="1" x14ac:dyDescent="0.15">
      <c r="A103" s="480" t="s">
        <v>272</v>
      </c>
      <c r="B103" s="481"/>
      <c r="C103" s="481"/>
      <c r="D103" s="481"/>
      <c r="E103" s="481"/>
      <c r="F103" s="482"/>
      <c r="G103" s="725" t="s">
        <v>59</v>
      </c>
      <c r="H103" s="725"/>
      <c r="I103" s="725"/>
      <c r="J103" s="725"/>
      <c r="K103" s="725"/>
      <c r="L103" s="725"/>
      <c r="M103" s="725"/>
      <c r="N103" s="725"/>
      <c r="O103" s="725"/>
      <c r="P103" s="725"/>
      <c r="Q103" s="725"/>
      <c r="R103" s="725"/>
      <c r="S103" s="725"/>
      <c r="T103" s="725"/>
      <c r="U103" s="725"/>
      <c r="V103" s="725"/>
      <c r="W103" s="725"/>
      <c r="X103" s="726"/>
      <c r="Y103" s="460"/>
      <c r="Z103" s="461"/>
      <c r="AA103" s="462"/>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15">
      <c r="A104" s="483"/>
      <c r="B104" s="484"/>
      <c r="C104" s="484"/>
      <c r="D104" s="484"/>
      <c r="E104" s="484"/>
      <c r="F104" s="485"/>
      <c r="G104" s="176"/>
      <c r="H104" s="176"/>
      <c r="I104" s="176"/>
      <c r="J104" s="176"/>
      <c r="K104" s="176"/>
      <c r="L104" s="176"/>
      <c r="M104" s="176"/>
      <c r="N104" s="176"/>
      <c r="O104" s="176"/>
      <c r="P104" s="176"/>
      <c r="Q104" s="176"/>
      <c r="R104" s="176"/>
      <c r="S104" s="176"/>
      <c r="T104" s="176"/>
      <c r="U104" s="176"/>
      <c r="V104" s="176"/>
      <c r="W104" s="176"/>
      <c r="X104" s="218"/>
      <c r="Y104" s="469" t="s">
        <v>54</v>
      </c>
      <c r="Z104" s="470"/>
      <c r="AA104" s="471"/>
      <c r="AB104" s="463"/>
      <c r="AC104" s="464"/>
      <c r="AD104" s="46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6"/>
      <c r="B105" s="487"/>
      <c r="C105" s="487"/>
      <c r="D105" s="487"/>
      <c r="E105" s="487"/>
      <c r="F105" s="488"/>
      <c r="G105" s="179"/>
      <c r="H105" s="179"/>
      <c r="I105" s="179"/>
      <c r="J105" s="179"/>
      <c r="K105" s="179"/>
      <c r="L105" s="179"/>
      <c r="M105" s="179"/>
      <c r="N105" s="179"/>
      <c r="O105" s="179"/>
      <c r="P105" s="179"/>
      <c r="Q105" s="179"/>
      <c r="R105" s="179"/>
      <c r="S105" s="179"/>
      <c r="T105" s="179"/>
      <c r="U105" s="179"/>
      <c r="V105" s="179"/>
      <c r="W105" s="179"/>
      <c r="X105" s="223"/>
      <c r="Y105" s="466" t="s">
        <v>55</v>
      </c>
      <c r="Z105" s="467"/>
      <c r="AA105" s="46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80" t="s">
        <v>272</v>
      </c>
      <c r="B106" s="481"/>
      <c r="C106" s="481"/>
      <c r="D106" s="481"/>
      <c r="E106" s="481"/>
      <c r="F106" s="482"/>
      <c r="G106" s="725" t="s">
        <v>59</v>
      </c>
      <c r="H106" s="725"/>
      <c r="I106" s="725"/>
      <c r="J106" s="725"/>
      <c r="K106" s="725"/>
      <c r="L106" s="725"/>
      <c r="M106" s="725"/>
      <c r="N106" s="725"/>
      <c r="O106" s="725"/>
      <c r="P106" s="725"/>
      <c r="Q106" s="725"/>
      <c r="R106" s="725"/>
      <c r="S106" s="725"/>
      <c r="T106" s="725"/>
      <c r="U106" s="725"/>
      <c r="V106" s="725"/>
      <c r="W106" s="725"/>
      <c r="X106" s="726"/>
      <c r="Y106" s="460"/>
      <c r="Z106" s="461"/>
      <c r="AA106" s="462"/>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15">
      <c r="A107" s="483"/>
      <c r="B107" s="484"/>
      <c r="C107" s="484"/>
      <c r="D107" s="484"/>
      <c r="E107" s="484"/>
      <c r="F107" s="485"/>
      <c r="G107" s="176"/>
      <c r="H107" s="176"/>
      <c r="I107" s="176"/>
      <c r="J107" s="176"/>
      <c r="K107" s="176"/>
      <c r="L107" s="176"/>
      <c r="M107" s="176"/>
      <c r="N107" s="176"/>
      <c r="O107" s="176"/>
      <c r="P107" s="176"/>
      <c r="Q107" s="176"/>
      <c r="R107" s="176"/>
      <c r="S107" s="176"/>
      <c r="T107" s="176"/>
      <c r="U107" s="176"/>
      <c r="V107" s="176"/>
      <c r="W107" s="176"/>
      <c r="X107" s="218"/>
      <c r="Y107" s="469" t="s">
        <v>54</v>
      </c>
      <c r="Z107" s="470"/>
      <c r="AA107" s="471"/>
      <c r="AB107" s="463"/>
      <c r="AC107" s="464"/>
      <c r="AD107" s="46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6"/>
      <c r="B108" s="487"/>
      <c r="C108" s="487"/>
      <c r="D108" s="487"/>
      <c r="E108" s="487"/>
      <c r="F108" s="488"/>
      <c r="G108" s="179"/>
      <c r="H108" s="179"/>
      <c r="I108" s="179"/>
      <c r="J108" s="179"/>
      <c r="K108" s="179"/>
      <c r="L108" s="179"/>
      <c r="M108" s="179"/>
      <c r="N108" s="179"/>
      <c r="O108" s="179"/>
      <c r="P108" s="179"/>
      <c r="Q108" s="179"/>
      <c r="R108" s="179"/>
      <c r="S108" s="179"/>
      <c r="T108" s="179"/>
      <c r="U108" s="179"/>
      <c r="V108" s="179"/>
      <c r="W108" s="179"/>
      <c r="X108" s="223"/>
      <c r="Y108" s="466" t="s">
        <v>55</v>
      </c>
      <c r="Z108" s="467"/>
      <c r="AA108" s="46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80" t="s">
        <v>272</v>
      </c>
      <c r="B109" s="481"/>
      <c r="C109" s="481"/>
      <c r="D109" s="481"/>
      <c r="E109" s="481"/>
      <c r="F109" s="482"/>
      <c r="G109" s="725" t="s">
        <v>59</v>
      </c>
      <c r="H109" s="725"/>
      <c r="I109" s="725"/>
      <c r="J109" s="725"/>
      <c r="K109" s="725"/>
      <c r="L109" s="725"/>
      <c r="M109" s="725"/>
      <c r="N109" s="725"/>
      <c r="O109" s="725"/>
      <c r="P109" s="725"/>
      <c r="Q109" s="725"/>
      <c r="R109" s="725"/>
      <c r="S109" s="725"/>
      <c r="T109" s="725"/>
      <c r="U109" s="725"/>
      <c r="V109" s="725"/>
      <c r="W109" s="725"/>
      <c r="X109" s="726"/>
      <c r="Y109" s="460"/>
      <c r="Z109" s="461"/>
      <c r="AA109" s="462"/>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15">
      <c r="A110" s="483"/>
      <c r="B110" s="484"/>
      <c r="C110" s="484"/>
      <c r="D110" s="484"/>
      <c r="E110" s="484"/>
      <c r="F110" s="485"/>
      <c r="G110" s="176"/>
      <c r="H110" s="176"/>
      <c r="I110" s="176"/>
      <c r="J110" s="176"/>
      <c r="K110" s="176"/>
      <c r="L110" s="176"/>
      <c r="M110" s="176"/>
      <c r="N110" s="176"/>
      <c r="O110" s="176"/>
      <c r="P110" s="176"/>
      <c r="Q110" s="176"/>
      <c r="R110" s="176"/>
      <c r="S110" s="176"/>
      <c r="T110" s="176"/>
      <c r="U110" s="176"/>
      <c r="V110" s="176"/>
      <c r="W110" s="176"/>
      <c r="X110" s="218"/>
      <c r="Y110" s="469" t="s">
        <v>54</v>
      </c>
      <c r="Z110" s="470"/>
      <c r="AA110" s="471"/>
      <c r="AB110" s="463"/>
      <c r="AC110" s="464"/>
      <c r="AD110" s="46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6"/>
      <c r="B111" s="487"/>
      <c r="C111" s="487"/>
      <c r="D111" s="487"/>
      <c r="E111" s="487"/>
      <c r="F111" s="488"/>
      <c r="G111" s="179"/>
      <c r="H111" s="179"/>
      <c r="I111" s="179"/>
      <c r="J111" s="179"/>
      <c r="K111" s="179"/>
      <c r="L111" s="179"/>
      <c r="M111" s="179"/>
      <c r="N111" s="179"/>
      <c r="O111" s="179"/>
      <c r="P111" s="179"/>
      <c r="Q111" s="179"/>
      <c r="R111" s="179"/>
      <c r="S111" s="179"/>
      <c r="T111" s="179"/>
      <c r="U111" s="179"/>
      <c r="V111" s="179"/>
      <c r="W111" s="179"/>
      <c r="X111" s="223"/>
      <c r="Y111" s="466" t="s">
        <v>55</v>
      </c>
      <c r="Z111" s="467"/>
      <c r="AA111" s="46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80" t="s">
        <v>272</v>
      </c>
      <c r="B112" s="481"/>
      <c r="C112" s="481"/>
      <c r="D112" s="481"/>
      <c r="E112" s="481"/>
      <c r="F112" s="482"/>
      <c r="G112" s="725" t="s">
        <v>59</v>
      </c>
      <c r="H112" s="725"/>
      <c r="I112" s="725"/>
      <c r="J112" s="725"/>
      <c r="K112" s="725"/>
      <c r="L112" s="725"/>
      <c r="M112" s="725"/>
      <c r="N112" s="725"/>
      <c r="O112" s="725"/>
      <c r="P112" s="725"/>
      <c r="Q112" s="725"/>
      <c r="R112" s="725"/>
      <c r="S112" s="725"/>
      <c r="T112" s="725"/>
      <c r="U112" s="725"/>
      <c r="V112" s="725"/>
      <c r="W112" s="725"/>
      <c r="X112" s="726"/>
      <c r="Y112" s="460"/>
      <c r="Z112" s="461"/>
      <c r="AA112" s="462"/>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15">
      <c r="A113" s="483"/>
      <c r="B113" s="484"/>
      <c r="C113" s="484"/>
      <c r="D113" s="484"/>
      <c r="E113" s="484"/>
      <c r="F113" s="485"/>
      <c r="G113" s="176"/>
      <c r="H113" s="176"/>
      <c r="I113" s="176"/>
      <c r="J113" s="176"/>
      <c r="K113" s="176"/>
      <c r="L113" s="176"/>
      <c r="M113" s="176"/>
      <c r="N113" s="176"/>
      <c r="O113" s="176"/>
      <c r="P113" s="176"/>
      <c r="Q113" s="176"/>
      <c r="R113" s="176"/>
      <c r="S113" s="176"/>
      <c r="T113" s="176"/>
      <c r="U113" s="176"/>
      <c r="V113" s="176"/>
      <c r="W113" s="176"/>
      <c r="X113" s="218"/>
      <c r="Y113" s="469" t="s">
        <v>54</v>
      </c>
      <c r="Z113" s="470"/>
      <c r="AA113" s="471"/>
      <c r="AB113" s="463"/>
      <c r="AC113" s="464"/>
      <c r="AD113" s="465"/>
      <c r="AE113" s="343"/>
      <c r="AF113" s="343"/>
      <c r="AG113" s="343"/>
      <c r="AH113" s="343"/>
      <c r="AI113" s="343"/>
      <c r="AJ113" s="343"/>
      <c r="AK113" s="343"/>
      <c r="AL113" s="343"/>
      <c r="AM113" s="343"/>
      <c r="AN113" s="343"/>
      <c r="AO113" s="343"/>
      <c r="AP113" s="343"/>
      <c r="AQ113" s="348"/>
      <c r="AR113" s="349"/>
      <c r="AS113" s="349"/>
      <c r="AT113" s="806"/>
      <c r="AU113" s="343"/>
      <c r="AV113" s="343"/>
      <c r="AW113" s="343"/>
      <c r="AX113" s="344"/>
      <c r="AY113">
        <f>$AY$112</f>
        <v>0</v>
      </c>
    </row>
    <row r="114" spans="1:51" ht="23.25" hidden="1" customHeight="1" x14ac:dyDescent="0.15">
      <c r="A114" s="486"/>
      <c r="B114" s="487"/>
      <c r="C114" s="487"/>
      <c r="D114" s="487"/>
      <c r="E114" s="487"/>
      <c r="F114" s="488"/>
      <c r="G114" s="179"/>
      <c r="H114" s="179"/>
      <c r="I114" s="179"/>
      <c r="J114" s="179"/>
      <c r="K114" s="179"/>
      <c r="L114" s="179"/>
      <c r="M114" s="179"/>
      <c r="N114" s="179"/>
      <c r="O114" s="179"/>
      <c r="P114" s="179"/>
      <c r="Q114" s="179"/>
      <c r="R114" s="179"/>
      <c r="S114" s="179"/>
      <c r="T114" s="179"/>
      <c r="U114" s="179"/>
      <c r="V114" s="179"/>
      <c r="W114" s="179"/>
      <c r="X114" s="223"/>
      <c r="Y114" s="466" t="s">
        <v>55</v>
      </c>
      <c r="Z114" s="467"/>
      <c r="AA114" s="468"/>
      <c r="AB114" s="388"/>
      <c r="AC114" s="389"/>
      <c r="AD114" s="390"/>
      <c r="AE114" s="351"/>
      <c r="AF114" s="351"/>
      <c r="AG114" s="351"/>
      <c r="AH114" s="351"/>
      <c r="AI114" s="351"/>
      <c r="AJ114" s="351"/>
      <c r="AK114" s="351"/>
      <c r="AL114" s="351"/>
      <c r="AM114" s="351"/>
      <c r="AN114" s="351"/>
      <c r="AO114" s="351"/>
      <c r="AP114" s="351"/>
      <c r="AQ114" s="348"/>
      <c r="AR114" s="349"/>
      <c r="AS114" s="349"/>
      <c r="AT114" s="80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5"/>
      <c r="Z115" s="476"/>
      <c r="AA115" s="477"/>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181</v>
      </c>
      <c r="AF116" s="343"/>
      <c r="AG116" s="343"/>
      <c r="AH116" s="343"/>
      <c r="AI116" s="343">
        <v>200</v>
      </c>
      <c r="AJ116" s="343"/>
      <c r="AK116" s="343"/>
      <c r="AL116" s="343"/>
      <c r="AM116" s="343">
        <v>200</v>
      </c>
      <c r="AN116" s="343"/>
      <c r="AO116" s="343"/>
      <c r="AP116" s="343"/>
      <c r="AQ116" s="348" t="s">
        <v>660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651</v>
      </c>
      <c r="AN117" s="291"/>
      <c r="AO117" s="291"/>
      <c r="AP117" s="291"/>
      <c r="AQ117" s="291" t="s">
        <v>662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5"/>
      <c r="Z118" s="476"/>
      <c r="AA118" s="477"/>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5"/>
      <c r="Z121" s="476"/>
      <c r="AA121" s="477"/>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5"/>
      <c r="Z124" s="476"/>
      <c r="AA124" s="477"/>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321</v>
      </c>
      <c r="B130" s="981"/>
      <c r="C130" s="980" t="s">
        <v>188</v>
      </c>
      <c r="D130" s="981"/>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4</v>
      </c>
      <c r="AR133" s="256"/>
      <c r="AS133" s="164" t="s">
        <v>185</v>
      </c>
      <c r="AT133" s="187"/>
      <c r="AU133" s="163">
        <v>12</v>
      </c>
      <c r="AV133" s="163"/>
      <c r="AW133" s="164" t="s">
        <v>175</v>
      </c>
      <c r="AX133" s="165"/>
      <c r="AY133">
        <f>$AY$132</f>
        <v>1</v>
      </c>
    </row>
    <row r="134" spans="1:51" ht="39.75" customHeight="1" x14ac:dyDescent="0.15">
      <c r="A134" s="984"/>
      <c r="B134" s="238"/>
      <c r="C134" s="237"/>
      <c r="D134" s="238"/>
      <c r="E134" s="237"/>
      <c r="F134" s="299"/>
      <c r="G134" s="217" t="s">
        <v>655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656</v>
      </c>
      <c r="AC134" s="209"/>
      <c r="AD134" s="209"/>
      <c r="AE134" s="251">
        <v>106500</v>
      </c>
      <c r="AF134" s="152"/>
      <c r="AG134" s="152"/>
      <c r="AH134" s="152"/>
      <c r="AI134" s="251">
        <v>102900</v>
      </c>
      <c r="AJ134" s="152"/>
      <c r="AK134" s="152"/>
      <c r="AL134" s="152"/>
      <c r="AM134" s="251" t="s">
        <v>663</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656</v>
      </c>
      <c r="AC135" s="160"/>
      <c r="AD135" s="160"/>
      <c r="AE135" s="251" t="s">
        <v>637</v>
      </c>
      <c r="AF135" s="152"/>
      <c r="AG135" s="152"/>
      <c r="AH135" s="152"/>
      <c r="AI135" s="251" t="s">
        <v>637</v>
      </c>
      <c r="AJ135" s="152"/>
      <c r="AK135" s="152"/>
      <c r="AL135" s="152"/>
      <c r="AM135" s="251" t="s">
        <v>659</v>
      </c>
      <c r="AN135" s="152"/>
      <c r="AO135" s="152"/>
      <c r="AP135" s="152"/>
      <c r="AQ135" s="251" t="s">
        <v>637</v>
      </c>
      <c r="AR135" s="152"/>
      <c r="AS135" s="152"/>
      <c r="AT135" s="152"/>
      <c r="AU135" s="251">
        <v>92700</v>
      </c>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711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587</v>
      </c>
      <c r="D430" s="236"/>
      <c r="E430" s="224" t="s">
        <v>315</v>
      </c>
      <c r="F430" s="440"/>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84"/>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c r="AN434" s="152"/>
      <c r="AO434" s="152"/>
      <c r="AP434" s="153"/>
      <c r="AQ434" s="151" t="s">
        <v>637</v>
      </c>
      <c r="AR434" s="152"/>
      <c r="AS434" s="152"/>
      <c r="AT434" s="153"/>
      <c r="AU434" s="152" t="s">
        <v>637</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84"/>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c r="AN459" s="152"/>
      <c r="AO459" s="152"/>
      <c r="AP459" s="153"/>
      <c r="AQ459" s="151" t="s">
        <v>637</v>
      </c>
      <c r="AR459" s="152"/>
      <c r="AS459" s="152"/>
      <c r="AT459" s="153"/>
      <c r="AU459" s="152" t="s">
        <v>637</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664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25" hidden="1" customHeight="1" x14ac:dyDescent="0.15">
      <c r="A697" s="984"/>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49.5" customHeight="1" x14ac:dyDescent="0.15">
      <c r="A702" s="521" t="s">
        <v>139</v>
      </c>
      <c r="B702" s="522"/>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5" t="s">
        <v>658</v>
      </c>
      <c r="AE702" s="886"/>
      <c r="AF702" s="886"/>
      <c r="AG702" s="875" t="s">
        <v>665</v>
      </c>
      <c r="AH702" s="876"/>
      <c r="AI702" s="876"/>
      <c r="AJ702" s="876"/>
      <c r="AK702" s="876"/>
      <c r="AL702" s="876"/>
      <c r="AM702" s="876"/>
      <c r="AN702" s="876"/>
      <c r="AO702" s="876"/>
      <c r="AP702" s="876"/>
      <c r="AQ702" s="876"/>
      <c r="AR702" s="876"/>
      <c r="AS702" s="876"/>
      <c r="AT702" s="876"/>
      <c r="AU702" s="876"/>
      <c r="AV702" s="876"/>
      <c r="AW702" s="876"/>
      <c r="AX702" s="877"/>
    </row>
    <row r="703" spans="1:51" ht="84.75"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658</v>
      </c>
      <c r="AE703" s="170"/>
      <c r="AF703" s="170"/>
      <c r="AG703" s="659" t="s">
        <v>668</v>
      </c>
      <c r="AH703" s="660"/>
      <c r="AI703" s="660"/>
      <c r="AJ703" s="660"/>
      <c r="AK703" s="660"/>
      <c r="AL703" s="660"/>
      <c r="AM703" s="660"/>
      <c r="AN703" s="660"/>
      <c r="AO703" s="660"/>
      <c r="AP703" s="660"/>
      <c r="AQ703" s="660"/>
      <c r="AR703" s="660"/>
      <c r="AS703" s="660"/>
      <c r="AT703" s="660"/>
      <c r="AU703" s="660"/>
      <c r="AV703" s="660"/>
      <c r="AW703" s="660"/>
      <c r="AX703" s="661"/>
    </row>
    <row r="704" spans="1:51" ht="57.75" customHeight="1" x14ac:dyDescent="0.15">
      <c r="A704" s="525"/>
      <c r="B704" s="526"/>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658</v>
      </c>
      <c r="AE704" s="578"/>
      <c r="AF704" s="578"/>
      <c r="AG704" s="409" t="s">
        <v>712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658</v>
      </c>
      <c r="AE705" s="728"/>
      <c r="AF705" s="728"/>
      <c r="AG705" s="175" t="s">
        <v>669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2"/>
      <c r="C706" s="606"/>
      <c r="D706" s="607"/>
      <c r="E706" s="678" t="s">
        <v>298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666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666</v>
      </c>
      <c r="AE707" s="576"/>
      <c r="AF707" s="57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667</v>
      </c>
      <c r="AE708" s="663"/>
      <c r="AF708" s="663"/>
      <c r="AG708" s="518" t="s">
        <v>677</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658</v>
      </c>
      <c r="AE709" s="170"/>
      <c r="AF709" s="170"/>
      <c r="AG709" s="659" t="s">
        <v>670</v>
      </c>
      <c r="AH709" s="660"/>
      <c r="AI709" s="660"/>
      <c r="AJ709" s="660"/>
      <c r="AK709" s="660"/>
      <c r="AL709" s="660"/>
      <c r="AM709" s="660"/>
      <c r="AN709" s="660"/>
      <c r="AO709" s="660"/>
      <c r="AP709" s="660"/>
      <c r="AQ709" s="660"/>
      <c r="AR709" s="660"/>
      <c r="AS709" s="660"/>
      <c r="AT709" s="660"/>
      <c r="AU709" s="660"/>
      <c r="AV709" s="660"/>
      <c r="AW709" s="660"/>
      <c r="AX709" s="661"/>
    </row>
    <row r="710" spans="1:50" ht="33.7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658</v>
      </c>
      <c r="AE710" s="170"/>
      <c r="AF710" s="170"/>
      <c r="AG710" s="659" t="s">
        <v>671</v>
      </c>
      <c r="AH710" s="660"/>
      <c r="AI710" s="660"/>
      <c r="AJ710" s="660"/>
      <c r="AK710" s="660"/>
      <c r="AL710" s="660"/>
      <c r="AM710" s="660"/>
      <c r="AN710" s="660"/>
      <c r="AO710" s="660"/>
      <c r="AP710" s="660"/>
      <c r="AQ710" s="660"/>
      <c r="AR710" s="660"/>
      <c r="AS710" s="660"/>
      <c r="AT710" s="660"/>
      <c r="AU710" s="660"/>
      <c r="AV710" s="660"/>
      <c r="AW710" s="660"/>
      <c r="AX710" s="661"/>
    </row>
    <row r="711" spans="1:50" ht="33.7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658</v>
      </c>
      <c r="AE711" s="170"/>
      <c r="AF711" s="170"/>
      <c r="AG711" s="659" t="s">
        <v>672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667</v>
      </c>
      <c r="AE712" s="578"/>
      <c r="AF712" s="578"/>
      <c r="AG712" s="586" t="s">
        <v>659</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9" t="s">
        <v>659</v>
      </c>
      <c r="AH713" s="660"/>
      <c r="AI713" s="660"/>
      <c r="AJ713" s="660"/>
      <c r="AK713" s="660"/>
      <c r="AL713" s="660"/>
      <c r="AM713" s="660"/>
      <c r="AN713" s="660"/>
      <c r="AO713" s="660"/>
      <c r="AP713" s="660"/>
      <c r="AQ713" s="660"/>
      <c r="AR713" s="660"/>
      <c r="AS713" s="660"/>
      <c r="AT713" s="660"/>
      <c r="AU713" s="660"/>
      <c r="AV713" s="660"/>
      <c r="AW713" s="660"/>
      <c r="AX713" s="661"/>
    </row>
    <row r="714" spans="1:50" ht="36.75" customHeight="1" x14ac:dyDescent="0.15">
      <c r="A714" s="652"/>
      <c r="B714" s="653"/>
      <c r="C714" s="763" t="s">
        <v>246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658</v>
      </c>
      <c r="AE714" s="584"/>
      <c r="AF714" s="585"/>
      <c r="AG714" s="684" t="s">
        <v>673</v>
      </c>
      <c r="AH714" s="685"/>
      <c r="AI714" s="685"/>
      <c r="AJ714" s="685"/>
      <c r="AK714" s="685"/>
      <c r="AL714" s="685"/>
      <c r="AM714" s="685"/>
      <c r="AN714" s="685"/>
      <c r="AO714" s="685"/>
      <c r="AP714" s="685"/>
      <c r="AQ714" s="685"/>
      <c r="AR714" s="685"/>
      <c r="AS714" s="685"/>
      <c r="AT714" s="685"/>
      <c r="AU714" s="685"/>
      <c r="AV714" s="685"/>
      <c r="AW714" s="685"/>
      <c r="AX714" s="686"/>
    </row>
    <row r="715" spans="1:50" ht="46.5" customHeight="1" x14ac:dyDescent="0.15">
      <c r="A715" s="613" t="s">
        <v>39</v>
      </c>
      <c r="B715" s="649"/>
      <c r="C715" s="654" t="s">
        <v>247</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658</v>
      </c>
      <c r="AE715" s="663"/>
      <c r="AF715" s="769"/>
      <c r="AG715" s="518" t="s">
        <v>680</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658</v>
      </c>
      <c r="AE716" s="751"/>
      <c r="AF716" s="751"/>
      <c r="AG716" s="659" t="s">
        <v>674</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658</v>
      </c>
      <c r="AE717" s="170"/>
      <c r="AF717" s="170"/>
      <c r="AG717" s="659" t="s">
        <v>675</v>
      </c>
      <c r="AH717" s="660"/>
      <c r="AI717" s="660"/>
      <c r="AJ717" s="660"/>
      <c r="AK717" s="660"/>
      <c r="AL717" s="660"/>
      <c r="AM717" s="660"/>
      <c r="AN717" s="660"/>
      <c r="AO717" s="660"/>
      <c r="AP717" s="660"/>
      <c r="AQ717" s="660"/>
      <c r="AR717" s="660"/>
      <c r="AS717" s="660"/>
      <c r="AT717" s="660"/>
      <c r="AU717" s="660"/>
      <c r="AV717" s="660"/>
      <c r="AW717" s="660"/>
      <c r="AX717" s="661"/>
    </row>
    <row r="718" spans="1:50" ht="39.75"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658</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62" t="s">
        <v>667</v>
      </c>
      <c r="AE719" s="663"/>
      <c r="AF719" s="663"/>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45"/>
      <c r="B721" s="646"/>
      <c r="C721" s="908"/>
      <c r="D721" s="909"/>
      <c r="E721" s="909"/>
      <c r="F721" s="910"/>
      <c r="G721" s="926"/>
      <c r="H721" s="927"/>
      <c r="I721" s="63" t="str">
        <f>IF(OR(G721="　", G721=""), "", "-")</f>
        <v/>
      </c>
      <c r="J721" s="907"/>
      <c r="K721" s="907"/>
      <c r="L721" s="63" t="str">
        <f>IF(M721="","","-")</f>
        <v/>
      </c>
      <c r="M721" s="64"/>
      <c r="N721" s="904"/>
      <c r="O721" s="905"/>
      <c r="P721" s="905"/>
      <c r="Q721" s="905"/>
      <c r="R721" s="905"/>
      <c r="S721" s="905"/>
      <c r="T721" s="905"/>
      <c r="U721" s="905"/>
      <c r="V721" s="905"/>
      <c r="W721" s="905"/>
      <c r="X721" s="905"/>
      <c r="Y721" s="905"/>
      <c r="Z721" s="905"/>
      <c r="AA721" s="905"/>
      <c r="AB721" s="905"/>
      <c r="AC721" s="905"/>
      <c r="AD721" s="905"/>
      <c r="AE721" s="905"/>
      <c r="AF721" s="90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45"/>
      <c r="B722" s="646"/>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45"/>
      <c r="B723" s="646"/>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45"/>
      <c r="B724" s="646"/>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7"/>
      <c r="B725" s="648"/>
      <c r="C725" s="908"/>
      <c r="D725" s="909"/>
      <c r="E725" s="909"/>
      <c r="F725" s="910"/>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32" t="s">
        <v>52</v>
      </c>
      <c r="D726" s="573"/>
      <c r="E726" s="573"/>
      <c r="F726" s="574"/>
      <c r="G726" s="789" t="s">
        <v>678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5"/>
      <c r="B727" s="616"/>
      <c r="C727" s="690" t="s">
        <v>56</v>
      </c>
      <c r="D727" s="691"/>
      <c r="E727" s="691"/>
      <c r="F727" s="692"/>
      <c r="G727" s="787" t="s">
        <v>679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t="s">
        <v>714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713</v>
      </c>
      <c r="B731" s="611"/>
      <c r="C731" s="611"/>
      <c r="D731" s="611"/>
      <c r="E731" s="612"/>
      <c r="F731" s="675" t="s">
        <v>715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299</v>
      </c>
      <c r="B733" s="611"/>
      <c r="C733" s="611"/>
      <c r="D733" s="611"/>
      <c r="E733" s="612"/>
      <c r="F733" s="758" t="s">
        <v>716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171" customHeight="1" thickBot="1" x14ac:dyDescent="0.2">
      <c r="A735" s="603" t="s">
        <v>717</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6" t="s">
        <v>273</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2" t="s">
        <v>588</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637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637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637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627</v>
      </c>
      <c r="F746" s="98"/>
      <c r="G746" s="98"/>
      <c r="H746" s="85" t="str">
        <f>IF(E746="","","-")</f>
        <v>-</v>
      </c>
      <c r="I746" s="98"/>
      <c r="J746" s="98"/>
      <c r="K746" s="85" t="str">
        <f>IF(I746="","","-")</f>
        <v/>
      </c>
      <c r="L746" s="89">
        <v>68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627</v>
      </c>
      <c r="F747" s="98"/>
      <c r="G747" s="98"/>
      <c r="H747" s="85" t="str">
        <f>IF(E747="","","-")</f>
        <v>-</v>
      </c>
      <c r="I747" s="98"/>
      <c r="J747" s="98"/>
      <c r="K747" s="85" t="str">
        <f>IF(I747="","","-")</f>
        <v/>
      </c>
      <c r="L747" s="89">
        <v>60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302</v>
      </c>
      <c r="B787" s="753"/>
      <c r="C787" s="753"/>
      <c r="D787" s="753"/>
      <c r="E787" s="753"/>
      <c r="F787" s="754"/>
      <c r="G787" s="428" t="s">
        <v>694</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706</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8"/>
      <c r="B788" s="755"/>
      <c r="C788" s="755"/>
      <c r="D788" s="755"/>
      <c r="E788" s="755"/>
      <c r="F788" s="756"/>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48"/>
      <c r="B789" s="755"/>
      <c r="C789" s="755"/>
      <c r="D789" s="755"/>
      <c r="E789" s="755"/>
      <c r="F789" s="756"/>
      <c r="G789" s="441" t="s">
        <v>695</v>
      </c>
      <c r="H789" s="442"/>
      <c r="I789" s="442"/>
      <c r="J789" s="442"/>
      <c r="K789" s="443"/>
      <c r="L789" s="444" t="s">
        <v>692</v>
      </c>
      <c r="M789" s="445"/>
      <c r="N789" s="445"/>
      <c r="O789" s="445"/>
      <c r="P789" s="445"/>
      <c r="Q789" s="445"/>
      <c r="R789" s="445"/>
      <c r="S789" s="445"/>
      <c r="T789" s="445"/>
      <c r="U789" s="445"/>
      <c r="V789" s="445"/>
      <c r="W789" s="445"/>
      <c r="X789" s="446"/>
      <c r="Y789" s="447">
        <v>67.629949999999994</v>
      </c>
      <c r="Z789" s="448"/>
      <c r="AA789" s="448"/>
      <c r="AB789" s="549"/>
      <c r="AC789" s="441" t="s">
        <v>707</v>
      </c>
      <c r="AD789" s="442"/>
      <c r="AE789" s="442"/>
      <c r="AF789" s="442"/>
      <c r="AG789" s="443"/>
      <c r="AH789" s="444" t="s">
        <v>708</v>
      </c>
      <c r="AI789" s="445"/>
      <c r="AJ789" s="445"/>
      <c r="AK789" s="445"/>
      <c r="AL789" s="445"/>
      <c r="AM789" s="445"/>
      <c r="AN789" s="445"/>
      <c r="AO789" s="445"/>
      <c r="AP789" s="445"/>
      <c r="AQ789" s="445"/>
      <c r="AR789" s="445"/>
      <c r="AS789" s="445"/>
      <c r="AT789" s="446"/>
      <c r="AU789" s="447">
        <v>2.3636360000000001</v>
      </c>
      <c r="AV789" s="448"/>
      <c r="AW789" s="448"/>
      <c r="AX789" s="449"/>
    </row>
    <row r="790" spans="1:51" ht="24.75" customHeight="1" x14ac:dyDescent="0.15">
      <c r="A790" s="548"/>
      <c r="B790" s="755"/>
      <c r="C790" s="755"/>
      <c r="D790" s="755"/>
      <c r="E790" s="755"/>
      <c r="F790" s="756"/>
      <c r="G790" s="333" t="s">
        <v>697</v>
      </c>
      <c r="H790" s="334"/>
      <c r="I790" s="334"/>
      <c r="J790" s="334"/>
      <c r="K790" s="335"/>
      <c r="L790" s="383" t="s">
        <v>701</v>
      </c>
      <c r="M790" s="384"/>
      <c r="N790" s="384"/>
      <c r="O790" s="384"/>
      <c r="P790" s="384"/>
      <c r="Q790" s="384"/>
      <c r="R790" s="384"/>
      <c r="S790" s="384"/>
      <c r="T790" s="384"/>
      <c r="U790" s="384"/>
      <c r="V790" s="384"/>
      <c r="W790" s="384"/>
      <c r="X790" s="385"/>
      <c r="Y790" s="380">
        <v>42.778188</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8"/>
      <c r="B791" s="755"/>
      <c r="C791" s="755"/>
      <c r="D791" s="755"/>
      <c r="E791" s="755"/>
      <c r="F791" s="756"/>
      <c r="G791" s="333" t="s">
        <v>698</v>
      </c>
      <c r="H791" s="334"/>
      <c r="I791" s="334"/>
      <c r="J791" s="334"/>
      <c r="K791" s="335"/>
      <c r="L791" s="383" t="s">
        <v>705</v>
      </c>
      <c r="M791" s="384"/>
      <c r="N791" s="384"/>
      <c r="O791" s="384"/>
      <c r="P791" s="384"/>
      <c r="Q791" s="384"/>
      <c r="R791" s="384"/>
      <c r="S791" s="384"/>
      <c r="T791" s="384"/>
      <c r="U791" s="384"/>
      <c r="V791" s="384"/>
      <c r="W791" s="384"/>
      <c r="X791" s="385"/>
      <c r="Y791" s="380">
        <v>35.576484999999998</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8"/>
      <c r="B792" s="755"/>
      <c r="C792" s="755"/>
      <c r="D792" s="755"/>
      <c r="E792" s="755"/>
      <c r="F792" s="756"/>
      <c r="G792" s="333" t="s">
        <v>696</v>
      </c>
      <c r="H792" s="334"/>
      <c r="I792" s="334"/>
      <c r="J792" s="334"/>
      <c r="K792" s="335"/>
      <c r="L792" s="383" t="s">
        <v>702</v>
      </c>
      <c r="M792" s="384"/>
      <c r="N792" s="384"/>
      <c r="O792" s="384"/>
      <c r="P792" s="384"/>
      <c r="Q792" s="384"/>
      <c r="R792" s="384"/>
      <c r="S792" s="384"/>
      <c r="T792" s="384"/>
      <c r="U792" s="384"/>
      <c r="V792" s="384"/>
      <c r="W792" s="384"/>
      <c r="X792" s="385"/>
      <c r="Y792" s="380">
        <v>13.190958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8"/>
      <c r="B793" s="755"/>
      <c r="C793" s="755"/>
      <c r="D793" s="755"/>
      <c r="E793" s="755"/>
      <c r="F793" s="756"/>
      <c r="G793" s="333" t="s">
        <v>699</v>
      </c>
      <c r="H793" s="334"/>
      <c r="I793" s="334"/>
      <c r="J793" s="334"/>
      <c r="K793" s="335"/>
      <c r="L793" s="383" t="s">
        <v>704</v>
      </c>
      <c r="M793" s="384"/>
      <c r="N793" s="384"/>
      <c r="O793" s="384"/>
      <c r="P793" s="384"/>
      <c r="Q793" s="384"/>
      <c r="R793" s="384"/>
      <c r="S793" s="384"/>
      <c r="T793" s="384"/>
      <c r="U793" s="384"/>
      <c r="V793" s="384"/>
      <c r="W793" s="384"/>
      <c r="X793" s="385"/>
      <c r="Y793" s="380">
        <v>2.4636360000000002</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8"/>
      <c r="B794" s="755"/>
      <c r="C794" s="755"/>
      <c r="D794" s="755"/>
      <c r="E794" s="755"/>
      <c r="F794" s="756"/>
      <c r="G794" s="333" t="s">
        <v>700</v>
      </c>
      <c r="H794" s="334"/>
      <c r="I794" s="334"/>
      <c r="J794" s="334"/>
      <c r="K794" s="335"/>
      <c r="L794" s="383" t="s">
        <v>703</v>
      </c>
      <c r="M794" s="384"/>
      <c r="N794" s="384"/>
      <c r="O794" s="384"/>
      <c r="P794" s="384"/>
      <c r="Q794" s="384"/>
      <c r="R794" s="384"/>
      <c r="S794" s="384"/>
      <c r="T794" s="384"/>
      <c r="U794" s="384"/>
      <c r="V794" s="384"/>
      <c r="W794" s="384"/>
      <c r="X794" s="385"/>
      <c r="Y794" s="380">
        <f>199.754433-SUM(Y789:AB793)</f>
        <v>38.115216000000004</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8"/>
      <c r="B795" s="755"/>
      <c r="C795" s="755"/>
      <c r="D795" s="755"/>
      <c r="E795" s="755"/>
      <c r="F795" s="75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8"/>
      <c r="B796" s="755"/>
      <c r="C796" s="755"/>
      <c r="D796" s="755"/>
      <c r="E796" s="755"/>
      <c r="F796" s="75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48"/>
      <c r="B797" s="755"/>
      <c r="C797" s="755"/>
      <c r="D797" s="755"/>
      <c r="E797" s="755"/>
      <c r="F797" s="75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8"/>
      <c r="B798" s="755"/>
      <c r="C798" s="755"/>
      <c r="D798" s="755"/>
      <c r="E798" s="755"/>
      <c r="F798" s="75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8"/>
      <c r="B799" s="755"/>
      <c r="C799" s="755"/>
      <c r="D799" s="755"/>
      <c r="E799" s="755"/>
      <c r="F799" s="756"/>
      <c r="G799" s="391" t="s">
        <v>20</v>
      </c>
      <c r="H799" s="392"/>
      <c r="I799" s="392"/>
      <c r="J799" s="392"/>
      <c r="K799" s="392"/>
      <c r="L799" s="393"/>
      <c r="M799" s="394"/>
      <c r="N799" s="394"/>
      <c r="O799" s="394"/>
      <c r="P799" s="394"/>
      <c r="Q799" s="394"/>
      <c r="R799" s="394"/>
      <c r="S799" s="394"/>
      <c r="T799" s="394"/>
      <c r="U799" s="394"/>
      <c r="V799" s="394"/>
      <c r="W799" s="394"/>
      <c r="X799" s="395"/>
      <c r="Y799" s="396">
        <f>SUM(Y789:AB798)</f>
        <v>199.75443300000001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2.3636360000000001</v>
      </c>
      <c r="AV799" s="397"/>
      <c r="AW799" s="397"/>
      <c r="AX799" s="399"/>
    </row>
    <row r="800" spans="1:51" ht="24.75" hidden="1" customHeight="1" x14ac:dyDescent="0.15">
      <c r="A800" s="548"/>
      <c r="B800" s="755"/>
      <c r="C800" s="755"/>
      <c r="D800" s="755"/>
      <c r="E800" s="755"/>
      <c r="F800" s="756"/>
      <c r="G800" s="428" t="s">
        <v>242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0</v>
      </c>
    </row>
    <row r="801" spans="1:51" ht="24.75" hidden="1" customHeight="1" x14ac:dyDescent="0.15">
      <c r="A801" s="548"/>
      <c r="B801" s="755"/>
      <c r="C801" s="755"/>
      <c r="D801" s="755"/>
      <c r="E801" s="755"/>
      <c r="F801" s="756"/>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0</v>
      </c>
    </row>
    <row r="802" spans="1:51" ht="24.75" hidden="1" customHeight="1" x14ac:dyDescent="0.15">
      <c r="A802" s="548"/>
      <c r="B802" s="755"/>
      <c r="C802" s="755"/>
      <c r="D802" s="755"/>
      <c r="E802" s="755"/>
      <c r="F802" s="756"/>
      <c r="G802" s="441"/>
      <c r="H802" s="442"/>
      <c r="I802" s="442"/>
      <c r="J802" s="442"/>
      <c r="K802" s="443"/>
      <c r="L802" s="444"/>
      <c r="M802" s="445"/>
      <c r="N802" s="445"/>
      <c r="O802" s="445"/>
      <c r="P802" s="445"/>
      <c r="Q802" s="445"/>
      <c r="R802" s="445"/>
      <c r="S802" s="445"/>
      <c r="T802" s="445"/>
      <c r="U802" s="445"/>
      <c r="V802" s="445"/>
      <c r="W802" s="445"/>
      <c r="X802" s="446"/>
      <c r="Y802" s="447"/>
      <c r="Z802" s="448"/>
      <c r="AA802" s="448"/>
      <c r="AB802" s="549"/>
      <c r="AC802" s="441"/>
      <c r="AD802" s="442"/>
      <c r="AE802" s="442"/>
      <c r="AF802" s="442"/>
      <c r="AG802" s="443"/>
      <c r="AH802" s="444"/>
      <c r="AI802" s="445"/>
      <c r="AJ802" s="445"/>
      <c r="AK802" s="445"/>
      <c r="AL802" s="445"/>
      <c r="AM802" s="445"/>
      <c r="AN802" s="445"/>
      <c r="AO802" s="445"/>
      <c r="AP802" s="445"/>
      <c r="AQ802" s="445"/>
      <c r="AR802" s="445"/>
      <c r="AS802" s="445"/>
      <c r="AT802" s="446"/>
      <c r="AU802" s="447"/>
      <c r="AV802" s="448"/>
      <c r="AW802" s="448"/>
      <c r="AX802" s="449"/>
      <c r="AY802">
        <f t="shared" ref="AY802:AY812" si="115">$AY$800</f>
        <v>0</v>
      </c>
    </row>
    <row r="803" spans="1:51" ht="24.75" hidden="1" customHeight="1" x14ac:dyDescent="0.15">
      <c r="A803" s="548"/>
      <c r="B803" s="755"/>
      <c r="C803" s="755"/>
      <c r="D803" s="755"/>
      <c r="E803" s="755"/>
      <c r="F803" s="75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8"/>
      <c r="B804" s="755"/>
      <c r="C804" s="755"/>
      <c r="D804" s="755"/>
      <c r="E804" s="755"/>
      <c r="F804" s="75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8"/>
      <c r="B805" s="755"/>
      <c r="C805" s="755"/>
      <c r="D805" s="755"/>
      <c r="E805" s="755"/>
      <c r="F805" s="75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8"/>
      <c r="B806" s="755"/>
      <c r="C806" s="755"/>
      <c r="D806" s="755"/>
      <c r="E806" s="755"/>
      <c r="F806" s="75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8"/>
      <c r="B807" s="755"/>
      <c r="C807" s="755"/>
      <c r="D807" s="755"/>
      <c r="E807" s="755"/>
      <c r="F807" s="75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8"/>
      <c r="B808" s="755"/>
      <c r="C808" s="755"/>
      <c r="D808" s="755"/>
      <c r="E808" s="755"/>
      <c r="F808" s="75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8"/>
      <c r="B809" s="755"/>
      <c r="C809" s="755"/>
      <c r="D809" s="755"/>
      <c r="E809" s="755"/>
      <c r="F809" s="75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8"/>
      <c r="B810" s="755"/>
      <c r="C810" s="755"/>
      <c r="D810" s="755"/>
      <c r="E810" s="755"/>
      <c r="F810" s="75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8"/>
      <c r="B811" s="755"/>
      <c r="C811" s="755"/>
      <c r="D811" s="755"/>
      <c r="E811" s="755"/>
      <c r="F811" s="75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8"/>
      <c r="B812" s="755"/>
      <c r="C812" s="755"/>
      <c r="D812" s="755"/>
      <c r="E812" s="755"/>
      <c r="F812" s="75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8"/>
      <c r="B813" s="755"/>
      <c r="C813" s="755"/>
      <c r="D813" s="755"/>
      <c r="E813" s="755"/>
      <c r="F813" s="756"/>
      <c r="G813" s="428" t="s">
        <v>243</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244</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8"/>
      <c r="B814" s="755"/>
      <c r="C814" s="755"/>
      <c r="D814" s="755"/>
      <c r="E814" s="755"/>
      <c r="F814" s="756"/>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8"/>
      <c r="B815" s="755"/>
      <c r="C815" s="755"/>
      <c r="D815" s="755"/>
      <c r="E815" s="755"/>
      <c r="F815" s="756"/>
      <c r="G815" s="441"/>
      <c r="H815" s="442"/>
      <c r="I815" s="442"/>
      <c r="J815" s="442"/>
      <c r="K815" s="443"/>
      <c r="L815" s="444"/>
      <c r="M815" s="445"/>
      <c r="N815" s="445"/>
      <c r="O815" s="445"/>
      <c r="P815" s="445"/>
      <c r="Q815" s="445"/>
      <c r="R815" s="445"/>
      <c r="S815" s="445"/>
      <c r="T815" s="445"/>
      <c r="U815" s="445"/>
      <c r="V815" s="445"/>
      <c r="W815" s="445"/>
      <c r="X815" s="446"/>
      <c r="Y815" s="447"/>
      <c r="Z815" s="448"/>
      <c r="AA815" s="448"/>
      <c r="AB815" s="549"/>
      <c r="AC815" s="441"/>
      <c r="AD815" s="442"/>
      <c r="AE815" s="442"/>
      <c r="AF815" s="442"/>
      <c r="AG815" s="443"/>
      <c r="AH815" s="444"/>
      <c r="AI815" s="445"/>
      <c r="AJ815" s="445"/>
      <c r="AK815" s="445"/>
      <c r="AL815" s="445"/>
      <c r="AM815" s="445"/>
      <c r="AN815" s="445"/>
      <c r="AO815" s="445"/>
      <c r="AP815" s="445"/>
      <c r="AQ815" s="445"/>
      <c r="AR815" s="445"/>
      <c r="AS815" s="445"/>
      <c r="AT815" s="446"/>
      <c r="AU815" s="447"/>
      <c r="AV815" s="448"/>
      <c r="AW815" s="448"/>
      <c r="AX815" s="449"/>
      <c r="AY815">
        <f t="shared" ref="AY815:AY825" si="116">$AY$813</f>
        <v>0</v>
      </c>
    </row>
    <row r="816" spans="1:51" ht="24.75" hidden="1" customHeight="1" x14ac:dyDescent="0.15">
      <c r="A816" s="548"/>
      <c r="B816" s="755"/>
      <c r="C816" s="755"/>
      <c r="D816" s="755"/>
      <c r="E816" s="755"/>
      <c r="F816" s="75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8"/>
      <c r="B817" s="755"/>
      <c r="C817" s="755"/>
      <c r="D817" s="755"/>
      <c r="E817" s="755"/>
      <c r="F817" s="75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8"/>
      <c r="B818" s="755"/>
      <c r="C818" s="755"/>
      <c r="D818" s="755"/>
      <c r="E818" s="755"/>
      <c r="F818" s="75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8"/>
      <c r="B819" s="755"/>
      <c r="C819" s="755"/>
      <c r="D819" s="755"/>
      <c r="E819" s="755"/>
      <c r="F819" s="75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8"/>
      <c r="B820" s="755"/>
      <c r="C820" s="755"/>
      <c r="D820" s="755"/>
      <c r="E820" s="755"/>
      <c r="F820" s="75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8"/>
      <c r="B821" s="755"/>
      <c r="C821" s="755"/>
      <c r="D821" s="755"/>
      <c r="E821" s="755"/>
      <c r="F821" s="75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8"/>
      <c r="B822" s="755"/>
      <c r="C822" s="755"/>
      <c r="D822" s="755"/>
      <c r="E822" s="755"/>
      <c r="F822" s="75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8"/>
      <c r="B823" s="755"/>
      <c r="C823" s="755"/>
      <c r="D823" s="755"/>
      <c r="E823" s="755"/>
      <c r="F823" s="75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8"/>
      <c r="B824" s="755"/>
      <c r="C824" s="755"/>
      <c r="D824" s="755"/>
      <c r="E824" s="755"/>
      <c r="F824" s="75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8"/>
      <c r="B825" s="755"/>
      <c r="C825" s="755"/>
      <c r="D825" s="755"/>
      <c r="E825" s="755"/>
      <c r="F825" s="75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8"/>
      <c r="B826" s="755"/>
      <c r="C826" s="755"/>
      <c r="D826" s="755"/>
      <c r="E826" s="755"/>
      <c r="F826" s="756"/>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8"/>
      <c r="B827" s="755"/>
      <c r="C827" s="755"/>
      <c r="D827" s="755"/>
      <c r="E827" s="755"/>
      <c r="F827" s="756"/>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8"/>
      <c r="B828" s="755"/>
      <c r="C828" s="755"/>
      <c r="D828" s="755"/>
      <c r="E828" s="755"/>
      <c r="F828" s="756"/>
      <c r="G828" s="441"/>
      <c r="H828" s="442"/>
      <c r="I828" s="442"/>
      <c r="J828" s="442"/>
      <c r="K828" s="443"/>
      <c r="L828" s="444"/>
      <c r="M828" s="445"/>
      <c r="N828" s="445"/>
      <c r="O828" s="445"/>
      <c r="P828" s="445"/>
      <c r="Q828" s="445"/>
      <c r="R828" s="445"/>
      <c r="S828" s="445"/>
      <c r="T828" s="445"/>
      <c r="U828" s="445"/>
      <c r="V828" s="445"/>
      <c r="W828" s="445"/>
      <c r="X828" s="446"/>
      <c r="Y828" s="447"/>
      <c r="Z828" s="448"/>
      <c r="AA828" s="448"/>
      <c r="AB828" s="549"/>
      <c r="AC828" s="441"/>
      <c r="AD828" s="442"/>
      <c r="AE828" s="442"/>
      <c r="AF828" s="442"/>
      <c r="AG828" s="443"/>
      <c r="AH828" s="444"/>
      <c r="AI828" s="445"/>
      <c r="AJ828" s="445"/>
      <c r="AK828" s="445"/>
      <c r="AL828" s="445"/>
      <c r="AM828" s="445"/>
      <c r="AN828" s="445"/>
      <c r="AO828" s="445"/>
      <c r="AP828" s="445"/>
      <c r="AQ828" s="445"/>
      <c r="AR828" s="445"/>
      <c r="AS828" s="445"/>
      <c r="AT828" s="446"/>
      <c r="AU828" s="447"/>
      <c r="AV828" s="448"/>
      <c r="AW828" s="448"/>
      <c r="AX828" s="449"/>
      <c r="AY828">
        <f t="shared" ref="AY828:AY838" si="117">$AY$826</f>
        <v>0</v>
      </c>
    </row>
    <row r="829" spans="1:51" ht="24.75" hidden="1" customHeight="1" x14ac:dyDescent="0.15">
      <c r="A829" s="548"/>
      <c r="B829" s="755"/>
      <c r="C829" s="755"/>
      <c r="D829" s="755"/>
      <c r="E829" s="755"/>
      <c r="F829" s="75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8"/>
      <c r="B830" s="755"/>
      <c r="C830" s="755"/>
      <c r="D830" s="755"/>
      <c r="E830" s="755"/>
      <c r="F830" s="75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8"/>
      <c r="B831" s="755"/>
      <c r="C831" s="755"/>
      <c r="D831" s="755"/>
      <c r="E831" s="755"/>
      <c r="F831" s="75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8"/>
      <c r="B832" s="755"/>
      <c r="C832" s="755"/>
      <c r="D832" s="755"/>
      <c r="E832" s="755"/>
      <c r="F832" s="75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8"/>
      <c r="B833" s="755"/>
      <c r="C833" s="755"/>
      <c r="D833" s="755"/>
      <c r="E833" s="755"/>
      <c r="F833" s="75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8"/>
      <c r="B834" s="755"/>
      <c r="C834" s="755"/>
      <c r="D834" s="755"/>
      <c r="E834" s="755"/>
      <c r="F834" s="75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8"/>
      <c r="B835" s="755"/>
      <c r="C835" s="755"/>
      <c r="D835" s="755"/>
      <c r="E835" s="755"/>
      <c r="F835" s="75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8"/>
      <c r="B836" s="755"/>
      <c r="C836" s="755"/>
      <c r="D836" s="755"/>
      <c r="E836" s="755"/>
      <c r="F836" s="75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8"/>
      <c r="B837" s="755"/>
      <c r="C837" s="755"/>
      <c r="D837" s="755"/>
      <c r="E837" s="755"/>
      <c r="F837" s="75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8"/>
      <c r="B838" s="755"/>
      <c r="C838" s="755"/>
      <c r="D838" s="755"/>
      <c r="E838" s="755"/>
      <c r="F838" s="75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5" t="s">
        <v>265</v>
      </c>
      <c r="AM839" s="946"/>
      <c r="AN839" s="94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49.5" customHeight="1" x14ac:dyDescent="0.15">
      <c r="A845" s="386">
        <v>1</v>
      </c>
      <c r="B845" s="386">
        <v>1</v>
      </c>
      <c r="C845" s="405" t="s">
        <v>693</v>
      </c>
      <c r="D845" s="400"/>
      <c r="E845" s="400"/>
      <c r="F845" s="400"/>
      <c r="G845" s="400"/>
      <c r="H845" s="400"/>
      <c r="I845" s="400"/>
      <c r="J845" s="401">
        <v>5010001034867</v>
      </c>
      <c r="K845" s="402"/>
      <c r="L845" s="402"/>
      <c r="M845" s="402"/>
      <c r="N845" s="402"/>
      <c r="O845" s="402"/>
      <c r="P845" s="414" t="s">
        <v>692</v>
      </c>
      <c r="Q845" s="415"/>
      <c r="R845" s="415"/>
      <c r="S845" s="415"/>
      <c r="T845" s="415"/>
      <c r="U845" s="415"/>
      <c r="V845" s="415"/>
      <c r="W845" s="415"/>
      <c r="X845" s="416"/>
      <c r="Y845" s="303">
        <v>199.75443300000001</v>
      </c>
      <c r="Z845" s="304"/>
      <c r="AA845" s="304"/>
      <c r="AB845" s="305"/>
      <c r="AC845" s="251" t="s">
        <v>294</v>
      </c>
      <c r="AD845" s="420"/>
      <c r="AE845" s="420"/>
      <c r="AF845" s="420"/>
      <c r="AG845" s="421"/>
      <c r="AH845" s="437">
        <v>1</v>
      </c>
      <c r="AI845" s="438"/>
      <c r="AJ845" s="438"/>
      <c r="AK845" s="439"/>
      <c r="AL845" s="311" t="s">
        <v>322</v>
      </c>
      <c r="AM845" s="312"/>
      <c r="AN845" s="312"/>
      <c r="AO845" s="313"/>
      <c r="AP845" s="411" t="s">
        <v>322</v>
      </c>
      <c r="AQ845" s="412"/>
      <c r="AR845" s="412"/>
      <c r="AS845" s="412"/>
      <c r="AT845" s="412"/>
      <c r="AU845" s="412"/>
      <c r="AV845" s="412"/>
      <c r="AW845" s="412"/>
      <c r="AX845" s="413"/>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406"/>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6.5" customHeight="1" x14ac:dyDescent="0.15">
      <c r="A878" s="386">
        <v>1</v>
      </c>
      <c r="B878" s="386">
        <v>1</v>
      </c>
      <c r="C878" s="405" t="s">
        <v>683</v>
      </c>
      <c r="D878" s="400"/>
      <c r="E878" s="400"/>
      <c r="F878" s="400"/>
      <c r="G878" s="400"/>
      <c r="H878" s="400"/>
      <c r="I878" s="400"/>
      <c r="J878" s="401">
        <v>1180305003290</v>
      </c>
      <c r="K878" s="402"/>
      <c r="L878" s="402"/>
      <c r="M878" s="402"/>
      <c r="N878" s="402"/>
      <c r="O878" s="402"/>
      <c r="P878" s="406" t="s">
        <v>682</v>
      </c>
      <c r="Q878" s="302"/>
      <c r="R878" s="302"/>
      <c r="S878" s="302"/>
      <c r="T878" s="302"/>
      <c r="U878" s="302"/>
      <c r="V878" s="302"/>
      <c r="W878" s="302"/>
      <c r="X878" s="302"/>
      <c r="Y878" s="303">
        <v>2.3636360000000001</v>
      </c>
      <c r="Z878" s="304"/>
      <c r="AA878" s="304"/>
      <c r="AB878" s="305"/>
      <c r="AC878" s="307" t="s">
        <v>79</v>
      </c>
      <c r="AD878" s="308"/>
      <c r="AE878" s="308"/>
      <c r="AF878" s="308"/>
      <c r="AG878" s="308"/>
      <c r="AH878" s="403" t="s">
        <v>689</v>
      </c>
      <c r="AI878" s="404"/>
      <c r="AJ878" s="404"/>
      <c r="AK878" s="404"/>
      <c r="AL878" s="311" t="s">
        <v>690</v>
      </c>
      <c r="AM878" s="312"/>
      <c r="AN878" s="312"/>
      <c r="AO878" s="313"/>
      <c r="AP878" s="306" t="s">
        <v>689</v>
      </c>
      <c r="AQ878" s="306"/>
      <c r="AR878" s="306"/>
      <c r="AS878" s="306"/>
      <c r="AT878" s="306"/>
      <c r="AU878" s="306"/>
      <c r="AV878" s="306"/>
      <c r="AW878" s="306"/>
      <c r="AX878" s="306"/>
      <c r="AY878">
        <f t="shared" si="118"/>
        <v>1</v>
      </c>
    </row>
    <row r="879" spans="1:51" ht="30" customHeight="1" x14ac:dyDescent="0.15">
      <c r="A879" s="386">
        <v>2</v>
      </c>
      <c r="B879" s="386">
        <v>1</v>
      </c>
      <c r="C879" s="405" t="s">
        <v>687</v>
      </c>
      <c r="D879" s="400"/>
      <c r="E879" s="400"/>
      <c r="F879" s="400"/>
      <c r="G879" s="400"/>
      <c r="H879" s="400"/>
      <c r="I879" s="400"/>
      <c r="J879" s="401" t="s">
        <v>688</v>
      </c>
      <c r="K879" s="402"/>
      <c r="L879" s="402"/>
      <c r="M879" s="402"/>
      <c r="N879" s="402"/>
      <c r="O879" s="402"/>
      <c r="P879" s="406" t="s">
        <v>685</v>
      </c>
      <c r="Q879" s="302"/>
      <c r="R879" s="302"/>
      <c r="S879" s="302"/>
      <c r="T879" s="302"/>
      <c r="U879" s="302"/>
      <c r="V879" s="302"/>
      <c r="W879" s="302"/>
      <c r="X879" s="302"/>
      <c r="Y879" s="303">
        <v>1.6</v>
      </c>
      <c r="Z879" s="304"/>
      <c r="AA879" s="304"/>
      <c r="AB879" s="305"/>
      <c r="AC879" s="307" t="s">
        <v>79</v>
      </c>
      <c r="AD879" s="308"/>
      <c r="AE879" s="308"/>
      <c r="AF879" s="308"/>
      <c r="AG879" s="308"/>
      <c r="AH879" s="403" t="s">
        <v>690</v>
      </c>
      <c r="AI879" s="404"/>
      <c r="AJ879" s="404"/>
      <c r="AK879" s="404"/>
      <c r="AL879" s="311" t="s">
        <v>691</v>
      </c>
      <c r="AM879" s="312"/>
      <c r="AN879" s="312"/>
      <c r="AO879" s="313"/>
      <c r="AP879" s="306" t="s">
        <v>689</v>
      </c>
      <c r="AQ879" s="306"/>
      <c r="AR879" s="306"/>
      <c r="AS879" s="306"/>
      <c r="AT879" s="306"/>
      <c r="AU879" s="306"/>
      <c r="AV879" s="306"/>
      <c r="AW879" s="306"/>
      <c r="AX879" s="306"/>
      <c r="AY879">
        <f>COUNTA($C$879)</f>
        <v>1</v>
      </c>
    </row>
    <row r="880" spans="1:51" ht="30" customHeight="1" x14ac:dyDescent="0.15">
      <c r="A880" s="386">
        <v>3</v>
      </c>
      <c r="B880" s="386">
        <v>1</v>
      </c>
      <c r="C880" s="405" t="s">
        <v>684</v>
      </c>
      <c r="D880" s="400"/>
      <c r="E880" s="400"/>
      <c r="F880" s="400"/>
      <c r="G880" s="400"/>
      <c r="H880" s="400"/>
      <c r="I880" s="400"/>
      <c r="J880" s="401">
        <v>4210001012119</v>
      </c>
      <c r="K880" s="402"/>
      <c r="L880" s="402"/>
      <c r="M880" s="402"/>
      <c r="N880" s="402"/>
      <c r="O880" s="402"/>
      <c r="P880" s="406" t="s">
        <v>686</v>
      </c>
      <c r="Q880" s="302"/>
      <c r="R880" s="302"/>
      <c r="S880" s="302"/>
      <c r="T880" s="302"/>
      <c r="U880" s="302"/>
      <c r="V880" s="302"/>
      <c r="W880" s="302"/>
      <c r="X880" s="302"/>
      <c r="Y880" s="303">
        <v>0.1</v>
      </c>
      <c r="Z880" s="304"/>
      <c r="AA880" s="304"/>
      <c r="AB880" s="305"/>
      <c r="AC880" s="307" t="s">
        <v>79</v>
      </c>
      <c r="AD880" s="308"/>
      <c r="AE880" s="308"/>
      <c r="AF880" s="308"/>
      <c r="AG880" s="308"/>
      <c r="AH880" s="309" t="s">
        <v>689</v>
      </c>
      <c r="AI880" s="310"/>
      <c r="AJ880" s="310"/>
      <c r="AK880" s="310"/>
      <c r="AL880" s="311" t="s">
        <v>690</v>
      </c>
      <c r="AM880" s="312"/>
      <c r="AN880" s="312"/>
      <c r="AO880" s="313"/>
      <c r="AP880" s="306" t="s">
        <v>689</v>
      </c>
      <c r="AQ880" s="306"/>
      <c r="AR880" s="306"/>
      <c r="AS880" s="306"/>
      <c r="AT880" s="306"/>
      <c r="AU880" s="306"/>
      <c r="AV880" s="306"/>
      <c r="AW880" s="306"/>
      <c r="AX880" s="306"/>
      <c r="AY880">
        <f>COUNTA($C$880)</f>
        <v>1</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81"/>
      <c r="E1109" s="262" t="s">
        <v>214</v>
      </c>
      <c r="F1109" s="881"/>
      <c r="G1109" s="881"/>
      <c r="H1109" s="881"/>
      <c r="I1109" s="881"/>
      <c r="J1109" s="262" t="s">
        <v>221</v>
      </c>
      <c r="K1109" s="262"/>
      <c r="L1109" s="262"/>
      <c r="M1109" s="262"/>
      <c r="N1109" s="262"/>
      <c r="O1109" s="262"/>
      <c r="P1109" s="330" t="s">
        <v>27</v>
      </c>
      <c r="Q1109" s="330"/>
      <c r="R1109" s="330"/>
      <c r="S1109" s="330"/>
      <c r="T1109" s="330"/>
      <c r="U1109" s="330"/>
      <c r="V1109" s="330"/>
      <c r="W1109" s="330"/>
      <c r="X1109" s="330"/>
      <c r="Y1109" s="262" t="s">
        <v>223</v>
      </c>
      <c r="Z1109" s="881"/>
      <c r="AA1109" s="881"/>
      <c r="AB1109" s="881"/>
      <c r="AC1109" s="262" t="s">
        <v>197</v>
      </c>
      <c r="AD1109" s="262"/>
      <c r="AE1109" s="262"/>
      <c r="AF1109" s="262"/>
      <c r="AG1109" s="262"/>
      <c r="AH1109" s="330" t="s">
        <v>210</v>
      </c>
      <c r="AI1109" s="331"/>
      <c r="AJ1109" s="331"/>
      <c r="AK1109" s="331"/>
      <c r="AL1109" s="331" t="s">
        <v>21</v>
      </c>
      <c r="AM1109" s="331"/>
      <c r="AN1109" s="331"/>
      <c r="AO1109" s="884"/>
      <c r="AP1109" s="408" t="s">
        <v>251</v>
      </c>
      <c r="AQ1109" s="408"/>
      <c r="AR1109" s="408"/>
      <c r="AS1109" s="408"/>
      <c r="AT1109" s="408"/>
      <c r="AU1109" s="408"/>
      <c r="AV1109" s="408"/>
      <c r="AW1109" s="408"/>
      <c r="AX1109" s="408"/>
    </row>
    <row r="1110" spans="1:51" ht="30" hidden="1" customHeight="1" x14ac:dyDescent="0.15">
      <c r="A1110" s="386">
        <v>1</v>
      </c>
      <c r="B1110" s="386">
        <v>1</v>
      </c>
      <c r="C1110" s="883"/>
      <c r="D1110" s="883"/>
      <c r="E1110" s="882"/>
      <c r="F1110" s="882"/>
      <c r="G1110" s="882"/>
      <c r="H1110" s="882"/>
      <c r="I1110" s="88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 hidden="1" customHeight="1" x14ac:dyDescent="0.15">
      <c r="A1111" s="386">
        <v>2</v>
      </c>
      <c r="B1111" s="386">
        <v>1</v>
      </c>
      <c r="C1111" s="883"/>
      <c r="D1111" s="883"/>
      <c r="E1111" s="882"/>
      <c r="F1111" s="882"/>
      <c r="G1111" s="882"/>
      <c r="H1111" s="882"/>
      <c r="I1111" s="88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 hidden="1" customHeight="1" x14ac:dyDescent="0.15">
      <c r="A1112" s="386">
        <v>3</v>
      </c>
      <c r="B1112" s="386">
        <v>1</v>
      </c>
      <c r="C1112" s="883"/>
      <c r="D1112" s="883"/>
      <c r="E1112" s="882"/>
      <c r="F1112" s="882"/>
      <c r="G1112" s="882"/>
      <c r="H1112" s="882"/>
      <c r="I1112" s="88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 hidden="1" customHeight="1" x14ac:dyDescent="0.15">
      <c r="A1113" s="386">
        <v>4</v>
      </c>
      <c r="B1113" s="386">
        <v>1</v>
      </c>
      <c r="C1113" s="883"/>
      <c r="D1113" s="883"/>
      <c r="E1113" s="882"/>
      <c r="F1113" s="882"/>
      <c r="G1113" s="882"/>
      <c r="H1113" s="882"/>
      <c r="I1113" s="88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 hidden="1" customHeight="1" x14ac:dyDescent="0.15">
      <c r="A1114" s="386">
        <v>5</v>
      </c>
      <c r="B1114" s="386">
        <v>1</v>
      </c>
      <c r="C1114" s="883"/>
      <c r="D1114" s="883"/>
      <c r="E1114" s="882"/>
      <c r="F1114" s="882"/>
      <c r="G1114" s="882"/>
      <c r="H1114" s="882"/>
      <c r="I1114" s="88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 hidden="1" customHeight="1" x14ac:dyDescent="0.15">
      <c r="A1115" s="386">
        <v>6</v>
      </c>
      <c r="B1115" s="386">
        <v>1</v>
      </c>
      <c r="C1115" s="883"/>
      <c r="D1115" s="883"/>
      <c r="E1115" s="882"/>
      <c r="F1115" s="882"/>
      <c r="G1115" s="882"/>
      <c r="H1115" s="882"/>
      <c r="I1115" s="88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 hidden="1" customHeight="1" x14ac:dyDescent="0.15">
      <c r="A1116" s="386">
        <v>7</v>
      </c>
      <c r="B1116" s="386">
        <v>1</v>
      </c>
      <c r="C1116" s="883"/>
      <c r="D1116" s="883"/>
      <c r="E1116" s="882"/>
      <c r="F1116" s="882"/>
      <c r="G1116" s="882"/>
      <c r="H1116" s="882"/>
      <c r="I1116" s="88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 hidden="1" customHeight="1" x14ac:dyDescent="0.15">
      <c r="A1117" s="386">
        <v>8</v>
      </c>
      <c r="B1117" s="386">
        <v>1</v>
      </c>
      <c r="C1117" s="883"/>
      <c r="D1117" s="883"/>
      <c r="E1117" s="882"/>
      <c r="F1117" s="882"/>
      <c r="G1117" s="882"/>
      <c r="H1117" s="882"/>
      <c r="I1117" s="88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 hidden="1" customHeight="1" x14ac:dyDescent="0.15">
      <c r="A1118" s="386">
        <v>9</v>
      </c>
      <c r="B1118" s="386">
        <v>1</v>
      </c>
      <c r="C1118" s="883"/>
      <c r="D1118" s="883"/>
      <c r="E1118" s="882"/>
      <c r="F1118" s="882"/>
      <c r="G1118" s="882"/>
      <c r="H1118" s="882"/>
      <c r="I1118" s="88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 hidden="1" customHeight="1" x14ac:dyDescent="0.15">
      <c r="A1119" s="386">
        <v>10</v>
      </c>
      <c r="B1119" s="386">
        <v>1</v>
      </c>
      <c r="C1119" s="883"/>
      <c r="D1119" s="883"/>
      <c r="E1119" s="882"/>
      <c r="F1119" s="882"/>
      <c r="G1119" s="882"/>
      <c r="H1119" s="882"/>
      <c r="I1119" s="88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 hidden="1" customHeight="1" x14ac:dyDescent="0.15">
      <c r="A1120" s="386">
        <v>11</v>
      </c>
      <c r="B1120" s="386">
        <v>1</v>
      </c>
      <c r="C1120" s="883"/>
      <c r="D1120" s="883"/>
      <c r="E1120" s="882"/>
      <c r="F1120" s="882"/>
      <c r="G1120" s="882"/>
      <c r="H1120" s="882"/>
      <c r="I1120" s="88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 hidden="1" customHeight="1" x14ac:dyDescent="0.15">
      <c r="A1121" s="386">
        <v>12</v>
      </c>
      <c r="B1121" s="386">
        <v>1</v>
      </c>
      <c r="C1121" s="883"/>
      <c r="D1121" s="883"/>
      <c r="E1121" s="882"/>
      <c r="F1121" s="882"/>
      <c r="G1121" s="882"/>
      <c r="H1121" s="882"/>
      <c r="I1121" s="88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 hidden="1" customHeight="1" x14ac:dyDescent="0.15">
      <c r="A1122" s="386">
        <v>13</v>
      </c>
      <c r="B1122" s="386">
        <v>1</v>
      </c>
      <c r="C1122" s="883"/>
      <c r="D1122" s="883"/>
      <c r="E1122" s="882"/>
      <c r="F1122" s="882"/>
      <c r="G1122" s="882"/>
      <c r="H1122" s="882"/>
      <c r="I1122" s="88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 hidden="1" customHeight="1" x14ac:dyDescent="0.15">
      <c r="A1123" s="386">
        <v>14</v>
      </c>
      <c r="B1123" s="386">
        <v>1</v>
      </c>
      <c r="C1123" s="883"/>
      <c r="D1123" s="883"/>
      <c r="E1123" s="882"/>
      <c r="F1123" s="882"/>
      <c r="G1123" s="882"/>
      <c r="H1123" s="882"/>
      <c r="I1123" s="88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 hidden="1" customHeight="1" x14ac:dyDescent="0.15">
      <c r="A1124" s="386">
        <v>15</v>
      </c>
      <c r="B1124" s="386">
        <v>1</v>
      </c>
      <c r="C1124" s="883"/>
      <c r="D1124" s="883"/>
      <c r="E1124" s="882"/>
      <c r="F1124" s="882"/>
      <c r="G1124" s="882"/>
      <c r="H1124" s="882"/>
      <c r="I1124" s="88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 hidden="1" customHeight="1" x14ac:dyDescent="0.15">
      <c r="A1125" s="386">
        <v>16</v>
      </c>
      <c r="B1125" s="386">
        <v>1</v>
      </c>
      <c r="C1125" s="883"/>
      <c r="D1125" s="883"/>
      <c r="E1125" s="882"/>
      <c r="F1125" s="882"/>
      <c r="G1125" s="882"/>
      <c r="H1125" s="882"/>
      <c r="I1125" s="88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 hidden="1" customHeight="1" x14ac:dyDescent="0.15">
      <c r="A1126" s="386">
        <v>17</v>
      </c>
      <c r="B1126" s="386">
        <v>1</v>
      </c>
      <c r="C1126" s="883"/>
      <c r="D1126" s="883"/>
      <c r="E1126" s="882"/>
      <c r="F1126" s="882"/>
      <c r="G1126" s="882"/>
      <c r="H1126" s="882"/>
      <c r="I1126" s="88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 hidden="1" customHeight="1" x14ac:dyDescent="0.15">
      <c r="A1127" s="386">
        <v>18</v>
      </c>
      <c r="B1127" s="386">
        <v>1</v>
      </c>
      <c r="C1127" s="883"/>
      <c r="D1127" s="883"/>
      <c r="E1127" s="247"/>
      <c r="F1127" s="882"/>
      <c r="G1127" s="882"/>
      <c r="H1127" s="882"/>
      <c r="I1127" s="88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 hidden="1" customHeight="1" x14ac:dyDescent="0.15">
      <c r="A1128" s="386">
        <v>19</v>
      </c>
      <c r="B1128" s="386">
        <v>1</v>
      </c>
      <c r="C1128" s="883"/>
      <c r="D1128" s="883"/>
      <c r="E1128" s="882"/>
      <c r="F1128" s="882"/>
      <c r="G1128" s="882"/>
      <c r="H1128" s="882"/>
      <c r="I1128" s="88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 hidden="1" customHeight="1" x14ac:dyDescent="0.15">
      <c r="A1129" s="386">
        <v>20</v>
      </c>
      <c r="B1129" s="386">
        <v>1</v>
      </c>
      <c r="C1129" s="883"/>
      <c r="D1129" s="883"/>
      <c r="E1129" s="882"/>
      <c r="F1129" s="882"/>
      <c r="G1129" s="882"/>
      <c r="H1129" s="882"/>
      <c r="I1129" s="88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 hidden="1" customHeight="1" x14ac:dyDescent="0.15">
      <c r="A1130" s="386">
        <v>21</v>
      </c>
      <c r="B1130" s="386">
        <v>1</v>
      </c>
      <c r="C1130" s="883"/>
      <c r="D1130" s="883"/>
      <c r="E1130" s="882"/>
      <c r="F1130" s="882"/>
      <c r="G1130" s="882"/>
      <c r="H1130" s="882"/>
      <c r="I1130" s="88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 hidden="1" customHeight="1" x14ac:dyDescent="0.15">
      <c r="A1131" s="386">
        <v>22</v>
      </c>
      <c r="B1131" s="386">
        <v>1</v>
      </c>
      <c r="C1131" s="883"/>
      <c r="D1131" s="883"/>
      <c r="E1131" s="882"/>
      <c r="F1131" s="882"/>
      <c r="G1131" s="882"/>
      <c r="H1131" s="882"/>
      <c r="I1131" s="88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 hidden="1" customHeight="1" x14ac:dyDescent="0.15">
      <c r="A1132" s="386">
        <v>23</v>
      </c>
      <c r="B1132" s="386">
        <v>1</v>
      </c>
      <c r="C1132" s="883"/>
      <c r="D1132" s="883"/>
      <c r="E1132" s="882"/>
      <c r="F1132" s="882"/>
      <c r="G1132" s="882"/>
      <c r="H1132" s="882"/>
      <c r="I1132" s="88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 hidden="1" customHeight="1" x14ac:dyDescent="0.15">
      <c r="A1133" s="386">
        <v>24</v>
      </c>
      <c r="B1133" s="386">
        <v>1</v>
      </c>
      <c r="C1133" s="883"/>
      <c r="D1133" s="883"/>
      <c r="E1133" s="882"/>
      <c r="F1133" s="882"/>
      <c r="G1133" s="882"/>
      <c r="H1133" s="882"/>
      <c r="I1133" s="88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 hidden="1" customHeight="1" x14ac:dyDescent="0.15">
      <c r="A1134" s="386">
        <v>25</v>
      </c>
      <c r="B1134" s="386">
        <v>1</v>
      </c>
      <c r="C1134" s="883"/>
      <c r="D1134" s="883"/>
      <c r="E1134" s="882"/>
      <c r="F1134" s="882"/>
      <c r="G1134" s="882"/>
      <c r="H1134" s="882"/>
      <c r="I1134" s="88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 hidden="1" customHeight="1" x14ac:dyDescent="0.15">
      <c r="A1135" s="386">
        <v>26</v>
      </c>
      <c r="B1135" s="386">
        <v>1</v>
      </c>
      <c r="C1135" s="883"/>
      <c r="D1135" s="883"/>
      <c r="E1135" s="882"/>
      <c r="F1135" s="882"/>
      <c r="G1135" s="882"/>
      <c r="H1135" s="882"/>
      <c r="I1135" s="88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 hidden="1" customHeight="1" x14ac:dyDescent="0.15">
      <c r="A1136" s="386">
        <v>27</v>
      </c>
      <c r="B1136" s="386">
        <v>1</v>
      </c>
      <c r="C1136" s="883"/>
      <c r="D1136" s="883"/>
      <c r="E1136" s="882"/>
      <c r="F1136" s="882"/>
      <c r="G1136" s="882"/>
      <c r="H1136" s="882"/>
      <c r="I1136" s="88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 hidden="1" customHeight="1" x14ac:dyDescent="0.15">
      <c r="A1137" s="386">
        <v>28</v>
      </c>
      <c r="B1137" s="386">
        <v>1</v>
      </c>
      <c r="C1137" s="883"/>
      <c r="D1137" s="883"/>
      <c r="E1137" s="882"/>
      <c r="F1137" s="882"/>
      <c r="G1137" s="882"/>
      <c r="H1137" s="882"/>
      <c r="I1137" s="88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 hidden="1" customHeight="1" x14ac:dyDescent="0.15">
      <c r="A1138" s="386">
        <v>29</v>
      </c>
      <c r="B1138" s="386">
        <v>1</v>
      </c>
      <c r="C1138" s="883"/>
      <c r="D1138" s="883"/>
      <c r="E1138" s="882"/>
      <c r="F1138" s="882"/>
      <c r="G1138" s="882"/>
      <c r="H1138" s="882"/>
      <c r="I1138" s="88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 hidden="1" customHeight="1" x14ac:dyDescent="0.15">
      <c r="A1139" s="386">
        <v>30</v>
      </c>
      <c r="B1139" s="386">
        <v>1</v>
      </c>
      <c r="C1139" s="883"/>
      <c r="D1139" s="883"/>
      <c r="E1139" s="882"/>
      <c r="F1139" s="882"/>
      <c r="G1139" s="882"/>
      <c r="H1139" s="882"/>
      <c r="I1139" s="88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5" priority="14027">
      <formula>IF(RIGHT(TEXT(P14,"0.#"),1)=".",FALSE,TRUE)</formula>
    </cfRule>
    <cfRule type="expression" dxfId="2114" priority="14028">
      <formula>IF(RIGHT(TEXT(P14,"0.#"),1)=".",TRUE,FALSE)</formula>
    </cfRule>
  </conditionalFormatting>
  <conditionalFormatting sqref="AE32">
    <cfRule type="expression" dxfId="2113" priority="14017">
      <formula>IF(RIGHT(TEXT(AE32,"0.#"),1)=".",FALSE,TRUE)</formula>
    </cfRule>
    <cfRule type="expression" dxfId="2112" priority="14018">
      <formula>IF(RIGHT(TEXT(AE32,"0.#"),1)=".",TRUE,FALSE)</formula>
    </cfRule>
  </conditionalFormatting>
  <conditionalFormatting sqref="P18:AX18">
    <cfRule type="expression" dxfId="2111" priority="13903">
      <formula>IF(RIGHT(TEXT(P18,"0.#"),1)=".",FALSE,TRUE)</formula>
    </cfRule>
    <cfRule type="expression" dxfId="2110" priority="13904">
      <formula>IF(RIGHT(TEXT(P18,"0.#"),1)=".",TRUE,FALSE)</formula>
    </cfRule>
  </conditionalFormatting>
  <conditionalFormatting sqref="Y790">
    <cfRule type="expression" dxfId="2109" priority="13899">
      <formula>IF(RIGHT(TEXT(Y790,"0.#"),1)=".",FALSE,TRUE)</formula>
    </cfRule>
    <cfRule type="expression" dxfId="2108" priority="13900">
      <formula>IF(RIGHT(TEXT(Y790,"0.#"),1)=".",TRUE,FALSE)</formula>
    </cfRule>
  </conditionalFormatting>
  <conditionalFormatting sqref="Y799">
    <cfRule type="expression" dxfId="2107" priority="13895">
      <formula>IF(RIGHT(TEXT(Y799,"0.#"),1)=".",FALSE,TRUE)</formula>
    </cfRule>
    <cfRule type="expression" dxfId="2106" priority="13896">
      <formula>IF(RIGHT(TEXT(Y799,"0.#"),1)=".",TRUE,FALSE)</formula>
    </cfRule>
  </conditionalFormatting>
  <conditionalFormatting sqref="Y830:Y837 Y828 Y817:Y824 Y815 Y804:Y811 Y802">
    <cfRule type="expression" dxfId="2105" priority="13677">
      <formula>IF(RIGHT(TEXT(Y802,"0.#"),1)=".",FALSE,TRUE)</formula>
    </cfRule>
    <cfRule type="expression" dxfId="2104" priority="13678">
      <formula>IF(RIGHT(TEXT(Y802,"0.#"),1)=".",TRUE,FALSE)</formula>
    </cfRule>
  </conditionalFormatting>
  <conditionalFormatting sqref="P16:AQ17 P15:AX15 P13:AX13">
    <cfRule type="expression" dxfId="2103" priority="13725">
      <formula>IF(RIGHT(TEXT(P13,"0.#"),1)=".",FALSE,TRUE)</formula>
    </cfRule>
    <cfRule type="expression" dxfId="2102" priority="13726">
      <formula>IF(RIGHT(TEXT(P13,"0.#"),1)=".",TRUE,FALSE)</formula>
    </cfRule>
  </conditionalFormatting>
  <conditionalFormatting sqref="P19:AJ19">
    <cfRule type="expression" dxfId="2101" priority="13723">
      <formula>IF(RIGHT(TEXT(P19,"0.#"),1)=".",FALSE,TRUE)</formula>
    </cfRule>
    <cfRule type="expression" dxfId="2100" priority="13724">
      <formula>IF(RIGHT(TEXT(P19,"0.#"),1)=".",TRUE,FALSE)</formula>
    </cfRule>
  </conditionalFormatting>
  <conditionalFormatting sqref="AE101 AQ101">
    <cfRule type="expression" dxfId="2099" priority="13715">
      <formula>IF(RIGHT(TEXT(AE101,"0.#"),1)=".",FALSE,TRUE)</formula>
    </cfRule>
    <cfRule type="expression" dxfId="2098" priority="13716">
      <formula>IF(RIGHT(TEXT(AE101,"0.#"),1)=".",TRUE,FALSE)</formula>
    </cfRule>
  </conditionalFormatting>
  <conditionalFormatting sqref="Y793:Y798 Y789">
    <cfRule type="expression" dxfId="2097" priority="13701">
      <formula>IF(RIGHT(TEXT(Y789,"0.#"),1)=".",FALSE,TRUE)</formula>
    </cfRule>
    <cfRule type="expression" dxfId="2096" priority="13702">
      <formula>IF(RIGHT(TEXT(Y789,"0.#"),1)=".",TRUE,FALSE)</formula>
    </cfRule>
  </conditionalFormatting>
  <conditionalFormatting sqref="AU790">
    <cfRule type="expression" dxfId="2095" priority="13699">
      <formula>IF(RIGHT(TEXT(AU790,"0.#"),1)=".",FALSE,TRUE)</formula>
    </cfRule>
    <cfRule type="expression" dxfId="2094" priority="13700">
      <formula>IF(RIGHT(TEXT(AU790,"0.#"),1)=".",TRUE,FALSE)</formula>
    </cfRule>
  </conditionalFormatting>
  <conditionalFormatting sqref="AU799">
    <cfRule type="expression" dxfId="2093" priority="13697">
      <formula>IF(RIGHT(TEXT(AU799,"0.#"),1)=".",FALSE,TRUE)</formula>
    </cfRule>
    <cfRule type="expression" dxfId="2092" priority="13698">
      <formula>IF(RIGHT(TEXT(AU799,"0.#"),1)=".",TRUE,FALSE)</formula>
    </cfRule>
  </conditionalFormatting>
  <conditionalFormatting sqref="AU791:AU798 AU789">
    <cfRule type="expression" dxfId="2091" priority="13695">
      <formula>IF(RIGHT(TEXT(AU789,"0.#"),1)=".",FALSE,TRUE)</formula>
    </cfRule>
    <cfRule type="expression" dxfId="2090" priority="13696">
      <formula>IF(RIGHT(TEXT(AU789,"0.#"),1)=".",TRUE,FALSE)</formula>
    </cfRule>
  </conditionalFormatting>
  <conditionalFormatting sqref="Y829 Y816 Y803">
    <cfRule type="expression" dxfId="2089" priority="13681">
      <formula>IF(RIGHT(TEXT(Y803,"0.#"),1)=".",FALSE,TRUE)</formula>
    </cfRule>
    <cfRule type="expression" dxfId="2088" priority="13682">
      <formula>IF(RIGHT(TEXT(Y803,"0.#"),1)=".",TRUE,FALSE)</formula>
    </cfRule>
  </conditionalFormatting>
  <conditionalFormatting sqref="Y838 Y825 Y812">
    <cfRule type="expression" dxfId="2087" priority="13679">
      <formula>IF(RIGHT(TEXT(Y812,"0.#"),1)=".",FALSE,TRUE)</formula>
    </cfRule>
    <cfRule type="expression" dxfId="2086" priority="13680">
      <formula>IF(RIGHT(TEXT(Y812,"0.#"),1)=".",TRUE,FALSE)</formula>
    </cfRule>
  </conditionalFormatting>
  <conditionalFormatting sqref="AU829 AU816 AU803">
    <cfRule type="expression" dxfId="2085" priority="13675">
      <formula>IF(RIGHT(TEXT(AU803,"0.#"),1)=".",FALSE,TRUE)</formula>
    </cfRule>
    <cfRule type="expression" dxfId="2084" priority="13676">
      <formula>IF(RIGHT(TEXT(AU803,"0.#"),1)=".",TRUE,FALSE)</formula>
    </cfRule>
  </conditionalFormatting>
  <conditionalFormatting sqref="AU838 AU825 AU812">
    <cfRule type="expression" dxfId="2083" priority="13673">
      <formula>IF(RIGHT(TEXT(AU812,"0.#"),1)=".",FALSE,TRUE)</formula>
    </cfRule>
    <cfRule type="expression" dxfId="2082" priority="13674">
      <formula>IF(RIGHT(TEXT(AU812,"0.#"),1)=".",TRUE,FALSE)</formula>
    </cfRule>
  </conditionalFormatting>
  <conditionalFormatting sqref="AU830:AU837 AU828 AU817:AU824 AU815 AU804:AU811 AU802">
    <cfRule type="expression" dxfId="2081" priority="13671">
      <formula>IF(RIGHT(TEXT(AU802,"0.#"),1)=".",FALSE,TRUE)</formula>
    </cfRule>
    <cfRule type="expression" dxfId="2080" priority="13672">
      <formula>IF(RIGHT(TEXT(AU802,"0.#"),1)=".",TRUE,FALSE)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 RIGHT(TEXT(AL847,"0.#"),1)&lt;&gt;"."),TRUE,FALSE)</formula>
    </cfRule>
    <cfRule type="expression" dxfId="1814" priority="6650">
      <formula>IF(AND(AL847&gt;=0, RIGHT(TEXT(AL847,"0.#"),1)="."),TRUE,FALSE)</formula>
    </cfRule>
    <cfRule type="expression" dxfId="1813" priority="6651">
      <formula>IF(AND(AL847&lt;0, RIGHT(TEXT(AL847,"0.#"),1)&lt;&gt;"."),TRUE,FALSE)</formula>
    </cfRule>
    <cfRule type="expression" dxfId="1812" priority="6652">
      <formula>IF(AND(AL847&lt;0, 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 RIGHT(TEXT(AL1110,"0.#"),1)&lt;&gt;"."),TRUE,FALSE)</formula>
    </cfRule>
    <cfRule type="expression" dxfId="1710" priority="2884">
      <formula>IF(AND(AL1110&gt;=0, RIGHT(TEXT(AL1110,"0.#"),1)="."),TRUE,FALSE)</formula>
    </cfRule>
    <cfRule type="expression" dxfId="1709" priority="2885">
      <formula>IF(AND(AL1110&lt;0, RIGHT(TEXT(AL1110,"0.#"),1)&lt;&gt;"."),TRUE,FALSE)</formula>
    </cfRule>
    <cfRule type="expression" dxfId="1708" priority="2886">
      <formula>IF(AND(AL1110&lt;0, 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6:AO846">
    <cfRule type="expression" dxfId="1697" priority="2835">
      <formula>IF(AND(AL846&gt;=0, RIGHT(TEXT(AL846,"0.#"),1)&lt;&gt;"."),TRUE,FALSE)</formula>
    </cfRule>
    <cfRule type="expression" dxfId="1696" priority="2836">
      <formula>IF(AND(AL846&gt;=0, RIGHT(TEXT(AL846,"0.#"),1)="."),TRUE,FALSE)</formula>
    </cfRule>
    <cfRule type="expression" dxfId="1695" priority="2837">
      <formula>IF(AND(AL846&lt;0, RIGHT(TEXT(AL846,"0.#"),1)&lt;&gt;"."),TRUE,FALSE)</formula>
    </cfRule>
    <cfRule type="expression" dxfId="1694" priority="2838">
      <formula>IF(AND(AL846&lt;0, RIGHT(TEXT(AL846,"0.#"),1)="."),TRUE,FALSE)</formula>
    </cfRule>
  </conditionalFormatting>
  <conditionalFormatting sqref="Y846">
    <cfRule type="expression" dxfId="1693" priority="2833">
      <formula>IF(RIGHT(TEXT(Y846,"0.#"),1)=".",FALSE,TRUE)</formula>
    </cfRule>
    <cfRule type="expression" dxfId="1692" priority="2834">
      <formula>IF(RIGHT(TEXT(Y846,"0.#"),1)=".",TRUE,FALSE)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1:Y907">
    <cfRule type="expression" dxfId="1375" priority="2093">
      <formula>IF(RIGHT(TEXT(Y881,"0.#"),1)=".",FALSE,TRUE)</formula>
    </cfRule>
    <cfRule type="expression" dxfId="1374" priority="2094">
      <formula>IF(RIGHT(TEXT(Y881,"0.#"),1)=".",TRUE,FALSE)</formula>
    </cfRule>
  </conditionalFormatting>
  <conditionalFormatting sqref="Y913:Y940">
    <cfRule type="expression" dxfId="1373" priority="2081">
      <formula>IF(RIGHT(TEXT(Y913,"0.#"),1)=".",FALSE,TRUE)</formula>
    </cfRule>
    <cfRule type="expression" dxfId="1372" priority="2082">
      <formula>IF(RIGHT(TEXT(Y913,"0.#"),1)=".",TRUE,FALSE)</formula>
    </cfRule>
  </conditionalFormatting>
  <conditionalFormatting sqref="Y911:Y912">
    <cfRule type="expression" dxfId="1371" priority="2075">
      <formula>IF(RIGHT(TEXT(Y911,"0.#"),1)=".",FALSE,TRUE)</formula>
    </cfRule>
    <cfRule type="expression" dxfId="1370" priority="2076">
      <formula>IF(RIGHT(TEXT(Y911,"0.#"),1)=".",TRUE,FALSE)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1:AO907">
    <cfRule type="expression" dxfId="1279" priority="2095">
      <formula>IF(AND(AL881&gt;=0, RIGHT(TEXT(AL881,"0.#"),1)&lt;&gt;"."),TRUE,FALSE)</formula>
    </cfRule>
    <cfRule type="expression" dxfId="1278" priority="2096">
      <formula>IF(AND(AL881&gt;=0, RIGHT(TEXT(AL881,"0.#"),1)="."),TRUE,FALSE)</formula>
    </cfRule>
    <cfRule type="expression" dxfId="1277" priority="2097">
      <formula>IF(AND(AL881&lt;0, RIGHT(TEXT(AL881,"0.#"),1)&lt;&gt;"."),TRUE,FALSE)</formula>
    </cfRule>
    <cfRule type="expression" dxfId="1276" priority="2098">
      <formula>IF(AND(AL881&lt;0, RIGHT(TEXT(AL881,"0.#"),1)="."),TRUE,FALSE)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L880:AO880">
    <cfRule type="expression" dxfId="21" priority="19">
      <formula>IF(AND(AL880&gt;=0, RIGHT(TEXT(AL880,"0.#"),1)&lt;&gt;"."),TRUE,FALSE)</formula>
    </cfRule>
    <cfRule type="expression" dxfId="20" priority="20">
      <formula>IF(AND(AL880&gt;=0, RIGHT(TEXT(AL880,"0.#"),1)="."),TRUE,FALSE)</formula>
    </cfRule>
    <cfRule type="expression" dxfId="19" priority="21">
      <formula>IF(AND(AL880&lt;0, RIGHT(TEXT(AL880,"0.#"),1)&lt;&gt;"."),TRUE,FALSE)</formula>
    </cfRule>
    <cfRule type="expression" dxfId="18" priority="22">
      <formula>IF(AND(AL880&lt;0, RIGHT(TEXT(AL880,"0.#"),1)="."),TRUE,FALSE)</formula>
    </cfRule>
  </conditionalFormatting>
  <conditionalFormatting sqref="Y880">
    <cfRule type="expression" dxfId="17" priority="17">
      <formula>IF(RIGHT(TEXT(Y880,"0.#"),1)=".",FALSE,TRUE)</formula>
    </cfRule>
    <cfRule type="expression" dxfId="16" priority="18">
      <formula>IF(RIGHT(TEXT(Y880,"0.#"),1)=".",TRUE,FALSE)</formula>
    </cfRule>
  </conditionalFormatting>
  <conditionalFormatting sqref="AL878:AO879">
    <cfRule type="expression" dxfId="15" priority="13">
      <formula>IF(AND(AL878&gt;=0, RIGHT(TEXT(AL878,"0.#"),1)&lt;&gt;"."),TRUE,FALSE)</formula>
    </cfRule>
    <cfRule type="expression" dxfId="14" priority="14">
      <formula>IF(AND(AL878&gt;=0, RIGHT(TEXT(AL878,"0.#"),1)="."),TRUE,FALSE)</formula>
    </cfRule>
    <cfRule type="expression" dxfId="13" priority="15">
      <formula>IF(AND(AL878&lt;0, RIGHT(TEXT(AL878,"0.#"),1)&lt;&gt;"."),TRUE,FALSE)</formula>
    </cfRule>
    <cfRule type="expression" dxfId="12" priority="16">
      <formula>IF(AND(AL878&lt;0, RIGHT(TEXT(AL878,"0.#"),1)="."),TRUE,FALSE)</formula>
    </cfRule>
  </conditionalFormatting>
  <conditionalFormatting sqref="Y878:Y879">
    <cfRule type="expression" dxfId="11" priority="11">
      <formula>IF(RIGHT(TEXT(Y878,"0.#"),1)=".",FALSE,TRUE)</formula>
    </cfRule>
    <cfRule type="expression" dxfId="10" priority="12">
      <formula>IF(RIGHT(TEXT(Y878,"0.#"),1)=".",TRUE,FALSE)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791">
    <cfRule type="expression" dxfId="3" priority="3">
      <formula>IF(RIGHT(TEXT(Y791,"0.#"),1)=".",FALSE,TRUE)</formula>
    </cfRule>
    <cfRule type="expression" dxfId="2" priority="4">
      <formula>IF(RIGHT(TEXT(Y791,"0.#"),1)=".",TRUE,FALSE)</formula>
    </cfRule>
  </conditionalFormatting>
  <conditionalFormatting sqref="Y792">
    <cfRule type="expression" dxfId="1" priority="1">
      <formula>IF(RIGHT(TEXT(Y792,"0.#"),1)=".",FALSE,TRUE)</formula>
    </cfRule>
    <cfRule type="expression" dxfId="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29" max="49" man="1"/>
    <brk id="725" max="49" man="1"/>
    <brk id="7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289</v>
      </c>
      <c r="AI2" s="42" t="s">
        <v>322</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292</v>
      </c>
      <c r="AI5" s="42" t="s">
        <v>331</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299</v>
      </c>
      <c r="AF6" s="30"/>
      <c r="AG6" s="44" t="s">
        <v>293</v>
      </c>
      <c r="AI6" s="42" t="s">
        <v>332</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294</v>
      </c>
      <c r="AH7" s="71"/>
      <c r="AI7" s="44" t="s">
        <v>316</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295</v>
      </c>
      <c r="AI8" s="42" t="s">
        <v>317</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658</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t="s">
        <v>658</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340</v>
      </c>
      <c r="Z10" s="32" t="s">
        <v>471</v>
      </c>
      <c r="AA10" s="79" t="s">
        <v>434</v>
      </c>
      <c r="AB10" s="79" t="s">
        <v>565</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658</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2021-08-16T02:16:39Z</cp:lastPrinted>
  <dcterms:created xsi:type="dcterms:W3CDTF">2012-03-13T00:50:25Z</dcterms:created>
  <dcterms:modified xsi:type="dcterms:W3CDTF">2021-08-18T02:43:23Z</dcterms:modified>
</cp:coreProperties>
</file>