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6 地球環境局\"/>
    </mc:Choice>
  </mc:AlternateContent>
  <bookViews>
    <workbookView xWindow="2325"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AI119" i="3" l="1"/>
  <c r="AE119"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5" i="3"/>
  <c r="AY613" i="3"/>
  <c r="AY616" i="3" s="1"/>
  <c r="AY608" i="3"/>
  <c r="AY611" i="3" s="1"/>
  <c r="AY604" i="3"/>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9" i="3"/>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271" i="3"/>
  <c r="AY417"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<sst xmlns="http://schemas.openxmlformats.org/spreadsheetml/2006/main" count="2347" uniqueCount="706">
  <si>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</si>
  <si>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</si>
  <si>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</si>
  <si>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</si>
  <si>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</si>
  <si>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</si>
  <si>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</si>
  <si>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</si>
  <si>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</si>
  <si>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</si>
  <si>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</si>
  <si>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</si>
  <si>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</si>
  <si>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</si>
  <si>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</si>
  <si>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</si>
  <si>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</si>
  <si>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</si>
  <si>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</si>
  <si>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</si>
  <si>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</si>
  <si>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</si>
  <si>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</si>
  <si>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</si>
  <si>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</si>
  <si>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</si>
  <si>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</si>
  <si>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</si>
  <si>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</si>
  <si>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</si>
  <si>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</si>
  <si>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</si>
  <si>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</si>
  <si>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</si>
  <si>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</si>
  <si>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</si>
  <si>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</si>
  <si>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</si>
  <si>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</si>
  <si>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</si>
  <si>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</si>
  <si>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</si>
  <si>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</si>
  <si>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</si>
  <si>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</si>
  <si>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</si>
  <si>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</si>
  <si>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</si>
  <si>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</si>
  <si>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</si>
  <si>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</si>
  <si>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</si>
  <si>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</si>
  <si>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</si>
  <si>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</si>
  <si>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</si>
  <si>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</si>
  <si>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</si>
  <si>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</si>
  <si>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</si>
  <si>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</si>
  <si>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</si>
  <si>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</si>
  <si>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</si>
  <si>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</si>
  <si>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</si>
  <si>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</si>
  <si>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</si>
  <si>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</si>
  <si>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</si>
  <si>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</si>
  <si>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</si>
  <si>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</si>
  <si>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</si>
  <si>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</si>
  <si>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</si>
  <si>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</si>
  <si>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</si>
  <si>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</si>
  <si>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</si>
  <si>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</si>
  <si>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</si>
  <si>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</si>
  <si>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</si>
  <si>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</si>
  <si>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</si>
  <si>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</si>
  <si>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</si>
  <si>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</si>
  <si>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</si>
  <si>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</si>
  <si>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</si>
  <si>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</si>
  <si>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</si>
  <si>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</si>
  <si>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</si>
  <si>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</si>
  <si>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</si>
  <si>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</si>
  <si>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</si>
  <si>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</si>
  <si>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</si>
  <si>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</si>
  <si>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</si>
  <si>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</si>
  <si>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</si>
  <si>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</si>
  <si>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</si>
  <si>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</si>
  <si>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</si>
  <si>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</si>
  <si>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</si>
  <si>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</si>
  <si>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</si>
  <si>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</si>
  <si>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</si>
  <si>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</si>
  <si>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</si>
  <si>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</si>
  <si>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</si>
  <si>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</si>
  <si>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</si>
  <si>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</si>
  <si>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</si>
  <si>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</si>
  <si>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</si>
  <si>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</si>
  <si>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</si>
  <si>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</si>
  <si>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</si>
  <si>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</si>
  <si>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</si>
  <si>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</si>
  <si>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</si>
  <si>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</si>
  <si>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</si>
  <si>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</si>
  <si>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</si>
  <si>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</si>
  <si>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</si>
  <si>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</si>
  <si>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</si>
  <si>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</si>
  <si>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</si>
  <si>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</si>
  <si>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</si>
  <si>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</si>
  <si>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</si>
  <si>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</si>
  <si>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</si>
  <si>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</si>
  <si>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</si>
  <si>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</si>
  <si>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</si>
  <si>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</si>
  <si>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</si>
  <si>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</si>
  <si>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</si>
  <si>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</si>
  <si>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</si>
  <si>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</si>
  <si>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</si>
  <si>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</si>
  <si>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</si>
  <si>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</si>
  <si>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</si>
  <si>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</si>
  <si>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</si>
  <si>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</si>
  <si>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</si>
  <si>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</si>
  <si>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</si>
  <si>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</si>
  <si>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</si>
  <si>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</si>
  <si>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</si>
  <si>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</si>
  <si>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</si>
  <si>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</si>
  <si>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</si>
  <si>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</si>
  <si>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</si>
  <si>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</si>
  <si>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</si>
  <si>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</si>
  <si>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</si>
  <si>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</si>
  <si>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</si>
  <si>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</si>
  <si>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</si>
  <si>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</si>
  <si>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</si>
  <si>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</si>
  <si>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</si>
  <si>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</si>
  <si>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</si>
  <si>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</si>
  <si>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</si>
  <si>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</si>
  <si>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</si>
  <si>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</si>
  <si>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</si>
  <si>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</si>
  <si>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</si>
  <si>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</si>
  <si>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</si>
  <si>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</si>
  <si>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</si>
  <si>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</si>
  <si>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</si>
  <si>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</si>
  <si>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</si>
  <si>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</si>
  <si>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</si>
  <si>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</si>
  <si>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</si>
  <si>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</si>
  <si>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</si>
  <si>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</si>
  <si>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</si>
  <si>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</si>
  <si>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</si>
  <si>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</si>
  <si>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</si>
  <si>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</si>
  <si>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</si>
  <si>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</si>
  <si>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</si>
  <si>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</si>
  <si>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</si>
  <si>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</si>
  <si>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</si>
  <si>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</si>
  <si>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</si>
  <si>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</si>
  <si>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</si>
  <si>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</si>
  <si>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</si>
  <si>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</si>
  <si>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</si>
  <si>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</si>
  <si>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</si>
  <si>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</si>
  <si>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</si>
  <si>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</si>
  <si>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</si>
  <si>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</si>
  <si>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</si>
  <si>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</si>
  <si>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</si>
  <si>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</si>
  <si>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</si>
  <si>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</si>
  <si>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</si>
  <si>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</si>
  <si>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</si>
  <si>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</si>
  <si>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</si>
  <si>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</si>
  <si>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</si>
  <si>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</si>
  <si>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</si>
  <si>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</si>
  <si>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</si>
  <si>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</si>
  <si>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</si>
  <si>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</si>
  <si>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</si>
  <si>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</si>
  <si>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</si>
  <si>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</si>
  <si>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</si>
  <si>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</si>
  <si>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</si>
  <si>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</si>
  <si>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</si>
  <si>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</si>
  <si>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</si>
  <si>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</si>
  <si>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</si>
  <si>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</si>
  <si>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</si>
  <si>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</si>
  <si>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</si>
  <si>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</si>
  <si>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</si>
  <si>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</si>
  <si>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</si>
  <si>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</si>
  <si>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</si>
  <si>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</si>
  <si>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</si>
  <si>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</si>
  <si>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</si>
  <si>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</si>
  <si>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</si>
  <si>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</si>
  <si>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</si>
  <si>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</si>
  <si>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</si>
  <si>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</si>
  <si>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</si>
  <si>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</si>
  <si>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</si>
  <si>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</si>
  <si>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</si>
  <si>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</si>
  <si>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</si>
  <si>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</si>
  <si>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</si>
  <si>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</si>
  <si>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</si>
  <si>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</si>
  <si>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</si>
  <si>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</si>
  <si>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</si>
  <si>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</si>
  <si>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</si>
  <si>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</si>
  <si>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</si>
  <si>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</si>
  <si>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</si>
  <si>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</si>
  <si>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</si>
  <si>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</si>
  <si>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</si>
  <si>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</si>
  <si>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</si>
  <si>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</si>
  <si>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</si>
  <si>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</si>
  <si>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</si>
  <si>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</si>
  <si>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</si>
  <si>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</si>
  <si>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</si>
  <si>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</si>
  <si>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</si>
  <si>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</si>
  <si>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</si>
  <si>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</si>
  <si>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</si>
  <si>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</si>
  <si>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</si>
  <si>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</si>
  <si>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</si>
  <si>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</si>
  <si>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</si>
  <si>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</si>
  <si>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</si>
  <si>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</si>
  <si>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</si>
  <si>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</si>
  <si>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</si>
  <si>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</si>
  <si>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</si>
  <si>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</si>
  <si>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</si>
  <si>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</si>
  <si>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</si>
  <si>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</si>
  <si>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</si>
  <si>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</si>
  <si>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</si>
  <si>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</si>
  <si>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</si>
  <si>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</si>
  <si>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</si>
  <si>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</si>
  <si>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</si>
  <si>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</si>
  <si>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</si>
  <si>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</si>
  <si>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</si>
  <si>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</si>
  <si>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</si>
  <si>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</si>
  <si>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</si>
  <si>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</si>
  <si>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</si>
  <si>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</si>
  <si>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</si>
  <si>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</si>
  <si>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</si>
  <si>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</si>
  <si>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</si>
  <si>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</si>
  <si>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</si>
  <si>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</si>
  <si>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</si>
  <si>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</si>
  <si>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</si>
  <si>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</si>
  <si>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</si>
  <si>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</si>
  <si>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</si>
  <si>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</si>
  <si>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</si>
  <si>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</si>
  <si>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</si>
  <si>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</si>
  <si>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</si>
  <si>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</si>
  <si>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</si>
  <si>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</si>
  <si>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</si>
  <si>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</si>
  <si>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</si>
  <si>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</si>
  <si>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</si>
  <si>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</si>
  <si>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</si>
  <si>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</si>
  <si>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</si>
  <si>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</si>
  <si>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</si>
  <si>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</si>
  <si>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</si>
  <si>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</si>
  <si>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</si>
  <si>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</si>
  <si>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</si>
  <si>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</si>
  <si>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</si>
  <si>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</si>
  <si>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</si>
  <si>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</si>
  <si>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</si>
  <si>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</si>
  <si>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</si>
  <si>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</si>
  <si>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</si>
  <si>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</si>
  <si>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</si>
  <si>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</si>
  <si>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</si>
  <si>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</si>
  <si>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</si>
  <si>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</si>
  <si>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</si>
  <si>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</si>
  <si>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</si>
  <si>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</si>
  <si>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</si>
  <si>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</si>
  <si>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</si>
  <si>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</si>
  <si>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</si>
  <si>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</si>
  <si>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</si>
  <si>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</si>
  <si>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</si>
  <si>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</si>
  <si>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</si>
  <si>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</si>
  <si>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</si>
  <si>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</si>
  <si>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</si>
  <si>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</si>
  <si>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</si>
  <si>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</si>
  <si>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</si>
  <si>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</si>
  <si>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</si>
  <si>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</si>
  <si>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</si>
  <si>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</si>
  <si>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</si>
  <si>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</si>
  <si>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</si>
  <si>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</si>
  <si>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</si>
  <si>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</si>
  <si>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</si>
  <si>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</si>
  <si>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</si>
  <si>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</si>
  <si>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</si>
  <si>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</si>
  <si>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</si>
  <si>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</si>
  <si>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</si>
  <si>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</si>
  <si>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</si>
  <si>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</si>
  <si>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</si>
  <si>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</si>
  <si>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</si>
  <si>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</si>
  <si>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</si>
  <si>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</si>
  <si>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</si>
  <si>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</si>
  <si>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</si>
  <si>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</si>
  <si>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</si>
  <si>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</si>
  <si>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</si>
  <si>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</si>
  <si>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</si>
  <si>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</si>
  <si>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</si>
  <si>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</si>
  <si>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</si>
  <si>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</si>
  <si>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</si>
  <si>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</si>
  <si>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</si>
  <si>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</si>
  <si>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</si>
  <si>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</si>
  <si>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</si>
  <si>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</si>
  <si>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</si>
  <si>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</si>
  <si>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</si>
  <si>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</si>
  <si>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</si>
  <si>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</si>
  <si>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</si>
  <si>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</si>
  <si>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</si>
  <si>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</si>
  <si>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</si>
  <si>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</si>
  <si>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</si>
  <si>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</si>
  <si>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</si>
  <si>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</si>
  <si>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</si>
  <si>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</si>
  <si>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</si>
  <si>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</si>
  <si>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</si>
  <si>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</si>
  <si>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</si>
  <si>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</si>
  <si>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</si>
  <si>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</si>
  <si>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</si>
  <si>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</si>
  <si>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</si>
  <si>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</si>
  <si>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</si>
  <si>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</si>
  <si>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</si>
  <si>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</si>
  <si>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</si>
  <si>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</si>
  <si>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</si>
  <si>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</si>
  <si>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</si>
  <si>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</si>
  <si>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</si>
  <si>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</si>
  <si>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</si>
  <si>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</si>
  <si>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</si>
  <si>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</si>
  <si>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</si>
  <si>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</si>
  <si>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</si>
  <si>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</si>
  <si>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</si>
  <si>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</si>
  <si>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</si>
  <si>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</si>
  <si>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</si>
  <si>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</si>
  <si>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</si>
  <si>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</si>
  <si>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</si>
  <si>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</si>
  <si>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</si>
  <si>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</si>
  <si>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</si>
  <si>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</si>
  <si>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</si>
  <si>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</si>
  <si>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</si>
  <si>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</si>
  <si>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</si>
  <si>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</si>
  <si>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</si>
  <si>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</si>
  <si>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</si>
  <si>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</si>
  <si>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</si>
  <si>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</si>
  <si>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</si>
  <si>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</si>
  <si>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</si>
  <si>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</si>
  <si>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</si>
  <si>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</si>
  <si>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</si>
  <si>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</si>
  <si>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</si>
  <si>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</si>
  <si>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</si>
  <si>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</si>
  <si>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</si>
  <si>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</si>
  <si>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</si>
  <si>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</si>
  <si>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</si>
  <si>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</si>
  <si>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</si>
  <si>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</si>
  <si>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</si>
  <si>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</si>
  <si>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</si>
  <si>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</si>
  <si>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</si>
  <si>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</si>
  <si>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</si>
  <si>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</si>
  <si>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</si>
  <si>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</si>
  <si>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</si>
  <si>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</si>
  <si>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</si>
  <si>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</si>
  <si>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</si>
  <si>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</si>
  <si>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</si>
  <si>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</si>
  <si>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</si>
  <si>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</si>
  <si>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</si>
  <si>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地球温暖化対策推進法施行推進経費</t>
  </si>
  <si>
    <t>地球環境局</t>
  </si>
  <si>
    <t>課長　小笠原　靖</t>
  </si>
  <si>
    <t>平成10年度</t>
  </si>
  <si>
    <t>終了予定なし</t>
  </si>
  <si>
    <t>地球温暖化対策課</t>
  </si>
  <si>
    <t>地球温暖化対策の推進に関する法律第20条</t>
  </si>
  <si>
    <t>・地球温暖化対策計画（平成28年５月13日閣議決定）
・政府がその事務及び事業に関し温室効果ガスの排出の抑制等のため実行すべき措置について定める計画（平成28年５月13日閣議決定）</t>
  </si>
  <si>
    <t>地球温暖化対策の推進に関する法律（以下「温対法」という。）に基づき、政府がその事務及び事業に関し温室効果ガスの排出の抑制等のため実行すべき措置について定める計画（以下「政府実行計画」という。）を策定するとともに、同計画に基づく措置の実施状況を公表する。</t>
  </si>
  <si>
    <t>-</t>
  </si>
  <si>
    <t>環境保全調査費</t>
  </si>
  <si>
    <t>政府の事務事業に関する温室効果ガス総排出量</t>
  </si>
  <si>
    <t>千トンCO2</t>
  </si>
  <si>
    <t>本事業は、地球温暖化対策関係予算において【D.基盤的施策など】に分類されており、我が国の温室効果ガスの排出削減等の効果を持たないものであるため、地球温暖化対策に係る横断的な指標は設定できない。
また、本事業は、政府実行計画の策定及び実施状況調査等の支援を行うものであり、計画に基づく削減の取組は別の経費により行われることから、1t-CO2当たりの削減効果を算出することはできない。</t>
  </si>
  <si>
    <t>●●</t>
    <phoneticPr fontId="5"/>
  </si>
  <si>
    <t>政府実行計画実施状況の公表と新計画策定等の回数</t>
  </si>
  <si>
    <t>回/年</t>
  </si>
  <si>
    <t>万t-CO2/年</t>
  </si>
  <si>
    <t>執行額（円）／　政府実行計画実施状況の公表と新計画策定等の回数　　　　　　　　　　　　</t>
    <phoneticPr fontId="5"/>
  </si>
  <si>
    <t>円／年</t>
  </si>
  <si>
    <t>円／回</t>
    <phoneticPr fontId="5"/>
  </si>
  <si>
    <t>9,921,000÷1</t>
  </si>
  <si>
    <t>12,650,000÷1</t>
  </si>
  <si>
    <t>円/万ｔ－CO2</t>
  </si>
  <si>
    <t>円/万ｔ－CO2</t>
    <phoneticPr fontId="5"/>
  </si>
  <si>
    <t>１．地球温暖化対策の推進</t>
  </si>
  <si>
    <t>温室効果ガス総排出量（CO2換算トン）</t>
  </si>
  <si>
    <t>万トン</t>
  </si>
  <si>
    <t>002,005</t>
  </si>
  <si>
    <t>002</t>
  </si>
  <si>
    <t>001</t>
  </si>
  <si>
    <t>0001</t>
  </si>
  <si>
    <t>○</t>
  </si>
  <si>
    <t>-</t>
    <phoneticPr fontId="5"/>
  </si>
  <si>
    <t>-</t>
    <phoneticPr fontId="5"/>
  </si>
  <si>
    <t>12,001,000÷2</t>
    <phoneticPr fontId="5"/>
  </si>
  <si>
    <t>政府実行計画の策定及び実施状況の調査等を通じ、計画に掲げられた削減目標を着実に達成するための支援を行う。</t>
    <phoneticPr fontId="5"/>
  </si>
  <si>
    <t>政府実行計画は、温対法に基づき策定と実施状況の公表が義務づけられており、本事業はそれらの実施に不可欠である。</t>
  </si>
  <si>
    <t>政府実行計画は政府自らの計画であり、国が策定すべきものであることから、本事業は国が実施する必要がある。</t>
  </si>
  <si>
    <t>政府実行計画は、温対法に基づき策定と実施状況の公表が義務づけられているものであり、これらの計画の推進は公的部門の排出削減に大きく貢献することから、本事業は政策目的の達成手段として必要かつ適切な事業、優先度の高い事業である。</t>
  </si>
  <si>
    <t>有</t>
  </si>
  <si>
    <t>無</t>
  </si>
  <si>
    <t>‐</t>
  </si>
  <si>
    <t>政府実行計画の策定及び実施状況の公表のために必要なものに限定している。</t>
  </si>
  <si>
    <t>経費の低減を図るべく総合評価入札を行い、効率的な事業の実施に努めている。</t>
  </si>
  <si>
    <t>政府実行計画に掲げられた目標に対して着実に進捗している。</t>
    <rPh sb="15" eb="16">
      <t>タイ</t>
    </rPh>
    <rPh sb="18" eb="20">
      <t>チャクジツ</t>
    </rPh>
    <rPh sb="21" eb="23">
      <t>シンチョク</t>
    </rPh>
    <phoneticPr fontId="5"/>
  </si>
  <si>
    <t>政府実行計画の策定及び実施状況の公表のために必要な支援を行うものであり、他の手段・方法等は考えにくい。</t>
  </si>
  <si>
    <t>活動実績と活動見込みが一致している。</t>
  </si>
  <si>
    <t>事業で得られた成果物は環境省HPで公表し、関係府省において活用されている。</t>
  </si>
  <si>
    <t>本事業は、温対法に基づく計画の策定及び実施状況の公表に係る支援を行うものであり、その実施に当たっては経費の低減を図るべく総合評価入札を行い、効率的な事業の実施に努めている。</t>
    <phoneticPr fontId="5"/>
  </si>
  <si>
    <t>新たな政府実行計画が平成28年５月13日に閣議決定されたが、事業の実施に当たっては、総合評価入札等の活用等により、引き続き経費の低減を図り、効率的な事業の実施に努めていく。</t>
    <phoneticPr fontId="5"/>
  </si>
  <si>
    <t>新たな政府実行計画の策定支援、政府実行計画の実施状況の調査</t>
    <phoneticPr fontId="5"/>
  </si>
  <si>
    <t>雑役務費</t>
    <rPh sb="0" eb="1">
      <t>ザツ</t>
    </rPh>
    <rPh sb="1" eb="4">
      <t>エキムヒ</t>
    </rPh>
    <phoneticPr fontId="5"/>
  </si>
  <si>
    <t>A.（株）住環境計画研究所</t>
    <phoneticPr fontId="5"/>
  </si>
  <si>
    <t>（株）住環境計画研究所</t>
    <phoneticPr fontId="5"/>
  </si>
  <si>
    <t>新たな政府実行計画の策定支援、政府実行計画の実施状況の調査</t>
    <phoneticPr fontId="5"/>
  </si>
  <si>
    <t>政府実行計画（平成28年５月13日閣議決定）に基づく温室効果ガス排出量の削減（2030年度までに2013年度比40％削減、中間目標として2020年度までに2013年度比10％削減。）</t>
    <phoneticPr fontId="5"/>
  </si>
  <si>
    <t>温対法に基づく政府実行計画の策定や実施状況の調査については、調査票項目の合理化を行って関係府省庁の作業負担を軽減するなど、費用に対して効率的な支援を行っている。</t>
    <rPh sb="43" eb="45">
      <t>カンケイ</t>
    </rPh>
    <rPh sb="45" eb="48">
      <t>フショウチョウ</t>
    </rPh>
    <phoneticPr fontId="5"/>
  </si>
  <si>
    <t>12,650,000÷27.9</t>
    <phoneticPr fontId="5"/>
  </si>
  <si>
    <t>9,921,000÷21.4</t>
    <phoneticPr fontId="5"/>
  </si>
  <si>
    <t>-</t>
    <phoneticPr fontId="5"/>
  </si>
  <si>
    <t>-</t>
    <phoneticPr fontId="5"/>
  </si>
  <si>
    <t>-</t>
    <phoneticPr fontId="5"/>
  </si>
  <si>
    <t>-</t>
    <phoneticPr fontId="5"/>
  </si>
  <si>
    <t>-</t>
    <phoneticPr fontId="5"/>
  </si>
  <si>
    <t>環境省</t>
    <rPh sb="0" eb="3">
      <t>カンキョウショウ</t>
    </rPh>
    <phoneticPr fontId="5"/>
  </si>
  <si>
    <t>政府実行計画の実施状況の点検を実施するため、関係府省庁のエネルギー使用量や、LED照明の導入・省エネ診断実施等の対策の実施状況等を調査し、報告書を取りまとめる。また、政府実行計画に基づく取組を着実に進めるため、関係府省庁に対する技術的支援を行うために必要な調査・検討を実施するほか、省エネ診断等で提案された削減対策等の知見を関係府省庁にフィードバックする。さらに、政府実行計画の改訂に向け、2021年度以降の計画に位置付けるべき有効な取組について検討等を行う。</t>
    <rPh sb="22" eb="24">
      <t>カンケイ</t>
    </rPh>
    <rPh sb="109" eb="110">
      <t>チョウ</t>
    </rPh>
    <rPh sb="162" eb="164">
      <t>カンケイ</t>
    </rPh>
    <phoneticPr fontId="5"/>
  </si>
  <si>
    <t>・2019年度における地球温暖化対策の推進に関する法律に基づく「政府がその事務及び事業に関し温室効果ガスの排出の抑制等のため実行すべき措置について定める計画」の実施状況について</t>
    <phoneticPr fontId="5"/>
  </si>
  <si>
    <t>執行額（円）/累積削減量（万ｔ－CO2）</t>
    <phoneticPr fontId="5"/>
  </si>
  <si>
    <t>14,188,000÷2</t>
    <phoneticPr fontId="5"/>
  </si>
  <si>
    <t>政府実行計画の基準年度としている2013年度と比較して削減された温室効果ガス排出量</t>
    <rPh sb="0" eb="2">
      <t>セイフ</t>
    </rPh>
    <rPh sb="2" eb="4">
      <t>ジッコウ</t>
    </rPh>
    <rPh sb="4" eb="6">
      <t>ケイカク</t>
    </rPh>
    <rPh sb="7" eb="9">
      <t>キジュン</t>
    </rPh>
    <rPh sb="9" eb="11">
      <t>ネンド</t>
    </rPh>
    <rPh sb="20" eb="22">
      <t>ネンド</t>
    </rPh>
    <rPh sb="23" eb="25">
      <t>ヒカク</t>
    </rPh>
    <phoneticPr fontId="5"/>
  </si>
  <si>
    <t>引き続き、政府実行計画に係る調査に必要な執行額の妥当性が検証できる指標の設定を検討するとともに、一者応札の改善に向けた取組に努めること。</t>
    <phoneticPr fontId="5"/>
  </si>
  <si>
    <t>外部有識者点検対象外</t>
    <rPh sb="0" eb="10">
      <t>ガイブユウシキシャテンケンタイショウガイ</t>
    </rPh>
    <phoneticPr fontId="5"/>
  </si>
  <si>
    <t>行政事業レビュー推進チームの所見を踏まえ、引き続き指標の設定について検討するとともに、公示期間の延長等により、一者応札の改善に努めてまいりたい。</t>
    <rPh sb="43" eb="45">
      <t>コウジ</t>
    </rPh>
    <phoneticPr fontId="5"/>
  </si>
  <si>
    <t>業務については、総合評価方式による入札での調達を行っており、競争性は確保されていたが、入札に参加した事業者が一者のみであり、仕様を満たす提案及び予定価格内の入札額であったため、一者応札となった。今後、公示期間の延長等の対応を行うことを検討する。</t>
    <rPh sb="43" eb="45">
      <t>ニュウサツ</t>
    </rPh>
    <rPh sb="46" eb="48">
      <t>サンカ</t>
    </rPh>
    <rPh sb="50" eb="53">
      <t>ジギョウシャ</t>
    </rPh>
    <rPh sb="54" eb="56">
      <t>イッシャ</t>
    </rPh>
    <rPh sb="62" eb="64">
      <t>シヨウ</t>
    </rPh>
    <rPh sb="65" eb="66">
      <t>ミ</t>
    </rPh>
    <rPh sb="68" eb="70">
      <t>テイアン</t>
    </rPh>
    <rPh sb="70" eb="71">
      <t>オヨ</t>
    </rPh>
    <rPh sb="72" eb="74">
      <t>ヨテイ</t>
    </rPh>
    <rPh sb="74" eb="76">
      <t>カカク</t>
    </rPh>
    <rPh sb="76" eb="77">
      <t>ナイ</t>
    </rPh>
    <rPh sb="78" eb="80">
      <t>ニュウサツ</t>
    </rPh>
    <rPh sb="80" eb="81">
      <t>ガク</t>
    </rPh>
    <rPh sb="88" eb="90">
      <t>イッシャ</t>
    </rPh>
    <rPh sb="90" eb="92">
      <t>オウサツ</t>
    </rPh>
    <rPh sb="97" eb="99">
      <t>コンゴ</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</si>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</sst>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177" fontId="0" fillId="0" borderId="122"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0</xdr:colOff>
      <xdr:row>748</xdr:row>
      <xdr:rowOff>204107</xdr:rowOff>
    </xdr:from>
    <xdr:to>
      <xdr:col>24</xdr:col>
      <xdr:colOff>82270</xdr:colOff>
      <xdr:row>750</xdr:row>
      <xdr:rowOff>71732</xdr:rowOff>
    </xdr:to>
    <xdr:sp macro="" textlink="">
      <xdr:nvSpPr>
        <xdr:cNvPr id="2" name="正方形/長方形 1"/>
        <xdr:cNvSpPr/>
      </xdr:nvSpPr>
      <xdr:spPr>
        <a:xfrm>
          <a:off x="2857500" y="46618071"/>
          <a:ext cx="2123341" cy="57519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b="0">
              <a:solidFill>
                <a:sysClr val="windowText" lastClr="000000"/>
              </a:solidFill>
            </a:rPr>
            <a:t>12</a:t>
          </a:r>
          <a:r>
            <a:rPr kumimoji="1" lang="ja-JP" altLang="en-US" sz="1100" b="0">
              <a:solidFill>
                <a:sysClr val="windowText" lastClr="000000"/>
              </a:solidFill>
            </a:rPr>
            <a:t>百</a:t>
          </a:r>
          <a:r>
            <a:rPr kumimoji="1" lang="ja-JP" altLang="en-US" sz="1100">
              <a:solidFill>
                <a:sysClr val="windowText" lastClr="000000"/>
              </a:solidFill>
            </a:rPr>
            <a:t>万円</a:t>
          </a:r>
        </a:p>
      </xdr:txBody>
    </xdr:sp>
    <xdr:clientData/>
  </xdr:twoCellAnchor>
  <xdr:twoCellAnchor>
    <xdr:from>
      <xdr:col>18</xdr:col>
      <xdr:colOff>183403</xdr:colOff>
      <xdr:row>750</xdr:row>
      <xdr:rowOff>206254</xdr:rowOff>
    </xdr:from>
    <xdr:to>
      <xdr:col>18</xdr:col>
      <xdr:colOff>184197</xdr:colOff>
      <xdr:row>752</xdr:row>
      <xdr:rowOff>140087</xdr:rowOff>
    </xdr:to>
    <xdr:cxnSp macro="">
      <xdr:nvCxnSpPr>
        <xdr:cNvPr id="3" name="直線矢印コネクタ 2"/>
        <xdr:cNvCxnSpPr/>
      </xdr:nvCxnSpPr>
      <xdr:spPr>
        <a:xfrm flipH="1">
          <a:off x="3857332" y="47327790"/>
          <a:ext cx="794" cy="641404"/>
        </a:xfrm>
        <a:prstGeom prst="straightConnector1">
          <a:avLst/>
        </a:prstGeom>
        <a:ln w="50800">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47625</xdr:colOff>
      <xdr:row>753</xdr:row>
      <xdr:rowOff>51466</xdr:rowOff>
    </xdr:from>
    <xdr:to>
      <xdr:col>24</xdr:col>
      <xdr:colOff>108577</xdr:colOff>
      <xdr:row>754</xdr:row>
      <xdr:rowOff>280627</xdr:rowOff>
    </xdr:to>
    <xdr:sp macro="" textlink="">
      <xdr:nvSpPr>
        <xdr:cNvPr id="4" name="正方形/長方形 3"/>
        <xdr:cNvSpPr/>
      </xdr:nvSpPr>
      <xdr:spPr>
        <a:xfrm>
          <a:off x="2905125" y="48234359"/>
          <a:ext cx="2102023" cy="582947"/>
        </a:xfrm>
        <a:prstGeom prst="rect">
          <a:avLst/>
        </a:prstGeom>
        <a:noFill/>
        <a:ln w="15875"/>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Ａ　（株）住環境計画研究所</a:t>
          </a:r>
          <a:endParaRPr kumimoji="1" lang="en-US" altLang="ja-JP" sz="1100">
            <a:solidFill>
              <a:sysClr val="windowText" lastClr="000000"/>
            </a:solidFill>
          </a:endParaRPr>
        </a:p>
        <a:p>
          <a:pPr algn="ctr"/>
          <a:r>
            <a:rPr kumimoji="1" lang="en-US" altLang="ja-JP" sz="1100">
              <a:solidFill>
                <a:sysClr val="windowText" lastClr="000000"/>
              </a:solidFill>
            </a:rPr>
            <a:t>12</a:t>
          </a:r>
          <a:r>
            <a:rPr kumimoji="1" lang="ja-JP" altLang="en-US" sz="1100">
              <a:solidFill>
                <a:sysClr val="windowText" lastClr="000000"/>
              </a:solidFill>
            </a:rPr>
            <a:t>百万円</a:t>
          </a:r>
        </a:p>
      </xdr:txBody>
    </xdr:sp>
    <xdr:clientData/>
  </xdr:twoCellAnchor>
  <xdr:twoCellAnchor>
    <xdr:from>
      <xdr:col>14</xdr:col>
      <xdr:colOff>0</xdr:colOff>
      <xdr:row>755</xdr:row>
      <xdr:rowOff>13926</xdr:rowOff>
    </xdr:from>
    <xdr:to>
      <xdr:col>25</xdr:col>
      <xdr:colOff>16550</xdr:colOff>
      <xdr:row>757</xdr:row>
      <xdr:rowOff>317499</xdr:rowOff>
    </xdr:to>
    <xdr:sp macro="" textlink="">
      <xdr:nvSpPr>
        <xdr:cNvPr id="5" name="大かっこ 4"/>
        <xdr:cNvSpPr/>
      </xdr:nvSpPr>
      <xdr:spPr bwMode="auto">
        <a:xfrm>
          <a:off x="3022600" y="49620126"/>
          <a:ext cx="2391450" cy="1014773"/>
        </a:xfrm>
        <a:prstGeom prst="bracketPair">
          <a:avLst>
            <a:gd name="adj" fmla="val 10174"/>
          </a:avLst>
        </a:prstGeom>
        <a:ln w="15875"/>
      </xdr:spPr>
      <xdr:style>
        <a:lnRef idx="1">
          <a:schemeClr val="accent1"/>
        </a:lnRef>
        <a:fillRef idx="0">
          <a:schemeClr val="accent1"/>
        </a:fillRef>
        <a:effectRef idx="0">
          <a:schemeClr val="accent1"/>
        </a:effectRef>
        <a:fontRef idx="minor">
          <a:schemeClr val="tx1"/>
        </a:fontRef>
      </xdr:style>
      <xdr:txBody>
        <a:bodyPr vertOverflow="clip" rtlCol="0" anchor="t"/>
        <a:lstStyle/>
        <a:p>
          <a:pPr algn="l">
            <a:lnSpc>
              <a:spcPts val="1200"/>
            </a:lnSpc>
          </a:pPr>
          <a:r>
            <a:rPr kumimoji="1" lang="en-US" altLang="ja-JP" sz="1100">
              <a:solidFill>
                <a:sysClr val="windowText" lastClr="000000"/>
              </a:solidFill>
            </a:rPr>
            <a:t>【</a:t>
          </a:r>
          <a:r>
            <a:rPr kumimoji="1" lang="ja-JP" altLang="en-US" sz="1100">
              <a:solidFill>
                <a:sysClr val="windowText" lastClr="000000"/>
              </a:solidFill>
            </a:rPr>
            <a:t>業務内容</a:t>
          </a:r>
          <a:r>
            <a:rPr kumimoji="1" lang="en-US" altLang="ja-JP" sz="1100">
              <a:solidFill>
                <a:sysClr val="windowText" lastClr="000000"/>
              </a:solidFill>
            </a:rPr>
            <a:t>】</a:t>
          </a:r>
        </a:p>
        <a:p>
          <a:pPr algn="l">
            <a:lnSpc>
              <a:spcPts val="1200"/>
            </a:lnSpc>
          </a:pPr>
          <a:r>
            <a:rPr kumimoji="1" lang="ja-JP" altLang="en-US" sz="1100">
              <a:solidFill>
                <a:sysClr val="windowText" lastClr="000000"/>
              </a:solidFill>
            </a:rPr>
            <a:t>・新たな政府実行計画の策定支援</a:t>
          </a:r>
          <a:endParaRPr kumimoji="1" lang="en-US" altLang="ja-JP" sz="1100">
            <a:solidFill>
              <a:sysClr val="windowText" lastClr="000000"/>
            </a:solidFill>
          </a:endParaRPr>
        </a:p>
        <a:p>
          <a:pPr algn="l">
            <a:lnSpc>
              <a:spcPts val="1200"/>
            </a:lnSpc>
          </a:pPr>
          <a:r>
            <a:rPr kumimoji="1" lang="ja-JP" altLang="en-US" sz="1100" b="0">
              <a:solidFill>
                <a:sysClr val="windowText" lastClr="000000"/>
              </a:solidFill>
            </a:rPr>
            <a:t>・政府実行計画の実施状況の調査</a:t>
          </a:r>
          <a:endParaRPr kumimoji="1" lang="en-US" altLang="ja-JP" sz="1100" b="0">
            <a:solidFill>
              <a:sysClr val="windowText" lastClr="000000"/>
            </a:solidFill>
          </a:endParaRPr>
        </a:p>
      </xdr:txBody>
    </xdr:sp>
    <xdr:clientData/>
  </xdr:twoCellAnchor>
  <xdr:twoCellAnchor>
    <xdr:from>
      <xdr:col>13</xdr:col>
      <xdr:colOff>198602</xdr:colOff>
      <xdr:row>752</xdr:row>
      <xdr:rowOff>82752</xdr:rowOff>
    </xdr:from>
    <xdr:to>
      <xdr:col>25</xdr:col>
      <xdr:colOff>157226</xdr:colOff>
      <xdr:row>753</xdr:row>
      <xdr:rowOff>49319</xdr:rowOff>
    </xdr:to>
    <xdr:sp macro="" textlink="">
      <xdr:nvSpPr>
        <xdr:cNvPr id="7" name="正方形/長方形 6"/>
        <xdr:cNvSpPr/>
      </xdr:nvSpPr>
      <xdr:spPr>
        <a:xfrm>
          <a:off x="2780437" y="47739128"/>
          <a:ext cx="2341857" cy="322397"/>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1100">
              <a:solidFill>
                <a:sysClr val="windowText" lastClr="000000"/>
              </a:solidFill>
            </a:rPr>
            <a:t>（一般競争入札（総合評価）・請負）</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85" zoomScaleNormal="75" zoomScaleSheetLayoutView="85" zoomScalePageLayoutView="85" workbookViewId="0">
      <selection activeCell="AB30" sqref="AB30:AD31"/>
    </sheetView>
  </sheetViews>
  <sheetFormatPr defaultRowHeight="13.5" x14ac:dyDescent="0.15"/>
  <cols>
    <col min="1" max="49" width="2.75" customWidth="1"/>
    <col min="50" max="50" width="6.75" customWidth="1"/>
    <col min="51" max="51" width="8.7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25">
        <v>2021</v>
      </c>
      <c r="AE2" s="925"/>
      <c r="AF2" s="925"/>
      <c r="AG2" s="925"/>
      <c r="AH2" s="925"/>
      <c r="AI2" s="83" t="s">
        <v>323</v>
      </c>
      <c r="AJ2" s="925" t="s">
        <v>627</v>
      </c>
      <c r="AK2" s="925"/>
      <c r="AL2" s="925"/>
      <c r="AM2" s="925"/>
      <c r="AN2" s="83" t="s">
        <v>323</v>
      </c>
      <c r="AO2" s="925">
        <v>20</v>
      </c>
      <c r="AP2" s="925"/>
      <c r="AQ2" s="925"/>
      <c r="AR2" s="84" t="s">
        <v>626</v>
      </c>
      <c r="AS2" s="931">
        <v>1</v>
      </c>
      <c r="AT2" s="931"/>
      <c r="AU2" s="931"/>
      <c r="AV2" s="83" t="str">
        <f>IF(AW2="","","-")</f>
        <v/>
      </c>
      <c r="AW2" s="891"/>
      <c r="AX2" s="891"/>
    </row>
    <row r="3" spans="1:50" ht="21" customHeight="1" thickBot="1" x14ac:dyDescent="0.2">
      <c r="A3" s="847" t="s">
        <v>619</v>
      </c>
      <c r="B3" s="848"/>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8"/>
      <c r="AC3" s="848"/>
      <c r="AD3" s="848"/>
      <c r="AE3" s="848"/>
      <c r="AF3" s="848"/>
      <c r="AG3" s="848"/>
      <c r="AH3" s="848"/>
      <c r="AI3" s="23" t="s">
        <v>63</v>
      </c>
      <c r="AJ3" s="849" t="s">
        <v>629</v>
      </c>
      <c r="AK3" s="849"/>
      <c r="AL3" s="849"/>
      <c r="AM3" s="849"/>
      <c r="AN3" s="849"/>
      <c r="AO3" s="849"/>
      <c r="AP3" s="849"/>
      <c r="AQ3" s="849"/>
      <c r="AR3" s="849"/>
      <c r="AS3" s="849"/>
      <c r="AT3" s="849"/>
      <c r="AU3" s="849"/>
      <c r="AV3" s="849"/>
      <c r="AW3" s="849"/>
      <c r="AX3" s="24" t="s">
        <v>64</v>
      </c>
    </row>
    <row r="4" spans="1:50" ht="24.75" customHeight="1" x14ac:dyDescent="0.15">
      <c r="A4" s="687" t="s">
        <v>25</v>
      </c>
      <c r="B4" s="688"/>
      <c r="C4" s="688"/>
      <c r="D4" s="688"/>
      <c r="E4" s="688"/>
      <c r="F4" s="688"/>
      <c r="G4" s="665" t="s">
        <v>630</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631</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9" t="s">
        <v>633</v>
      </c>
      <c r="H5" s="820"/>
      <c r="I5" s="820"/>
      <c r="J5" s="820"/>
      <c r="K5" s="820"/>
      <c r="L5" s="820"/>
      <c r="M5" s="821" t="s">
        <v>65</v>
      </c>
      <c r="N5" s="822"/>
      <c r="O5" s="822"/>
      <c r="P5" s="822"/>
      <c r="Q5" s="822"/>
      <c r="R5" s="823"/>
      <c r="S5" s="824" t="s">
        <v>634</v>
      </c>
      <c r="T5" s="820"/>
      <c r="U5" s="820"/>
      <c r="V5" s="820"/>
      <c r="W5" s="820"/>
      <c r="X5" s="825"/>
      <c r="Y5" s="681" t="s">
        <v>3</v>
      </c>
      <c r="Z5" s="527"/>
      <c r="AA5" s="527"/>
      <c r="AB5" s="527"/>
      <c r="AC5" s="527"/>
      <c r="AD5" s="528"/>
      <c r="AE5" s="682" t="s">
        <v>635</v>
      </c>
      <c r="AF5" s="682"/>
      <c r="AG5" s="682"/>
      <c r="AH5" s="682"/>
      <c r="AI5" s="682"/>
      <c r="AJ5" s="682"/>
      <c r="AK5" s="682"/>
      <c r="AL5" s="682"/>
      <c r="AM5" s="682"/>
      <c r="AN5" s="682"/>
      <c r="AO5" s="682"/>
      <c r="AP5" s="683"/>
      <c r="AQ5" s="684" t="s">
        <v>632</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67.7"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903" t="s">
        <v>306</v>
      </c>
      <c r="Z7" s="424"/>
      <c r="AA7" s="424"/>
      <c r="AB7" s="424"/>
      <c r="AC7" s="424"/>
      <c r="AD7" s="904"/>
      <c r="AE7" s="892" t="s">
        <v>637</v>
      </c>
      <c r="AF7" s="893"/>
      <c r="AG7" s="893"/>
      <c r="AH7" s="893"/>
      <c r="AI7" s="893"/>
      <c r="AJ7" s="893"/>
      <c r="AK7" s="893"/>
      <c r="AL7" s="893"/>
      <c r="AM7" s="893"/>
      <c r="AN7" s="893"/>
      <c r="AO7" s="893"/>
      <c r="AP7" s="893"/>
      <c r="AQ7" s="893"/>
      <c r="AR7" s="893"/>
      <c r="AS7" s="893"/>
      <c r="AT7" s="893"/>
      <c r="AU7" s="893"/>
      <c r="AV7" s="893"/>
      <c r="AW7" s="893"/>
      <c r="AX7" s="894"/>
    </row>
    <row r="8" spans="1:50" ht="53.45" customHeight="1" x14ac:dyDescent="0.15">
      <c r="A8" s="479" t="s">
        <v>208</v>
      </c>
      <c r="B8" s="480"/>
      <c r="C8" s="480"/>
      <c r="D8" s="480"/>
      <c r="E8" s="480"/>
      <c r="F8" s="481"/>
      <c r="G8" s="926" t="str">
        <f>入力規則等!A27</f>
        <v>地球温暖化対策</v>
      </c>
      <c r="H8" s="703"/>
      <c r="I8" s="703"/>
      <c r="J8" s="703"/>
      <c r="K8" s="703"/>
      <c r="L8" s="703"/>
      <c r="M8" s="703"/>
      <c r="N8" s="703"/>
      <c r="O8" s="703"/>
      <c r="P8" s="703"/>
      <c r="Q8" s="703"/>
      <c r="R8" s="703"/>
      <c r="S8" s="703"/>
      <c r="T8" s="703"/>
      <c r="U8" s="703"/>
      <c r="V8" s="703"/>
      <c r="W8" s="703"/>
      <c r="X8" s="927"/>
      <c r="Y8" s="826" t="s">
        <v>209</v>
      </c>
      <c r="Z8" s="827"/>
      <c r="AA8" s="827"/>
      <c r="AB8" s="827"/>
      <c r="AC8" s="827"/>
      <c r="AD8" s="828"/>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7" customHeight="1" x14ac:dyDescent="0.15">
      <c r="A9" s="829" t="s">
        <v>23</v>
      </c>
      <c r="B9" s="830"/>
      <c r="C9" s="830"/>
      <c r="D9" s="830"/>
      <c r="E9" s="830"/>
      <c r="F9" s="830"/>
      <c r="G9" s="831" t="s">
        <v>638</v>
      </c>
      <c r="H9" s="832"/>
      <c r="I9" s="832"/>
      <c r="J9" s="832"/>
      <c r="K9" s="832"/>
      <c r="L9" s="832"/>
      <c r="M9" s="832"/>
      <c r="N9" s="832"/>
      <c r="O9" s="832"/>
      <c r="P9" s="832"/>
      <c r="Q9" s="832"/>
      <c r="R9" s="832"/>
      <c r="S9" s="832"/>
      <c r="T9" s="832"/>
      <c r="U9" s="832"/>
      <c r="V9" s="832"/>
      <c r="W9" s="832"/>
      <c r="X9" s="832"/>
      <c r="Y9" s="832"/>
      <c r="Z9" s="832"/>
      <c r="AA9" s="832"/>
      <c r="AB9" s="832"/>
      <c r="AC9" s="832"/>
      <c r="AD9" s="832"/>
      <c r="AE9" s="832"/>
      <c r="AF9" s="832"/>
      <c r="AG9" s="832"/>
      <c r="AH9" s="832"/>
      <c r="AI9" s="832"/>
      <c r="AJ9" s="832"/>
      <c r="AK9" s="832"/>
      <c r="AL9" s="832"/>
      <c r="AM9" s="832"/>
      <c r="AN9" s="832"/>
      <c r="AO9" s="832"/>
      <c r="AP9" s="832"/>
      <c r="AQ9" s="832"/>
      <c r="AR9" s="832"/>
      <c r="AS9" s="832"/>
      <c r="AT9" s="832"/>
      <c r="AU9" s="832"/>
      <c r="AV9" s="832"/>
      <c r="AW9" s="832"/>
      <c r="AX9" s="833"/>
    </row>
    <row r="10" spans="1:50" ht="80.45" customHeight="1" x14ac:dyDescent="0.15">
      <c r="A10" s="643" t="s">
        <v>29</v>
      </c>
      <c r="B10" s="644"/>
      <c r="C10" s="644"/>
      <c r="D10" s="644"/>
      <c r="E10" s="644"/>
      <c r="F10" s="644"/>
      <c r="G10" s="737" t="s">
        <v>696</v>
      </c>
      <c r="H10" s="738"/>
      <c r="I10" s="738"/>
      <c r="J10" s="738"/>
      <c r="K10" s="738"/>
      <c r="L10" s="738"/>
      <c r="M10" s="738"/>
      <c r="N10" s="738"/>
      <c r="O10" s="738"/>
      <c r="P10" s="738"/>
      <c r="Q10" s="738"/>
      <c r="R10" s="738"/>
      <c r="S10" s="738"/>
      <c r="T10" s="738"/>
      <c r="U10" s="738"/>
      <c r="V10" s="738"/>
      <c r="W10" s="738"/>
      <c r="X10" s="738"/>
      <c r="Y10" s="738"/>
      <c r="Z10" s="738"/>
      <c r="AA10" s="738"/>
      <c r="AB10" s="738"/>
      <c r="AC10" s="738"/>
      <c r="AD10" s="738"/>
      <c r="AE10" s="738"/>
      <c r="AF10" s="738"/>
      <c r="AG10" s="738"/>
      <c r="AH10" s="738"/>
      <c r="AI10" s="738"/>
      <c r="AJ10" s="738"/>
      <c r="AK10" s="738"/>
      <c r="AL10" s="738"/>
      <c r="AM10" s="738"/>
      <c r="AN10" s="738"/>
      <c r="AO10" s="738"/>
      <c r="AP10" s="738"/>
      <c r="AQ10" s="738"/>
      <c r="AR10" s="738"/>
      <c r="AS10" s="738"/>
      <c r="AT10" s="738"/>
      <c r="AU10" s="738"/>
      <c r="AV10" s="738"/>
      <c r="AW10" s="738"/>
      <c r="AX10" s="739"/>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44" t="s">
        <v>24</v>
      </c>
      <c r="B12" s="945"/>
      <c r="C12" s="945"/>
      <c r="D12" s="945"/>
      <c r="E12" s="945"/>
      <c r="F12" s="946"/>
      <c r="G12" s="743"/>
      <c r="H12" s="744"/>
      <c r="I12" s="744"/>
      <c r="J12" s="744"/>
      <c r="K12" s="744"/>
      <c r="L12" s="744"/>
      <c r="M12" s="744"/>
      <c r="N12" s="744"/>
      <c r="O12" s="744"/>
      <c r="P12" s="431" t="s">
        <v>307</v>
      </c>
      <c r="Q12" s="426"/>
      <c r="R12" s="426"/>
      <c r="S12" s="426"/>
      <c r="T12" s="426"/>
      <c r="U12" s="426"/>
      <c r="V12" s="427"/>
      <c r="W12" s="431" t="s">
        <v>329</v>
      </c>
      <c r="X12" s="426"/>
      <c r="Y12" s="426"/>
      <c r="Z12" s="426"/>
      <c r="AA12" s="426"/>
      <c r="AB12" s="426"/>
      <c r="AC12" s="427"/>
      <c r="AD12" s="431" t="s">
        <v>616</v>
      </c>
      <c r="AE12" s="426"/>
      <c r="AF12" s="426"/>
      <c r="AG12" s="426"/>
      <c r="AH12" s="426"/>
      <c r="AI12" s="426"/>
      <c r="AJ12" s="427"/>
      <c r="AK12" s="431" t="s">
        <v>620</v>
      </c>
      <c r="AL12" s="426"/>
      <c r="AM12" s="426"/>
      <c r="AN12" s="426"/>
      <c r="AO12" s="426"/>
      <c r="AP12" s="426"/>
      <c r="AQ12" s="427"/>
      <c r="AR12" s="431" t="s">
        <v>621</v>
      </c>
      <c r="AS12" s="426"/>
      <c r="AT12" s="426"/>
      <c r="AU12" s="426"/>
      <c r="AV12" s="426"/>
      <c r="AW12" s="426"/>
      <c r="AX12" s="705"/>
    </row>
    <row r="13" spans="1:50" ht="21" customHeight="1" x14ac:dyDescent="0.15">
      <c r="A13" s="597"/>
      <c r="B13" s="598"/>
      <c r="C13" s="598"/>
      <c r="D13" s="598"/>
      <c r="E13" s="598"/>
      <c r="F13" s="599"/>
      <c r="G13" s="706" t="s">
        <v>6</v>
      </c>
      <c r="H13" s="707"/>
      <c r="I13" s="747" t="s">
        <v>7</v>
      </c>
      <c r="J13" s="748"/>
      <c r="K13" s="748"/>
      <c r="L13" s="748"/>
      <c r="M13" s="748"/>
      <c r="N13" s="748"/>
      <c r="O13" s="749"/>
      <c r="P13" s="640">
        <v>10</v>
      </c>
      <c r="Q13" s="641"/>
      <c r="R13" s="641"/>
      <c r="S13" s="641"/>
      <c r="T13" s="641"/>
      <c r="U13" s="641"/>
      <c r="V13" s="642"/>
      <c r="W13" s="640">
        <v>14</v>
      </c>
      <c r="X13" s="641"/>
      <c r="Y13" s="641"/>
      <c r="Z13" s="641"/>
      <c r="AA13" s="641"/>
      <c r="AB13" s="641"/>
      <c r="AC13" s="642"/>
      <c r="AD13" s="640">
        <v>14</v>
      </c>
      <c r="AE13" s="641"/>
      <c r="AF13" s="641"/>
      <c r="AG13" s="641"/>
      <c r="AH13" s="641"/>
      <c r="AI13" s="641"/>
      <c r="AJ13" s="642"/>
      <c r="AK13" s="640">
        <v>14</v>
      </c>
      <c r="AL13" s="641"/>
      <c r="AM13" s="641"/>
      <c r="AN13" s="641"/>
      <c r="AO13" s="641"/>
      <c r="AP13" s="641"/>
      <c r="AQ13" s="642"/>
      <c r="AR13" s="900">
        <v>14</v>
      </c>
      <c r="AS13" s="901"/>
      <c r="AT13" s="901"/>
      <c r="AU13" s="901"/>
      <c r="AV13" s="901"/>
      <c r="AW13" s="901"/>
      <c r="AX13" s="902"/>
    </row>
    <row r="14" spans="1:50" ht="21" customHeight="1" x14ac:dyDescent="0.15">
      <c r="A14" s="597"/>
      <c r="B14" s="598"/>
      <c r="C14" s="598"/>
      <c r="D14" s="598"/>
      <c r="E14" s="598"/>
      <c r="F14" s="599"/>
      <c r="G14" s="708"/>
      <c r="H14" s="709"/>
      <c r="I14" s="694" t="s">
        <v>8</v>
      </c>
      <c r="J14" s="745"/>
      <c r="K14" s="745"/>
      <c r="L14" s="745"/>
      <c r="M14" s="745"/>
      <c r="N14" s="745"/>
      <c r="O14" s="746"/>
      <c r="P14" s="640" t="s">
        <v>639</v>
      </c>
      <c r="Q14" s="641"/>
      <c r="R14" s="641"/>
      <c r="S14" s="641"/>
      <c r="T14" s="641"/>
      <c r="U14" s="641"/>
      <c r="V14" s="642"/>
      <c r="W14" s="640" t="s">
        <v>639</v>
      </c>
      <c r="X14" s="641"/>
      <c r="Y14" s="641"/>
      <c r="Z14" s="641"/>
      <c r="AA14" s="641"/>
      <c r="AB14" s="641"/>
      <c r="AC14" s="642"/>
      <c r="AD14" s="640" t="s">
        <v>639</v>
      </c>
      <c r="AE14" s="641"/>
      <c r="AF14" s="641"/>
      <c r="AG14" s="641"/>
      <c r="AH14" s="641"/>
      <c r="AI14" s="641"/>
      <c r="AJ14" s="642"/>
      <c r="AK14" s="640"/>
      <c r="AL14" s="641"/>
      <c r="AM14" s="641"/>
      <c r="AN14" s="641"/>
      <c r="AO14" s="641"/>
      <c r="AP14" s="641"/>
      <c r="AQ14" s="642"/>
      <c r="AR14" s="771"/>
      <c r="AS14" s="771"/>
      <c r="AT14" s="771"/>
      <c r="AU14" s="771"/>
      <c r="AV14" s="771"/>
      <c r="AW14" s="771"/>
      <c r="AX14" s="772"/>
    </row>
    <row r="15" spans="1:50" ht="21" customHeight="1" x14ac:dyDescent="0.15">
      <c r="A15" s="597"/>
      <c r="B15" s="598"/>
      <c r="C15" s="598"/>
      <c r="D15" s="598"/>
      <c r="E15" s="598"/>
      <c r="F15" s="599"/>
      <c r="G15" s="708"/>
      <c r="H15" s="709"/>
      <c r="I15" s="694" t="s">
        <v>50</v>
      </c>
      <c r="J15" s="695"/>
      <c r="K15" s="695"/>
      <c r="L15" s="695"/>
      <c r="M15" s="695"/>
      <c r="N15" s="695"/>
      <c r="O15" s="696"/>
      <c r="P15" s="640" t="s">
        <v>639</v>
      </c>
      <c r="Q15" s="641"/>
      <c r="R15" s="641"/>
      <c r="S15" s="641"/>
      <c r="T15" s="641"/>
      <c r="U15" s="641"/>
      <c r="V15" s="642"/>
      <c r="W15" s="640" t="s">
        <v>639</v>
      </c>
      <c r="X15" s="641"/>
      <c r="Y15" s="641"/>
      <c r="Z15" s="641"/>
      <c r="AA15" s="641"/>
      <c r="AB15" s="641"/>
      <c r="AC15" s="642"/>
      <c r="AD15" s="640" t="s">
        <v>639</v>
      </c>
      <c r="AE15" s="641"/>
      <c r="AF15" s="641"/>
      <c r="AG15" s="641"/>
      <c r="AH15" s="641"/>
      <c r="AI15" s="641"/>
      <c r="AJ15" s="642"/>
      <c r="AK15" s="640"/>
      <c r="AL15" s="641"/>
      <c r="AM15" s="641"/>
      <c r="AN15" s="641"/>
      <c r="AO15" s="641"/>
      <c r="AP15" s="641"/>
      <c r="AQ15" s="642"/>
      <c r="AR15" s="640"/>
      <c r="AS15" s="641"/>
      <c r="AT15" s="641"/>
      <c r="AU15" s="641"/>
      <c r="AV15" s="641"/>
      <c r="AW15" s="641"/>
      <c r="AX15" s="786"/>
    </row>
    <row r="16" spans="1:50" ht="21" customHeight="1" x14ac:dyDescent="0.15">
      <c r="A16" s="597"/>
      <c r="B16" s="598"/>
      <c r="C16" s="598"/>
      <c r="D16" s="598"/>
      <c r="E16" s="598"/>
      <c r="F16" s="599"/>
      <c r="G16" s="708"/>
      <c r="H16" s="709"/>
      <c r="I16" s="694" t="s">
        <v>51</v>
      </c>
      <c r="J16" s="695"/>
      <c r="K16" s="695"/>
      <c r="L16" s="695"/>
      <c r="M16" s="695"/>
      <c r="N16" s="695"/>
      <c r="O16" s="696"/>
      <c r="P16" s="640" t="s">
        <v>639</v>
      </c>
      <c r="Q16" s="641"/>
      <c r="R16" s="641"/>
      <c r="S16" s="641"/>
      <c r="T16" s="641"/>
      <c r="U16" s="641"/>
      <c r="V16" s="642"/>
      <c r="W16" s="640" t="s">
        <v>639</v>
      </c>
      <c r="X16" s="641"/>
      <c r="Y16" s="641"/>
      <c r="Z16" s="641"/>
      <c r="AA16" s="641"/>
      <c r="AB16" s="641"/>
      <c r="AC16" s="642"/>
      <c r="AD16" s="640" t="s">
        <v>639</v>
      </c>
      <c r="AE16" s="641"/>
      <c r="AF16" s="641"/>
      <c r="AG16" s="641"/>
      <c r="AH16" s="641"/>
      <c r="AI16" s="641"/>
      <c r="AJ16" s="642"/>
      <c r="AK16" s="640"/>
      <c r="AL16" s="641"/>
      <c r="AM16" s="641"/>
      <c r="AN16" s="641"/>
      <c r="AO16" s="641"/>
      <c r="AP16" s="641"/>
      <c r="AQ16" s="642"/>
      <c r="AR16" s="740"/>
      <c r="AS16" s="741"/>
      <c r="AT16" s="741"/>
      <c r="AU16" s="741"/>
      <c r="AV16" s="741"/>
      <c r="AW16" s="741"/>
      <c r="AX16" s="742"/>
    </row>
    <row r="17" spans="1:50" ht="24.75" customHeight="1" x14ac:dyDescent="0.15">
      <c r="A17" s="597"/>
      <c r="B17" s="598"/>
      <c r="C17" s="598"/>
      <c r="D17" s="598"/>
      <c r="E17" s="598"/>
      <c r="F17" s="599"/>
      <c r="G17" s="708"/>
      <c r="H17" s="709"/>
      <c r="I17" s="694" t="s">
        <v>49</v>
      </c>
      <c r="J17" s="745"/>
      <c r="K17" s="745"/>
      <c r="L17" s="745"/>
      <c r="M17" s="745"/>
      <c r="N17" s="745"/>
      <c r="O17" s="746"/>
      <c r="P17" s="640" t="s">
        <v>639</v>
      </c>
      <c r="Q17" s="641"/>
      <c r="R17" s="641"/>
      <c r="S17" s="641"/>
      <c r="T17" s="641"/>
      <c r="U17" s="641"/>
      <c r="V17" s="642"/>
      <c r="W17" s="640" t="s">
        <v>639</v>
      </c>
      <c r="X17" s="641"/>
      <c r="Y17" s="641"/>
      <c r="Z17" s="641"/>
      <c r="AA17" s="641"/>
      <c r="AB17" s="641"/>
      <c r="AC17" s="642"/>
      <c r="AD17" s="640" t="s">
        <v>639</v>
      </c>
      <c r="AE17" s="641"/>
      <c r="AF17" s="641"/>
      <c r="AG17" s="641"/>
      <c r="AH17" s="641"/>
      <c r="AI17" s="641"/>
      <c r="AJ17" s="642"/>
      <c r="AK17" s="640"/>
      <c r="AL17" s="641"/>
      <c r="AM17" s="641"/>
      <c r="AN17" s="641"/>
      <c r="AO17" s="641"/>
      <c r="AP17" s="641"/>
      <c r="AQ17" s="642"/>
      <c r="AR17" s="898"/>
      <c r="AS17" s="898"/>
      <c r="AT17" s="898"/>
      <c r="AU17" s="898"/>
      <c r="AV17" s="898"/>
      <c r="AW17" s="898"/>
      <c r="AX17" s="899"/>
    </row>
    <row r="18" spans="1:50" ht="24.75" customHeight="1" x14ac:dyDescent="0.15">
      <c r="A18" s="597"/>
      <c r="B18" s="598"/>
      <c r="C18" s="598"/>
      <c r="D18" s="598"/>
      <c r="E18" s="598"/>
      <c r="F18" s="599"/>
      <c r="G18" s="710"/>
      <c r="H18" s="711"/>
      <c r="I18" s="699" t="s">
        <v>20</v>
      </c>
      <c r="J18" s="700"/>
      <c r="K18" s="700"/>
      <c r="L18" s="700"/>
      <c r="M18" s="700"/>
      <c r="N18" s="700"/>
      <c r="O18" s="701"/>
      <c r="P18" s="858">
        <f>SUM(P13:V17)</f>
        <v>10</v>
      </c>
      <c r="Q18" s="859"/>
      <c r="R18" s="859"/>
      <c r="S18" s="859"/>
      <c r="T18" s="859"/>
      <c r="U18" s="859"/>
      <c r="V18" s="860"/>
      <c r="W18" s="858">
        <f>SUM(W13:AC17)</f>
        <v>14</v>
      </c>
      <c r="X18" s="859"/>
      <c r="Y18" s="859"/>
      <c r="Z18" s="859"/>
      <c r="AA18" s="859"/>
      <c r="AB18" s="859"/>
      <c r="AC18" s="860"/>
      <c r="AD18" s="858">
        <f>SUM(AD13:AJ17)</f>
        <v>14</v>
      </c>
      <c r="AE18" s="859"/>
      <c r="AF18" s="859"/>
      <c r="AG18" s="859"/>
      <c r="AH18" s="859"/>
      <c r="AI18" s="859"/>
      <c r="AJ18" s="860"/>
      <c r="AK18" s="858">
        <f>SUM(AK13:AQ17)</f>
        <v>14</v>
      </c>
      <c r="AL18" s="859"/>
      <c r="AM18" s="859"/>
      <c r="AN18" s="859"/>
      <c r="AO18" s="859"/>
      <c r="AP18" s="859"/>
      <c r="AQ18" s="860"/>
      <c r="AR18" s="858">
        <f>SUM(AR13:AX17)</f>
        <v>14</v>
      </c>
      <c r="AS18" s="859"/>
      <c r="AT18" s="859"/>
      <c r="AU18" s="859"/>
      <c r="AV18" s="859"/>
      <c r="AW18" s="859"/>
      <c r="AX18" s="861"/>
    </row>
    <row r="19" spans="1:50" ht="24.75" customHeight="1" x14ac:dyDescent="0.15">
      <c r="A19" s="597"/>
      <c r="B19" s="598"/>
      <c r="C19" s="598"/>
      <c r="D19" s="598"/>
      <c r="E19" s="598"/>
      <c r="F19" s="599"/>
      <c r="G19" s="856" t="s">
        <v>9</v>
      </c>
      <c r="H19" s="857"/>
      <c r="I19" s="857"/>
      <c r="J19" s="857"/>
      <c r="K19" s="857"/>
      <c r="L19" s="857"/>
      <c r="M19" s="857"/>
      <c r="N19" s="857"/>
      <c r="O19" s="857"/>
      <c r="P19" s="640">
        <v>10</v>
      </c>
      <c r="Q19" s="641"/>
      <c r="R19" s="641"/>
      <c r="S19" s="641"/>
      <c r="T19" s="641"/>
      <c r="U19" s="641"/>
      <c r="V19" s="642"/>
      <c r="W19" s="640">
        <v>13</v>
      </c>
      <c r="X19" s="641"/>
      <c r="Y19" s="641"/>
      <c r="Z19" s="641"/>
      <c r="AA19" s="641"/>
      <c r="AB19" s="641"/>
      <c r="AC19" s="642"/>
      <c r="AD19" s="640">
        <v>12</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6" t="s">
        <v>10</v>
      </c>
      <c r="H20" s="857"/>
      <c r="I20" s="857"/>
      <c r="J20" s="857"/>
      <c r="K20" s="857"/>
      <c r="L20" s="857"/>
      <c r="M20" s="857"/>
      <c r="N20" s="857"/>
      <c r="O20" s="857"/>
      <c r="P20" s="301">
        <f>IF(P18=0, "-", SUM(P19)/P18)</f>
        <v>1</v>
      </c>
      <c r="Q20" s="301"/>
      <c r="R20" s="301"/>
      <c r="S20" s="301"/>
      <c r="T20" s="301"/>
      <c r="U20" s="301"/>
      <c r="V20" s="301"/>
      <c r="W20" s="301">
        <f t="shared" ref="W20" si="0">IF(W18=0, "-", SUM(W19)/W18)</f>
        <v>0.9285714285714286</v>
      </c>
      <c r="X20" s="301"/>
      <c r="Y20" s="301"/>
      <c r="Z20" s="301"/>
      <c r="AA20" s="301"/>
      <c r="AB20" s="301"/>
      <c r="AC20" s="301"/>
      <c r="AD20" s="301">
        <f t="shared" ref="AD20" si="1">IF(AD18=0, "-", SUM(AD19)/AD18)</f>
        <v>0.8571428571428571</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9"/>
      <c r="B21" s="830"/>
      <c r="C21" s="830"/>
      <c r="D21" s="830"/>
      <c r="E21" s="830"/>
      <c r="F21" s="947"/>
      <c r="G21" s="299" t="s">
        <v>274</v>
      </c>
      <c r="H21" s="300"/>
      <c r="I21" s="300"/>
      <c r="J21" s="300"/>
      <c r="K21" s="300"/>
      <c r="L21" s="300"/>
      <c r="M21" s="300"/>
      <c r="N21" s="300"/>
      <c r="O21" s="300"/>
      <c r="P21" s="301">
        <f>IF(P19=0, "-", SUM(P19)/SUM(P13,P14))</f>
        <v>1</v>
      </c>
      <c r="Q21" s="301"/>
      <c r="R21" s="301"/>
      <c r="S21" s="301"/>
      <c r="T21" s="301"/>
      <c r="U21" s="301"/>
      <c r="V21" s="301"/>
      <c r="W21" s="301">
        <f t="shared" ref="W21" si="2">IF(W19=0, "-", SUM(W19)/SUM(W13,W14))</f>
        <v>0.9285714285714286</v>
      </c>
      <c r="X21" s="301"/>
      <c r="Y21" s="301"/>
      <c r="Z21" s="301"/>
      <c r="AA21" s="301"/>
      <c r="AB21" s="301"/>
      <c r="AC21" s="301"/>
      <c r="AD21" s="301">
        <f t="shared" ref="AD21" si="3">IF(AD19=0, "-", SUM(AD19)/SUM(AD13,AD14))</f>
        <v>0.8571428571428571</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53" t="s">
        <v>624</v>
      </c>
      <c r="B22" s="954"/>
      <c r="C22" s="954"/>
      <c r="D22" s="954"/>
      <c r="E22" s="954"/>
      <c r="F22" s="955"/>
      <c r="G22" s="949" t="s">
        <v>254</v>
      </c>
      <c r="H22" s="207"/>
      <c r="I22" s="207"/>
      <c r="J22" s="207"/>
      <c r="K22" s="207"/>
      <c r="L22" s="207"/>
      <c r="M22" s="207"/>
      <c r="N22" s="207"/>
      <c r="O22" s="208"/>
      <c r="P22" s="914" t="s">
        <v>622</v>
      </c>
      <c r="Q22" s="207"/>
      <c r="R22" s="207"/>
      <c r="S22" s="207"/>
      <c r="T22" s="207"/>
      <c r="U22" s="207"/>
      <c r="V22" s="208"/>
      <c r="W22" s="914" t="s">
        <v>623</v>
      </c>
      <c r="X22" s="207"/>
      <c r="Y22" s="207"/>
      <c r="Z22" s="207"/>
      <c r="AA22" s="207"/>
      <c r="AB22" s="207"/>
      <c r="AC22" s="208"/>
      <c r="AD22" s="914" t="s">
        <v>253</v>
      </c>
      <c r="AE22" s="207"/>
      <c r="AF22" s="207"/>
      <c r="AG22" s="207"/>
      <c r="AH22" s="207"/>
      <c r="AI22" s="207"/>
      <c r="AJ22" s="207"/>
      <c r="AK22" s="207"/>
      <c r="AL22" s="207"/>
      <c r="AM22" s="207"/>
      <c r="AN22" s="207"/>
      <c r="AO22" s="207"/>
      <c r="AP22" s="207"/>
      <c r="AQ22" s="207"/>
      <c r="AR22" s="207"/>
      <c r="AS22" s="207"/>
      <c r="AT22" s="207"/>
      <c r="AU22" s="207"/>
      <c r="AV22" s="207"/>
      <c r="AW22" s="207"/>
      <c r="AX22" s="962"/>
    </row>
    <row r="23" spans="1:50" ht="25.5" customHeight="1" x14ac:dyDescent="0.15">
      <c r="A23" s="956"/>
      <c r="B23" s="957"/>
      <c r="C23" s="957"/>
      <c r="D23" s="957"/>
      <c r="E23" s="957"/>
      <c r="F23" s="958"/>
      <c r="G23" s="950" t="s">
        <v>640</v>
      </c>
      <c r="H23" s="951"/>
      <c r="I23" s="951"/>
      <c r="J23" s="951"/>
      <c r="K23" s="951"/>
      <c r="L23" s="951"/>
      <c r="M23" s="951"/>
      <c r="N23" s="951"/>
      <c r="O23" s="952"/>
      <c r="P23" s="900">
        <v>14</v>
      </c>
      <c r="Q23" s="901"/>
      <c r="R23" s="901"/>
      <c r="S23" s="901"/>
      <c r="T23" s="901"/>
      <c r="U23" s="901"/>
      <c r="V23" s="915"/>
      <c r="W23" s="900">
        <v>14</v>
      </c>
      <c r="X23" s="901"/>
      <c r="Y23" s="901"/>
      <c r="Z23" s="901"/>
      <c r="AA23" s="901"/>
      <c r="AB23" s="901"/>
      <c r="AC23" s="915"/>
      <c r="AD23" s="963" t="s">
        <v>705</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15">
      <c r="A24" s="956"/>
      <c r="B24" s="957"/>
      <c r="C24" s="957"/>
      <c r="D24" s="957"/>
      <c r="E24" s="957"/>
      <c r="F24" s="958"/>
      <c r="G24" s="916"/>
      <c r="H24" s="917"/>
      <c r="I24" s="917"/>
      <c r="J24" s="917"/>
      <c r="K24" s="917"/>
      <c r="L24" s="917"/>
      <c r="M24" s="917"/>
      <c r="N24" s="917"/>
      <c r="O24" s="918"/>
      <c r="P24" s="640"/>
      <c r="Q24" s="641"/>
      <c r="R24" s="641"/>
      <c r="S24" s="641"/>
      <c r="T24" s="641"/>
      <c r="U24" s="641"/>
      <c r="V24" s="642"/>
      <c r="W24" s="640"/>
      <c r="X24" s="641"/>
      <c r="Y24" s="641"/>
      <c r="Z24" s="641"/>
      <c r="AA24" s="641"/>
      <c r="AB24" s="641"/>
      <c r="AC24" s="64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15">
      <c r="A25" s="956"/>
      <c r="B25" s="957"/>
      <c r="C25" s="957"/>
      <c r="D25" s="957"/>
      <c r="E25" s="957"/>
      <c r="F25" s="958"/>
      <c r="G25" s="916"/>
      <c r="H25" s="917"/>
      <c r="I25" s="917"/>
      <c r="J25" s="917"/>
      <c r="K25" s="917"/>
      <c r="L25" s="917"/>
      <c r="M25" s="917"/>
      <c r="N25" s="917"/>
      <c r="O25" s="918"/>
      <c r="P25" s="640"/>
      <c r="Q25" s="641"/>
      <c r="R25" s="641"/>
      <c r="S25" s="641"/>
      <c r="T25" s="641"/>
      <c r="U25" s="641"/>
      <c r="V25" s="642"/>
      <c r="W25" s="640"/>
      <c r="X25" s="641"/>
      <c r="Y25" s="641"/>
      <c r="Z25" s="641"/>
      <c r="AA25" s="641"/>
      <c r="AB25" s="641"/>
      <c r="AC25" s="64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15">
      <c r="A26" s="956"/>
      <c r="B26" s="957"/>
      <c r="C26" s="957"/>
      <c r="D26" s="957"/>
      <c r="E26" s="957"/>
      <c r="F26" s="958"/>
      <c r="G26" s="916"/>
      <c r="H26" s="917"/>
      <c r="I26" s="917"/>
      <c r="J26" s="917"/>
      <c r="K26" s="917"/>
      <c r="L26" s="917"/>
      <c r="M26" s="917"/>
      <c r="N26" s="917"/>
      <c r="O26" s="918"/>
      <c r="P26" s="640"/>
      <c r="Q26" s="641"/>
      <c r="R26" s="641"/>
      <c r="S26" s="641"/>
      <c r="T26" s="641"/>
      <c r="U26" s="641"/>
      <c r="V26" s="642"/>
      <c r="W26" s="640"/>
      <c r="X26" s="641"/>
      <c r="Y26" s="641"/>
      <c r="Z26" s="641"/>
      <c r="AA26" s="641"/>
      <c r="AB26" s="641"/>
      <c r="AC26" s="64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15">
      <c r="A27" s="956"/>
      <c r="B27" s="957"/>
      <c r="C27" s="957"/>
      <c r="D27" s="957"/>
      <c r="E27" s="957"/>
      <c r="F27" s="958"/>
      <c r="G27" s="916"/>
      <c r="H27" s="917"/>
      <c r="I27" s="917"/>
      <c r="J27" s="917"/>
      <c r="K27" s="917"/>
      <c r="L27" s="917"/>
      <c r="M27" s="917"/>
      <c r="N27" s="917"/>
      <c r="O27" s="918"/>
      <c r="P27" s="640"/>
      <c r="Q27" s="641"/>
      <c r="R27" s="641"/>
      <c r="S27" s="641"/>
      <c r="T27" s="641"/>
      <c r="U27" s="641"/>
      <c r="V27" s="642"/>
      <c r="W27" s="640"/>
      <c r="X27" s="641"/>
      <c r="Y27" s="641"/>
      <c r="Z27" s="641"/>
      <c r="AA27" s="641"/>
      <c r="AB27" s="641"/>
      <c r="AC27" s="64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15">
      <c r="A28" s="956"/>
      <c r="B28" s="957"/>
      <c r="C28" s="957"/>
      <c r="D28" s="957"/>
      <c r="E28" s="957"/>
      <c r="F28" s="958"/>
      <c r="G28" s="919" t="s">
        <v>258</v>
      </c>
      <c r="H28" s="920"/>
      <c r="I28" s="920"/>
      <c r="J28" s="920"/>
      <c r="K28" s="920"/>
      <c r="L28" s="920"/>
      <c r="M28" s="920"/>
      <c r="N28" s="920"/>
      <c r="O28" s="921"/>
      <c r="P28" s="858">
        <f>P29-SUM(P23:P27)</f>
        <v>0</v>
      </c>
      <c r="Q28" s="859"/>
      <c r="R28" s="859"/>
      <c r="S28" s="859"/>
      <c r="T28" s="859"/>
      <c r="U28" s="859"/>
      <c r="V28" s="860"/>
      <c r="W28" s="858">
        <f>W29-SUM(W23:W27)</f>
        <v>0</v>
      </c>
      <c r="X28" s="859"/>
      <c r="Y28" s="859"/>
      <c r="Z28" s="859"/>
      <c r="AA28" s="859"/>
      <c r="AB28" s="859"/>
      <c r="AC28" s="860"/>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
      <c r="A29" s="959"/>
      <c r="B29" s="960"/>
      <c r="C29" s="960"/>
      <c r="D29" s="960"/>
      <c r="E29" s="960"/>
      <c r="F29" s="961"/>
      <c r="G29" s="922" t="s">
        <v>255</v>
      </c>
      <c r="H29" s="923"/>
      <c r="I29" s="923"/>
      <c r="J29" s="923"/>
      <c r="K29" s="923"/>
      <c r="L29" s="923"/>
      <c r="M29" s="923"/>
      <c r="N29" s="923"/>
      <c r="O29" s="924"/>
      <c r="P29" s="932">
        <f>AK13</f>
        <v>14</v>
      </c>
      <c r="Q29" s="933"/>
      <c r="R29" s="933"/>
      <c r="S29" s="933"/>
      <c r="T29" s="933"/>
      <c r="U29" s="933"/>
      <c r="V29" s="934"/>
      <c r="W29" s="932">
        <f>AR13</f>
        <v>14</v>
      </c>
      <c r="X29" s="933"/>
      <c r="Y29" s="933"/>
      <c r="Z29" s="933"/>
      <c r="AA29" s="933"/>
      <c r="AB29" s="933"/>
      <c r="AC29" s="934"/>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15">
      <c r="A30" s="841" t="s">
        <v>270</v>
      </c>
      <c r="B30" s="842"/>
      <c r="C30" s="842"/>
      <c r="D30" s="842"/>
      <c r="E30" s="842"/>
      <c r="F30" s="843"/>
      <c r="G30" s="756" t="s">
        <v>145</v>
      </c>
      <c r="H30" s="757"/>
      <c r="I30" s="757"/>
      <c r="J30" s="757"/>
      <c r="K30" s="757"/>
      <c r="L30" s="757"/>
      <c r="M30" s="757"/>
      <c r="N30" s="757"/>
      <c r="O30" s="758"/>
      <c r="P30" s="837" t="s">
        <v>58</v>
      </c>
      <c r="Q30" s="757"/>
      <c r="R30" s="757"/>
      <c r="S30" s="757"/>
      <c r="T30" s="757"/>
      <c r="U30" s="757"/>
      <c r="V30" s="757"/>
      <c r="W30" s="757"/>
      <c r="X30" s="758"/>
      <c r="Y30" s="834"/>
      <c r="Z30" s="835"/>
      <c r="AA30" s="836"/>
      <c r="AB30" s="838" t="s">
        <v>11</v>
      </c>
      <c r="AC30" s="839"/>
      <c r="AD30" s="840"/>
      <c r="AE30" s="838" t="s">
        <v>307</v>
      </c>
      <c r="AF30" s="839"/>
      <c r="AG30" s="839"/>
      <c r="AH30" s="840"/>
      <c r="AI30" s="895" t="s">
        <v>329</v>
      </c>
      <c r="AJ30" s="895"/>
      <c r="AK30" s="895"/>
      <c r="AL30" s="838"/>
      <c r="AM30" s="895" t="s">
        <v>426</v>
      </c>
      <c r="AN30" s="895"/>
      <c r="AO30" s="895"/>
      <c r="AP30" s="838"/>
      <c r="AQ30" s="750" t="s">
        <v>184</v>
      </c>
      <c r="AR30" s="751"/>
      <c r="AS30" s="751"/>
      <c r="AT30" s="752"/>
      <c r="AU30" s="757" t="s">
        <v>133</v>
      </c>
      <c r="AV30" s="757"/>
      <c r="AW30" s="757"/>
      <c r="AX30" s="897"/>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6"/>
      <c r="AJ31" s="896"/>
      <c r="AK31" s="896"/>
      <c r="AL31" s="392"/>
      <c r="AM31" s="896"/>
      <c r="AN31" s="896"/>
      <c r="AO31" s="896"/>
      <c r="AP31" s="392"/>
      <c r="AQ31" s="235">
        <v>2</v>
      </c>
      <c r="AR31" s="186"/>
      <c r="AS31" s="121" t="s">
        <v>185</v>
      </c>
      <c r="AT31" s="122"/>
      <c r="AU31" s="185">
        <v>12</v>
      </c>
      <c r="AV31" s="185"/>
      <c r="AW31" s="377" t="s">
        <v>175</v>
      </c>
      <c r="AX31" s="378"/>
    </row>
    <row r="32" spans="1:50" ht="36.75" customHeight="1" x14ac:dyDescent="0.15">
      <c r="A32" s="382"/>
      <c r="B32" s="380"/>
      <c r="C32" s="380"/>
      <c r="D32" s="380"/>
      <c r="E32" s="380"/>
      <c r="F32" s="381"/>
      <c r="G32" s="548" t="s">
        <v>686</v>
      </c>
      <c r="H32" s="549"/>
      <c r="I32" s="549"/>
      <c r="J32" s="549"/>
      <c r="K32" s="549"/>
      <c r="L32" s="549"/>
      <c r="M32" s="549"/>
      <c r="N32" s="549"/>
      <c r="O32" s="550"/>
      <c r="P32" s="93" t="s">
        <v>641</v>
      </c>
      <c r="Q32" s="93"/>
      <c r="R32" s="93"/>
      <c r="S32" s="93"/>
      <c r="T32" s="93"/>
      <c r="U32" s="93"/>
      <c r="V32" s="93"/>
      <c r="W32" s="93"/>
      <c r="X32" s="94"/>
      <c r="Y32" s="455" t="s">
        <v>12</v>
      </c>
      <c r="Z32" s="515"/>
      <c r="AA32" s="516"/>
      <c r="AB32" s="445" t="s">
        <v>642</v>
      </c>
      <c r="AC32" s="445"/>
      <c r="AD32" s="445"/>
      <c r="AE32" s="203">
        <v>2179</v>
      </c>
      <c r="AF32" s="204"/>
      <c r="AG32" s="204"/>
      <c r="AH32" s="204"/>
      <c r="AI32" s="203">
        <v>2114</v>
      </c>
      <c r="AJ32" s="204"/>
      <c r="AK32" s="204"/>
      <c r="AL32" s="204"/>
      <c r="AM32" s="203" t="s">
        <v>663</v>
      </c>
      <c r="AN32" s="204"/>
      <c r="AO32" s="204"/>
      <c r="AP32" s="204"/>
      <c r="AQ32" s="321" t="s">
        <v>639</v>
      </c>
      <c r="AR32" s="193"/>
      <c r="AS32" s="193"/>
      <c r="AT32" s="322"/>
      <c r="AU32" s="204" t="s">
        <v>639</v>
      </c>
      <c r="AV32" s="204"/>
      <c r="AW32" s="204"/>
      <c r="AX32" s="206"/>
    </row>
    <row r="33" spans="1:51" ht="36.75" customHeight="1" x14ac:dyDescent="0.15">
      <c r="A33" s="383"/>
      <c r="B33" s="384"/>
      <c r="C33" s="384"/>
      <c r="D33" s="384"/>
      <c r="E33" s="384"/>
      <c r="F33" s="385"/>
      <c r="G33" s="551"/>
      <c r="H33" s="552"/>
      <c r="I33" s="552"/>
      <c r="J33" s="552"/>
      <c r="K33" s="552"/>
      <c r="L33" s="552"/>
      <c r="M33" s="552"/>
      <c r="N33" s="552"/>
      <c r="O33" s="553"/>
      <c r="P33" s="96"/>
      <c r="Q33" s="96"/>
      <c r="R33" s="96"/>
      <c r="S33" s="96"/>
      <c r="T33" s="96"/>
      <c r="U33" s="96"/>
      <c r="V33" s="96"/>
      <c r="W33" s="96"/>
      <c r="X33" s="97"/>
      <c r="Y33" s="431" t="s">
        <v>53</v>
      </c>
      <c r="Z33" s="426"/>
      <c r="AA33" s="427"/>
      <c r="AB33" s="507" t="s">
        <v>642</v>
      </c>
      <c r="AC33" s="507"/>
      <c r="AD33" s="507"/>
      <c r="AE33" s="203" t="s">
        <v>639</v>
      </c>
      <c r="AF33" s="204"/>
      <c r="AG33" s="204"/>
      <c r="AH33" s="204"/>
      <c r="AI33" s="203" t="s">
        <v>639</v>
      </c>
      <c r="AJ33" s="204"/>
      <c r="AK33" s="204"/>
      <c r="AL33" s="204"/>
      <c r="AM33" s="203">
        <v>2153</v>
      </c>
      <c r="AN33" s="204"/>
      <c r="AO33" s="204"/>
      <c r="AP33" s="204"/>
      <c r="AQ33" s="321">
        <v>2153</v>
      </c>
      <c r="AR33" s="193"/>
      <c r="AS33" s="193"/>
      <c r="AT33" s="322"/>
      <c r="AU33" s="204">
        <v>1435</v>
      </c>
      <c r="AV33" s="204"/>
      <c r="AW33" s="204"/>
      <c r="AX33" s="206"/>
    </row>
    <row r="34" spans="1:51" ht="36.75" customHeight="1" x14ac:dyDescent="0.15">
      <c r="A34" s="382"/>
      <c r="B34" s="380"/>
      <c r="C34" s="380"/>
      <c r="D34" s="380"/>
      <c r="E34" s="380"/>
      <c r="F34" s="381"/>
      <c r="G34" s="554"/>
      <c r="H34" s="555"/>
      <c r="I34" s="555"/>
      <c r="J34" s="555"/>
      <c r="K34" s="555"/>
      <c r="L34" s="555"/>
      <c r="M34" s="555"/>
      <c r="N34" s="555"/>
      <c r="O34" s="556"/>
      <c r="P34" s="99"/>
      <c r="Q34" s="99"/>
      <c r="R34" s="99"/>
      <c r="S34" s="99"/>
      <c r="T34" s="99"/>
      <c r="U34" s="99"/>
      <c r="V34" s="99"/>
      <c r="W34" s="99"/>
      <c r="X34" s="100"/>
      <c r="Y34" s="431" t="s">
        <v>13</v>
      </c>
      <c r="Z34" s="426"/>
      <c r="AA34" s="427"/>
      <c r="AB34" s="540" t="s">
        <v>176</v>
      </c>
      <c r="AC34" s="540"/>
      <c r="AD34" s="540"/>
      <c r="AE34" s="203" t="s">
        <v>639</v>
      </c>
      <c r="AF34" s="204"/>
      <c r="AG34" s="204"/>
      <c r="AH34" s="204"/>
      <c r="AI34" s="203" t="s">
        <v>639</v>
      </c>
      <c r="AJ34" s="204"/>
      <c r="AK34" s="204"/>
      <c r="AL34" s="204"/>
      <c r="AM34" s="203" t="s">
        <v>664</v>
      </c>
      <c r="AN34" s="204"/>
      <c r="AO34" s="204"/>
      <c r="AP34" s="204"/>
      <c r="AQ34" s="321" t="s">
        <v>639</v>
      </c>
      <c r="AR34" s="193"/>
      <c r="AS34" s="193"/>
      <c r="AT34" s="322"/>
      <c r="AU34" s="204" t="s">
        <v>639</v>
      </c>
      <c r="AV34" s="204"/>
      <c r="AW34" s="204"/>
      <c r="AX34" s="206"/>
    </row>
    <row r="35" spans="1:51" ht="23.25" customHeight="1" x14ac:dyDescent="0.15">
      <c r="A35" s="213" t="s">
        <v>298</v>
      </c>
      <c r="B35" s="214"/>
      <c r="C35" s="214"/>
      <c r="D35" s="214"/>
      <c r="E35" s="214"/>
      <c r="F35" s="215"/>
      <c r="G35" s="219" t="s">
        <v>697</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hidden="1" customHeight="1" x14ac:dyDescent="0.15">
      <c r="A37" s="753" t="s">
        <v>270</v>
      </c>
      <c r="B37" s="754"/>
      <c r="C37" s="754"/>
      <c r="D37" s="754"/>
      <c r="E37" s="754"/>
      <c r="F37" s="755"/>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307</v>
      </c>
      <c r="AF37" s="232"/>
      <c r="AG37" s="232"/>
      <c r="AH37" s="232"/>
      <c r="AI37" s="232" t="s">
        <v>329</v>
      </c>
      <c r="AJ37" s="232"/>
      <c r="AK37" s="232"/>
      <c r="AL37" s="232"/>
      <c r="AM37" s="232" t="s">
        <v>426</v>
      </c>
      <c r="AN37" s="232"/>
      <c r="AO37" s="232"/>
      <c r="AP37" s="232"/>
      <c r="AQ37" s="139" t="s">
        <v>184</v>
      </c>
      <c r="AR37" s="140"/>
      <c r="AS37" s="140"/>
      <c r="AT37" s="141"/>
      <c r="AU37" s="396" t="s">
        <v>133</v>
      </c>
      <c r="AV37" s="396"/>
      <c r="AW37" s="396"/>
      <c r="AX37" s="890"/>
      <c r="AY37">
        <f>COUNTA($G$39)</f>
        <v>0</v>
      </c>
    </row>
    <row r="38" spans="1:51" ht="18.75" hidden="1"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c r="AV38" s="185"/>
      <c r="AW38" s="377" t="s">
        <v>175</v>
      </c>
      <c r="AX38" s="378"/>
      <c r="AY38">
        <f>$AY$37</f>
        <v>0</v>
      </c>
    </row>
    <row r="39" spans="1:51" ht="23.25" hidden="1" customHeight="1" x14ac:dyDescent="0.15">
      <c r="A39" s="382"/>
      <c r="B39" s="380"/>
      <c r="C39" s="380"/>
      <c r="D39" s="380"/>
      <c r="E39" s="380"/>
      <c r="F39" s="381"/>
      <c r="G39" s="548"/>
      <c r="H39" s="549"/>
      <c r="I39" s="549"/>
      <c r="J39" s="549"/>
      <c r="K39" s="549"/>
      <c r="L39" s="549"/>
      <c r="M39" s="549"/>
      <c r="N39" s="549"/>
      <c r="O39" s="550"/>
      <c r="P39" s="93"/>
      <c r="Q39" s="93"/>
      <c r="R39" s="93"/>
      <c r="S39" s="93"/>
      <c r="T39" s="93"/>
      <c r="U39" s="93"/>
      <c r="V39" s="93"/>
      <c r="W39" s="93"/>
      <c r="X39" s="94"/>
      <c r="Y39" s="455" t="s">
        <v>12</v>
      </c>
      <c r="Z39" s="515"/>
      <c r="AA39" s="516"/>
      <c r="AB39" s="445"/>
      <c r="AC39" s="445"/>
      <c r="AD39" s="445"/>
      <c r="AE39" s="203"/>
      <c r="AF39" s="204"/>
      <c r="AG39" s="204"/>
      <c r="AH39" s="204"/>
      <c r="AI39" s="203"/>
      <c r="AJ39" s="204"/>
      <c r="AK39" s="204"/>
      <c r="AL39" s="204"/>
      <c r="AM39" s="203"/>
      <c r="AN39" s="204"/>
      <c r="AO39" s="204"/>
      <c r="AP39" s="204"/>
      <c r="AQ39" s="321"/>
      <c r="AR39" s="193"/>
      <c r="AS39" s="193"/>
      <c r="AT39" s="322"/>
      <c r="AU39" s="204"/>
      <c r="AV39" s="204"/>
      <c r="AW39" s="204"/>
      <c r="AX39" s="206"/>
      <c r="AY39">
        <f t="shared" ref="AY39:AY43" si="4">$AY$37</f>
        <v>0</v>
      </c>
    </row>
    <row r="40" spans="1:51" ht="23.25" hidden="1"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c r="AC40" s="507"/>
      <c r="AD40" s="507"/>
      <c r="AE40" s="203"/>
      <c r="AF40" s="204"/>
      <c r="AG40" s="204"/>
      <c r="AH40" s="204"/>
      <c r="AI40" s="203"/>
      <c r="AJ40" s="204"/>
      <c r="AK40" s="204"/>
      <c r="AL40" s="204"/>
      <c r="AM40" s="203"/>
      <c r="AN40" s="204"/>
      <c r="AO40" s="204"/>
      <c r="AP40" s="204"/>
      <c r="AQ40" s="321"/>
      <c r="AR40" s="193"/>
      <c r="AS40" s="193"/>
      <c r="AT40" s="322"/>
      <c r="AU40" s="204"/>
      <c r="AV40" s="204"/>
      <c r="AW40" s="204"/>
      <c r="AX40" s="206"/>
      <c r="AY40">
        <f t="shared" si="4"/>
        <v>0</v>
      </c>
    </row>
    <row r="41" spans="1:51" ht="23.25" hidden="1"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c r="AF41" s="204"/>
      <c r="AG41" s="204"/>
      <c r="AH41" s="204"/>
      <c r="AI41" s="203"/>
      <c r="AJ41" s="204"/>
      <c r="AK41" s="204"/>
      <c r="AL41" s="204"/>
      <c r="AM41" s="203"/>
      <c r="AN41" s="204"/>
      <c r="AO41" s="204"/>
      <c r="AP41" s="204"/>
      <c r="AQ41" s="321"/>
      <c r="AR41" s="193"/>
      <c r="AS41" s="193"/>
      <c r="AT41" s="322"/>
      <c r="AU41" s="204"/>
      <c r="AV41" s="204"/>
      <c r="AW41" s="204"/>
      <c r="AX41" s="206"/>
      <c r="AY41">
        <f t="shared" si="4"/>
        <v>0</v>
      </c>
    </row>
    <row r="42" spans="1:51" ht="23.25" hidden="1" customHeight="1" x14ac:dyDescent="0.15">
      <c r="A42" s="213" t="s">
        <v>298</v>
      </c>
      <c r="B42" s="214"/>
      <c r="C42" s="214"/>
      <c r="D42" s="214"/>
      <c r="E42" s="214"/>
      <c r="F42" s="215"/>
      <c r="G42" s="219"/>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0</v>
      </c>
    </row>
    <row r="43" spans="1:51" ht="23.25" hidden="1" customHeight="1" x14ac:dyDescent="0.15">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0</v>
      </c>
    </row>
    <row r="44" spans="1:51" ht="18.75" hidden="1" customHeight="1" x14ac:dyDescent="0.15">
      <c r="A44" s="753" t="s">
        <v>270</v>
      </c>
      <c r="B44" s="754"/>
      <c r="C44" s="754"/>
      <c r="D44" s="754"/>
      <c r="E44" s="754"/>
      <c r="F44" s="755"/>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307</v>
      </c>
      <c r="AF44" s="232"/>
      <c r="AG44" s="232"/>
      <c r="AH44" s="232"/>
      <c r="AI44" s="232" t="s">
        <v>329</v>
      </c>
      <c r="AJ44" s="232"/>
      <c r="AK44" s="232"/>
      <c r="AL44" s="232"/>
      <c r="AM44" s="232" t="s">
        <v>426</v>
      </c>
      <c r="AN44" s="232"/>
      <c r="AO44" s="232"/>
      <c r="AP44" s="232"/>
      <c r="AQ44" s="139" t="s">
        <v>184</v>
      </c>
      <c r="AR44" s="140"/>
      <c r="AS44" s="140"/>
      <c r="AT44" s="141"/>
      <c r="AU44" s="396" t="s">
        <v>133</v>
      </c>
      <c r="AV44" s="396"/>
      <c r="AW44" s="396"/>
      <c r="AX44" s="890"/>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307</v>
      </c>
      <c r="AF51" s="232"/>
      <c r="AG51" s="232"/>
      <c r="AH51" s="232"/>
      <c r="AI51" s="232" t="s">
        <v>329</v>
      </c>
      <c r="AJ51" s="232"/>
      <c r="AK51" s="232"/>
      <c r="AL51" s="232"/>
      <c r="AM51" s="232" t="s">
        <v>426</v>
      </c>
      <c r="AN51" s="232"/>
      <c r="AO51" s="232"/>
      <c r="AP51" s="232"/>
      <c r="AQ51" s="139" t="s">
        <v>184</v>
      </c>
      <c r="AR51" s="140"/>
      <c r="AS51" s="140"/>
      <c r="AT51" s="141"/>
      <c r="AU51" s="905" t="s">
        <v>133</v>
      </c>
      <c r="AV51" s="905"/>
      <c r="AW51" s="905"/>
      <c r="AX51" s="906"/>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307</v>
      </c>
      <c r="AF58" s="232"/>
      <c r="AG58" s="232"/>
      <c r="AH58" s="232"/>
      <c r="AI58" s="232" t="s">
        <v>329</v>
      </c>
      <c r="AJ58" s="232"/>
      <c r="AK58" s="232"/>
      <c r="AL58" s="232"/>
      <c r="AM58" s="232" t="s">
        <v>426</v>
      </c>
      <c r="AN58" s="232"/>
      <c r="AO58" s="232"/>
      <c r="AP58" s="232"/>
      <c r="AQ58" s="139" t="s">
        <v>184</v>
      </c>
      <c r="AR58" s="140"/>
      <c r="AS58" s="140"/>
      <c r="AT58" s="141"/>
      <c r="AU58" s="905" t="s">
        <v>133</v>
      </c>
      <c r="AV58" s="905"/>
      <c r="AW58" s="905"/>
      <c r="AX58" s="906"/>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307</v>
      </c>
      <c r="AF65" s="232"/>
      <c r="AG65" s="232"/>
      <c r="AH65" s="232"/>
      <c r="AI65" s="232" t="s">
        <v>329</v>
      </c>
      <c r="AJ65" s="232"/>
      <c r="AK65" s="232"/>
      <c r="AL65" s="232"/>
      <c r="AM65" s="232" t="s">
        <v>426</v>
      </c>
      <c r="AN65" s="232"/>
      <c r="AO65" s="232"/>
      <c r="AP65" s="232"/>
      <c r="AQ65" s="143" t="s">
        <v>184</v>
      </c>
      <c r="AR65" s="118"/>
      <c r="AS65" s="118"/>
      <c r="AT65" s="119"/>
      <c r="AU65" s="233" t="s">
        <v>133</v>
      </c>
      <c r="AV65" s="233"/>
      <c r="AW65" s="233"/>
      <c r="AX65" s="234"/>
      <c r="AY65">
        <f>COUNTA($H$67)</f>
        <v>1</v>
      </c>
    </row>
    <row r="66" spans="1:51" ht="18.75"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t="s">
        <v>639</v>
      </c>
      <c r="AR66" s="186"/>
      <c r="AS66" s="121" t="s">
        <v>185</v>
      </c>
      <c r="AT66" s="122"/>
      <c r="AU66" s="185" t="s">
        <v>639</v>
      </c>
      <c r="AV66" s="185"/>
      <c r="AW66" s="230" t="s">
        <v>269</v>
      </c>
      <c r="AX66" s="236"/>
      <c r="AY66">
        <f>$AY$65</f>
        <v>1</v>
      </c>
    </row>
    <row r="67" spans="1:51" ht="90.75" customHeight="1" x14ac:dyDescent="0.15">
      <c r="A67" s="459"/>
      <c r="B67" s="460"/>
      <c r="C67" s="460"/>
      <c r="D67" s="460"/>
      <c r="E67" s="460"/>
      <c r="F67" s="461"/>
      <c r="G67" s="237" t="s">
        <v>186</v>
      </c>
      <c r="H67" s="240" t="s">
        <v>643</v>
      </c>
      <c r="I67" s="241"/>
      <c r="J67" s="241"/>
      <c r="K67" s="241"/>
      <c r="L67" s="241"/>
      <c r="M67" s="241"/>
      <c r="N67" s="241"/>
      <c r="O67" s="242"/>
      <c r="P67" s="240" t="s">
        <v>691</v>
      </c>
      <c r="Q67" s="241"/>
      <c r="R67" s="241"/>
      <c r="S67" s="241"/>
      <c r="T67" s="241"/>
      <c r="U67" s="241"/>
      <c r="V67" s="242"/>
      <c r="W67" s="246"/>
      <c r="X67" s="247"/>
      <c r="Y67" s="252" t="s">
        <v>12</v>
      </c>
      <c r="Z67" s="252"/>
      <c r="AA67" s="253"/>
      <c r="AB67" s="254" t="s">
        <v>288</v>
      </c>
      <c r="AC67" s="254"/>
      <c r="AD67" s="254"/>
      <c r="AE67" s="203" t="s">
        <v>639</v>
      </c>
      <c r="AF67" s="204"/>
      <c r="AG67" s="204"/>
      <c r="AH67" s="204"/>
      <c r="AI67" s="203" t="s">
        <v>639</v>
      </c>
      <c r="AJ67" s="204"/>
      <c r="AK67" s="204"/>
      <c r="AL67" s="204"/>
      <c r="AM67" s="203" t="s">
        <v>664</v>
      </c>
      <c r="AN67" s="204"/>
      <c r="AO67" s="204"/>
      <c r="AP67" s="204"/>
      <c r="AQ67" s="203" t="s">
        <v>639</v>
      </c>
      <c r="AR67" s="204"/>
      <c r="AS67" s="204"/>
      <c r="AT67" s="205"/>
      <c r="AU67" s="204" t="s">
        <v>639</v>
      </c>
      <c r="AV67" s="204"/>
      <c r="AW67" s="204"/>
      <c r="AX67" s="206"/>
      <c r="AY67">
        <f t="shared" ref="AY67:AY72" si="8">$AY$65</f>
        <v>1</v>
      </c>
    </row>
    <row r="68" spans="1:51" ht="90.75"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t="s">
        <v>639</v>
      </c>
      <c r="AF68" s="204"/>
      <c r="AG68" s="204"/>
      <c r="AH68" s="204"/>
      <c r="AI68" s="203" t="s">
        <v>639</v>
      </c>
      <c r="AJ68" s="204"/>
      <c r="AK68" s="204"/>
      <c r="AL68" s="204"/>
      <c r="AM68" s="203" t="s">
        <v>663</v>
      </c>
      <c r="AN68" s="204"/>
      <c r="AO68" s="204"/>
      <c r="AP68" s="204"/>
      <c r="AQ68" s="203" t="s">
        <v>639</v>
      </c>
      <c r="AR68" s="204"/>
      <c r="AS68" s="204"/>
      <c r="AT68" s="205"/>
      <c r="AU68" s="204" t="s">
        <v>639</v>
      </c>
      <c r="AV68" s="204"/>
      <c r="AW68" s="204"/>
      <c r="AX68" s="206"/>
      <c r="AY68">
        <f t="shared" si="8"/>
        <v>1</v>
      </c>
    </row>
    <row r="69" spans="1:51" ht="90.75" customHeight="1" thickBot="1" x14ac:dyDescent="0.2">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t="s">
        <v>639</v>
      </c>
      <c r="AF69" s="211"/>
      <c r="AG69" s="211"/>
      <c r="AH69" s="211"/>
      <c r="AI69" s="210" t="s">
        <v>639</v>
      </c>
      <c r="AJ69" s="211"/>
      <c r="AK69" s="211"/>
      <c r="AL69" s="211"/>
      <c r="AM69" s="210" t="s">
        <v>663</v>
      </c>
      <c r="AN69" s="211"/>
      <c r="AO69" s="211"/>
      <c r="AP69" s="211"/>
      <c r="AQ69" s="203" t="s">
        <v>639</v>
      </c>
      <c r="AR69" s="204"/>
      <c r="AS69" s="204"/>
      <c r="AT69" s="205"/>
      <c r="AU69" s="204" t="s">
        <v>639</v>
      </c>
      <c r="AV69" s="204"/>
      <c r="AW69" s="204"/>
      <c r="AX69" s="206"/>
      <c r="AY69">
        <f t="shared" si="8"/>
        <v>1</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1</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1</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1</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307</v>
      </c>
      <c r="AF73" s="232"/>
      <c r="AG73" s="232"/>
      <c r="AH73" s="232"/>
      <c r="AI73" s="232" t="s">
        <v>329</v>
      </c>
      <c r="AJ73" s="232"/>
      <c r="AK73" s="232"/>
      <c r="AL73" s="232"/>
      <c r="AM73" s="232" t="s">
        <v>426</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70"/>
      <c r="AF77" s="871"/>
      <c r="AG77" s="871"/>
      <c r="AH77" s="871"/>
      <c r="AI77" s="870"/>
      <c r="AJ77" s="871"/>
      <c r="AK77" s="871"/>
      <c r="AL77" s="871"/>
      <c r="AM77" s="870"/>
      <c r="AN77" s="871"/>
      <c r="AO77" s="871"/>
      <c r="AP77" s="871"/>
      <c r="AQ77" s="321"/>
      <c r="AR77" s="193"/>
      <c r="AS77" s="193"/>
      <c r="AT77" s="322"/>
      <c r="AU77" s="204"/>
      <c r="AV77" s="204"/>
      <c r="AW77" s="204"/>
      <c r="AX77" s="206"/>
      <c r="AY77">
        <f t="shared" si="9"/>
        <v>0</v>
      </c>
    </row>
    <row r="78" spans="1:51" ht="69.75" hidden="1" customHeight="1" x14ac:dyDescent="0.15">
      <c r="A78" s="314" t="s">
        <v>644</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62"/>
      <c r="Z78" s="862"/>
      <c r="AA78" s="862"/>
      <c r="AB78" s="862"/>
      <c r="AC78" s="862"/>
      <c r="AD78" s="862"/>
      <c r="AE78" s="862"/>
      <c r="AF78" s="862"/>
      <c r="AG78" s="862"/>
      <c r="AH78" s="862"/>
      <c r="AI78" s="862"/>
      <c r="AJ78" s="862"/>
      <c r="AK78" s="862"/>
      <c r="AL78" s="862"/>
      <c r="AM78" s="862"/>
      <c r="AN78" s="862"/>
      <c r="AO78" s="862"/>
      <c r="AP78" s="862"/>
      <c r="AQ78" s="862"/>
      <c r="AR78" s="862"/>
      <c r="AS78" s="862"/>
      <c r="AT78" s="862"/>
      <c r="AU78" s="862"/>
      <c r="AV78" s="862"/>
      <c r="AW78" s="862"/>
      <c r="AX78" s="863"/>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t="s">
        <v>263</v>
      </c>
      <c r="AS79" s="258"/>
      <c r="AT79" s="259"/>
      <c r="AU79" s="259"/>
      <c r="AV79" s="259"/>
      <c r="AW79" s="259"/>
      <c r="AX79" s="948"/>
      <c r="AY79">
        <f>COUNTIF($AR$79,"☑")</f>
        <v>0</v>
      </c>
    </row>
    <row r="80" spans="1:51" ht="18.75" hidden="1" customHeight="1" x14ac:dyDescent="0.15">
      <c r="A80" s="844"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617</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7" hidden="1" customHeight="1" x14ac:dyDescent="0.15">
      <c r="A81" s="845"/>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22.7" hidden="1" customHeight="1" x14ac:dyDescent="0.15">
      <c r="A82" s="845"/>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64"/>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65"/>
      <c r="AY82">
        <f t="shared" ref="AY82:AY89" si="10">$AY$80</f>
        <v>0</v>
      </c>
    </row>
    <row r="83" spans="1:60" ht="22.7" hidden="1" customHeight="1" x14ac:dyDescent="0.15">
      <c r="A83" s="845"/>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6"/>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7"/>
      <c r="AY83">
        <f t="shared" si="10"/>
        <v>0</v>
      </c>
    </row>
    <row r="84" spans="1:60" ht="19.5" hidden="1" customHeight="1" x14ac:dyDescent="0.15">
      <c r="A84" s="845"/>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8"/>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9"/>
      <c r="AY84">
        <f t="shared" si="10"/>
        <v>0</v>
      </c>
    </row>
    <row r="85" spans="1:60" ht="18.75" hidden="1" customHeight="1" x14ac:dyDescent="0.15">
      <c r="A85" s="845"/>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307</v>
      </c>
      <c r="AF85" s="232"/>
      <c r="AG85" s="232"/>
      <c r="AH85" s="232"/>
      <c r="AI85" s="232" t="s">
        <v>329</v>
      </c>
      <c r="AJ85" s="232"/>
      <c r="AK85" s="232"/>
      <c r="AL85" s="232"/>
      <c r="AM85" s="232" t="s">
        <v>426</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45"/>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23.25" hidden="1" customHeight="1" x14ac:dyDescent="0.15">
      <c r="A87" s="845"/>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23.25" hidden="1" customHeight="1" x14ac:dyDescent="0.15">
      <c r="A88" s="845"/>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23.25" hidden="1" customHeight="1" x14ac:dyDescent="0.15">
      <c r="A89" s="845"/>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45"/>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307</v>
      </c>
      <c r="AF90" s="232"/>
      <c r="AG90" s="232"/>
      <c r="AH90" s="232"/>
      <c r="AI90" s="232" t="s">
        <v>329</v>
      </c>
      <c r="AJ90" s="232"/>
      <c r="AK90" s="232"/>
      <c r="AL90" s="232"/>
      <c r="AM90" s="232" t="s">
        <v>426</v>
      </c>
      <c r="AN90" s="232"/>
      <c r="AO90" s="232"/>
      <c r="AP90" s="232"/>
      <c r="AQ90" s="143" t="s">
        <v>184</v>
      </c>
      <c r="AR90" s="118"/>
      <c r="AS90" s="118"/>
      <c r="AT90" s="119"/>
      <c r="AU90" s="517" t="s">
        <v>133</v>
      </c>
      <c r="AV90" s="517"/>
      <c r="AW90" s="517"/>
      <c r="AX90" s="518"/>
      <c r="AY90">
        <f>COUNTA($G$92)</f>
        <v>0</v>
      </c>
    </row>
    <row r="91" spans="1:60" ht="18.75" hidden="1" customHeight="1" x14ac:dyDescent="0.15">
      <c r="A91" s="845"/>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c r="AV91" s="185"/>
      <c r="AW91" s="377" t="s">
        <v>175</v>
      </c>
      <c r="AX91" s="378"/>
      <c r="AY91">
        <f>$AY$90</f>
        <v>0</v>
      </c>
      <c r="AZ91" s="10"/>
      <c r="BA91" s="10"/>
      <c r="BB91" s="10"/>
      <c r="BC91" s="10"/>
    </row>
    <row r="92" spans="1:60" ht="23.25" hidden="1" customHeight="1" x14ac:dyDescent="0.15">
      <c r="A92" s="845"/>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c r="AC92" s="445"/>
      <c r="AD92" s="445"/>
      <c r="AE92" s="203"/>
      <c r="AF92" s="204"/>
      <c r="AG92" s="204"/>
      <c r="AH92" s="204"/>
      <c r="AI92" s="203"/>
      <c r="AJ92" s="204"/>
      <c r="AK92" s="204"/>
      <c r="AL92" s="204"/>
      <c r="AM92" s="203"/>
      <c r="AN92" s="204"/>
      <c r="AO92" s="204"/>
      <c r="AP92" s="204"/>
      <c r="AQ92" s="321"/>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45"/>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c r="AC93" s="507"/>
      <c r="AD93" s="507"/>
      <c r="AE93" s="203"/>
      <c r="AF93" s="204"/>
      <c r="AG93" s="204"/>
      <c r="AH93" s="204"/>
      <c r="AI93" s="203"/>
      <c r="AJ93" s="204"/>
      <c r="AK93" s="204"/>
      <c r="AL93" s="204"/>
      <c r="AM93" s="203"/>
      <c r="AN93" s="204"/>
      <c r="AO93" s="204"/>
      <c r="AP93" s="204"/>
      <c r="AQ93" s="321"/>
      <c r="AR93" s="193"/>
      <c r="AS93" s="193"/>
      <c r="AT93" s="322"/>
      <c r="AU93" s="204"/>
      <c r="AV93" s="204"/>
      <c r="AW93" s="204"/>
      <c r="AX93" s="206"/>
      <c r="AY93">
        <f t="shared" si="11"/>
        <v>0</v>
      </c>
    </row>
    <row r="94" spans="1:60" ht="23.25" hidden="1" customHeight="1" x14ac:dyDescent="0.15">
      <c r="A94" s="845"/>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c r="AF94" s="211"/>
      <c r="AG94" s="211"/>
      <c r="AH94" s="211"/>
      <c r="AI94" s="210"/>
      <c r="AJ94" s="211"/>
      <c r="AK94" s="211"/>
      <c r="AL94" s="211"/>
      <c r="AM94" s="210"/>
      <c r="AN94" s="211"/>
      <c r="AO94" s="211"/>
      <c r="AP94" s="211"/>
      <c r="AQ94" s="321"/>
      <c r="AR94" s="193"/>
      <c r="AS94" s="193"/>
      <c r="AT94" s="322"/>
      <c r="AU94" s="204"/>
      <c r="AV94" s="204"/>
      <c r="AW94" s="204"/>
      <c r="AX94" s="206"/>
      <c r="AY94">
        <f t="shared" si="11"/>
        <v>0</v>
      </c>
      <c r="AZ94" s="10"/>
      <c r="BA94" s="10"/>
      <c r="BB94" s="10"/>
      <c r="BC94" s="10"/>
    </row>
    <row r="95" spans="1:60" ht="18.75" hidden="1" customHeight="1" x14ac:dyDescent="0.15">
      <c r="A95" s="845"/>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307</v>
      </c>
      <c r="AF95" s="232"/>
      <c r="AG95" s="232"/>
      <c r="AH95" s="232"/>
      <c r="AI95" s="232" t="s">
        <v>329</v>
      </c>
      <c r="AJ95" s="232"/>
      <c r="AK95" s="232"/>
      <c r="AL95" s="232"/>
      <c r="AM95" s="232" t="s">
        <v>426</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45"/>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c r="AV96" s="185"/>
      <c r="AW96" s="377" t="s">
        <v>175</v>
      </c>
      <c r="AX96" s="378"/>
      <c r="AY96">
        <f>$AY$95</f>
        <v>0</v>
      </c>
    </row>
    <row r="97" spans="1:60" ht="23.25" hidden="1" customHeight="1" x14ac:dyDescent="0.15">
      <c r="A97" s="845"/>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c r="AC97" s="453"/>
      <c r="AD97" s="454"/>
      <c r="AE97" s="203"/>
      <c r="AF97" s="204"/>
      <c r="AG97" s="204"/>
      <c r="AH97" s="205"/>
      <c r="AI97" s="203"/>
      <c r="AJ97" s="204"/>
      <c r="AK97" s="204"/>
      <c r="AL97" s="205"/>
      <c r="AM97" s="203"/>
      <c r="AN97" s="204"/>
      <c r="AO97" s="204"/>
      <c r="AP97" s="204"/>
      <c r="AQ97" s="321"/>
      <c r="AR97" s="193"/>
      <c r="AS97" s="193"/>
      <c r="AT97" s="322"/>
      <c r="AU97" s="204"/>
      <c r="AV97" s="204"/>
      <c r="AW97" s="204"/>
      <c r="AX97" s="206"/>
      <c r="AY97">
        <f t="shared" ref="AY97:AY99" si="12">$AY$95</f>
        <v>0</v>
      </c>
      <c r="AZ97" s="10"/>
      <c r="BA97" s="10"/>
      <c r="BB97" s="10"/>
      <c r="BC97" s="10"/>
    </row>
    <row r="98" spans="1:60" ht="23.25" hidden="1" customHeight="1" x14ac:dyDescent="0.15">
      <c r="A98" s="845"/>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c r="AC98" s="447"/>
      <c r="AD98" s="448"/>
      <c r="AE98" s="203"/>
      <c r="AF98" s="204"/>
      <c r="AG98" s="204"/>
      <c r="AH98" s="205"/>
      <c r="AI98" s="203"/>
      <c r="AJ98" s="204"/>
      <c r="AK98" s="204"/>
      <c r="AL98" s="205"/>
      <c r="AM98" s="203"/>
      <c r="AN98" s="204"/>
      <c r="AO98" s="204"/>
      <c r="AP98" s="204"/>
      <c r="AQ98" s="321"/>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6"/>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75" t="s">
        <v>13</v>
      </c>
      <c r="Z99" s="876"/>
      <c r="AA99" s="877"/>
      <c r="AB99" s="872" t="s">
        <v>14</v>
      </c>
      <c r="AC99" s="873"/>
      <c r="AD99" s="874"/>
      <c r="AE99" s="504"/>
      <c r="AF99" s="505"/>
      <c r="AG99" s="505"/>
      <c r="AH99" s="506"/>
      <c r="AI99" s="504"/>
      <c r="AJ99" s="505"/>
      <c r="AK99" s="505"/>
      <c r="AL99" s="506"/>
      <c r="AM99" s="504"/>
      <c r="AN99" s="505"/>
      <c r="AO99" s="505"/>
      <c r="AP99" s="505"/>
      <c r="AQ99" s="519"/>
      <c r="AR99" s="520"/>
      <c r="AS99" s="520"/>
      <c r="AT99" s="521"/>
      <c r="AU99" s="505"/>
      <c r="AV99" s="505"/>
      <c r="AW99" s="505"/>
      <c r="AX99" s="522"/>
      <c r="AY99">
        <f t="shared" si="12"/>
        <v>0</v>
      </c>
    </row>
    <row r="100" spans="1:60" ht="31.7"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4"/>
      <c r="Z100" s="835"/>
      <c r="AA100" s="836"/>
      <c r="AB100" s="465" t="s">
        <v>11</v>
      </c>
      <c r="AC100" s="465"/>
      <c r="AD100" s="465"/>
      <c r="AE100" s="523" t="s">
        <v>307</v>
      </c>
      <c r="AF100" s="524"/>
      <c r="AG100" s="524"/>
      <c r="AH100" s="525"/>
      <c r="AI100" s="523" t="s">
        <v>329</v>
      </c>
      <c r="AJ100" s="524"/>
      <c r="AK100" s="524"/>
      <c r="AL100" s="525"/>
      <c r="AM100" s="523" t="s">
        <v>426</v>
      </c>
      <c r="AN100" s="524"/>
      <c r="AO100" s="524"/>
      <c r="AP100" s="525"/>
      <c r="AQ100" s="302" t="s">
        <v>334</v>
      </c>
      <c r="AR100" s="303"/>
      <c r="AS100" s="303"/>
      <c r="AT100" s="304"/>
      <c r="AU100" s="302" t="s">
        <v>458</v>
      </c>
      <c r="AV100" s="303"/>
      <c r="AW100" s="303"/>
      <c r="AX100" s="305"/>
    </row>
    <row r="101" spans="1:60" ht="23.25" customHeight="1" x14ac:dyDescent="0.15">
      <c r="A101" s="403"/>
      <c r="B101" s="404"/>
      <c r="C101" s="404"/>
      <c r="D101" s="404"/>
      <c r="E101" s="404"/>
      <c r="F101" s="405"/>
      <c r="G101" s="93" t="s">
        <v>645</v>
      </c>
      <c r="H101" s="93"/>
      <c r="I101" s="93"/>
      <c r="J101" s="93"/>
      <c r="K101" s="93"/>
      <c r="L101" s="93"/>
      <c r="M101" s="93"/>
      <c r="N101" s="93"/>
      <c r="O101" s="93"/>
      <c r="P101" s="93"/>
      <c r="Q101" s="93"/>
      <c r="R101" s="93"/>
      <c r="S101" s="93"/>
      <c r="T101" s="93"/>
      <c r="U101" s="93"/>
      <c r="V101" s="93"/>
      <c r="W101" s="93"/>
      <c r="X101" s="94"/>
      <c r="Y101" s="526" t="s">
        <v>54</v>
      </c>
      <c r="Z101" s="527"/>
      <c r="AA101" s="528"/>
      <c r="AB101" s="445" t="s">
        <v>646</v>
      </c>
      <c r="AC101" s="445"/>
      <c r="AD101" s="445"/>
      <c r="AE101" s="267">
        <v>1</v>
      </c>
      <c r="AF101" s="267"/>
      <c r="AG101" s="267"/>
      <c r="AH101" s="267"/>
      <c r="AI101" s="267">
        <v>1</v>
      </c>
      <c r="AJ101" s="267"/>
      <c r="AK101" s="267"/>
      <c r="AL101" s="267"/>
      <c r="AM101" s="267">
        <v>2</v>
      </c>
      <c r="AN101" s="267"/>
      <c r="AO101" s="267"/>
      <c r="AP101" s="267"/>
      <c r="AQ101" s="267" t="s">
        <v>664</v>
      </c>
      <c r="AR101" s="267"/>
      <c r="AS101" s="267"/>
      <c r="AT101" s="267"/>
      <c r="AU101" s="203" t="s">
        <v>664</v>
      </c>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646</v>
      </c>
      <c r="AC102" s="445"/>
      <c r="AD102" s="445"/>
      <c r="AE102" s="267">
        <v>1</v>
      </c>
      <c r="AF102" s="267"/>
      <c r="AG102" s="267"/>
      <c r="AH102" s="267"/>
      <c r="AI102" s="267">
        <v>1</v>
      </c>
      <c r="AJ102" s="267"/>
      <c r="AK102" s="267"/>
      <c r="AL102" s="267"/>
      <c r="AM102" s="267">
        <v>2</v>
      </c>
      <c r="AN102" s="267"/>
      <c r="AO102" s="267"/>
      <c r="AP102" s="267"/>
      <c r="AQ102" s="267">
        <v>2</v>
      </c>
      <c r="AR102" s="267"/>
      <c r="AS102" s="267"/>
      <c r="AT102" s="267"/>
      <c r="AU102" s="210">
        <v>1</v>
      </c>
      <c r="AV102" s="211"/>
      <c r="AW102" s="211"/>
      <c r="AX102" s="306"/>
    </row>
    <row r="103" spans="1:60" ht="31.7"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307</v>
      </c>
      <c r="AF103" s="232"/>
      <c r="AG103" s="232"/>
      <c r="AH103" s="232"/>
      <c r="AI103" s="232" t="s">
        <v>329</v>
      </c>
      <c r="AJ103" s="232"/>
      <c r="AK103" s="232"/>
      <c r="AL103" s="232"/>
      <c r="AM103" s="232" t="s">
        <v>426</v>
      </c>
      <c r="AN103" s="232"/>
      <c r="AO103" s="232"/>
      <c r="AP103" s="232"/>
      <c r="AQ103" s="264" t="s">
        <v>334</v>
      </c>
      <c r="AR103" s="265"/>
      <c r="AS103" s="265"/>
      <c r="AT103" s="265"/>
      <c r="AU103" s="264" t="s">
        <v>458</v>
      </c>
      <c r="AV103" s="265"/>
      <c r="AW103" s="265"/>
      <c r="AX103" s="266"/>
      <c r="AY103">
        <f>COUNTA($G$104)</f>
        <v>1</v>
      </c>
    </row>
    <row r="104" spans="1:60" ht="23.25" customHeight="1" x14ac:dyDescent="0.15">
      <c r="A104" s="403"/>
      <c r="B104" s="404"/>
      <c r="C104" s="404"/>
      <c r="D104" s="404"/>
      <c r="E104" s="404"/>
      <c r="F104" s="405"/>
      <c r="G104" s="93" t="s">
        <v>700</v>
      </c>
      <c r="H104" s="93"/>
      <c r="I104" s="93"/>
      <c r="J104" s="93"/>
      <c r="K104" s="93"/>
      <c r="L104" s="93"/>
      <c r="M104" s="93"/>
      <c r="N104" s="93"/>
      <c r="O104" s="93"/>
      <c r="P104" s="93"/>
      <c r="Q104" s="93"/>
      <c r="R104" s="93"/>
      <c r="S104" s="93"/>
      <c r="T104" s="93"/>
      <c r="U104" s="93"/>
      <c r="V104" s="93"/>
      <c r="W104" s="93"/>
      <c r="X104" s="94"/>
      <c r="Y104" s="449" t="s">
        <v>54</v>
      </c>
      <c r="Z104" s="450"/>
      <c r="AA104" s="451"/>
      <c r="AB104" s="529" t="s">
        <v>647</v>
      </c>
      <c r="AC104" s="530"/>
      <c r="AD104" s="531"/>
      <c r="AE104" s="267">
        <v>21.4</v>
      </c>
      <c r="AF104" s="267"/>
      <c r="AG104" s="267"/>
      <c r="AH104" s="267"/>
      <c r="AI104" s="267">
        <v>27.9</v>
      </c>
      <c r="AJ104" s="267"/>
      <c r="AK104" s="267"/>
      <c r="AL104" s="267"/>
      <c r="AM104" s="267" t="s">
        <v>690</v>
      </c>
      <c r="AN104" s="267"/>
      <c r="AO104" s="267"/>
      <c r="AP104" s="267"/>
      <c r="AQ104" s="267" t="s">
        <v>692</v>
      </c>
      <c r="AR104" s="267"/>
      <c r="AS104" s="267"/>
      <c r="AT104" s="267"/>
      <c r="AU104" s="267" t="s">
        <v>691</v>
      </c>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647</v>
      </c>
      <c r="AC105" s="453"/>
      <c r="AD105" s="454"/>
      <c r="AE105" s="267">
        <v>17.100000000000001</v>
      </c>
      <c r="AF105" s="267"/>
      <c r="AG105" s="267"/>
      <c r="AH105" s="267"/>
      <c r="AI105" s="267">
        <v>20.6</v>
      </c>
      <c r="AJ105" s="267"/>
      <c r="AK105" s="267"/>
      <c r="AL105" s="267"/>
      <c r="AM105" s="267">
        <v>24</v>
      </c>
      <c r="AN105" s="267"/>
      <c r="AO105" s="267"/>
      <c r="AP105" s="267"/>
      <c r="AQ105" s="267" t="s">
        <v>691</v>
      </c>
      <c r="AR105" s="267"/>
      <c r="AS105" s="267"/>
      <c r="AT105" s="267"/>
      <c r="AU105" s="267" t="s">
        <v>691</v>
      </c>
      <c r="AV105" s="267"/>
      <c r="AW105" s="267"/>
      <c r="AX105" s="268"/>
      <c r="AY105">
        <f>$AY$103</f>
        <v>1</v>
      </c>
    </row>
    <row r="106" spans="1:60" ht="31.7"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307</v>
      </c>
      <c r="AF106" s="232"/>
      <c r="AG106" s="232"/>
      <c r="AH106" s="232"/>
      <c r="AI106" s="232" t="s">
        <v>329</v>
      </c>
      <c r="AJ106" s="232"/>
      <c r="AK106" s="232"/>
      <c r="AL106" s="232"/>
      <c r="AM106" s="232" t="s">
        <v>426</v>
      </c>
      <c r="AN106" s="232"/>
      <c r="AO106" s="232"/>
      <c r="AP106" s="232"/>
      <c r="AQ106" s="264" t="s">
        <v>334</v>
      </c>
      <c r="AR106" s="265"/>
      <c r="AS106" s="265"/>
      <c r="AT106" s="265"/>
      <c r="AU106" s="264" t="s">
        <v>458</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7"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307</v>
      </c>
      <c r="AF109" s="232"/>
      <c r="AG109" s="232"/>
      <c r="AH109" s="232"/>
      <c r="AI109" s="232" t="s">
        <v>329</v>
      </c>
      <c r="AJ109" s="232"/>
      <c r="AK109" s="232"/>
      <c r="AL109" s="232"/>
      <c r="AM109" s="232" t="s">
        <v>426</v>
      </c>
      <c r="AN109" s="232"/>
      <c r="AO109" s="232"/>
      <c r="AP109" s="232"/>
      <c r="AQ109" s="264" t="s">
        <v>334</v>
      </c>
      <c r="AR109" s="265"/>
      <c r="AS109" s="265"/>
      <c r="AT109" s="265"/>
      <c r="AU109" s="264" t="s">
        <v>458</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7"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307</v>
      </c>
      <c r="AF112" s="232"/>
      <c r="AG112" s="232"/>
      <c r="AH112" s="232"/>
      <c r="AI112" s="232" t="s">
        <v>329</v>
      </c>
      <c r="AJ112" s="232"/>
      <c r="AK112" s="232"/>
      <c r="AL112" s="232"/>
      <c r="AM112" s="232" t="s">
        <v>426</v>
      </c>
      <c r="AN112" s="232"/>
      <c r="AO112" s="232"/>
      <c r="AP112" s="232"/>
      <c r="AQ112" s="264" t="s">
        <v>334</v>
      </c>
      <c r="AR112" s="265"/>
      <c r="AS112" s="265"/>
      <c r="AT112" s="265"/>
      <c r="AU112" s="264" t="s">
        <v>458</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307</v>
      </c>
      <c r="AF115" s="232"/>
      <c r="AG115" s="232"/>
      <c r="AH115" s="232"/>
      <c r="AI115" s="232" t="s">
        <v>329</v>
      </c>
      <c r="AJ115" s="232"/>
      <c r="AK115" s="232"/>
      <c r="AL115" s="232"/>
      <c r="AM115" s="232" t="s">
        <v>426</v>
      </c>
      <c r="AN115" s="232"/>
      <c r="AO115" s="232"/>
      <c r="AP115" s="232"/>
      <c r="AQ115" s="574" t="s">
        <v>459</v>
      </c>
      <c r="AR115" s="575"/>
      <c r="AS115" s="575"/>
      <c r="AT115" s="575"/>
      <c r="AU115" s="575"/>
      <c r="AV115" s="575"/>
      <c r="AW115" s="575"/>
      <c r="AX115" s="576"/>
    </row>
    <row r="116" spans="1:51" ht="23.25" customHeight="1" x14ac:dyDescent="0.15">
      <c r="A116" s="420"/>
      <c r="B116" s="421"/>
      <c r="C116" s="421"/>
      <c r="D116" s="421"/>
      <c r="E116" s="421"/>
      <c r="F116" s="422"/>
      <c r="G116" s="372" t="s">
        <v>648</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t="s">
        <v>649</v>
      </c>
      <c r="AC116" s="447"/>
      <c r="AD116" s="448"/>
      <c r="AE116" s="267">
        <v>9921000</v>
      </c>
      <c r="AF116" s="267"/>
      <c r="AG116" s="267"/>
      <c r="AH116" s="267"/>
      <c r="AI116" s="267">
        <v>12650000</v>
      </c>
      <c r="AJ116" s="267"/>
      <c r="AK116" s="267"/>
      <c r="AL116" s="267"/>
      <c r="AM116" s="267">
        <v>6000500</v>
      </c>
      <c r="AN116" s="267"/>
      <c r="AO116" s="267"/>
      <c r="AP116" s="267"/>
      <c r="AQ116" s="203">
        <v>7094000</v>
      </c>
      <c r="AR116" s="204"/>
      <c r="AS116" s="204"/>
      <c r="AT116" s="204"/>
      <c r="AU116" s="204"/>
      <c r="AV116" s="204"/>
      <c r="AW116" s="204"/>
      <c r="AX116" s="206"/>
    </row>
    <row r="117" spans="1:51" ht="46.5"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650</v>
      </c>
      <c r="AC117" s="457"/>
      <c r="AD117" s="458"/>
      <c r="AE117" s="535" t="s">
        <v>651</v>
      </c>
      <c r="AF117" s="535"/>
      <c r="AG117" s="535"/>
      <c r="AH117" s="535"/>
      <c r="AI117" s="535" t="s">
        <v>652</v>
      </c>
      <c r="AJ117" s="535"/>
      <c r="AK117" s="535"/>
      <c r="AL117" s="535"/>
      <c r="AM117" s="535" t="s">
        <v>665</v>
      </c>
      <c r="AN117" s="535"/>
      <c r="AO117" s="535"/>
      <c r="AP117" s="535"/>
      <c r="AQ117" s="535" t="s">
        <v>699</v>
      </c>
      <c r="AR117" s="535"/>
      <c r="AS117" s="535"/>
      <c r="AT117" s="535"/>
      <c r="AU117" s="535"/>
      <c r="AV117" s="535"/>
      <c r="AW117" s="535"/>
      <c r="AX117" s="536"/>
    </row>
    <row r="118" spans="1:51" ht="23.25"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307</v>
      </c>
      <c r="AF118" s="232"/>
      <c r="AG118" s="232"/>
      <c r="AH118" s="232"/>
      <c r="AI118" s="232" t="s">
        <v>329</v>
      </c>
      <c r="AJ118" s="232"/>
      <c r="AK118" s="232"/>
      <c r="AL118" s="232"/>
      <c r="AM118" s="232" t="s">
        <v>426</v>
      </c>
      <c r="AN118" s="232"/>
      <c r="AO118" s="232"/>
      <c r="AP118" s="232"/>
      <c r="AQ118" s="574" t="s">
        <v>459</v>
      </c>
      <c r="AR118" s="575"/>
      <c r="AS118" s="575"/>
      <c r="AT118" s="575"/>
      <c r="AU118" s="575"/>
      <c r="AV118" s="575"/>
      <c r="AW118" s="575"/>
      <c r="AX118" s="576"/>
      <c r="AY118" s="77">
        <f>IF(SUBSTITUTE(SUBSTITUTE($G$119,"／",""),"　","")="",0,1)</f>
        <v>1</v>
      </c>
    </row>
    <row r="119" spans="1:51" ht="23.25" customHeight="1" x14ac:dyDescent="0.15">
      <c r="A119" s="420"/>
      <c r="B119" s="421"/>
      <c r="C119" s="421"/>
      <c r="D119" s="421"/>
      <c r="E119" s="421"/>
      <c r="F119" s="422"/>
      <c r="G119" s="372" t="s">
        <v>698</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t="s">
        <v>653</v>
      </c>
      <c r="AC119" s="447"/>
      <c r="AD119" s="448"/>
      <c r="AE119" s="267">
        <f>9921000/21.4</f>
        <v>463598.13084112154</v>
      </c>
      <c r="AF119" s="267"/>
      <c r="AG119" s="267"/>
      <c r="AH119" s="267"/>
      <c r="AI119" s="267">
        <f>12650000/27.9</f>
        <v>453405.01792114699</v>
      </c>
      <c r="AJ119" s="267"/>
      <c r="AK119" s="267"/>
      <c r="AL119" s="267"/>
      <c r="AM119" s="267" t="s">
        <v>690</v>
      </c>
      <c r="AN119" s="267"/>
      <c r="AO119" s="267"/>
      <c r="AP119" s="267"/>
      <c r="AQ119" s="267" t="s">
        <v>691</v>
      </c>
      <c r="AR119" s="267"/>
      <c r="AS119" s="267"/>
      <c r="AT119" s="267"/>
      <c r="AU119" s="267"/>
      <c r="AV119" s="267"/>
      <c r="AW119" s="267"/>
      <c r="AX119" s="268"/>
      <c r="AY119">
        <f>$AY$118</f>
        <v>1</v>
      </c>
    </row>
    <row r="120" spans="1:51" ht="46.5" customHeight="1" thickBot="1" x14ac:dyDescent="0.2">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654</v>
      </c>
      <c r="AC120" s="457"/>
      <c r="AD120" s="458"/>
      <c r="AE120" s="535" t="s">
        <v>689</v>
      </c>
      <c r="AF120" s="535"/>
      <c r="AG120" s="535"/>
      <c r="AH120" s="535"/>
      <c r="AI120" s="535" t="s">
        <v>688</v>
      </c>
      <c r="AJ120" s="535"/>
      <c r="AK120" s="535"/>
      <c r="AL120" s="535"/>
      <c r="AM120" s="535" t="s">
        <v>690</v>
      </c>
      <c r="AN120" s="535"/>
      <c r="AO120" s="535"/>
      <c r="AP120" s="535"/>
      <c r="AQ120" s="535" t="s">
        <v>694</v>
      </c>
      <c r="AR120" s="535"/>
      <c r="AS120" s="535"/>
      <c r="AT120" s="535"/>
      <c r="AU120" s="535"/>
      <c r="AV120" s="535"/>
      <c r="AW120" s="535"/>
      <c r="AX120" s="536"/>
      <c r="AY120">
        <f>$AY$118</f>
        <v>1</v>
      </c>
    </row>
    <row r="121" spans="1:51" ht="23.25" hidden="1"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307</v>
      </c>
      <c r="AF121" s="232"/>
      <c r="AG121" s="232"/>
      <c r="AH121" s="232"/>
      <c r="AI121" s="232" t="s">
        <v>329</v>
      </c>
      <c r="AJ121" s="232"/>
      <c r="AK121" s="232"/>
      <c r="AL121" s="232"/>
      <c r="AM121" s="232" t="s">
        <v>426</v>
      </c>
      <c r="AN121" s="232"/>
      <c r="AO121" s="232"/>
      <c r="AP121" s="232"/>
      <c r="AQ121" s="574" t="s">
        <v>459</v>
      </c>
      <c r="AR121" s="575"/>
      <c r="AS121" s="575"/>
      <c r="AT121" s="575"/>
      <c r="AU121" s="575"/>
      <c r="AV121" s="575"/>
      <c r="AW121" s="575"/>
      <c r="AX121" s="576"/>
      <c r="AY121" s="77">
        <f>IF(SUBSTITUTE(SUBSTITUTE($G$122,"／",""),"　","")="",0,1)</f>
        <v>0</v>
      </c>
    </row>
    <row r="122" spans="1:51" ht="23.25" hidden="1" customHeight="1" x14ac:dyDescent="0.15">
      <c r="A122" s="420"/>
      <c r="B122" s="421"/>
      <c r="C122" s="421"/>
      <c r="D122" s="421"/>
      <c r="E122" s="421"/>
      <c r="F122" s="422"/>
      <c r="G122" s="372" t="s">
        <v>279</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c r="AC122" s="447"/>
      <c r="AD122" s="448"/>
      <c r="AE122" s="267"/>
      <c r="AF122" s="267"/>
      <c r="AG122" s="267"/>
      <c r="AH122" s="267"/>
      <c r="AI122" s="267"/>
      <c r="AJ122" s="267"/>
      <c r="AK122" s="267"/>
      <c r="AL122" s="267"/>
      <c r="AM122" s="267"/>
      <c r="AN122" s="267"/>
      <c r="AO122" s="267"/>
      <c r="AP122" s="267"/>
      <c r="AQ122" s="267"/>
      <c r="AR122" s="267"/>
      <c r="AS122" s="267"/>
      <c r="AT122" s="267"/>
      <c r="AU122" s="267"/>
      <c r="AV122" s="267"/>
      <c r="AW122" s="267"/>
      <c r="AX122" s="268"/>
      <c r="AY122">
        <f>$AY$121</f>
        <v>0</v>
      </c>
    </row>
    <row r="123" spans="1:51" ht="46.5" hidden="1" customHeight="1" x14ac:dyDescent="0.15">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278</v>
      </c>
      <c r="AC123" s="457"/>
      <c r="AD123" s="458"/>
      <c r="AE123" s="535"/>
      <c r="AF123" s="535"/>
      <c r="AG123" s="535"/>
      <c r="AH123" s="535"/>
      <c r="AI123" s="535"/>
      <c r="AJ123" s="535"/>
      <c r="AK123" s="535"/>
      <c r="AL123" s="535"/>
      <c r="AM123" s="535"/>
      <c r="AN123" s="535"/>
      <c r="AO123" s="535"/>
      <c r="AP123" s="535"/>
      <c r="AQ123" s="535"/>
      <c r="AR123" s="535"/>
      <c r="AS123" s="535"/>
      <c r="AT123" s="535"/>
      <c r="AU123" s="535"/>
      <c r="AV123" s="535"/>
      <c r="AW123" s="535"/>
      <c r="AX123" s="536"/>
      <c r="AY123">
        <f>$AY$121</f>
        <v>0</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307</v>
      </c>
      <c r="AF124" s="232"/>
      <c r="AG124" s="232"/>
      <c r="AH124" s="232"/>
      <c r="AI124" s="232" t="s">
        <v>329</v>
      </c>
      <c r="AJ124" s="232"/>
      <c r="AK124" s="232"/>
      <c r="AL124" s="232"/>
      <c r="AM124" s="232" t="s">
        <v>426</v>
      </c>
      <c r="AN124" s="232"/>
      <c r="AO124" s="232"/>
      <c r="AP124" s="232"/>
      <c r="AQ124" s="574" t="s">
        <v>459</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279</v>
      </c>
      <c r="H125" s="372"/>
      <c r="I125" s="372"/>
      <c r="J125" s="372"/>
      <c r="K125" s="372"/>
      <c r="L125" s="372"/>
      <c r="M125" s="372"/>
      <c r="N125" s="372"/>
      <c r="O125" s="372"/>
      <c r="P125" s="372"/>
      <c r="Q125" s="372"/>
      <c r="R125" s="372"/>
      <c r="S125" s="372"/>
      <c r="T125" s="372"/>
      <c r="U125" s="372"/>
      <c r="V125" s="372"/>
      <c r="W125" s="372"/>
      <c r="X125" s="910"/>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11"/>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7"/>
      <c r="Z127" s="908"/>
      <c r="AA127" s="909"/>
      <c r="AB127" s="392" t="s">
        <v>11</v>
      </c>
      <c r="AC127" s="393"/>
      <c r="AD127" s="394"/>
      <c r="AE127" s="232" t="s">
        <v>307</v>
      </c>
      <c r="AF127" s="232"/>
      <c r="AG127" s="232"/>
      <c r="AH127" s="232"/>
      <c r="AI127" s="232" t="s">
        <v>329</v>
      </c>
      <c r="AJ127" s="232"/>
      <c r="AK127" s="232"/>
      <c r="AL127" s="232"/>
      <c r="AM127" s="232" t="s">
        <v>426</v>
      </c>
      <c r="AN127" s="232"/>
      <c r="AO127" s="232"/>
      <c r="AP127" s="232"/>
      <c r="AQ127" s="574" t="s">
        <v>459</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279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322</v>
      </c>
      <c r="B130" s="171"/>
      <c r="C130" s="170" t="s">
        <v>188</v>
      </c>
      <c r="D130" s="171"/>
      <c r="E130" s="155" t="s">
        <v>217</v>
      </c>
      <c r="F130" s="156"/>
      <c r="G130" s="157" t="s">
        <v>626</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655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307</v>
      </c>
      <c r="AF132" s="118"/>
      <c r="AG132" s="118"/>
      <c r="AH132" s="119"/>
      <c r="AI132" s="143" t="s">
        <v>329</v>
      </c>
      <c r="AJ132" s="118"/>
      <c r="AK132" s="118"/>
      <c r="AL132" s="119"/>
      <c r="AM132" s="143" t="s">
        <v>616</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t="s">
        <v>639</v>
      </c>
      <c r="AR133" s="185"/>
      <c r="AS133" s="121" t="s">
        <v>185</v>
      </c>
      <c r="AT133" s="122"/>
      <c r="AU133" s="186">
        <v>12</v>
      </c>
      <c r="AV133" s="186"/>
      <c r="AW133" s="121" t="s">
        <v>175</v>
      </c>
      <c r="AX133" s="181"/>
      <c r="AY133">
        <f>$AY$132</f>
        <v>1</v>
      </c>
    </row>
    <row r="134" spans="1:51" ht="39.75" customHeight="1" x14ac:dyDescent="0.15">
      <c r="A134" s="175"/>
      <c r="B134" s="172"/>
      <c r="C134" s="166"/>
      <c r="D134" s="172"/>
      <c r="E134" s="166"/>
      <c r="F134" s="167"/>
      <c r="G134" s="92" t="s">
        <v>656</v>
      </c>
      <c r="H134" s="93"/>
      <c r="I134" s="93"/>
      <c r="J134" s="93"/>
      <c r="K134" s="93"/>
      <c r="L134" s="93"/>
      <c r="M134" s="93"/>
      <c r="N134" s="93"/>
      <c r="O134" s="93"/>
      <c r="P134" s="93"/>
      <c r="Q134" s="93"/>
      <c r="R134" s="93"/>
      <c r="S134" s="93"/>
      <c r="T134" s="93"/>
      <c r="U134" s="93"/>
      <c r="V134" s="93"/>
      <c r="W134" s="93"/>
      <c r="X134" s="94"/>
      <c r="Y134" s="187" t="s">
        <v>199</v>
      </c>
      <c r="Z134" s="188"/>
      <c r="AA134" s="189"/>
      <c r="AB134" s="190" t="s">
        <v>657</v>
      </c>
      <c r="AC134" s="191"/>
      <c r="AD134" s="191"/>
      <c r="AE134" s="192">
        <v>124700</v>
      </c>
      <c r="AF134" s="193"/>
      <c r="AG134" s="193"/>
      <c r="AH134" s="193"/>
      <c r="AI134" s="192">
        <v>121200</v>
      </c>
      <c r="AJ134" s="193"/>
      <c r="AK134" s="193"/>
      <c r="AL134" s="193"/>
      <c r="AM134" s="192" t="s">
        <v>664</v>
      </c>
      <c r="AN134" s="193"/>
      <c r="AO134" s="193"/>
      <c r="AP134" s="193"/>
      <c r="AQ134" s="192" t="s">
        <v>639</v>
      </c>
      <c r="AR134" s="193"/>
      <c r="AS134" s="193"/>
      <c r="AT134" s="193"/>
      <c r="AU134" s="192" t="s">
        <v>639</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657</v>
      </c>
      <c r="AC135" s="199"/>
      <c r="AD135" s="199"/>
      <c r="AE135" s="192" t="s">
        <v>639</v>
      </c>
      <c r="AF135" s="193"/>
      <c r="AG135" s="193"/>
      <c r="AH135" s="193"/>
      <c r="AI135" s="192" t="s">
        <v>639</v>
      </c>
      <c r="AJ135" s="193"/>
      <c r="AK135" s="193"/>
      <c r="AL135" s="193"/>
      <c r="AM135" s="192" t="s">
        <v>663</v>
      </c>
      <c r="AN135" s="193"/>
      <c r="AO135" s="193"/>
      <c r="AP135" s="193"/>
      <c r="AQ135" s="192" t="s">
        <v>639</v>
      </c>
      <c r="AR135" s="193"/>
      <c r="AS135" s="193"/>
      <c r="AT135" s="193"/>
      <c r="AU135" s="192">
        <v>107900</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307</v>
      </c>
      <c r="AF136" s="118"/>
      <c r="AG136" s="118"/>
      <c r="AH136" s="119"/>
      <c r="AI136" s="143" t="s">
        <v>329</v>
      </c>
      <c r="AJ136" s="118"/>
      <c r="AK136" s="118"/>
      <c r="AL136" s="119"/>
      <c r="AM136" s="143" t="s">
        <v>616</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307</v>
      </c>
      <c r="AF140" s="118"/>
      <c r="AG140" s="118"/>
      <c r="AH140" s="119"/>
      <c r="AI140" s="143" t="s">
        <v>329</v>
      </c>
      <c r="AJ140" s="118"/>
      <c r="AK140" s="118"/>
      <c r="AL140" s="119"/>
      <c r="AM140" s="143" t="s">
        <v>616</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307</v>
      </c>
      <c r="AF144" s="118"/>
      <c r="AG144" s="118"/>
      <c r="AH144" s="119"/>
      <c r="AI144" s="143" t="s">
        <v>329</v>
      </c>
      <c r="AJ144" s="118"/>
      <c r="AK144" s="118"/>
      <c r="AL144" s="119"/>
      <c r="AM144" s="143" t="s">
        <v>616</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307</v>
      </c>
      <c r="AF148" s="118"/>
      <c r="AG148" s="118"/>
      <c r="AH148" s="119"/>
      <c r="AI148" s="143" t="s">
        <v>329</v>
      </c>
      <c r="AJ148" s="118"/>
      <c r="AK148" s="118"/>
      <c r="AL148" s="119"/>
      <c r="AM148" s="143" t="s">
        <v>616</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7" hidden="1"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0</v>
      </c>
    </row>
    <row r="153" spans="1:51" ht="22.7" hidden="1"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0</v>
      </c>
    </row>
    <row r="154" spans="1:51" ht="22.7" hidden="1" customHeight="1" x14ac:dyDescent="0.15">
      <c r="A154" s="175"/>
      <c r="B154" s="172"/>
      <c r="C154" s="166"/>
      <c r="D154" s="172"/>
      <c r="E154" s="166"/>
      <c r="F154" s="167"/>
      <c r="G154" s="92"/>
      <c r="H154" s="93"/>
      <c r="I154" s="93"/>
      <c r="J154" s="93"/>
      <c r="K154" s="93"/>
      <c r="L154" s="93"/>
      <c r="M154" s="93"/>
      <c r="N154" s="93"/>
      <c r="O154" s="93"/>
      <c r="P154" s="94"/>
      <c r="Q154" s="113"/>
      <c r="R154" s="93"/>
      <c r="S154" s="93"/>
      <c r="T154" s="93"/>
      <c r="U154" s="93"/>
      <c r="V154" s="93"/>
      <c r="W154" s="93"/>
      <c r="X154" s="93"/>
      <c r="Y154" s="93"/>
      <c r="Z154" s="93"/>
      <c r="AA154" s="275"/>
      <c r="AB154" s="129"/>
      <c r="AC154" s="130"/>
      <c r="AD154" s="130"/>
      <c r="AE154" s="135"/>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0</v>
      </c>
    </row>
    <row r="155" spans="1:51" ht="22.7" hidden="1"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0</v>
      </c>
    </row>
    <row r="156" spans="1:51" ht="25.5" hidden="1"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0</v>
      </c>
    </row>
    <row r="157" spans="1:51" ht="22.7" hidden="1"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0</v>
      </c>
    </row>
    <row r="158" spans="1:51" ht="22.7" hidden="1"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0</v>
      </c>
    </row>
    <row r="159" spans="1:51" ht="22.7"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7"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7"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7"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7"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7"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7"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7"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7"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7"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7"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7"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7"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7"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7"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7"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7"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7"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7"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7"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7"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7"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7"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22.7" hidden="1"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666</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x14ac:dyDescent="0.15">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307</v>
      </c>
      <c r="AF192" s="118"/>
      <c r="AG192" s="118"/>
      <c r="AH192" s="119"/>
      <c r="AI192" s="143" t="s">
        <v>329</v>
      </c>
      <c r="AJ192" s="118"/>
      <c r="AK192" s="118"/>
      <c r="AL192" s="119"/>
      <c r="AM192" s="143" t="s">
        <v>616</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307</v>
      </c>
      <c r="AF196" s="118"/>
      <c r="AG196" s="118"/>
      <c r="AH196" s="119"/>
      <c r="AI196" s="143" t="s">
        <v>329</v>
      </c>
      <c r="AJ196" s="118"/>
      <c r="AK196" s="118"/>
      <c r="AL196" s="119"/>
      <c r="AM196" s="143" t="s">
        <v>616</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307</v>
      </c>
      <c r="AF200" s="118"/>
      <c r="AG200" s="118"/>
      <c r="AH200" s="119"/>
      <c r="AI200" s="143" t="s">
        <v>329</v>
      </c>
      <c r="AJ200" s="118"/>
      <c r="AK200" s="118"/>
      <c r="AL200" s="119"/>
      <c r="AM200" s="143" t="s">
        <v>616</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307</v>
      </c>
      <c r="AF204" s="118"/>
      <c r="AG204" s="118"/>
      <c r="AH204" s="119"/>
      <c r="AI204" s="143" t="s">
        <v>329</v>
      </c>
      <c r="AJ204" s="118"/>
      <c r="AK204" s="118"/>
      <c r="AL204" s="119"/>
      <c r="AM204" s="143" t="s">
        <v>616</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307</v>
      </c>
      <c r="AF208" s="118"/>
      <c r="AG208" s="118"/>
      <c r="AH208" s="119"/>
      <c r="AI208" s="143" t="s">
        <v>329</v>
      </c>
      <c r="AJ208" s="118"/>
      <c r="AK208" s="118"/>
      <c r="AL208" s="119"/>
      <c r="AM208" s="143" t="s">
        <v>616</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7"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7"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7"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7"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7"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7"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7"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7"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7"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7"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7"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7"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7"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7"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7"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7"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7"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7"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7"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7"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7"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7"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7"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7"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7"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7"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7"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7"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7"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7"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307</v>
      </c>
      <c r="AF252" s="118"/>
      <c r="AG252" s="118"/>
      <c r="AH252" s="119"/>
      <c r="AI252" s="143" t="s">
        <v>329</v>
      </c>
      <c r="AJ252" s="118"/>
      <c r="AK252" s="118"/>
      <c r="AL252" s="119"/>
      <c r="AM252" s="143" t="s">
        <v>616</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307</v>
      </c>
      <c r="AF256" s="118"/>
      <c r="AG256" s="118"/>
      <c r="AH256" s="119"/>
      <c r="AI256" s="143" t="s">
        <v>329</v>
      </c>
      <c r="AJ256" s="118"/>
      <c r="AK256" s="118"/>
      <c r="AL256" s="119"/>
      <c r="AM256" s="143" t="s">
        <v>616</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307</v>
      </c>
      <c r="AF260" s="118"/>
      <c r="AG260" s="118"/>
      <c r="AH260" s="119"/>
      <c r="AI260" s="143" t="s">
        <v>329</v>
      </c>
      <c r="AJ260" s="118"/>
      <c r="AK260" s="118"/>
      <c r="AL260" s="119"/>
      <c r="AM260" s="143" t="s">
        <v>616</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307</v>
      </c>
      <c r="AF264" s="118"/>
      <c r="AG264" s="118"/>
      <c r="AH264" s="119"/>
      <c r="AI264" s="143" t="s">
        <v>329</v>
      </c>
      <c r="AJ264" s="118"/>
      <c r="AK264" s="118"/>
      <c r="AL264" s="119"/>
      <c r="AM264" s="143" t="s">
        <v>616</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307</v>
      </c>
      <c r="AF268" s="118"/>
      <c r="AG268" s="118"/>
      <c r="AH268" s="119"/>
      <c r="AI268" s="143" t="s">
        <v>329</v>
      </c>
      <c r="AJ268" s="118"/>
      <c r="AK268" s="118"/>
      <c r="AL268" s="119"/>
      <c r="AM268" s="143" t="s">
        <v>616</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7"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7"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7"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7"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7"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7"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7"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7"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7"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7"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7"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7"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7"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7"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7"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7"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7"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7"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7"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7"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7"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7"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7"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7"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7"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7"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7"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7"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7"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7"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307</v>
      </c>
      <c r="AF312" s="118"/>
      <c r="AG312" s="118"/>
      <c r="AH312" s="119"/>
      <c r="AI312" s="143" t="s">
        <v>329</v>
      </c>
      <c r="AJ312" s="118"/>
      <c r="AK312" s="118"/>
      <c r="AL312" s="119"/>
      <c r="AM312" s="143" t="s">
        <v>616</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307</v>
      </c>
      <c r="AF316" s="118"/>
      <c r="AG316" s="118"/>
      <c r="AH316" s="119"/>
      <c r="AI316" s="143" t="s">
        <v>329</v>
      </c>
      <c r="AJ316" s="118"/>
      <c r="AK316" s="118"/>
      <c r="AL316" s="119"/>
      <c r="AM316" s="143" t="s">
        <v>616</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307</v>
      </c>
      <c r="AF320" s="118"/>
      <c r="AG320" s="118"/>
      <c r="AH320" s="119"/>
      <c r="AI320" s="143" t="s">
        <v>329</v>
      </c>
      <c r="AJ320" s="118"/>
      <c r="AK320" s="118"/>
      <c r="AL320" s="119"/>
      <c r="AM320" s="143" t="s">
        <v>616</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307</v>
      </c>
      <c r="AF324" s="118"/>
      <c r="AG324" s="118"/>
      <c r="AH324" s="119"/>
      <c r="AI324" s="143" t="s">
        <v>329</v>
      </c>
      <c r="AJ324" s="118"/>
      <c r="AK324" s="118"/>
      <c r="AL324" s="119"/>
      <c r="AM324" s="143" t="s">
        <v>616</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307</v>
      </c>
      <c r="AF328" s="118"/>
      <c r="AG328" s="118"/>
      <c r="AH328" s="119"/>
      <c r="AI328" s="143" t="s">
        <v>329</v>
      </c>
      <c r="AJ328" s="118"/>
      <c r="AK328" s="118"/>
      <c r="AL328" s="119"/>
      <c r="AM328" s="143" t="s">
        <v>616</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7"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7"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7"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7"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7"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7"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7"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7"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7"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7"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7"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7"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7"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7"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7"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7"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7"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7"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7"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7"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7"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7"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7"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7"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7"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7"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7"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7"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7"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7"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307</v>
      </c>
      <c r="AF372" s="118"/>
      <c r="AG372" s="118"/>
      <c r="AH372" s="119"/>
      <c r="AI372" s="143" t="s">
        <v>329</v>
      </c>
      <c r="AJ372" s="118"/>
      <c r="AK372" s="118"/>
      <c r="AL372" s="119"/>
      <c r="AM372" s="143" t="s">
        <v>616</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307</v>
      </c>
      <c r="AF376" s="118"/>
      <c r="AG376" s="118"/>
      <c r="AH376" s="119"/>
      <c r="AI376" s="143" t="s">
        <v>329</v>
      </c>
      <c r="AJ376" s="118"/>
      <c r="AK376" s="118"/>
      <c r="AL376" s="119"/>
      <c r="AM376" s="143" t="s">
        <v>616</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307</v>
      </c>
      <c r="AF380" s="118"/>
      <c r="AG380" s="118"/>
      <c r="AH380" s="119"/>
      <c r="AI380" s="143" t="s">
        <v>329</v>
      </c>
      <c r="AJ380" s="118"/>
      <c r="AK380" s="118"/>
      <c r="AL380" s="119"/>
      <c r="AM380" s="143" t="s">
        <v>616</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307</v>
      </c>
      <c r="AF384" s="118"/>
      <c r="AG384" s="118"/>
      <c r="AH384" s="119"/>
      <c r="AI384" s="143" t="s">
        <v>329</v>
      </c>
      <c r="AJ384" s="118"/>
      <c r="AK384" s="118"/>
      <c r="AL384" s="119"/>
      <c r="AM384" s="143" t="s">
        <v>616</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307</v>
      </c>
      <c r="AF388" s="118"/>
      <c r="AG388" s="118"/>
      <c r="AH388" s="119"/>
      <c r="AI388" s="143" t="s">
        <v>329</v>
      </c>
      <c r="AJ388" s="118"/>
      <c r="AK388" s="118"/>
      <c r="AL388" s="119"/>
      <c r="AM388" s="143" t="s">
        <v>616</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7"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7"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7"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7"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7"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7"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7"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7"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7"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7"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7"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7"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7"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7"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7"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7"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7"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7"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7"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7"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7"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7"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7"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7"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7"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7"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7"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7"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7"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7"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customHeight="1" x14ac:dyDescent="0.15">
      <c r="A430" s="175"/>
      <c r="B430" s="172"/>
      <c r="C430" s="164" t="s">
        <v>588</v>
      </c>
      <c r="D430" s="912"/>
      <c r="E430" s="160" t="s">
        <v>316</v>
      </c>
      <c r="F430" s="878"/>
      <c r="G430" s="879" t="s">
        <v>204</v>
      </c>
      <c r="H430" s="111"/>
      <c r="I430" s="111"/>
      <c r="J430" s="880" t="s">
        <v>639</v>
      </c>
      <c r="K430" s="881"/>
      <c r="L430" s="881"/>
      <c r="M430" s="881"/>
      <c r="N430" s="881"/>
      <c r="O430" s="881"/>
      <c r="P430" s="881"/>
      <c r="Q430" s="881"/>
      <c r="R430" s="881"/>
      <c r="S430" s="881"/>
      <c r="T430" s="882"/>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83"/>
      <c r="AY430" s="78" t="str">
        <f>IF(SUBSTITUTE($J$430,"-","")="","0","1")</f>
        <v>0</v>
      </c>
    </row>
    <row r="431" spans="1:51" ht="18.75"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460</v>
      </c>
      <c r="AJ431" s="319"/>
      <c r="AK431" s="319"/>
      <c r="AL431" s="143"/>
      <c r="AM431" s="319" t="s">
        <v>461</v>
      </c>
      <c r="AN431" s="319"/>
      <c r="AO431" s="319"/>
      <c r="AP431" s="143"/>
      <c r="AQ431" s="143" t="s">
        <v>184</v>
      </c>
      <c r="AR431" s="118"/>
      <c r="AS431" s="118"/>
      <c r="AT431" s="119"/>
      <c r="AU431" s="124" t="s">
        <v>133</v>
      </c>
      <c r="AV431" s="124"/>
      <c r="AW431" s="124"/>
      <c r="AX431" s="125"/>
      <c r="AY431">
        <f>COUNTA($G$433)</f>
        <v>1</v>
      </c>
    </row>
    <row r="432" spans="1:51" ht="18.75"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t="s">
        <v>639</v>
      </c>
      <c r="AF432" s="186"/>
      <c r="AG432" s="121" t="s">
        <v>185</v>
      </c>
      <c r="AH432" s="122"/>
      <c r="AI432" s="320"/>
      <c r="AJ432" s="320"/>
      <c r="AK432" s="320"/>
      <c r="AL432" s="142"/>
      <c r="AM432" s="320"/>
      <c r="AN432" s="320"/>
      <c r="AO432" s="320"/>
      <c r="AP432" s="142"/>
      <c r="AQ432" s="235" t="s">
        <v>639</v>
      </c>
      <c r="AR432" s="186"/>
      <c r="AS432" s="121" t="s">
        <v>185</v>
      </c>
      <c r="AT432" s="122"/>
      <c r="AU432" s="186" t="s">
        <v>639</v>
      </c>
      <c r="AV432" s="186"/>
      <c r="AW432" s="121" t="s">
        <v>175</v>
      </c>
      <c r="AX432" s="181"/>
      <c r="AY432">
        <f>$AY$431</f>
        <v>1</v>
      </c>
    </row>
    <row r="433" spans="1:51" ht="23.25" customHeight="1" x14ac:dyDescent="0.15">
      <c r="A433" s="175"/>
      <c r="B433" s="172"/>
      <c r="C433" s="166"/>
      <c r="D433" s="172"/>
      <c r="E433" s="323"/>
      <c r="F433" s="324"/>
      <c r="G433" s="92" t="s">
        <v>639</v>
      </c>
      <c r="H433" s="93"/>
      <c r="I433" s="93"/>
      <c r="J433" s="93"/>
      <c r="K433" s="93"/>
      <c r="L433" s="93"/>
      <c r="M433" s="93"/>
      <c r="N433" s="93"/>
      <c r="O433" s="93"/>
      <c r="P433" s="93"/>
      <c r="Q433" s="93"/>
      <c r="R433" s="93"/>
      <c r="S433" s="93"/>
      <c r="T433" s="93"/>
      <c r="U433" s="93"/>
      <c r="V433" s="93"/>
      <c r="W433" s="93"/>
      <c r="X433" s="94"/>
      <c r="Y433" s="187" t="s">
        <v>12</v>
      </c>
      <c r="Z433" s="188"/>
      <c r="AA433" s="189"/>
      <c r="AB433" s="199" t="s">
        <v>639</v>
      </c>
      <c r="AC433" s="199"/>
      <c r="AD433" s="199"/>
      <c r="AE433" s="321" t="s">
        <v>639</v>
      </c>
      <c r="AF433" s="193"/>
      <c r="AG433" s="193"/>
      <c r="AH433" s="193"/>
      <c r="AI433" s="321" t="s">
        <v>639</v>
      </c>
      <c r="AJ433" s="193"/>
      <c r="AK433" s="193"/>
      <c r="AL433" s="193"/>
      <c r="AM433" s="321" t="s">
        <v>691</v>
      </c>
      <c r="AN433" s="193"/>
      <c r="AO433" s="193"/>
      <c r="AP433" s="322"/>
      <c r="AQ433" s="321" t="s">
        <v>639</v>
      </c>
      <c r="AR433" s="193"/>
      <c r="AS433" s="193"/>
      <c r="AT433" s="322"/>
      <c r="AU433" s="193" t="s">
        <v>639</v>
      </c>
      <c r="AV433" s="193"/>
      <c r="AW433" s="193"/>
      <c r="AX433" s="194"/>
      <c r="AY433">
        <f t="shared" ref="AY433:AY435" si="63">$AY$431</f>
        <v>1</v>
      </c>
    </row>
    <row r="434" spans="1:51" ht="23.25"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t="s">
        <v>639</v>
      </c>
      <c r="AC434" s="191"/>
      <c r="AD434" s="191"/>
      <c r="AE434" s="321" t="s">
        <v>639</v>
      </c>
      <c r="AF434" s="193"/>
      <c r="AG434" s="193"/>
      <c r="AH434" s="322"/>
      <c r="AI434" s="321" t="s">
        <v>639</v>
      </c>
      <c r="AJ434" s="193"/>
      <c r="AK434" s="193"/>
      <c r="AL434" s="193"/>
      <c r="AM434" s="321" t="s">
        <v>692</v>
      </c>
      <c r="AN434" s="193"/>
      <c r="AO434" s="193"/>
      <c r="AP434" s="322"/>
      <c r="AQ434" s="321" t="s">
        <v>639</v>
      </c>
      <c r="AR434" s="193"/>
      <c r="AS434" s="193"/>
      <c r="AT434" s="322"/>
      <c r="AU434" s="193" t="s">
        <v>639</v>
      </c>
      <c r="AV434" s="193"/>
      <c r="AW434" s="193"/>
      <c r="AX434" s="194"/>
      <c r="AY434">
        <f t="shared" si="63"/>
        <v>1</v>
      </c>
    </row>
    <row r="435" spans="1:51" ht="23.25"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t="s">
        <v>639</v>
      </c>
      <c r="AF435" s="193"/>
      <c r="AG435" s="193"/>
      <c r="AH435" s="322"/>
      <c r="AI435" s="321" t="s">
        <v>639</v>
      </c>
      <c r="AJ435" s="193"/>
      <c r="AK435" s="193"/>
      <c r="AL435" s="193"/>
      <c r="AM435" s="321" t="s">
        <v>691</v>
      </c>
      <c r="AN435" s="193"/>
      <c r="AO435" s="193"/>
      <c r="AP435" s="322"/>
      <c r="AQ435" s="321" t="s">
        <v>639</v>
      </c>
      <c r="AR435" s="193"/>
      <c r="AS435" s="193"/>
      <c r="AT435" s="322"/>
      <c r="AU435" s="193" t="s">
        <v>639</v>
      </c>
      <c r="AV435" s="193"/>
      <c r="AW435" s="193"/>
      <c r="AX435" s="194"/>
      <c r="AY435">
        <f t="shared" si="63"/>
        <v>1</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460</v>
      </c>
      <c r="AJ436" s="319"/>
      <c r="AK436" s="319"/>
      <c r="AL436" s="143"/>
      <c r="AM436" s="319" t="s">
        <v>461</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460</v>
      </c>
      <c r="AJ441" s="319"/>
      <c r="AK441" s="319"/>
      <c r="AL441" s="143"/>
      <c r="AM441" s="319" t="s">
        <v>461</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460</v>
      </c>
      <c r="AJ446" s="319"/>
      <c r="AK446" s="319"/>
      <c r="AL446" s="143"/>
      <c r="AM446" s="319" t="s">
        <v>461</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460</v>
      </c>
      <c r="AJ451" s="319"/>
      <c r="AK451" s="319"/>
      <c r="AL451" s="143"/>
      <c r="AM451" s="319" t="s">
        <v>461</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460</v>
      </c>
      <c r="AJ456" s="319"/>
      <c r="AK456" s="319"/>
      <c r="AL456" s="143"/>
      <c r="AM456" s="319" t="s">
        <v>461</v>
      </c>
      <c r="AN456" s="319"/>
      <c r="AO456" s="319"/>
      <c r="AP456" s="143"/>
      <c r="AQ456" s="143" t="s">
        <v>184</v>
      </c>
      <c r="AR456" s="118"/>
      <c r="AS456" s="118"/>
      <c r="AT456" s="119"/>
      <c r="AU456" s="124" t="s">
        <v>133</v>
      </c>
      <c r="AV456" s="124"/>
      <c r="AW456" s="124"/>
      <c r="AX456" s="125"/>
      <c r="AY456">
        <f>COUNTA($G$458)</f>
        <v>1</v>
      </c>
    </row>
    <row r="457" spans="1:51" ht="18.75"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t="s">
        <v>639</v>
      </c>
      <c r="AF457" s="186"/>
      <c r="AG457" s="121" t="s">
        <v>185</v>
      </c>
      <c r="AH457" s="122"/>
      <c r="AI457" s="320"/>
      <c r="AJ457" s="320"/>
      <c r="AK457" s="320"/>
      <c r="AL457" s="142"/>
      <c r="AM457" s="320"/>
      <c r="AN457" s="320"/>
      <c r="AO457" s="320"/>
      <c r="AP457" s="142"/>
      <c r="AQ457" s="235" t="s">
        <v>639</v>
      </c>
      <c r="AR457" s="186"/>
      <c r="AS457" s="121" t="s">
        <v>185</v>
      </c>
      <c r="AT457" s="122"/>
      <c r="AU457" s="186" t="s">
        <v>639</v>
      </c>
      <c r="AV457" s="186"/>
      <c r="AW457" s="121" t="s">
        <v>175</v>
      </c>
      <c r="AX457" s="181"/>
      <c r="AY457">
        <f>$AY$456</f>
        <v>1</v>
      </c>
    </row>
    <row r="458" spans="1:51" ht="23.25" customHeight="1" x14ac:dyDescent="0.15">
      <c r="A458" s="175"/>
      <c r="B458" s="172"/>
      <c r="C458" s="166"/>
      <c r="D458" s="172"/>
      <c r="E458" s="323"/>
      <c r="F458" s="324"/>
      <c r="G458" s="92" t="s">
        <v>639</v>
      </c>
      <c r="H458" s="93"/>
      <c r="I458" s="93"/>
      <c r="J458" s="93"/>
      <c r="K458" s="93"/>
      <c r="L458" s="93"/>
      <c r="M458" s="93"/>
      <c r="N458" s="93"/>
      <c r="O458" s="93"/>
      <c r="P458" s="93"/>
      <c r="Q458" s="93"/>
      <c r="R458" s="93"/>
      <c r="S458" s="93"/>
      <c r="T458" s="93"/>
      <c r="U458" s="93"/>
      <c r="V458" s="93"/>
      <c r="W458" s="93"/>
      <c r="X458" s="94"/>
      <c r="Y458" s="187" t="s">
        <v>12</v>
      </c>
      <c r="Z458" s="188"/>
      <c r="AA458" s="189"/>
      <c r="AB458" s="199" t="s">
        <v>639</v>
      </c>
      <c r="AC458" s="199"/>
      <c r="AD458" s="199"/>
      <c r="AE458" s="321" t="s">
        <v>639</v>
      </c>
      <c r="AF458" s="193"/>
      <c r="AG458" s="193"/>
      <c r="AH458" s="193"/>
      <c r="AI458" s="321" t="s">
        <v>639</v>
      </c>
      <c r="AJ458" s="193"/>
      <c r="AK458" s="193"/>
      <c r="AL458" s="193"/>
      <c r="AM458" s="321" t="s">
        <v>691</v>
      </c>
      <c r="AN458" s="193"/>
      <c r="AO458" s="193"/>
      <c r="AP458" s="322"/>
      <c r="AQ458" s="321" t="s">
        <v>639</v>
      </c>
      <c r="AR458" s="193"/>
      <c r="AS458" s="193"/>
      <c r="AT458" s="322"/>
      <c r="AU458" s="193" t="s">
        <v>639</v>
      </c>
      <c r="AV458" s="193"/>
      <c r="AW458" s="193"/>
      <c r="AX458" s="194"/>
      <c r="AY458">
        <f t="shared" ref="AY458:AY460" si="68">$AY$456</f>
        <v>1</v>
      </c>
    </row>
    <row r="459" spans="1:51" ht="23.25"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t="s">
        <v>639</v>
      </c>
      <c r="AC459" s="191"/>
      <c r="AD459" s="191"/>
      <c r="AE459" s="321" t="s">
        <v>639</v>
      </c>
      <c r="AF459" s="193"/>
      <c r="AG459" s="193"/>
      <c r="AH459" s="322"/>
      <c r="AI459" s="321" t="s">
        <v>639</v>
      </c>
      <c r="AJ459" s="193"/>
      <c r="AK459" s="193"/>
      <c r="AL459" s="193"/>
      <c r="AM459" s="321" t="s">
        <v>691</v>
      </c>
      <c r="AN459" s="193"/>
      <c r="AO459" s="193"/>
      <c r="AP459" s="322"/>
      <c r="AQ459" s="321" t="s">
        <v>639</v>
      </c>
      <c r="AR459" s="193"/>
      <c r="AS459" s="193"/>
      <c r="AT459" s="322"/>
      <c r="AU459" s="193" t="s">
        <v>639</v>
      </c>
      <c r="AV459" s="193"/>
      <c r="AW459" s="193"/>
      <c r="AX459" s="194"/>
      <c r="AY459">
        <f t="shared" si="68"/>
        <v>1</v>
      </c>
    </row>
    <row r="460" spans="1:51" ht="23.25"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t="s">
        <v>639</v>
      </c>
      <c r="AF460" s="193"/>
      <c r="AG460" s="193"/>
      <c r="AH460" s="322"/>
      <c r="AI460" s="321" t="s">
        <v>639</v>
      </c>
      <c r="AJ460" s="193"/>
      <c r="AK460" s="193"/>
      <c r="AL460" s="193"/>
      <c r="AM460" s="321" t="s">
        <v>693</v>
      </c>
      <c r="AN460" s="193"/>
      <c r="AO460" s="193"/>
      <c r="AP460" s="322"/>
      <c r="AQ460" s="321" t="s">
        <v>639</v>
      </c>
      <c r="AR460" s="193"/>
      <c r="AS460" s="193"/>
      <c r="AT460" s="322"/>
      <c r="AU460" s="193" t="s">
        <v>639</v>
      </c>
      <c r="AV460" s="193"/>
      <c r="AW460" s="193"/>
      <c r="AX460" s="194"/>
      <c r="AY460">
        <f t="shared" si="68"/>
        <v>1</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460</v>
      </c>
      <c r="AJ461" s="319"/>
      <c r="AK461" s="319"/>
      <c r="AL461" s="143"/>
      <c r="AM461" s="319" t="s">
        <v>461</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460</v>
      </c>
      <c r="AJ466" s="319"/>
      <c r="AK466" s="319"/>
      <c r="AL466" s="143"/>
      <c r="AM466" s="319" t="s">
        <v>461</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460</v>
      </c>
      <c r="AJ471" s="319"/>
      <c r="AK471" s="319"/>
      <c r="AL471" s="143"/>
      <c r="AM471" s="319" t="s">
        <v>461</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460</v>
      </c>
      <c r="AJ476" s="319"/>
      <c r="AK476" s="319"/>
      <c r="AL476" s="143"/>
      <c r="AM476" s="319" t="s">
        <v>461</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324</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x14ac:dyDescent="0.15">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319</v>
      </c>
      <c r="F484" s="161"/>
      <c r="G484" s="879" t="s">
        <v>204</v>
      </c>
      <c r="H484" s="111"/>
      <c r="I484" s="111"/>
      <c r="J484" s="880"/>
      <c r="K484" s="881"/>
      <c r="L484" s="881"/>
      <c r="M484" s="881"/>
      <c r="N484" s="881"/>
      <c r="O484" s="881"/>
      <c r="P484" s="881"/>
      <c r="Q484" s="881"/>
      <c r="R484" s="881"/>
      <c r="S484" s="881"/>
      <c r="T484" s="882"/>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83"/>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460</v>
      </c>
      <c r="AJ485" s="319"/>
      <c r="AK485" s="319"/>
      <c r="AL485" s="143"/>
      <c r="AM485" s="319" t="s">
        <v>461</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460</v>
      </c>
      <c r="AJ490" s="319"/>
      <c r="AK490" s="319"/>
      <c r="AL490" s="143"/>
      <c r="AM490" s="319" t="s">
        <v>461</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460</v>
      </c>
      <c r="AJ495" s="319"/>
      <c r="AK495" s="319"/>
      <c r="AL495" s="143"/>
      <c r="AM495" s="319" t="s">
        <v>461</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460</v>
      </c>
      <c r="AJ500" s="319"/>
      <c r="AK500" s="319"/>
      <c r="AL500" s="143"/>
      <c r="AM500" s="319" t="s">
        <v>461</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460</v>
      </c>
      <c r="AJ505" s="319"/>
      <c r="AK505" s="319"/>
      <c r="AL505" s="143"/>
      <c r="AM505" s="319" t="s">
        <v>461</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460</v>
      </c>
      <c r="AJ510" s="319"/>
      <c r="AK510" s="319"/>
      <c r="AL510" s="143"/>
      <c r="AM510" s="319" t="s">
        <v>461</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460</v>
      </c>
      <c r="AJ515" s="319"/>
      <c r="AK515" s="319"/>
      <c r="AL515" s="143"/>
      <c r="AM515" s="319" t="s">
        <v>461</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460</v>
      </c>
      <c r="AJ520" s="319"/>
      <c r="AK520" s="319"/>
      <c r="AL520" s="143"/>
      <c r="AM520" s="319" t="s">
        <v>461</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460</v>
      </c>
      <c r="AJ525" s="319"/>
      <c r="AK525" s="319"/>
      <c r="AL525" s="143"/>
      <c r="AM525" s="319" t="s">
        <v>461</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460</v>
      </c>
      <c r="AJ530" s="319"/>
      <c r="AK530" s="319"/>
      <c r="AL530" s="143"/>
      <c r="AM530" s="319" t="s">
        <v>461</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325</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320</v>
      </c>
      <c r="F538" s="161"/>
      <c r="G538" s="879" t="s">
        <v>204</v>
      </c>
      <c r="H538" s="111"/>
      <c r="I538" s="111"/>
      <c r="J538" s="880"/>
      <c r="K538" s="881"/>
      <c r="L538" s="881"/>
      <c r="M538" s="881"/>
      <c r="N538" s="881"/>
      <c r="O538" s="881"/>
      <c r="P538" s="881"/>
      <c r="Q538" s="881"/>
      <c r="R538" s="881"/>
      <c r="S538" s="881"/>
      <c r="T538" s="882"/>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83"/>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460</v>
      </c>
      <c r="AJ539" s="319"/>
      <c r="AK539" s="319"/>
      <c r="AL539" s="143"/>
      <c r="AM539" s="319" t="s">
        <v>461</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460</v>
      </c>
      <c r="AJ544" s="319"/>
      <c r="AK544" s="319"/>
      <c r="AL544" s="143"/>
      <c r="AM544" s="319" t="s">
        <v>461</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460</v>
      </c>
      <c r="AJ549" s="319"/>
      <c r="AK549" s="319"/>
      <c r="AL549" s="143"/>
      <c r="AM549" s="319" t="s">
        <v>461</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460</v>
      </c>
      <c r="AJ554" s="319"/>
      <c r="AK554" s="319"/>
      <c r="AL554" s="143"/>
      <c r="AM554" s="319" t="s">
        <v>461</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460</v>
      </c>
      <c r="AJ559" s="319"/>
      <c r="AK559" s="319"/>
      <c r="AL559" s="143"/>
      <c r="AM559" s="319" t="s">
        <v>461</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460</v>
      </c>
      <c r="AJ564" s="319"/>
      <c r="AK564" s="319"/>
      <c r="AL564" s="143"/>
      <c r="AM564" s="319" t="s">
        <v>461</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460</v>
      </c>
      <c r="AJ569" s="319"/>
      <c r="AK569" s="319"/>
      <c r="AL569" s="143"/>
      <c r="AM569" s="319" t="s">
        <v>461</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460</v>
      </c>
      <c r="AJ574" s="319"/>
      <c r="AK574" s="319"/>
      <c r="AL574" s="143"/>
      <c r="AM574" s="319" t="s">
        <v>461</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460</v>
      </c>
      <c r="AJ579" s="319"/>
      <c r="AK579" s="319"/>
      <c r="AL579" s="143"/>
      <c r="AM579" s="319" t="s">
        <v>461</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460</v>
      </c>
      <c r="AJ584" s="319"/>
      <c r="AK584" s="319"/>
      <c r="AL584" s="143"/>
      <c r="AM584" s="319" t="s">
        <v>461</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325</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319</v>
      </c>
      <c r="F592" s="161"/>
      <c r="G592" s="879" t="s">
        <v>204</v>
      </c>
      <c r="H592" s="111"/>
      <c r="I592" s="111"/>
      <c r="J592" s="880"/>
      <c r="K592" s="881"/>
      <c r="L592" s="881"/>
      <c r="M592" s="881"/>
      <c r="N592" s="881"/>
      <c r="O592" s="881"/>
      <c r="P592" s="881"/>
      <c r="Q592" s="881"/>
      <c r="R592" s="881"/>
      <c r="S592" s="881"/>
      <c r="T592" s="882"/>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83"/>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460</v>
      </c>
      <c r="AJ593" s="319"/>
      <c r="AK593" s="319"/>
      <c r="AL593" s="143"/>
      <c r="AM593" s="319" t="s">
        <v>461</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460</v>
      </c>
      <c r="AJ598" s="319"/>
      <c r="AK598" s="319"/>
      <c r="AL598" s="143"/>
      <c r="AM598" s="319" t="s">
        <v>461</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460</v>
      </c>
      <c r="AJ603" s="319"/>
      <c r="AK603" s="319"/>
      <c r="AL603" s="143"/>
      <c r="AM603" s="319" t="s">
        <v>461</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460</v>
      </c>
      <c r="AJ608" s="319"/>
      <c r="AK608" s="319"/>
      <c r="AL608" s="143"/>
      <c r="AM608" s="319" t="s">
        <v>461</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460</v>
      </c>
      <c r="AJ613" s="319"/>
      <c r="AK613" s="319"/>
      <c r="AL613" s="143"/>
      <c r="AM613" s="319" t="s">
        <v>461</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460</v>
      </c>
      <c r="AJ618" s="319"/>
      <c r="AK618" s="319"/>
      <c r="AL618" s="143"/>
      <c r="AM618" s="319" t="s">
        <v>461</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460</v>
      </c>
      <c r="AJ623" s="319"/>
      <c r="AK623" s="319"/>
      <c r="AL623" s="143"/>
      <c r="AM623" s="319" t="s">
        <v>461</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460</v>
      </c>
      <c r="AJ628" s="319"/>
      <c r="AK628" s="319"/>
      <c r="AL628" s="143"/>
      <c r="AM628" s="319" t="s">
        <v>461</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460</v>
      </c>
      <c r="AJ633" s="319"/>
      <c r="AK633" s="319"/>
      <c r="AL633" s="143"/>
      <c r="AM633" s="319" t="s">
        <v>461</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460</v>
      </c>
      <c r="AJ638" s="319"/>
      <c r="AK638" s="319"/>
      <c r="AL638" s="143"/>
      <c r="AM638" s="319" t="s">
        <v>461</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325</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320</v>
      </c>
      <c r="F646" s="161"/>
      <c r="G646" s="879" t="s">
        <v>204</v>
      </c>
      <c r="H646" s="111"/>
      <c r="I646" s="111"/>
      <c r="J646" s="880"/>
      <c r="K646" s="881"/>
      <c r="L646" s="881"/>
      <c r="M646" s="881"/>
      <c r="N646" s="881"/>
      <c r="O646" s="881"/>
      <c r="P646" s="881"/>
      <c r="Q646" s="881"/>
      <c r="R646" s="881"/>
      <c r="S646" s="881"/>
      <c r="T646" s="882"/>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83"/>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460</v>
      </c>
      <c r="AJ647" s="319"/>
      <c r="AK647" s="319"/>
      <c r="AL647" s="143"/>
      <c r="AM647" s="319" t="s">
        <v>461</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460</v>
      </c>
      <c r="AJ652" s="319"/>
      <c r="AK652" s="319"/>
      <c r="AL652" s="143"/>
      <c r="AM652" s="319" t="s">
        <v>461</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460</v>
      </c>
      <c r="AJ657" s="319"/>
      <c r="AK657" s="319"/>
      <c r="AL657" s="143"/>
      <c r="AM657" s="319" t="s">
        <v>461</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460</v>
      </c>
      <c r="AJ662" s="319"/>
      <c r="AK662" s="319"/>
      <c r="AL662" s="143"/>
      <c r="AM662" s="319" t="s">
        <v>461</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460</v>
      </c>
      <c r="AJ667" s="319"/>
      <c r="AK667" s="319"/>
      <c r="AL667" s="143"/>
      <c r="AM667" s="319" t="s">
        <v>461</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460</v>
      </c>
      <c r="AJ672" s="319"/>
      <c r="AK672" s="319"/>
      <c r="AL672" s="143"/>
      <c r="AM672" s="319" t="s">
        <v>461</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460</v>
      </c>
      <c r="AJ677" s="319"/>
      <c r="AK677" s="319"/>
      <c r="AL677" s="143"/>
      <c r="AM677" s="319" t="s">
        <v>461</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460</v>
      </c>
      <c r="AJ682" s="319"/>
      <c r="AK682" s="319"/>
      <c r="AL682" s="143"/>
      <c r="AM682" s="319" t="s">
        <v>461</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460</v>
      </c>
      <c r="AJ687" s="319"/>
      <c r="AK687" s="319"/>
      <c r="AL687" s="143"/>
      <c r="AM687" s="319" t="s">
        <v>461</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460</v>
      </c>
      <c r="AJ692" s="319"/>
      <c r="AK692" s="319"/>
      <c r="AL692" s="143"/>
      <c r="AM692" s="319" t="s">
        <v>461</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customHeight="1" x14ac:dyDescent="0.15">
      <c r="A697" s="175"/>
      <c r="B697" s="172"/>
      <c r="C697" s="166"/>
      <c r="D697" s="172"/>
      <c r="E697" s="110" t="s">
        <v>325</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1</v>
      </c>
    </row>
    <row r="698" spans="1:51" ht="24.75" customHeight="1" x14ac:dyDescent="0.15">
      <c r="A698" s="175"/>
      <c r="B698" s="172"/>
      <c r="C698" s="166"/>
      <c r="D698" s="172"/>
      <c r="E698" s="113" t="s">
        <v>664</v>
      </c>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1</v>
      </c>
    </row>
    <row r="699" spans="1:51" ht="24.75" customHeight="1" thickBot="1" x14ac:dyDescent="0.2">
      <c r="A699" s="176"/>
      <c r="B699" s="177"/>
      <c r="C699" s="913"/>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1</v>
      </c>
    </row>
    <row r="700" spans="1:51" ht="27" customHeight="1" x14ac:dyDescent="0.15">
      <c r="A700" s="887" t="s">
        <v>46</v>
      </c>
      <c r="B700" s="888"/>
      <c r="C700" s="888"/>
      <c r="D700" s="888"/>
      <c r="E700" s="888"/>
      <c r="F700" s="888"/>
      <c r="G700" s="888"/>
      <c r="H700" s="888"/>
      <c r="I700" s="888"/>
      <c r="J700" s="888"/>
      <c r="K700" s="888"/>
      <c r="L700" s="888"/>
      <c r="M700" s="888"/>
      <c r="N700" s="888"/>
      <c r="O700" s="888"/>
      <c r="P700" s="888"/>
      <c r="Q700" s="888"/>
      <c r="R700" s="888"/>
      <c r="S700" s="888"/>
      <c r="T700" s="888"/>
      <c r="U700" s="888"/>
      <c r="V700" s="888"/>
      <c r="W700" s="888"/>
      <c r="X700" s="888"/>
      <c r="Y700" s="888"/>
      <c r="Z700" s="888"/>
      <c r="AA700" s="888"/>
      <c r="AB700" s="888"/>
      <c r="AC700" s="888"/>
      <c r="AD700" s="888"/>
      <c r="AE700" s="888"/>
      <c r="AF700" s="888"/>
      <c r="AG700" s="888"/>
      <c r="AH700" s="888"/>
      <c r="AI700" s="888"/>
      <c r="AJ700" s="888"/>
      <c r="AK700" s="888"/>
      <c r="AL700" s="888"/>
      <c r="AM700" s="888"/>
      <c r="AN700" s="888"/>
      <c r="AO700" s="888"/>
      <c r="AP700" s="888"/>
      <c r="AQ700" s="888"/>
      <c r="AR700" s="888"/>
      <c r="AS700" s="888"/>
      <c r="AT700" s="888"/>
      <c r="AU700" s="888"/>
      <c r="AV700" s="888"/>
      <c r="AW700" s="888"/>
      <c r="AX700" s="889"/>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804" t="s">
        <v>30</v>
      </c>
      <c r="AH701" s="361"/>
      <c r="AI701" s="361"/>
      <c r="AJ701" s="361"/>
      <c r="AK701" s="361"/>
      <c r="AL701" s="361"/>
      <c r="AM701" s="361"/>
      <c r="AN701" s="361"/>
      <c r="AO701" s="361"/>
      <c r="AP701" s="361"/>
      <c r="AQ701" s="361"/>
      <c r="AR701" s="361"/>
      <c r="AS701" s="361"/>
      <c r="AT701" s="361"/>
      <c r="AU701" s="361"/>
      <c r="AV701" s="361"/>
      <c r="AW701" s="361"/>
      <c r="AX701" s="805"/>
    </row>
    <row r="702" spans="1:51" ht="27" customHeight="1" x14ac:dyDescent="0.15">
      <c r="A702" s="850" t="s">
        <v>139</v>
      </c>
      <c r="B702" s="851"/>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662</v>
      </c>
      <c r="AE702" s="327"/>
      <c r="AF702" s="327"/>
      <c r="AG702" s="364" t="s">
        <v>667</v>
      </c>
      <c r="AH702" s="365"/>
      <c r="AI702" s="365"/>
      <c r="AJ702" s="365"/>
      <c r="AK702" s="365"/>
      <c r="AL702" s="365"/>
      <c r="AM702" s="365"/>
      <c r="AN702" s="365"/>
      <c r="AO702" s="365"/>
      <c r="AP702" s="365"/>
      <c r="AQ702" s="365"/>
      <c r="AR702" s="365"/>
      <c r="AS702" s="365"/>
      <c r="AT702" s="365"/>
      <c r="AU702" s="365"/>
      <c r="AV702" s="365"/>
      <c r="AW702" s="365"/>
      <c r="AX702" s="366"/>
    </row>
    <row r="703" spans="1:51" ht="27" customHeight="1" x14ac:dyDescent="0.15">
      <c r="A703" s="852"/>
      <c r="B703" s="853"/>
      <c r="C703" s="796" t="s">
        <v>36</v>
      </c>
      <c r="D703" s="797"/>
      <c r="E703" s="797"/>
      <c r="F703" s="797"/>
      <c r="G703" s="797"/>
      <c r="H703" s="797"/>
      <c r="I703" s="797"/>
      <c r="J703" s="797"/>
      <c r="K703" s="797"/>
      <c r="L703" s="797"/>
      <c r="M703" s="797"/>
      <c r="N703" s="797"/>
      <c r="O703" s="797"/>
      <c r="P703" s="797"/>
      <c r="Q703" s="797"/>
      <c r="R703" s="797"/>
      <c r="S703" s="797"/>
      <c r="T703" s="797"/>
      <c r="U703" s="797"/>
      <c r="V703" s="797"/>
      <c r="W703" s="797"/>
      <c r="X703" s="797"/>
      <c r="Y703" s="797"/>
      <c r="Z703" s="797"/>
      <c r="AA703" s="797"/>
      <c r="AB703" s="797"/>
      <c r="AC703" s="371"/>
      <c r="AD703" s="307" t="s">
        <v>662</v>
      </c>
      <c r="AE703" s="308"/>
      <c r="AF703" s="308"/>
      <c r="AG703" s="89" t="s">
        <v>668</v>
      </c>
      <c r="AH703" s="90"/>
      <c r="AI703" s="90"/>
      <c r="AJ703" s="90"/>
      <c r="AK703" s="90"/>
      <c r="AL703" s="90"/>
      <c r="AM703" s="90"/>
      <c r="AN703" s="90"/>
      <c r="AO703" s="90"/>
      <c r="AP703" s="90"/>
      <c r="AQ703" s="90"/>
      <c r="AR703" s="90"/>
      <c r="AS703" s="90"/>
      <c r="AT703" s="90"/>
      <c r="AU703" s="90"/>
      <c r="AV703" s="90"/>
      <c r="AW703" s="90"/>
      <c r="AX703" s="91"/>
    </row>
    <row r="704" spans="1:51" ht="63.75" customHeight="1" x14ac:dyDescent="0.15">
      <c r="A704" s="854"/>
      <c r="B704" s="855"/>
      <c r="C704" s="798" t="s">
        <v>141</v>
      </c>
      <c r="D704" s="799"/>
      <c r="E704" s="799"/>
      <c r="F704" s="799"/>
      <c r="G704" s="799"/>
      <c r="H704" s="799"/>
      <c r="I704" s="799"/>
      <c r="J704" s="799"/>
      <c r="K704" s="799"/>
      <c r="L704" s="799"/>
      <c r="M704" s="799"/>
      <c r="N704" s="799"/>
      <c r="O704" s="799"/>
      <c r="P704" s="799"/>
      <c r="Q704" s="799"/>
      <c r="R704" s="799"/>
      <c r="S704" s="799"/>
      <c r="T704" s="799"/>
      <c r="U704" s="799"/>
      <c r="V704" s="799"/>
      <c r="W704" s="799"/>
      <c r="X704" s="799"/>
      <c r="Y704" s="799"/>
      <c r="Z704" s="799"/>
      <c r="AA704" s="799"/>
      <c r="AB704" s="799"/>
      <c r="AC704" s="800"/>
      <c r="AD704" s="765" t="s">
        <v>662</v>
      </c>
      <c r="AE704" s="766"/>
      <c r="AF704" s="766"/>
      <c r="AG704" s="153" t="s">
        <v>669</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801" t="s">
        <v>40</v>
      </c>
      <c r="D705" s="802"/>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803"/>
      <c r="AD705" s="697" t="s">
        <v>662</v>
      </c>
      <c r="AE705" s="698"/>
      <c r="AF705" s="698"/>
      <c r="AG705" s="113" t="s">
        <v>704</v>
      </c>
      <c r="AH705" s="93"/>
      <c r="AI705" s="93"/>
      <c r="AJ705" s="93"/>
      <c r="AK705" s="93"/>
      <c r="AL705" s="93"/>
      <c r="AM705" s="93"/>
      <c r="AN705" s="93"/>
      <c r="AO705" s="93"/>
      <c r="AP705" s="93"/>
      <c r="AQ705" s="93"/>
      <c r="AR705" s="93"/>
      <c r="AS705" s="93"/>
      <c r="AT705" s="93"/>
      <c r="AU705" s="93"/>
      <c r="AV705" s="93"/>
      <c r="AW705" s="93"/>
      <c r="AX705" s="114"/>
    </row>
    <row r="706" spans="1:50" ht="35.450000000000003" customHeight="1" x14ac:dyDescent="0.15">
      <c r="A706" s="625"/>
      <c r="B706" s="626"/>
      <c r="C706" s="777"/>
      <c r="D706" s="778"/>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t="s">
        <v>670</v>
      </c>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45" customHeight="1" x14ac:dyDescent="0.15">
      <c r="A707" s="625"/>
      <c r="B707" s="626"/>
      <c r="C707" s="779"/>
      <c r="D707" s="780"/>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15" t="s">
        <v>671</v>
      </c>
      <c r="AE707" s="816"/>
      <c r="AF707" s="816"/>
      <c r="AG707" s="153"/>
      <c r="AH707" s="96"/>
      <c r="AI707" s="96"/>
      <c r="AJ707" s="96"/>
      <c r="AK707" s="96"/>
      <c r="AL707" s="96"/>
      <c r="AM707" s="96"/>
      <c r="AN707" s="96"/>
      <c r="AO707" s="96"/>
      <c r="AP707" s="96"/>
      <c r="AQ707" s="96"/>
      <c r="AR707" s="96"/>
      <c r="AS707" s="96"/>
      <c r="AT707" s="96"/>
      <c r="AU707" s="96"/>
      <c r="AV707" s="96"/>
      <c r="AW707" s="96"/>
      <c r="AX707" s="154"/>
    </row>
    <row r="708" spans="1:50" ht="26.45" customHeight="1" x14ac:dyDescent="0.15">
      <c r="A708" s="625"/>
      <c r="B708" s="627"/>
      <c r="C708" s="793" t="s">
        <v>41</v>
      </c>
      <c r="D708" s="794"/>
      <c r="E708" s="794"/>
      <c r="F708" s="794"/>
      <c r="G708" s="794"/>
      <c r="H708" s="794"/>
      <c r="I708" s="794"/>
      <c r="J708" s="794"/>
      <c r="K708" s="794"/>
      <c r="L708" s="794"/>
      <c r="M708" s="794"/>
      <c r="N708" s="794"/>
      <c r="O708" s="794"/>
      <c r="P708" s="794"/>
      <c r="Q708" s="794"/>
      <c r="R708" s="794"/>
      <c r="S708" s="794"/>
      <c r="T708" s="794"/>
      <c r="U708" s="794"/>
      <c r="V708" s="794"/>
      <c r="W708" s="794"/>
      <c r="X708" s="794"/>
      <c r="Y708" s="794"/>
      <c r="Z708" s="794"/>
      <c r="AA708" s="794"/>
      <c r="AB708" s="794"/>
      <c r="AC708" s="794"/>
      <c r="AD708" s="587" t="s">
        <v>672</v>
      </c>
      <c r="AE708" s="588"/>
      <c r="AF708" s="588"/>
      <c r="AG708" s="725" t="s">
        <v>639</v>
      </c>
      <c r="AH708" s="726"/>
      <c r="AI708" s="726"/>
      <c r="AJ708" s="726"/>
      <c r="AK708" s="726"/>
      <c r="AL708" s="726"/>
      <c r="AM708" s="726"/>
      <c r="AN708" s="726"/>
      <c r="AO708" s="726"/>
      <c r="AP708" s="726"/>
      <c r="AQ708" s="726"/>
      <c r="AR708" s="726"/>
      <c r="AS708" s="726"/>
      <c r="AT708" s="726"/>
      <c r="AU708" s="726"/>
      <c r="AV708" s="726"/>
      <c r="AW708" s="726"/>
      <c r="AX708" s="727"/>
    </row>
    <row r="709" spans="1:50" ht="43.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662</v>
      </c>
      <c r="AE709" s="308"/>
      <c r="AF709" s="308"/>
      <c r="AG709" s="89" t="s">
        <v>687</v>
      </c>
      <c r="AH709" s="90"/>
      <c r="AI709" s="90"/>
      <c r="AJ709" s="90"/>
      <c r="AK709" s="90"/>
      <c r="AL709" s="90"/>
      <c r="AM709" s="90"/>
      <c r="AN709" s="90"/>
      <c r="AO709" s="90"/>
      <c r="AP709" s="90"/>
      <c r="AQ709" s="90"/>
      <c r="AR709" s="90"/>
      <c r="AS709" s="90"/>
      <c r="AT709" s="90"/>
      <c r="AU709" s="90"/>
      <c r="AV709" s="90"/>
      <c r="AW709" s="90"/>
      <c r="AX709" s="91"/>
    </row>
    <row r="710" spans="1:50" ht="26.4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672</v>
      </c>
      <c r="AE710" s="308"/>
      <c r="AF710" s="308"/>
      <c r="AG710" s="89" t="s">
        <v>639</v>
      </c>
      <c r="AH710" s="90"/>
      <c r="AI710" s="90"/>
      <c r="AJ710" s="90"/>
      <c r="AK710" s="90"/>
      <c r="AL710" s="90"/>
      <c r="AM710" s="90"/>
      <c r="AN710" s="90"/>
      <c r="AO710" s="90"/>
      <c r="AP710" s="90"/>
      <c r="AQ710" s="90"/>
      <c r="AR710" s="90"/>
      <c r="AS710" s="90"/>
      <c r="AT710" s="90"/>
      <c r="AU710" s="90"/>
      <c r="AV710" s="90"/>
      <c r="AW710" s="90"/>
      <c r="AX710" s="91"/>
    </row>
    <row r="711" spans="1:50" ht="26.4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662</v>
      </c>
      <c r="AE711" s="308"/>
      <c r="AF711" s="308"/>
      <c r="AG711" s="89" t="s">
        <v>673</v>
      </c>
      <c r="AH711" s="90"/>
      <c r="AI711" s="90"/>
      <c r="AJ711" s="90"/>
      <c r="AK711" s="90"/>
      <c r="AL711" s="90"/>
      <c r="AM711" s="90"/>
      <c r="AN711" s="90"/>
      <c r="AO711" s="90"/>
      <c r="AP711" s="90"/>
      <c r="AQ711" s="90"/>
      <c r="AR711" s="90"/>
      <c r="AS711" s="90"/>
      <c r="AT711" s="90"/>
      <c r="AU711" s="90"/>
      <c r="AV711" s="90"/>
      <c r="AW711" s="90"/>
      <c r="AX711" s="91"/>
    </row>
    <row r="712" spans="1:50" ht="26.4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5" t="s">
        <v>672</v>
      </c>
      <c r="AE712" s="766"/>
      <c r="AF712" s="766"/>
      <c r="AG712" s="790" t="s">
        <v>639</v>
      </c>
      <c r="AH712" s="791"/>
      <c r="AI712" s="791"/>
      <c r="AJ712" s="791"/>
      <c r="AK712" s="791"/>
      <c r="AL712" s="791"/>
      <c r="AM712" s="791"/>
      <c r="AN712" s="791"/>
      <c r="AO712" s="791"/>
      <c r="AP712" s="791"/>
      <c r="AQ712" s="791"/>
      <c r="AR712" s="791"/>
      <c r="AS712" s="791"/>
      <c r="AT712" s="791"/>
      <c r="AU712" s="791"/>
      <c r="AV712" s="791"/>
      <c r="AW712" s="791"/>
      <c r="AX712" s="792"/>
    </row>
    <row r="713" spans="1:50" ht="26.45" customHeight="1" x14ac:dyDescent="0.15">
      <c r="A713" s="625"/>
      <c r="B713" s="627"/>
      <c r="C713" s="928" t="s">
        <v>268</v>
      </c>
      <c r="D713" s="929"/>
      <c r="E713" s="929"/>
      <c r="F713" s="929"/>
      <c r="G713" s="929"/>
      <c r="H713" s="929"/>
      <c r="I713" s="929"/>
      <c r="J713" s="929"/>
      <c r="K713" s="929"/>
      <c r="L713" s="929"/>
      <c r="M713" s="929"/>
      <c r="N713" s="929"/>
      <c r="O713" s="929"/>
      <c r="P713" s="929"/>
      <c r="Q713" s="929"/>
      <c r="R713" s="929"/>
      <c r="S713" s="929"/>
      <c r="T713" s="929"/>
      <c r="U713" s="929"/>
      <c r="V713" s="929"/>
      <c r="W713" s="929"/>
      <c r="X713" s="929"/>
      <c r="Y713" s="929"/>
      <c r="Z713" s="929"/>
      <c r="AA713" s="929"/>
      <c r="AB713" s="929"/>
      <c r="AC713" s="930"/>
      <c r="AD713" s="307" t="s">
        <v>672</v>
      </c>
      <c r="AE713" s="308"/>
      <c r="AF713" s="646"/>
      <c r="AG713" s="89" t="s">
        <v>639</v>
      </c>
      <c r="AH713" s="90"/>
      <c r="AI713" s="90"/>
      <c r="AJ713" s="90"/>
      <c r="AK713" s="90"/>
      <c r="AL713" s="90"/>
      <c r="AM713" s="90"/>
      <c r="AN713" s="90"/>
      <c r="AO713" s="90"/>
      <c r="AP713" s="90"/>
      <c r="AQ713" s="90"/>
      <c r="AR713" s="90"/>
      <c r="AS713" s="90"/>
      <c r="AT713" s="90"/>
      <c r="AU713" s="90"/>
      <c r="AV713" s="90"/>
      <c r="AW713" s="90"/>
      <c r="AX713" s="91"/>
    </row>
    <row r="714" spans="1:50" ht="26.4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7" t="s">
        <v>662</v>
      </c>
      <c r="AE714" s="788"/>
      <c r="AF714" s="789"/>
      <c r="AG714" s="719" t="s">
        <v>674</v>
      </c>
      <c r="AH714" s="720"/>
      <c r="AI714" s="720"/>
      <c r="AJ714" s="720"/>
      <c r="AK714" s="720"/>
      <c r="AL714" s="720"/>
      <c r="AM714" s="720"/>
      <c r="AN714" s="720"/>
      <c r="AO714" s="720"/>
      <c r="AP714" s="720"/>
      <c r="AQ714" s="720"/>
      <c r="AR714" s="720"/>
      <c r="AS714" s="720"/>
      <c r="AT714" s="720"/>
      <c r="AU714" s="720"/>
      <c r="AV714" s="720"/>
      <c r="AW714" s="720"/>
      <c r="AX714" s="721"/>
    </row>
    <row r="715" spans="1:50" ht="27" customHeight="1" x14ac:dyDescent="0.15">
      <c r="A715" s="623" t="s">
        <v>39</v>
      </c>
      <c r="B715" s="767"/>
      <c r="C715" s="768" t="s">
        <v>247</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87" t="s">
        <v>662</v>
      </c>
      <c r="AE715" s="588"/>
      <c r="AF715" s="639"/>
      <c r="AG715" s="725" t="s">
        <v>675</v>
      </c>
      <c r="AH715" s="726"/>
      <c r="AI715" s="726"/>
      <c r="AJ715" s="726"/>
      <c r="AK715" s="726"/>
      <c r="AL715" s="726"/>
      <c r="AM715" s="726"/>
      <c r="AN715" s="726"/>
      <c r="AO715" s="726"/>
      <c r="AP715" s="726"/>
      <c r="AQ715" s="726"/>
      <c r="AR715" s="726"/>
      <c r="AS715" s="726"/>
      <c r="AT715" s="726"/>
      <c r="AU715" s="726"/>
      <c r="AV715" s="726"/>
      <c r="AW715" s="726"/>
      <c r="AX715" s="727"/>
    </row>
    <row r="716" spans="1:50" ht="35.450000000000003"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662</v>
      </c>
      <c r="AE716" s="610"/>
      <c r="AF716" s="610"/>
      <c r="AG716" s="89" t="s">
        <v>676</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662</v>
      </c>
      <c r="AE717" s="308"/>
      <c r="AF717" s="308"/>
      <c r="AG717" s="89" t="s">
        <v>677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662</v>
      </c>
      <c r="AE718" s="308"/>
      <c r="AF718" s="308"/>
      <c r="AG718" s="115" t="s">
        <v>678</v>
      </c>
      <c r="AH718" s="99"/>
      <c r="AI718" s="99"/>
      <c r="AJ718" s="99"/>
      <c r="AK718" s="99"/>
      <c r="AL718" s="99"/>
      <c r="AM718" s="99"/>
      <c r="AN718" s="99"/>
      <c r="AO718" s="99"/>
      <c r="AP718" s="99"/>
      <c r="AQ718" s="99"/>
      <c r="AR718" s="99"/>
      <c r="AS718" s="99"/>
      <c r="AT718" s="99"/>
      <c r="AU718" s="99"/>
      <c r="AV718" s="99"/>
      <c r="AW718" s="99"/>
      <c r="AX718" s="116"/>
    </row>
    <row r="719" spans="1:50" ht="41.25" customHeight="1" x14ac:dyDescent="0.15">
      <c r="A719" s="759" t="s">
        <v>57</v>
      </c>
      <c r="B719" s="760"/>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672</v>
      </c>
      <c r="AE719" s="588"/>
      <c r="AF719" s="588"/>
      <c r="AG719" s="113" t="s">
        <v>664</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61"/>
      <c r="B720" s="762"/>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61"/>
      <c r="B721" s="762"/>
      <c r="C721" s="278"/>
      <c r="D721" s="279"/>
      <c r="E721" s="279"/>
      <c r="F721" s="280"/>
      <c r="G721" s="269"/>
      <c r="H721" s="270"/>
      <c r="I721" s="63" t="str">
        <f>IF(OR(G721="　", G721=""), "", "-")</f>
        <v/>
      </c>
      <c r="J721" s="273"/>
      <c r="K721" s="273"/>
      <c r="L721" s="63" t="str">
        <f>IF(M721="","","-")</f>
        <v/>
      </c>
      <c r="M721" s="64"/>
      <c r="N721" s="286"/>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61"/>
      <c r="B722" s="762"/>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61"/>
      <c r="B723" s="762"/>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61"/>
      <c r="B724" s="762"/>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3"/>
      <c r="B725" s="764"/>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7" customHeight="1" x14ac:dyDescent="0.15">
      <c r="A726" s="623" t="s">
        <v>47</v>
      </c>
      <c r="B726" s="782"/>
      <c r="C726" s="795" t="s">
        <v>52</v>
      </c>
      <c r="D726" s="817"/>
      <c r="E726" s="817"/>
      <c r="F726" s="818"/>
      <c r="G726" s="561" t="s">
        <v>679</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7" customHeight="1" thickBot="1" x14ac:dyDescent="0.2">
      <c r="A727" s="783"/>
      <c r="B727" s="784"/>
      <c r="C727" s="731" t="s">
        <v>56</v>
      </c>
      <c r="D727" s="732"/>
      <c r="E727" s="732"/>
      <c r="F727" s="733"/>
      <c r="G727" s="559" t="s">
        <v>680</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8" t="s">
        <v>32</v>
      </c>
      <c r="B728" s="729"/>
      <c r="C728" s="729"/>
      <c r="D728" s="729"/>
      <c r="E728" s="729"/>
      <c r="F728" s="729"/>
      <c r="G728" s="729"/>
      <c r="H728" s="729"/>
      <c r="I728" s="729"/>
      <c r="J728" s="729"/>
      <c r="K728" s="729"/>
      <c r="L728" s="729"/>
      <c r="M728" s="729"/>
      <c r="N728" s="729"/>
      <c r="O728" s="729"/>
      <c r="P728" s="729"/>
      <c r="Q728" s="729"/>
      <c r="R728" s="729"/>
      <c r="S728" s="729"/>
      <c r="T728" s="729"/>
      <c r="U728" s="729"/>
      <c r="V728" s="729"/>
      <c r="W728" s="729"/>
      <c r="X728" s="729"/>
      <c r="Y728" s="729"/>
      <c r="Z728" s="729"/>
      <c r="AA728" s="729"/>
      <c r="AB728" s="729"/>
      <c r="AC728" s="729"/>
      <c r="AD728" s="729"/>
      <c r="AE728" s="729"/>
      <c r="AF728" s="729"/>
      <c r="AG728" s="729"/>
      <c r="AH728" s="729"/>
      <c r="AI728" s="729"/>
      <c r="AJ728" s="729"/>
      <c r="AK728" s="729"/>
      <c r="AL728" s="729"/>
      <c r="AM728" s="729"/>
      <c r="AN728" s="729"/>
      <c r="AO728" s="729"/>
      <c r="AP728" s="729"/>
      <c r="AQ728" s="729"/>
      <c r="AR728" s="729"/>
      <c r="AS728" s="729"/>
      <c r="AT728" s="729"/>
      <c r="AU728" s="729"/>
      <c r="AV728" s="729"/>
      <c r="AW728" s="729"/>
      <c r="AX728" s="730"/>
    </row>
    <row r="729" spans="1:52" ht="67.7" customHeight="1" thickBot="1" x14ac:dyDescent="0.2">
      <c r="A729" s="617" t="s">
        <v>702</v>
      </c>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22" t="s">
        <v>33</v>
      </c>
      <c r="B730" s="723"/>
      <c r="C730" s="723"/>
      <c r="D730" s="723"/>
      <c r="E730" s="723"/>
      <c r="F730" s="723"/>
      <c r="G730" s="723"/>
      <c r="H730" s="723"/>
      <c r="I730" s="723"/>
      <c r="J730" s="723"/>
      <c r="K730" s="723"/>
      <c r="L730" s="723"/>
      <c r="M730" s="723"/>
      <c r="N730" s="723"/>
      <c r="O730" s="723"/>
      <c r="P730" s="723"/>
      <c r="Q730" s="723"/>
      <c r="R730" s="723"/>
      <c r="S730" s="723"/>
      <c r="T730" s="723"/>
      <c r="U730" s="723"/>
      <c r="V730" s="723"/>
      <c r="W730" s="723"/>
      <c r="X730" s="723"/>
      <c r="Y730" s="723"/>
      <c r="Z730" s="723"/>
      <c r="AA730" s="723"/>
      <c r="AB730" s="723"/>
      <c r="AC730" s="723"/>
      <c r="AD730" s="723"/>
      <c r="AE730" s="723"/>
      <c r="AF730" s="723"/>
      <c r="AG730" s="723"/>
      <c r="AH730" s="723"/>
      <c r="AI730" s="723"/>
      <c r="AJ730" s="723"/>
      <c r="AK730" s="723"/>
      <c r="AL730" s="723"/>
      <c r="AM730" s="723"/>
      <c r="AN730" s="723"/>
      <c r="AO730" s="723"/>
      <c r="AP730" s="723"/>
      <c r="AQ730" s="723"/>
      <c r="AR730" s="723"/>
      <c r="AS730" s="723"/>
      <c r="AT730" s="723"/>
      <c r="AU730" s="723"/>
      <c r="AV730" s="723"/>
      <c r="AW730" s="723"/>
      <c r="AX730" s="724"/>
    </row>
    <row r="731" spans="1:52" ht="67.7" customHeight="1" thickBot="1" x14ac:dyDescent="0.2">
      <c r="A731" s="656" t="s">
        <v>137</v>
      </c>
      <c r="B731" s="657"/>
      <c r="C731" s="657"/>
      <c r="D731" s="657"/>
      <c r="E731" s="658"/>
      <c r="F731" s="712" t="s">
        <v>701</v>
      </c>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22" t="s">
        <v>45</v>
      </c>
      <c r="B732" s="723"/>
      <c r="C732" s="723"/>
      <c r="D732" s="723"/>
      <c r="E732" s="723"/>
      <c r="F732" s="723"/>
      <c r="G732" s="723"/>
      <c r="H732" s="723"/>
      <c r="I732" s="723"/>
      <c r="J732" s="723"/>
      <c r="K732" s="723"/>
      <c r="L732" s="723"/>
      <c r="M732" s="723"/>
      <c r="N732" s="723"/>
      <c r="O732" s="723"/>
      <c r="P732" s="723"/>
      <c r="Q732" s="723"/>
      <c r="R732" s="723"/>
      <c r="S732" s="723"/>
      <c r="T732" s="723"/>
      <c r="U732" s="723"/>
      <c r="V732" s="723"/>
      <c r="W732" s="723"/>
      <c r="X732" s="723"/>
      <c r="Y732" s="723"/>
      <c r="Z732" s="723"/>
      <c r="AA732" s="723"/>
      <c r="AB732" s="723"/>
      <c r="AC732" s="723"/>
      <c r="AD732" s="723"/>
      <c r="AE732" s="723"/>
      <c r="AF732" s="723"/>
      <c r="AG732" s="723"/>
      <c r="AH732" s="723"/>
      <c r="AI732" s="723"/>
      <c r="AJ732" s="723"/>
      <c r="AK732" s="723"/>
      <c r="AL732" s="723"/>
      <c r="AM732" s="723"/>
      <c r="AN732" s="723"/>
      <c r="AO732" s="723"/>
      <c r="AP732" s="723"/>
      <c r="AQ732" s="723"/>
      <c r="AR732" s="723"/>
      <c r="AS732" s="723"/>
      <c r="AT732" s="723"/>
      <c r="AU732" s="723"/>
      <c r="AV732" s="723"/>
      <c r="AW732" s="723"/>
      <c r="AX732" s="724"/>
    </row>
    <row r="733" spans="1:52" ht="66" customHeight="1" thickBot="1" x14ac:dyDescent="0.2">
      <c r="A733" s="656" t="s">
        <v>137</v>
      </c>
      <c r="B733" s="657"/>
      <c r="C733" s="657"/>
      <c r="D733" s="657"/>
      <c r="E733" s="658"/>
      <c r="F733" s="620" t="s">
        <v>703</v>
      </c>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4" t="s">
        <v>34</v>
      </c>
      <c r="B734" s="735"/>
      <c r="C734" s="735"/>
      <c r="D734" s="735"/>
      <c r="E734" s="735"/>
      <c r="F734" s="735"/>
      <c r="G734" s="735"/>
      <c r="H734" s="735"/>
      <c r="I734" s="735"/>
      <c r="J734" s="735"/>
      <c r="K734" s="735"/>
      <c r="L734" s="735"/>
      <c r="M734" s="735"/>
      <c r="N734" s="735"/>
      <c r="O734" s="735"/>
      <c r="P734" s="735"/>
      <c r="Q734" s="735"/>
      <c r="R734" s="735"/>
      <c r="S734" s="735"/>
      <c r="T734" s="735"/>
      <c r="U734" s="735"/>
      <c r="V734" s="735"/>
      <c r="W734" s="735"/>
      <c r="X734" s="735"/>
      <c r="Y734" s="735"/>
      <c r="Z734" s="735"/>
      <c r="AA734" s="735"/>
      <c r="AB734" s="735"/>
      <c r="AC734" s="735"/>
      <c r="AD734" s="735"/>
      <c r="AE734" s="735"/>
      <c r="AF734" s="735"/>
      <c r="AG734" s="735"/>
      <c r="AH734" s="735"/>
      <c r="AI734" s="735"/>
      <c r="AJ734" s="735"/>
      <c r="AK734" s="735"/>
      <c r="AL734" s="735"/>
      <c r="AM734" s="735"/>
      <c r="AN734" s="735"/>
      <c r="AO734" s="735"/>
      <c r="AP734" s="735"/>
      <c r="AQ734" s="735"/>
      <c r="AR734" s="735"/>
      <c r="AS734" s="735"/>
      <c r="AT734" s="735"/>
      <c r="AU734" s="735"/>
      <c r="AV734" s="735"/>
      <c r="AW734" s="735"/>
      <c r="AX734" s="736"/>
    </row>
    <row r="735" spans="1:52" ht="67.7" customHeight="1" thickBot="1" x14ac:dyDescent="0.2">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71" t="s">
        <v>589</v>
      </c>
      <c r="B737" s="196"/>
      <c r="C737" s="196"/>
      <c r="D737" s="197"/>
      <c r="E737" s="935" t="s">
        <v>658</v>
      </c>
      <c r="F737" s="936"/>
      <c r="G737" s="936"/>
      <c r="H737" s="936"/>
      <c r="I737" s="936"/>
      <c r="J737" s="936"/>
      <c r="K737" s="936"/>
      <c r="L737" s="936"/>
      <c r="M737" s="936"/>
      <c r="N737" s="936"/>
      <c r="O737" s="936"/>
      <c r="P737" s="938"/>
      <c r="Q737" s="935"/>
      <c r="R737" s="936"/>
      <c r="S737" s="936"/>
      <c r="T737" s="936"/>
      <c r="U737" s="936"/>
      <c r="V737" s="936"/>
      <c r="W737" s="936"/>
      <c r="X737" s="936"/>
      <c r="Y737" s="936"/>
      <c r="Z737" s="936"/>
      <c r="AA737" s="936"/>
      <c r="AB737" s="938"/>
      <c r="AC737" s="935"/>
      <c r="AD737" s="936"/>
      <c r="AE737" s="936"/>
      <c r="AF737" s="936"/>
      <c r="AG737" s="936"/>
      <c r="AH737" s="936"/>
      <c r="AI737" s="936"/>
      <c r="AJ737" s="936"/>
      <c r="AK737" s="936"/>
      <c r="AL737" s="936"/>
      <c r="AM737" s="936"/>
      <c r="AN737" s="938"/>
      <c r="AO737" s="935"/>
      <c r="AP737" s="936"/>
      <c r="AQ737" s="936"/>
      <c r="AR737" s="936"/>
      <c r="AS737" s="936"/>
      <c r="AT737" s="936"/>
      <c r="AU737" s="936"/>
      <c r="AV737" s="936"/>
      <c r="AW737" s="936"/>
      <c r="AX737" s="937"/>
      <c r="AY737" s="82"/>
    </row>
    <row r="738" spans="1:51" ht="24.75" customHeight="1" x14ac:dyDescent="0.15">
      <c r="A738" s="346" t="s">
        <v>314</v>
      </c>
      <c r="B738" s="346"/>
      <c r="C738" s="346"/>
      <c r="D738" s="346"/>
      <c r="E738" s="935" t="s">
        <v>659</v>
      </c>
      <c r="F738" s="936"/>
      <c r="G738" s="936"/>
      <c r="H738" s="936"/>
      <c r="I738" s="936"/>
      <c r="J738" s="936"/>
      <c r="K738" s="936"/>
      <c r="L738" s="936"/>
      <c r="M738" s="936"/>
      <c r="N738" s="936"/>
      <c r="O738" s="936"/>
      <c r="P738" s="938"/>
      <c r="Q738" s="935"/>
      <c r="R738" s="936"/>
      <c r="S738" s="936"/>
      <c r="T738" s="936"/>
      <c r="U738" s="936"/>
      <c r="V738" s="936"/>
      <c r="W738" s="936"/>
      <c r="X738" s="936"/>
      <c r="Y738" s="936"/>
      <c r="Z738" s="936"/>
      <c r="AA738" s="936"/>
      <c r="AB738" s="938"/>
      <c r="AC738" s="935"/>
      <c r="AD738" s="936"/>
      <c r="AE738" s="936"/>
      <c r="AF738" s="936"/>
      <c r="AG738" s="936"/>
      <c r="AH738" s="936"/>
      <c r="AI738" s="936"/>
      <c r="AJ738" s="936"/>
      <c r="AK738" s="936"/>
      <c r="AL738" s="936"/>
      <c r="AM738" s="936"/>
      <c r="AN738" s="938"/>
      <c r="AO738" s="935"/>
      <c r="AP738" s="936"/>
      <c r="AQ738" s="936"/>
      <c r="AR738" s="936"/>
      <c r="AS738" s="936"/>
      <c r="AT738" s="936"/>
      <c r="AU738" s="936"/>
      <c r="AV738" s="936"/>
      <c r="AW738" s="936"/>
      <c r="AX738" s="937"/>
    </row>
    <row r="739" spans="1:51" ht="24.75" customHeight="1" x14ac:dyDescent="0.15">
      <c r="A739" s="346" t="s">
        <v>313</v>
      </c>
      <c r="B739" s="346"/>
      <c r="C739" s="346"/>
      <c r="D739" s="346"/>
      <c r="E739" s="935" t="s">
        <v>659</v>
      </c>
      <c r="F739" s="936"/>
      <c r="G739" s="936"/>
      <c r="H739" s="936"/>
      <c r="I739" s="936"/>
      <c r="J739" s="936"/>
      <c r="K739" s="936"/>
      <c r="L739" s="936"/>
      <c r="M739" s="936"/>
      <c r="N739" s="936"/>
      <c r="O739" s="936"/>
      <c r="P739" s="938"/>
      <c r="Q739" s="935"/>
      <c r="R739" s="936"/>
      <c r="S739" s="936"/>
      <c r="T739" s="936"/>
      <c r="U739" s="936"/>
      <c r="V739" s="936"/>
      <c r="W739" s="936"/>
      <c r="X739" s="936"/>
      <c r="Y739" s="936"/>
      <c r="Z739" s="936"/>
      <c r="AA739" s="936"/>
      <c r="AB739" s="938"/>
      <c r="AC739" s="935"/>
      <c r="AD739" s="936"/>
      <c r="AE739" s="936"/>
      <c r="AF739" s="936"/>
      <c r="AG739" s="936"/>
      <c r="AH739" s="936"/>
      <c r="AI739" s="936"/>
      <c r="AJ739" s="936"/>
      <c r="AK739" s="936"/>
      <c r="AL739" s="936"/>
      <c r="AM739" s="936"/>
      <c r="AN739" s="938"/>
      <c r="AO739" s="935"/>
      <c r="AP739" s="936"/>
      <c r="AQ739" s="936"/>
      <c r="AR739" s="936"/>
      <c r="AS739" s="936"/>
      <c r="AT739" s="936"/>
      <c r="AU739" s="936"/>
      <c r="AV739" s="936"/>
      <c r="AW739" s="936"/>
      <c r="AX739" s="937"/>
    </row>
    <row r="740" spans="1:51" ht="24.75" customHeight="1" x14ac:dyDescent="0.15">
      <c r="A740" s="346" t="s">
        <v>312</v>
      </c>
      <c r="B740" s="346"/>
      <c r="C740" s="346"/>
      <c r="D740" s="346"/>
      <c r="E740" s="935" t="s">
        <v>660</v>
      </c>
      <c r="F740" s="936"/>
      <c r="G740" s="936"/>
      <c r="H740" s="936"/>
      <c r="I740" s="936"/>
      <c r="J740" s="936"/>
      <c r="K740" s="936"/>
      <c r="L740" s="936"/>
      <c r="M740" s="936"/>
      <c r="N740" s="936"/>
      <c r="O740" s="936"/>
      <c r="P740" s="938"/>
      <c r="Q740" s="935"/>
      <c r="R740" s="936"/>
      <c r="S740" s="936"/>
      <c r="T740" s="936"/>
      <c r="U740" s="936"/>
      <c r="V740" s="936"/>
      <c r="W740" s="936"/>
      <c r="X740" s="936"/>
      <c r="Y740" s="936"/>
      <c r="Z740" s="936"/>
      <c r="AA740" s="936"/>
      <c r="AB740" s="938"/>
      <c r="AC740" s="935"/>
      <c r="AD740" s="936"/>
      <c r="AE740" s="936"/>
      <c r="AF740" s="936"/>
      <c r="AG740" s="936"/>
      <c r="AH740" s="936"/>
      <c r="AI740" s="936"/>
      <c r="AJ740" s="936"/>
      <c r="AK740" s="936"/>
      <c r="AL740" s="936"/>
      <c r="AM740" s="936"/>
      <c r="AN740" s="938"/>
      <c r="AO740" s="935"/>
      <c r="AP740" s="936"/>
      <c r="AQ740" s="936"/>
      <c r="AR740" s="936"/>
      <c r="AS740" s="936"/>
      <c r="AT740" s="936"/>
      <c r="AU740" s="936"/>
      <c r="AV740" s="936"/>
      <c r="AW740" s="936"/>
      <c r="AX740" s="937"/>
    </row>
    <row r="741" spans="1:51" ht="24.75" customHeight="1" x14ac:dyDescent="0.15">
      <c r="A741" s="346" t="s">
        <v>311</v>
      </c>
      <c r="B741" s="346"/>
      <c r="C741" s="346"/>
      <c r="D741" s="346"/>
      <c r="E741" s="935" t="s">
        <v>660</v>
      </c>
      <c r="F741" s="936"/>
      <c r="G741" s="936"/>
      <c r="H741" s="936"/>
      <c r="I741" s="936"/>
      <c r="J741" s="936"/>
      <c r="K741" s="936"/>
      <c r="L741" s="936"/>
      <c r="M741" s="936"/>
      <c r="N741" s="936"/>
      <c r="O741" s="936"/>
      <c r="P741" s="938"/>
      <c r="Q741" s="935"/>
      <c r="R741" s="936"/>
      <c r="S741" s="936"/>
      <c r="T741" s="936"/>
      <c r="U741" s="936"/>
      <c r="V741" s="936"/>
      <c r="W741" s="936"/>
      <c r="X741" s="936"/>
      <c r="Y741" s="936"/>
      <c r="Z741" s="936"/>
      <c r="AA741" s="936"/>
      <c r="AB741" s="938"/>
      <c r="AC741" s="935"/>
      <c r="AD741" s="936"/>
      <c r="AE741" s="936"/>
      <c r="AF741" s="936"/>
      <c r="AG741" s="936"/>
      <c r="AH741" s="936"/>
      <c r="AI741" s="936"/>
      <c r="AJ741" s="936"/>
      <c r="AK741" s="936"/>
      <c r="AL741" s="936"/>
      <c r="AM741" s="936"/>
      <c r="AN741" s="938"/>
      <c r="AO741" s="935"/>
      <c r="AP741" s="936"/>
      <c r="AQ741" s="936"/>
      <c r="AR741" s="936"/>
      <c r="AS741" s="936"/>
      <c r="AT741" s="936"/>
      <c r="AU741" s="936"/>
      <c r="AV741" s="936"/>
      <c r="AW741" s="936"/>
      <c r="AX741" s="937"/>
    </row>
    <row r="742" spans="1:51" ht="24.75" customHeight="1" x14ac:dyDescent="0.15">
      <c r="A742" s="346" t="s">
        <v>310</v>
      </c>
      <c r="B742" s="346"/>
      <c r="C742" s="346"/>
      <c r="D742" s="346"/>
      <c r="E742" s="935" t="s">
        <v>660</v>
      </c>
      <c r="F742" s="936"/>
      <c r="G742" s="936"/>
      <c r="H742" s="936"/>
      <c r="I742" s="936"/>
      <c r="J742" s="936"/>
      <c r="K742" s="936"/>
      <c r="L742" s="936"/>
      <c r="M742" s="936"/>
      <c r="N742" s="936"/>
      <c r="O742" s="936"/>
      <c r="P742" s="938"/>
      <c r="Q742" s="935"/>
      <c r="R742" s="936"/>
      <c r="S742" s="936"/>
      <c r="T742" s="936"/>
      <c r="U742" s="936"/>
      <c r="V742" s="936"/>
      <c r="W742" s="936"/>
      <c r="X742" s="936"/>
      <c r="Y742" s="936"/>
      <c r="Z742" s="936"/>
      <c r="AA742" s="936"/>
      <c r="AB742" s="938"/>
      <c r="AC742" s="935"/>
      <c r="AD742" s="936"/>
      <c r="AE742" s="936"/>
      <c r="AF742" s="936"/>
      <c r="AG742" s="936"/>
      <c r="AH742" s="936"/>
      <c r="AI742" s="936"/>
      <c r="AJ742" s="936"/>
      <c r="AK742" s="936"/>
      <c r="AL742" s="936"/>
      <c r="AM742" s="936"/>
      <c r="AN742" s="938"/>
      <c r="AO742" s="935"/>
      <c r="AP742" s="936"/>
      <c r="AQ742" s="936"/>
      <c r="AR742" s="936"/>
      <c r="AS742" s="936"/>
      <c r="AT742" s="936"/>
      <c r="AU742" s="936"/>
      <c r="AV742" s="936"/>
      <c r="AW742" s="936"/>
      <c r="AX742" s="937"/>
    </row>
    <row r="743" spans="1:51" ht="24.75" customHeight="1" x14ac:dyDescent="0.15">
      <c r="A743" s="346" t="s">
        <v>309</v>
      </c>
      <c r="B743" s="346"/>
      <c r="C743" s="346"/>
      <c r="D743" s="346"/>
      <c r="E743" s="935" t="s">
        <v>660</v>
      </c>
      <c r="F743" s="936"/>
      <c r="G743" s="936"/>
      <c r="H743" s="936"/>
      <c r="I743" s="936"/>
      <c r="J743" s="936"/>
      <c r="K743" s="936"/>
      <c r="L743" s="936"/>
      <c r="M743" s="936"/>
      <c r="N743" s="936"/>
      <c r="O743" s="936"/>
      <c r="P743" s="938"/>
      <c r="Q743" s="935"/>
      <c r="R743" s="936"/>
      <c r="S743" s="936"/>
      <c r="T743" s="936"/>
      <c r="U743" s="936"/>
      <c r="V743" s="936"/>
      <c r="W743" s="936"/>
      <c r="X743" s="936"/>
      <c r="Y743" s="936"/>
      <c r="Z743" s="936"/>
      <c r="AA743" s="936"/>
      <c r="AB743" s="938"/>
      <c r="AC743" s="935"/>
      <c r="AD743" s="936"/>
      <c r="AE743" s="936"/>
      <c r="AF743" s="936"/>
      <c r="AG743" s="936"/>
      <c r="AH743" s="936"/>
      <c r="AI743" s="936"/>
      <c r="AJ743" s="936"/>
      <c r="AK743" s="936"/>
      <c r="AL743" s="936"/>
      <c r="AM743" s="936"/>
      <c r="AN743" s="938"/>
      <c r="AO743" s="935"/>
      <c r="AP743" s="936"/>
      <c r="AQ743" s="936"/>
      <c r="AR743" s="936"/>
      <c r="AS743" s="936"/>
      <c r="AT743" s="936"/>
      <c r="AU743" s="936"/>
      <c r="AV743" s="936"/>
      <c r="AW743" s="936"/>
      <c r="AX743" s="937"/>
    </row>
    <row r="744" spans="1:51" ht="24.75" customHeight="1" x14ac:dyDescent="0.15">
      <c r="A744" s="346" t="s">
        <v>308</v>
      </c>
      <c r="B744" s="346"/>
      <c r="C744" s="346"/>
      <c r="D744" s="346"/>
      <c r="E744" s="935" t="s">
        <v>661</v>
      </c>
      <c r="F744" s="936"/>
      <c r="G744" s="936"/>
      <c r="H744" s="936"/>
      <c r="I744" s="936"/>
      <c r="J744" s="936"/>
      <c r="K744" s="936"/>
      <c r="L744" s="936"/>
      <c r="M744" s="936"/>
      <c r="N744" s="936"/>
      <c r="O744" s="936"/>
      <c r="P744" s="938"/>
      <c r="Q744" s="935"/>
      <c r="R744" s="936"/>
      <c r="S744" s="936"/>
      <c r="T744" s="936"/>
      <c r="U744" s="936"/>
      <c r="V744" s="936"/>
      <c r="W744" s="936"/>
      <c r="X744" s="936"/>
      <c r="Y744" s="936"/>
      <c r="Z744" s="936"/>
      <c r="AA744" s="936"/>
      <c r="AB744" s="938"/>
      <c r="AC744" s="935"/>
      <c r="AD744" s="936"/>
      <c r="AE744" s="936"/>
      <c r="AF744" s="936"/>
      <c r="AG744" s="936"/>
      <c r="AH744" s="936"/>
      <c r="AI744" s="936"/>
      <c r="AJ744" s="936"/>
      <c r="AK744" s="936"/>
      <c r="AL744" s="936"/>
      <c r="AM744" s="936"/>
      <c r="AN744" s="938"/>
      <c r="AO744" s="935"/>
      <c r="AP744" s="936"/>
      <c r="AQ744" s="936"/>
      <c r="AR744" s="936"/>
      <c r="AS744" s="936"/>
      <c r="AT744" s="936"/>
      <c r="AU744" s="936"/>
      <c r="AV744" s="936"/>
      <c r="AW744" s="936"/>
      <c r="AX744" s="937"/>
    </row>
    <row r="745" spans="1:51" ht="24.75" customHeight="1" x14ac:dyDescent="0.15">
      <c r="A745" s="346" t="s">
        <v>307</v>
      </c>
      <c r="B745" s="346"/>
      <c r="C745" s="346"/>
      <c r="D745" s="346"/>
      <c r="E745" s="972" t="s">
        <v>661</v>
      </c>
      <c r="F745" s="973"/>
      <c r="G745" s="973"/>
      <c r="H745" s="973"/>
      <c r="I745" s="973"/>
      <c r="J745" s="973"/>
      <c r="K745" s="973"/>
      <c r="L745" s="973"/>
      <c r="M745" s="973"/>
      <c r="N745" s="973"/>
      <c r="O745" s="973"/>
      <c r="P745" s="974"/>
      <c r="Q745" s="972"/>
      <c r="R745" s="973"/>
      <c r="S745" s="973"/>
      <c r="T745" s="973"/>
      <c r="U745" s="973"/>
      <c r="V745" s="973"/>
      <c r="W745" s="973"/>
      <c r="X745" s="973"/>
      <c r="Y745" s="973"/>
      <c r="Z745" s="973"/>
      <c r="AA745" s="973"/>
      <c r="AB745" s="974"/>
      <c r="AC745" s="972"/>
      <c r="AD745" s="973"/>
      <c r="AE745" s="973"/>
      <c r="AF745" s="973"/>
      <c r="AG745" s="973"/>
      <c r="AH745" s="973"/>
      <c r="AI745" s="973"/>
      <c r="AJ745" s="973"/>
      <c r="AK745" s="973"/>
      <c r="AL745" s="973"/>
      <c r="AM745" s="973"/>
      <c r="AN745" s="974"/>
      <c r="AO745" s="935"/>
      <c r="AP745" s="936"/>
      <c r="AQ745" s="936"/>
      <c r="AR745" s="936"/>
      <c r="AS745" s="936"/>
      <c r="AT745" s="936"/>
      <c r="AU745" s="936"/>
      <c r="AV745" s="936"/>
      <c r="AW745" s="936"/>
      <c r="AX745" s="937"/>
    </row>
    <row r="746" spans="1:51" ht="24.75" customHeight="1" x14ac:dyDescent="0.15">
      <c r="A746" s="346" t="s">
        <v>462</v>
      </c>
      <c r="B746" s="346"/>
      <c r="C746" s="346"/>
      <c r="D746" s="346"/>
      <c r="E746" s="941" t="s">
        <v>628</v>
      </c>
      <c r="F746" s="939"/>
      <c r="G746" s="939"/>
      <c r="H746" s="85" t="str">
        <f>IF(E746="","","-")</f>
        <v>-</v>
      </c>
      <c r="I746" s="939"/>
      <c r="J746" s="939"/>
      <c r="K746" s="85" t="str">
        <f>IF(I746="","","-")</f>
        <v/>
      </c>
      <c r="L746" s="940">
        <v>1</v>
      </c>
      <c r="M746" s="940"/>
      <c r="N746" s="85" t="str">
        <f>IF(O746="","","-")</f>
        <v/>
      </c>
      <c r="O746" s="942"/>
      <c r="P746" s="943"/>
      <c r="Q746" s="941"/>
      <c r="R746" s="939"/>
      <c r="S746" s="939"/>
      <c r="T746" s="85" t="str">
        <f>IF(Q746="","","-")</f>
        <v/>
      </c>
      <c r="U746" s="939"/>
      <c r="V746" s="939"/>
      <c r="W746" s="85" t="str">
        <f>IF(U746="","","-")</f>
        <v/>
      </c>
      <c r="X746" s="940"/>
      <c r="Y746" s="940"/>
      <c r="Z746" s="85" t="str">
        <f>IF(AA746="","","-")</f>
        <v/>
      </c>
      <c r="AA746" s="942"/>
      <c r="AB746" s="943"/>
      <c r="AC746" s="941"/>
      <c r="AD746" s="939"/>
      <c r="AE746" s="939"/>
      <c r="AF746" s="85" t="str">
        <f>IF(AC746="","","-")</f>
        <v/>
      </c>
      <c r="AG746" s="939"/>
      <c r="AH746" s="939"/>
      <c r="AI746" s="85" t="str">
        <f>IF(AG746="","","-")</f>
        <v/>
      </c>
      <c r="AJ746" s="940"/>
      <c r="AK746" s="940"/>
      <c r="AL746" s="85" t="str">
        <f>IF(AM746="","","-")</f>
        <v/>
      </c>
      <c r="AM746" s="942"/>
      <c r="AN746" s="943"/>
      <c r="AO746" s="941"/>
      <c r="AP746" s="939"/>
      <c r="AQ746" s="85" t="str">
        <f>IF(AO746="","","-")</f>
        <v/>
      </c>
      <c r="AR746" s="939"/>
      <c r="AS746" s="939"/>
      <c r="AT746" s="85" t="str">
        <f>IF(AR746="","","-")</f>
        <v/>
      </c>
      <c r="AU746" s="940"/>
      <c r="AV746" s="940"/>
      <c r="AW746" s="85" t="str">
        <f>IF(AX746="","","-")</f>
        <v/>
      </c>
      <c r="AX746" s="88"/>
    </row>
    <row r="747" spans="1:51" ht="24.75" customHeight="1" x14ac:dyDescent="0.15">
      <c r="A747" s="346" t="s">
        <v>426</v>
      </c>
      <c r="B747" s="346"/>
      <c r="C747" s="346"/>
      <c r="D747" s="346"/>
      <c r="E747" s="941" t="s">
        <v>695</v>
      </c>
      <c r="F747" s="939"/>
      <c r="G747" s="939"/>
      <c r="H747" s="85" t="str">
        <f>IF(E747="","","-")</f>
        <v>-</v>
      </c>
      <c r="I747" s="939"/>
      <c r="J747" s="939"/>
      <c r="K747" s="85" t="str">
        <f>IF(I747="","","-")</f>
        <v/>
      </c>
      <c r="L747" s="940">
        <v>1</v>
      </c>
      <c r="M747" s="940"/>
      <c r="N747" s="85" t="str">
        <f>IF(O747="","","-")</f>
        <v/>
      </c>
      <c r="O747" s="942"/>
      <c r="P747" s="943"/>
      <c r="Q747" s="941"/>
      <c r="R747" s="939"/>
      <c r="S747" s="939"/>
      <c r="T747" s="85" t="str">
        <f>IF(Q747="","","-")</f>
        <v/>
      </c>
      <c r="U747" s="939"/>
      <c r="V747" s="939"/>
      <c r="W747" s="85" t="str">
        <f>IF(U747="","","-")</f>
        <v/>
      </c>
      <c r="X747" s="940"/>
      <c r="Y747" s="940"/>
      <c r="Z747" s="85" t="str">
        <f>IF(AA747="","","-")</f>
        <v/>
      </c>
      <c r="AA747" s="942"/>
      <c r="AB747" s="943"/>
      <c r="AC747" s="941"/>
      <c r="AD747" s="939"/>
      <c r="AE747" s="939"/>
      <c r="AF747" s="85" t="str">
        <f>IF(AC747="","","-")</f>
        <v/>
      </c>
      <c r="AG747" s="939"/>
      <c r="AH747" s="939"/>
      <c r="AI747" s="85" t="str">
        <f>IF(AG747="","","-")</f>
        <v/>
      </c>
      <c r="AJ747" s="940"/>
      <c r="AK747" s="940"/>
      <c r="AL747" s="85" t="str">
        <f>IF(AM747="","","-")</f>
        <v/>
      </c>
      <c r="AM747" s="942"/>
      <c r="AN747" s="943"/>
      <c r="AO747" s="941"/>
      <c r="AP747" s="939"/>
      <c r="AQ747" s="85" t="str">
        <f>IF(AO747="","","-")</f>
        <v/>
      </c>
      <c r="AR747" s="939"/>
      <c r="AS747" s="939"/>
      <c r="AT747" s="85" t="str">
        <f>IF(AR747="","","-")</f>
        <v/>
      </c>
      <c r="AU747" s="940"/>
      <c r="AV747" s="940"/>
      <c r="AW747" s="85" t="str">
        <f>IF(AX747="","","-")</f>
        <v/>
      </c>
      <c r="AX747" s="88"/>
    </row>
    <row r="748" spans="1:51" ht="28.35" customHeight="1" x14ac:dyDescent="0.15">
      <c r="A748" s="597" t="s">
        <v>301</v>
      </c>
      <c r="B748" s="598"/>
      <c r="C748" s="598"/>
      <c r="D748" s="598"/>
      <c r="E748" s="598"/>
      <c r="F748" s="599"/>
      <c r="G748" s="69" t="s">
        <v>625</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thickBot="1" x14ac:dyDescent="0.2">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hidden="1"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450000000000003"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hidden="1"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33" customHeight="1" x14ac:dyDescent="0.15">
      <c r="A787" s="611" t="s">
        <v>303</v>
      </c>
      <c r="B787" s="612"/>
      <c r="C787" s="612"/>
      <c r="D787" s="612"/>
      <c r="E787" s="612"/>
      <c r="F787" s="613"/>
      <c r="G787" s="578" t="s">
        <v>683</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6"/>
    </row>
    <row r="788" spans="1:51" ht="33" customHeight="1" x14ac:dyDescent="0.15">
      <c r="A788" s="614"/>
      <c r="B788" s="615"/>
      <c r="C788" s="615"/>
      <c r="D788" s="615"/>
      <c r="E788" s="615"/>
      <c r="F788" s="616"/>
      <c r="G788" s="795"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81"/>
      <c r="AC788" s="795"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33" customHeight="1" x14ac:dyDescent="0.15">
      <c r="A789" s="614"/>
      <c r="B789" s="615"/>
      <c r="C789" s="615"/>
      <c r="D789" s="615"/>
      <c r="E789" s="615"/>
      <c r="F789" s="616"/>
      <c r="G789" s="653" t="s">
        <v>682</v>
      </c>
      <c r="H789" s="654"/>
      <c r="I789" s="654"/>
      <c r="J789" s="654"/>
      <c r="K789" s="655"/>
      <c r="L789" s="647" t="s">
        <v>681</v>
      </c>
      <c r="M789" s="648"/>
      <c r="N789" s="648"/>
      <c r="O789" s="648"/>
      <c r="P789" s="648"/>
      <c r="Q789" s="648"/>
      <c r="R789" s="648"/>
      <c r="S789" s="648"/>
      <c r="T789" s="648"/>
      <c r="U789" s="648"/>
      <c r="V789" s="648"/>
      <c r="W789" s="648"/>
      <c r="X789" s="649"/>
      <c r="Y789" s="367">
        <v>12</v>
      </c>
      <c r="Z789" s="368"/>
      <c r="AA789" s="368"/>
      <c r="AB789" s="785"/>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31.7"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31.7"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31.7"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31.7"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31.7"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31.7"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31.7"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31.7"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31.7"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customHeight="1" x14ac:dyDescent="0.15">
      <c r="A799" s="614"/>
      <c r="B799" s="615"/>
      <c r="C799" s="615"/>
      <c r="D799" s="615"/>
      <c r="E799" s="615"/>
      <c r="F799" s="616"/>
      <c r="G799" s="806" t="s">
        <v>20</v>
      </c>
      <c r="H799" s="807"/>
      <c r="I799" s="807"/>
      <c r="J799" s="807"/>
      <c r="K799" s="807"/>
      <c r="L799" s="808"/>
      <c r="M799" s="809"/>
      <c r="N799" s="809"/>
      <c r="O799" s="809"/>
      <c r="P799" s="809"/>
      <c r="Q799" s="809"/>
      <c r="R799" s="809"/>
      <c r="S799" s="809"/>
      <c r="T799" s="809"/>
      <c r="U799" s="809"/>
      <c r="V799" s="809"/>
      <c r="W799" s="809"/>
      <c r="X799" s="810"/>
      <c r="Y799" s="811">
        <f>SUM(Y789:AB798)</f>
        <v>12</v>
      </c>
      <c r="Z799" s="812"/>
      <c r="AA799" s="812"/>
      <c r="AB799" s="813"/>
      <c r="AC799" s="806" t="s">
        <v>20</v>
      </c>
      <c r="AD799" s="807"/>
      <c r="AE799" s="807"/>
      <c r="AF799" s="807"/>
      <c r="AG799" s="807"/>
      <c r="AH799" s="808"/>
      <c r="AI799" s="809"/>
      <c r="AJ799" s="809"/>
      <c r="AK799" s="809"/>
      <c r="AL799" s="809"/>
      <c r="AM799" s="809"/>
      <c r="AN799" s="809"/>
      <c r="AO799" s="809"/>
      <c r="AP799" s="809"/>
      <c r="AQ799" s="809"/>
      <c r="AR799" s="809"/>
      <c r="AS799" s="809"/>
      <c r="AT799" s="810"/>
      <c r="AU799" s="811">
        <f>SUM(AU789:AX798)</f>
        <v>0</v>
      </c>
      <c r="AV799" s="812"/>
      <c r="AW799" s="812"/>
      <c r="AX799" s="814"/>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6"/>
      <c r="AY800">
        <f>COUNTA($G$802,$AC$802)</f>
        <v>0</v>
      </c>
    </row>
    <row r="801" spans="1:51" ht="24.75" hidden="1" customHeight="1" x14ac:dyDescent="0.15">
      <c r="A801" s="614"/>
      <c r="B801" s="615"/>
      <c r="C801" s="615"/>
      <c r="D801" s="615"/>
      <c r="E801" s="615"/>
      <c r="F801" s="616"/>
      <c r="G801" s="795"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81"/>
      <c r="AC801" s="795"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5"/>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6" t="s">
        <v>20</v>
      </c>
      <c r="H812" s="807"/>
      <c r="I812" s="807"/>
      <c r="J812" s="807"/>
      <c r="K812" s="807"/>
      <c r="L812" s="808"/>
      <c r="M812" s="809"/>
      <c r="N812" s="809"/>
      <c r="O812" s="809"/>
      <c r="P812" s="809"/>
      <c r="Q812" s="809"/>
      <c r="R812" s="809"/>
      <c r="S812" s="809"/>
      <c r="T812" s="809"/>
      <c r="U812" s="809"/>
      <c r="V812" s="809"/>
      <c r="W812" s="809"/>
      <c r="X812" s="810"/>
      <c r="Y812" s="811">
        <f>SUM(Y802:AB811)</f>
        <v>0</v>
      </c>
      <c r="Z812" s="812"/>
      <c r="AA812" s="812"/>
      <c r="AB812" s="813"/>
      <c r="AC812" s="806" t="s">
        <v>20</v>
      </c>
      <c r="AD812" s="807"/>
      <c r="AE812" s="807"/>
      <c r="AF812" s="807"/>
      <c r="AG812" s="807"/>
      <c r="AH812" s="808"/>
      <c r="AI812" s="809"/>
      <c r="AJ812" s="809"/>
      <c r="AK812" s="809"/>
      <c r="AL812" s="809"/>
      <c r="AM812" s="809"/>
      <c r="AN812" s="809"/>
      <c r="AO812" s="809"/>
      <c r="AP812" s="809"/>
      <c r="AQ812" s="809"/>
      <c r="AR812" s="809"/>
      <c r="AS812" s="809"/>
      <c r="AT812" s="810"/>
      <c r="AU812" s="811">
        <f>SUM(AU802:AX811)</f>
        <v>0</v>
      </c>
      <c r="AV812" s="812"/>
      <c r="AW812" s="812"/>
      <c r="AX812" s="814"/>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6"/>
      <c r="AY813">
        <f>COUNTA($G$815,$AC$815)</f>
        <v>0</v>
      </c>
    </row>
    <row r="814" spans="1:51" ht="24.75" hidden="1" customHeight="1" x14ac:dyDescent="0.15">
      <c r="A814" s="614"/>
      <c r="B814" s="615"/>
      <c r="C814" s="615"/>
      <c r="D814" s="615"/>
      <c r="E814" s="615"/>
      <c r="F814" s="616"/>
      <c r="G814" s="795"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81"/>
      <c r="AC814" s="795"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5"/>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6" t="s">
        <v>20</v>
      </c>
      <c r="H825" s="807"/>
      <c r="I825" s="807"/>
      <c r="J825" s="807"/>
      <c r="K825" s="807"/>
      <c r="L825" s="808"/>
      <c r="M825" s="809"/>
      <c r="N825" s="809"/>
      <c r="O825" s="809"/>
      <c r="P825" s="809"/>
      <c r="Q825" s="809"/>
      <c r="R825" s="809"/>
      <c r="S825" s="809"/>
      <c r="T825" s="809"/>
      <c r="U825" s="809"/>
      <c r="V825" s="809"/>
      <c r="W825" s="809"/>
      <c r="X825" s="810"/>
      <c r="Y825" s="811">
        <f>SUM(Y815:AB824)</f>
        <v>0</v>
      </c>
      <c r="Z825" s="812"/>
      <c r="AA825" s="812"/>
      <c r="AB825" s="813"/>
      <c r="AC825" s="806" t="s">
        <v>20</v>
      </c>
      <c r="AD825" s="807"/>
      <c r="AE825" s="807"/>
      <c r="AF825" s="807"/>
      <c r="AG825" s="807"/>
      <c r="AH825" s="808"/>
      <c r="AI825" s="809"/>
      <c r="AJ825" s="809"/>
      <c r="AK825" s="809"/>
      <c r="AL825" s="809"/>
      <c r="AM825" s="809"/>
      <c r="AN825" s="809"/>
      <c r="AO825" s="809"/>
      <c r="AP825" s="809"/>
      <c r="AQ825" s="809"/>
      <c r="AR825" s="809"/>
      <c r="AS825" s="809"/>
      <c r="AT825" s="810"/>
      <c r="AU825" s="811">
        <f>SUM(AU815:AX824)</f>
        <v>0</v>
      </c>
      <c r="AV825" s="812"/>
      <c r="AW825" s="812"/>
      <c r="AX825" s="814"/>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6"/>
      <c r="AY826">
        <f>COUNTA($G$828,$AC$828)</f>
        <v>0</v>
      </c>
    </row>
    <row r="827" spans="1:51" ht="24.75" hidden="1" customHeight="1" x14ac:dyDescent="0.15">
      <c r="A827" s="614"/>
      <c r="B827" s="615"/>
      <c r="C827" s="615"/>
      <c r="D827" s="615"/>
      <c r="E827" s="615"/>
      <c r="F827" s="616"/>
      <c r="G827" s="795"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81"/>
      <c r="AC827" s="795"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5"/>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6" t="s">
        <v>20</v>
      </c>
      <c r="H838" s="807"/>
      <c r="I838" s="807"/>
      <c r="J838" s="807"/>
      <c r="K838" s="807"/>
      <c r="L838" s="808"/>
      <c r="M838" s="809"/>
      <c r="N838" s="809"/>
      <c r="O838" s="809"/>
      <c r="P838" s="809"/>
      <c r="Q838" s="809"/>
      <c r="R838" s="809"/>
      <c r="S838" s="809"/>
      <c r="T838" s="809"/>
      <c r="U838" s="809"/>
      <c r="V838" s="809"/>
      <c r="W838" s="809"/>
      <c r="X838" s="810"/>
      <c r="Y838" s="811">
        <f>SUM(Y828:AB837)</f>
        <v>0</v>
      </c>
      <c r="Z838" s="812"/>
      <c r="AA838" s="812"/>
      <c r="AB838" s="813"/>
      <c r="AC838" s="806" t="s">
        <v>20</v>
      </c>
      <c r="AD838" s="807"/>
      <c r="AE838" s="807"/>
      <c r="AF838" s="807"/>
      <c r="AG838" s="807"/>
      <c r="AH838" s="808"/>
      <c r="AI838" s="809"/>
      <c r="AJ838" s="809"/>
      <c r="AK838" s="809"/>
      <c r="AL838" s="809"/>
      <c r="AM838" s="809"/>
      <c r="AN838" s="809"/>
      <c r="AO838" s="809"/>
      <c r="AP838" s="809"/>
      <c r="AQ838" s="809"/>
      <c r="AR838" s="809"/>
      <c r="AS838" s="809"/>
      <c r="AT838" s="810"/>
      <c r="AU838" s="811">
        <f>SUM(AU828:AX837)</f>
        <v>0</v>
      </c>
      <c r="AV838" s="812"/>
      <c r="AW838" s="812"/>
      <c r="AX838" s="814"/>
      <c r="AY838">
        <f t="shared" si="117"/>
        <v>0</v>
      </c>
    </row>
    <row r="839" spans="1:51" ht="24.75" customHeight="1" thickBot="1" x14ac:dyDescent="0.2">
      <c r="A839" s="884" t="s">
        <v>147</v>
      </c>
      <c r="B839" s="885"/>
      <c r="C839" s="885"/>
      <c r="D839" s="885"/>
      <c r="E839" s="885"/>
      <c r="F839" s="885"/>
      <c r="G839" s="885"/>
      <c r="H839" s="885"/>
      <c r="I839" s="885"/>
      <c r="J839" s="885"/>
      <c r="K839" s="885"/>
      <c r="L839" s="885"/>
      <c r="M839" s="885"/>
      <c r="N839" s="885"/>
      <c r="O839" s="885"/>
      <c r="P839" s="885"/>
      <c r="Q839" s="885"/>
      <c r="R839" s="885"/>
      <c r="S839" s="885"/>
      <c r="T839" s="885"/>
      <c r="U839" s="885"/>
      <c r="V839" s="885"/>
      <c r="W839" s="885"/>
      <c r="X839" s="885"/>
      <c r="Y839" s="885"/>
      <c r="Z839" s="885"/>
      <c r="AA839" s="885"/>
      <c r="AB839" s="885"/>
      <c r="AC839" s="885"/>
      <c r="AD839" s="885"/>
      <c r="AE839" s="885"/>
      <c r="AF839" s="885"/>
      <c r="AG839" s="885"/>
      <c r="AH839" s="885"/>
      <c r="AI839" s="885"/>
      <c r="AJ839" s="885"/>
      <c r="AK839" s="886"/>
      <c r="AL839" s="260" t="s">
        <v>265</v>
      </c>
      <c r="AM839" s="261"/>
      <c r="AN839" s="261"/>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45" customHeight="1" x14ac:dyDescent="0.15">
      <c r="A845" s="355">
        <v>1</v>
      </c>
      <c r="B845" s="355">
        <v>1</v>
      </c>
      <c r="C845" s="343" t="s">
        <v>684</v>
      </c>
      <c r="D845" s="328"/>
      <c r="E845" s="328"/>
      <c r="F845" s="328"/>
      <c r="G845" s="328"/>
      <c r="H845" s="328"/>
      <c r="I845" s="328"/>
      <c r="J845" s="329">
        <v>5010001088657</v>
      </c>
      <c r="K845" s="330"/>
      <c r="L845" s="330"/>
      <c r="M845" s="330"/>
      <c r="N845" s="330"/>
      <c r="O845" s="330"/>
      <c r="P845" s="344" t="s">
        <v>685</v>
      </c>
      <c r="Q845" s="331"/>
      <c r="R845" s="331"/>
      <c r="S845" s="331"/>
      <c r="T845" s="331"/>
      <c r="U845" s="331"/>
      <c r="V845" s="331"/>
      <c r="W845" s="331"/>
      <c r="X845" s="331"/>
      <c r="Y845" s="332">
        <v>12</v>
      </c>
      <c r="Z845" s="333"/>
      <c r="AA845" s="333"/>
      <c r="AB845" s="334"/>
      <c r="AC845" s="335" t="s">
        <v>291</v>
      </c>
      <c r="AD845" s="336"/>
      <c r="AE845" s="336"/>
      <c r="AF845" s="336"/>
      <c r="AG845" s="336"/>
      <c r="AH845" s="351">
        <v>1</v>
      </c>
      <c r="AI845" s="352"/>
      <c r="AJ845" s="352"/>
      <c r="AK845" s="352"/>
      <c r="AL845" s="339">
        <v>85</v>
      </c>
      <c r="AM845" s="340"/>
      <c r="AN845" s="340"/>
      <c r="AO845" s="341"/>
      <c r="AP845" s="342" t="s">
        <v>664</v>
      </c>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7"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90">
    <cfRule type="expression" dxfId="2091" priority="13875">
      <formula>IF(RIGHT(TEXT(Y790,"0.#"),1)=".",FALSE,TRUE)</formula>
    </cfRule>
    <cfRule type="expression" dxfId="2090" priority="13876">
      <formula>IF(RIGHT(TEXT(Y790,"0.#"),1)=".",TRUE,FALSE)</formula>
    </cfRule>
  </conditionalFormatting>
  <conditionalFormatting sqref="Y799">
    <cfRule type="expression" dxfId="2089" priority="13871">
      <formula>IF(RIGHT(TEXT(Y799,"0.#"),1)=".",FALSE,TRUE)</formula>
    </cfRule>
    <cfRule type="expression" dxfId="2088" priority="13872">
      <formula>IF(RIGHT(TEXT(Y799,"0.#"),1)=".",TRUE,FALSE)</formula>
    </cfRule>
  </conditionalFormatting>
  <conditionalFormatting sqref="Y830:Y837 Y828 Y817:Y824 Y815 Y804:Y811 Y802">
    <cfRule type="expression" dxfId="2087" priority="13653">
      <formula>IF(RIGHT(TEXT(Y802,"0.#"),1)=".",FALSE,TRUE)</formula>
    </cfRule>
    <cfRule type="expression" dxfId="2086" priority="13654">
      <formula>IF(RIGHT(TEXT(Y802,"0.#"),1)=".",TRUE,FALSE)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91:Y798 Y789">
    <cfRule type="expression" dxfId="2079" priority="13677">
      <formula>IF(RIGHT(TEXT(Y789,"0.#"),1)=".",FALSE,TRUE)</formula>
    </cfRule>
    <cfRule type="expression" dxfId="2078" priority="13678">
      <formula>IF(RIGHT(TEXT(Y789,"0.#"),1)=".",TRUE,FALSE)</formula>
    </cfRule>
  </conditionalFormatting>
  <conditionalFormatting sqref="AU790">
    <cfRule type="expression" dxfId="2077" priority="13675">
      <formula>IF(RIGHT(TEXT(AU790,"0.#"),1)=".",FALSE,TRUE)</formula>
    </cfRule>
    <cfRule type="expression" dxfId="2076" priority="13676">
      <formula>IF(RIGHT(TEXT(AU790,"0.#"),1)=".",TRUE,FALSE)</formula>
    </cfRule>
  </conditionalFormatting>
  <conditionalFormatting sqref="AU799">
    <cfRule type="expression" dxfId="2075" priority="13673">
      <formula>IF(RIGHT(TEXT(AU799,"0.#"),1)=".",FALSE,TRUE)</formula>
    </cfRule>
    <cfRule type="expression" dxfId="2074" priority="13674">
      <formula>IF(RIGHT(TEXT(AU799,"0.#"),1)=".",TRUE,FALSE)</formula>
    </cfRule>
  </conditionalFormatting>
  <conditionalFormatting sqref="AU791:AU798 AU789">
    <cfRule type="expression" dxfId="2073" priority="13671">
      <formula>IF(RIGHT(TEXT(AU789,"0.#"),1)=".",FALSE,TRUE)</formula>
    </cfRule>
    <cfRule type="expression" dxfId="2072" priority="13672">
      <formula>IF(RIGHT(TEXT(AU789,"0.#"),1)=".",TRUE,FALSE)</formula>
    </cfRule>
  </conditionalFormatting>
  <conditionalFormatting sqref="Y829 Y816 Y803">
    <cfRule type="expression" dxfId="2071" priority="13657">
      <formula>IF(RIGHT(TEXT(Y803,"0.#"),1)=".",FALSE,TRUE)</formula>
    </cfRule>
    <cfRule type="expression" dxfId="2070" priority="13658">
      <formula>IF(RIGHT(TEXT(Y803,"0.#"),1)=".",TRUE,FALSE)</formula>
    </cfRule>
  </conditionalFormatting>
  <conditionalFormatting sqref="Y838 Y825 Y812">
    <cfRule type="expression" dxfId="2069" priority="13655">
      <formula>IF(RIGHT(TEXT(Y812,"0.#"),1)=".",FALSE,TRUE)</formula>
    </cfRule>
    <cfRule type="expression" dxfId="2068" priority="13656">
      <formula>IF(RIGHT(TEXT(Y812,"0.#"),1)=".",TRUE,FALSE)</formula>
    </cfRule>
  </conditionalFormatting>
  <conditionalFormatting sqref="AU829 AU816 AU803">
    <cfRule type="expression" dxfId="2067" priority="13651">
      <formula>IF(RIGHT(TEXT(AU803,"0.#"),1)=".",FALSE,TRUE)</formula>
    </cfRule>
    <cfRule type="expression" dxfId="2066" priority="13652">
      <formula>IF(RIGHT(TEXT(AU803,"0.#"),1)=".",TRUE,FALSE)</formula>
    </cfRule>
  </conditionalFormatting>
  <conditionalFormatting sqref="AU838 AU825 AU812">
    <cfRule type="expression" dxfId="2065" priority="13649">
      <formula>IF(RIGHT(TEXT(AU812,"0.#"),1)=".",FALSE,TRUE)</formula>
    </cfRule>
    <cfRule type="expression" dxfId="2064" priority="13650">
      <formula>IF(RIGHT(TEXT(AU812,"0.#"),1)=".",TRUE,FALSE)</formula>
    </cfRule>
  </conditionalFormatting>
  <conditionalFormatting sqref="AU830:AU837 AU828 AU817:AU824 AU815 AU804:AU811 AU802">
    <cfRule type="expression" dxfId="2063" priority="13647">
      <formula>IF(RIGHT(TEXT(AU802,"0.#"),1)=".",FALSE,TRUE)</formula>
    </cfRule>
    <cfRule type="expression" dxfId="2062" priority="13648">
      <formula>IF(RIGHT(TEXT(AU802,"0.#"),1)=".",TRUE,FALSE)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7:AO874">
    <cfRule type="expression" dxfId="1797" priority="6625">
      <formula>IF(AND(AL847&gt;=0, RIGHT(TEXT(AL847,"0.#"),1)&lt;&gt;"."),TRUE,FALSE)</formula>
    </cfRule>
    <cfRule type="expression" dxfId="1796" priority="6626">
      <formula>IF(AND(AL847&gt;=0, RIGHT(TEXT(AL847,"0.#"),1)="."),TRUE,FALSE)</formula>
    </cfRule>
    <cfRule type="expression" dxfId="1795" priority="6627">
      <formula>IF(AND(AL847&lt;0, RIGHT(TEXT(AL847,"0.#"),1)&lt;&gt;"."),TRUE,FALSE)</formula>
    </cfRule>
    <cfRule type="expression" dxfId="1794" priority="6628">
      <formula>IF(AND(AL847&lt;0, RIGHT(TEXT(AL847,"0.#"),1)="."),TRUE,FALSE)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7:Y874">
    <cfRule type="expression" dxfId="1723" priority="2953">
      <formula>IF(RIGHT(TEXT(Y847,"0.#"),1)=".",FALSE,TRUE)</formula>
    </cfRule>
    <cfRule type="expression" dxfId="1722" priority="2954">
      <formula>IF(RIGHT(TEXT(Y847,"0.#"),1)=".",TRUE,FALSE)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10:AO1139">
    <cfRule type="expression" dxfId="1693" priority="2859">
      <formula>IF(AND(AL1110&gt;=0, RIGHT(TEXT(AL1110,"0.#"),1)&lt;&gt;"."),TRUE,FALSE)</formula>
    </cfRule>
    <cfRule type="expression" dxfId="1692" priority="2860">
      <formula>IF(AND(AL1110&gt;=0, RIGHT(TEXT(AL1110,"0.#"),1)="."),TRUE,FALSE)</formula>
    </cfRule>
    <cfRule type="expression" dxfId="1691" priority="2861">
      <formula>IF(AND(AL1110&lt;0, RIGHT(TEXT(AL1110,"0.#"),1)&lt;&gt;"."),TRUE,FALSE)</formula>
    </cfRule>
    <cfRule type="expression" dxfId="1690" priority="2862">
      <formula>IF(AND(AL1110&lt;0, RIGHT(TEXT(AL1110,"0.#"),1)="."),TRUE,FALSE)</formula>
    </cfRule>
  </conditionalFormatting>
  <conditionalFormatting sqref="Y1110:Y1139">
    <cfRule type="expression" dxfId="1689" priority="2857">
      <formula>IF(RIGHT(TEXT(Y1110,"0.#"),1)=".",FALSE,TRUE)</formula>
    </cfRule>
    <cfRule type="expression" dxfId="1688" priority="2858">
      <formula>IF(RIGHT(TEXT(Y1110,"0.#"),1)=".",TRUE,FALSE)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45:AO846">
    <cfRule type="expression" dxfId="1679" priority="2811">
      <formula>IF(AND(AL845&gt;=0, RIGHT(TEXT(AL845,"0.#"),1)&lt;&gt;"."),TRUE,FALSE)</formula>
    </cfRule>
    <cfRule type="expression" dxfId="1678" priority="2812">
      <formula>IF(AND(AL845&gt;=0, RIGHT(TEXT(AL845,"0.#"),1)="."),TRUE,FALSE)</formula>
    </cfRule>
    <cfRule type="expression" dxfId="1677" priority="2813">
      <formula>IF(AND(AL845&lt;0, RIGHT(TEXT(AL845,"0.#"),1)&lt;&gt;"."),TRUE,FALSE)</formula>
    </cfRule>
    <cfRule type="expression" dxfId="1676" priority="2814">
      <formula>IF(AND(AL845&lt;0, RIGHT(TEXT(AL845,"0.#"),1)="."),TRUE,FALSE)</formula>
    </cfRule>
  </conditionalFormatting>
  <conditionalFormatting sqref="Y845:Y846">
    <cfRule type="expression" dxfId="1675" priority="2809">
      <formula>IF(RIGHT(TEXT(Y845,"0.#"),1)=".",FALSE,TRUE)</formula>
    </cfRule>
    <cfRule type="expression" dxfId="1674" priority="2810">
      <formula>IF(RIGHT(TEXT(Y845,"0.#"),1)=".",TRUE,FALSE)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80:Y907">
    <cfRule type="expression" dxfId="1357" priority="2069">
      <formula>IF(RIGHT(TEXT(Y880,"0.#"),1)=".",FALSE,TRUE)</formula>
    </cfRule>
    <cfRule type="expression" dxfId="1356" priority="2070">
      <formula>IF(RIGHT(TEXT(Y880,"0.#"),1)=".",TRUE,FALSE)</formula>
    </cfRule>
  </conditionalFormatting>
  <conditionalFormatting sqref="Y878:Y879">
    <cfRule type="expression" dxfId="1355" priority="2063">
      <formula>IF(RIGHT(TEXT(Y878,"0.#"),1)=".",FALSE,TRUE)</formula>
    </cfRule>
    <cfRule type="expression" dxfId="1354" priority="2064">
      <formula>IF(RIGHT(TEXT(Y878,"0.#"),1)=".",TRUE,FALSE)</formula>
    </cfRule>
  </conditionalFormatting>
  <conditionalFormatting sqref="Y913:Y940">
    <cfRule type="expression" dxfId="1353" priority="2057">
      <formula>IF(RIGHT(TEXT(Y913,"0.#"),1)=".",FALSE,TRUE)</formula>
    </cfRule>
    <cfRule type="expression" dxfId="1352" priority="2058">
      <formula>IF(RIGHT(TEXT(Y913,"0.#"),1)=".",TRUE,FALSE)</formula>
    </cfRule>
  </conditionalFormatting>
  <conditionalFormatting sqref="Y911:Y912">
    <cfRule type="expression" dxfId="1351" priority="2051">
      <formula>IF(RIGHT(TEXT(Y911,"0.#"),1)=".",FALSE,TRUE)</formula>
    </cfRule>
    <cfRule type="expression" dxfId="1350" priority="2052">
      <formula>IF(RIGHT(TEXT(Y911,"0.#"),1)=".",TRUE,FALSE)</formula>
    </cfRule>
  </conditionalFormatting>
  <conditionalFormatting sqref="Y946:Y973">
    <cfRule type="expression" dxfId="1349" priority="2045">
      <formula>IF(RIGHT(TEXT(Y946,"0.#"),1)=".",FALSE,TRUE)</formula>
    </cfRule>
    <cfRule type="expression" dxfId="1348" priority="2046">
      <formula>IF(RIGHT(TEXT(Y946,"0.#"),1)=".",TRUE,FALSE)</formula>
    </cfRule>
  </conditionalFormatting>
  <conditionalFormatting sqref="Y944:Y945">
    <cfRule type="expression" dxfId="1347" priority="2039">
      <formula>IF(RIGHT(TEXT(Y944,"0.#"),1)=".",FALSE,TRUE)</formula>
    </cfRule>
    <cfRule type="expression" dxfId="1346" priority="2040">
      <formula>IF(RIGHT(TEXT(Y944,"0.#"),1)=".",TRUE,FALSE)</formula>
    </cfRule>
  </conditionalFormatting>
  <conditionalFormatting sqref="Y979:Y1006">
    <cfRule type="expression" dxfId="1345" priority="2033">
      <formula>IF(RIGHT(TEXT(Y979,"0.#"),1)=".",FALSE,TRUE)</formula>
    </cfRule>
    <cfRule type="expression" dxfId="1344" priority="2034">
      <formula>IF(RIGHT(TEXT(Y979,"0.#"),1)=".",TRUE,FALSE)</formula>
    </cfRule>
  </conditionalFormatting>
  <conditionalFormatting sqref="Y977:Y978">
    <cfRule type="expression" dxfId="1343" priority="2027">
      <formula>IF(RIGHT(TEXT(Y977,"0.#"),1)=".",FALSE,TRUE)</formula>
    </cfRule>
    <cfRule type="expression" dxfId="1342" priority="2028">
      <formula>IF(RIGHT(TEXT(Y977,"0.#"),1)=".",TRUE,FALSE)</formula>
    </cfRule>
  </conditionalFormatting>
  <conditionalFormatting sqref="Y1012:Y1039">
    <cfRule type="expression" dxfId="1341" priority="2021">
      <formula>IF(RIGHT(TEXT(Y1012,"0.#"),1)=".",FALSE,TRUE)</formula>
    </cfRule>
    <cfRule type="expression" dxfId="1340" priority="2022">
      <formula>IF(RIGHT(TEXT(Y1012,"0.#"),1)=".",TRUE,FALSE)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80:AO907">
    <cfRule type="expression" dxfId="1259" priority="2071">
      <formula>IF(AND(AL880&gt;=0, RIGHT(TEXT(AL880,"0.#"),1)&lt;&gt;"."),TRUE,FALSE)</formula>
    </cfRule>
    <cfRule type="expression" dxfId="1258" priority="2072">
      <formula>IF(AND(AL880&gt;=0, RIGHT(TEXT(AL880,"0.#"),1)="."),TRUE,FALSE)</formula>
    </cfRule>
    <cfRule type="expression" dxfId="1257" priority="2073">
      <formula>IF(AND(AL880&lt;0, RIGHT(TEXT(AL880,"0.#"),1)&lt;&gt;"."),TRUE,FALSE)</formula>
    </cfRule>
    <cfRule type="expression" dxfId="1256" priority="2074">
      <formula>IF(AND(AL880&lt;0, RIGHT(TEXT(AL880,"0.#"),1)="."),TRUE,FALSE)</formula>
    </cfRule>
  </conditionalFormatting>
  <conditionalFormatting sqref="AL878:AO879">
    <cfRule type="expression" dxfId="1255" priority="2065">
      <formula>IF(AND(AL878&gt;=0, RIGHT(TEXT(AL878,"0.#"),1)&lt;&gt;"."),TRUE,FALSE)</formula>
    </cfRule>
    <cfRule type="expression" dxfId="1254" priority="2066">
      <formula>IF(AND(AL878&gt;=0, RIGHT(TEXT(AL878,"0.#"),1)="."),TRUE,FALSE)</formula>
    </cfRule>
    <cfRule type="expression" dxfId="1253" priority="2067">
      <formula>IF(AND(AL878&lt;0, RIGHT(TEXT(AL878,"0.#"),1)&lt;&gt;"."),TRUE,FALSE)</formula>
    </cfRule>
    <cfRule type="expression" dxfId="1252" priority="2068">
      <formula>IF(AND(AL878&lt;0, RIGHT(TEXT(AL878,"0.#"),1)="."),TRUE,FALSE)</formula>
    </cfRule>
  </conditionalFormatting>
  <conditionalFormatting sqref="AL913:AO940">
    <cfRule type="expression" dxfId="1251" priority="2059">
      <formula>IF(AND(AL913&gt;=0, RIGHT(TEXT(AL913,"0.#"),1)&lt;&gt;"."),TRUE,FALSE)</formula>
    </cfRule>
    <cfRule type="expression" dxfId="1250" priority="2060">
      <formula>IF(AND(AL913&gt;=0, RIGHT(TEXT(AL913,"0.#"),1)="."),TRUE,FALSE)</formula>
    </cfRule>
    <cfRule type="expression" dxfId="1249" priority="2061">
      <formula>IF(AND(AL913&lt;0, RIGHT(TEXT(AL913,"0.#"),1)&lt;&gt;"."),TRUE,FALSE)</formula>
    </cfRule>
    <cfRule type="expression" dxfId="1248" priority="2062">
      <formula>IF(AND(AL913&lt;0, RIGHT(TEXT(AL913,"0.#"),1)="."),TRUE,FALSE)</formula>
    </cfRule>
  </conditionalFormatting>
  <conditionalFormatting sqref="AL911:AO912">
    <cfRule type="expression" dxfId="1247" priority="2053">
      <formula>IF(AND(AL911&gt;=0, RIGHT(TEXT(AL911,"0.#"),1)&lt;&gt;"."),TRUE,FALSE)</formula>
    </cfRule>
    <cfRule type="expression" dxfId="1246" priority="2054">
      <formula>IF(AND(AL911&gt;=0, RIGHT(TEXT(AL911,"0.#"),1)="."),TRUE,FALSE)</formula>
    </cfRule>
    <cfRule type="expression" dxfId="1245" priority="2055">
      <formula>IF(AND(AL911&lt;0, RIGHT(TEXT(AL911,"0.#"),1)&lt;&gt;"."),TRUE,FALSE)</formula>
    </cfRule>
    <cfRule type="expression" dxfId="1244" priority="2056">
      <formula>IF(AND(AL911&lt;0, RIGHT(TEXT(AL911,"0.#"),1)="."),TRUE,FALSE)</formula>
    </cfRule>
  </conditionalFormatting>
  <conditionalFormatting sqref="AL946:AO973">
    <cfRule type="expression" dxfId="1243" priority="2047">
      <formula>IF(AND(AL946&gt;=0, RIGHT(TEXT(AL946,"0.#"),1)&lt;&gt;"."),TRUE,FALSE)</formula>
    </cfRule>
    <cfRule type="expression" dxfId="1242" priority="2048">
      <formula>IF(AND(AL946&gt;=0, RIGHT(TEXT(AL946,"0.#"),1)="."),TRUE,FALSE)</formula>
    </cfRule>
    <cfRule type="expression" dxfId="1241" priority="2049">
      <formula>IF(AND(AL946&lt;0, RIGHT(TEXT(AL946,"0.#"),1)&lt;&gt;"."),TRUE,FALSE)</formula>
    </cfRule>
    <cfRule type="expression" dxfId="1240" priority="2050">
      <formula>IF(AND(AL946&lt;0, RIGHT(TEXT(AL946,"0.#"),1)="."),TRUE,FALSE)</formula>
    </cfRule>
  </conditionalFormatting>
  <conditionalFormatting sqref="AL944:AO945">
    <cfRule type="expression" dxfId="1239" priority="2041">
      <formula>IF(AND(AL944&gt;=0, RIGHT(TEXT(AL944,"0.#"),1)&lt;&gt;"."),TRUE,FALSE)</formula>
    </cfRule>
    <cfRule type="expression" dxfId="1238" priority="2042">
      <formula>IF(AND(AL944&gt;=0, RIGHT(TEXT(AL944,"0.#"),1)="."),TRUE,FALSE)</formula>
    </cfRule>
    <cfRule type="expression" dxfId="1237" priority="2043">
      <formula>IF(AND(AL944&lt;0, RIGHT(TEXT(AL944,"0.#"),1)&lt;&gt;"."),TRUE,FALSE)</formula>
    </cfRule>
    <cfRule type="expression" dxfId="1236" priority="2044">
      <formula>IF(AND(AL944&lt;0, RIGHT(TEXT(AL944,"0.#"),1)="."),TRUE,FALSE)</formula>
    </cfRule>
  </conditionalFormatting>
  <conditionalFormatting sqref="AL979:AO1006">
    <cfRule type="expression" dxfId="1235" priority="2035">
      <formula>IF(AND(AL979&gt;=0, RIGHT(TEXT(AL979,"0.#"),1)&lt;&gt;"."),TRUE,FALSE)</formula>
    </cfRule>
    <cfRule type="expression" dxfId="1234" priority="2036">
      <formula>IF(AND(AL979&gt;=0, RIGHT(TEXT(AL979,"0.#"),1)="."),TRUE,FALSE)</formula>
    </cfRule>
    <cfRule type="expression" dxfId="1233" priority="2037">
      <formula>IF(AND(AL979&lt;0, RIGHT(TEXT(AL979,"0.#"),1)&lt;&gt;"."),TRUE,FALSE)</formula>
    </cfRule>
    <cfRule type="expression" dxfId="1232" priority="2038">
      <formula>IF(AND(AL979&lt;0, RIGHT(TEXT(AL979,"0.#"),1)="."),TRUE,FALSE)</formula>
    </cfRule>
  </conditionalFormatting>
  <conditionalFormatting sqref="AL977:AO978">
    <cfRule type="expression" dxfId="1231" priority="2029">
      <formula>IF(AND(AL977&gt;=0, RIGHT(TEXT(AL977,"0.#"),1)&lt;&gt;"."),TRUE,FALSE)</formula>
    </cfRule>
    <cfRule type="expression" dxfId="1230" priority="2030">
      <formula>IF(AND(AL977&gt;=0, RIGHT(TEXT(AL977,"0.#"),1)="."),TRUE,FALSE)</formula>
    </cfRule>
    <cfRule type="expression" dxfId="1229" priority="2031">
      <formula>IF(AND(AL977&lt;0, RIGHT(TEXT(AL977,"0.#"),1)&lt;&gt;"."),TRUE,FALSE)</formula>
    </cfRule>
    <cfRule type="expression" dxfId="1228" priority="2032">
      <formula>IF(AND(AL977&lt;0, RIGHT(TEXT(AL977,"0.#"),1)="."),TRUE,FALSE)</formula>
    </cfRule>
  </conditionalFormatting>
  <conditionalFormatting sqref="AL1012:AO1039">
    <cfRule type="expression" dxfId="1227" priority="2023">
      <formula>IF(AND(AL1012&gt;=0, RIGHT(TEXT(AL1012,"0.#"),1)&lt;&gt;"."),TRUE,FALSE)</formula>
    </cfRule>
    <cfRule type="expression" dxfId="1226" priority="2024">
      <formula>IF(AND(AL1012&gt;=0, RIGHT(TEXT(AL1012,"0.#"),1)="."),TRUE,FALSE)</formula>
    </cfRule>
    <cfRule type="expression" dxfId="1225" priority="2025">
      <formula>IF(AND(AL1012&lt;0, RIGHT(TEXT(AL1012,"0.#"),1)&lt;&gt;"."),TRUE,FALSE)</formula>
    </cfRule>
    <cfRule type="expression" dxfId="1224" priority="2026">
      <formula>IF(AND(AL1012&lt;0, RIGHT(TEXT(AL1012,"0.#"),1)="."),TRUE,FALSE)</formula>
    </cfRule>
  </conditionalFormatting>
  <conditionalFormatting sqref="AL1010:AO1011">
    <cfRule type="expression" dxfId="1223" priority="2017">
      <formula>IF(AND(AL1010&gt;=0, RIGHT(TEXT(AL1010,"0.#"),1)&lt;&gt;"."),TRUE,FALSE)</formula>
    </cfRule>
    <cfRule type="expression" dxfId="1222" priority="2018">
      <formula>IF(AND(AL1010&gt;=0, RIGHT(TEXT(AL1010,"0.#"),1)="."),TRUE,FALSE)</formula>
    </cfRule>
    <cfRule type="expression" dxfId="1221" priority="2019">
      <formula>IF(AND(AL1010&lt;0, RIGHT(TEXT(AL1010,"0.#"),1)&lt;&gt;"."),TRUE,FALSE)</formula>
    </cfRule>
    <cfRule type="expression" dxfId="1220" priority="2020">
      <formula>IF(AND(AL1010&lt;0, RIGHT(TEXT(AL1010,"0.#"),1)="."),TRUE,FALSE)</formula>
    </cfRule>
  </conditionalFormatting>
  <conditionalFormatting sqref="Y1010:Y1011">
    <cfRule type="expression" dxfId="1219" priority="2015">
      <formula>IF(RIGHT(TEXT(Y1010,"0.#"),1)=".",FALSE,TRUE)</formula>
    </cfRule>
    <cfRule type="expression" dxfId="1218" priority="2016">
      <formula>IF(RIGHT(TEXT(Y1010,"0.#"),1)=".",TRUE,FALSE)</formula>
    </cfRule>
  </conditionalFormatting>
  <conditionalFormatting sqref="AL1045:AO1072">
    <cfRule type="expression" dxfId="1217" priority="2011">
      <formula>IF(AND(AL1045&gt;=0, RIGHT(TEXT(AL1045,"0.#"),1)&lt;&gt;"."),TRUE,FALSE)</formula>
    </cfRule>
    <cfRule type="expression" dxfId="1216" priority="2012">
      <formula>IF(AND(AL1045&gt;=0, RIGHT(TEXT(AL1045,"0.#"),1)="."),TRUE,FALSE)</formula>
    </cfRule>
    <cfRule type="expression" dxfId="1215" priority="2013">
      <formula>IF(AND(AL1045&lt;0, RIGHT(TEXT(AL1045,"0.#"),1)&lt;&gt;"."),TRUE,FALSE)</formula>
    </cfRule>
    <cfRule type="expression" dxfId="1214" priority="2014">
      <formula>IF(AND(AL1045&lt;0, RIGHT(TEXT(AL1045,"0.#"),1)="."),TRUE,FALSE)</formula>
    </cfRule>
  </conditionalFormatting>
  <conditionalFormatting sqref="Y1045:Y1072">
    <cfRule type="expression" dxfId="1213" priority="2009">
      <formula>IF(RIGHT(TEXT(Y1045,"0.#"),1)=".",FALSE,TRUE)</formula>
    </cfRule>
    <cfRule type="expression" dxfId="1212" priority="2010">
      <formula>IF(RIGHT(TEXT(Y1045,"0.#"),1)=".",TRUE,FALSE)</formula>
    </cfRule>
  </conditionalFormatting>
  <conditionalFormatting sqref="AL1043:AO1044">
    <cfRule type="expression" dxfId="1211" priority="2005">
      <formula>IF(AND(AL1043&gt;=0, RIGHT(TEXT(AL1043,"0.#"),1)&lt;&gt;"."),TRUE,FALSE)</formula>
    </cfRule>
    <cfRule type="expression" dxfId="1210" priority="2006">
      <formula>IF(AND(AL1043&gt;=0, RIGHT(TEXT(AL1043,"0.#"),1)="."),TRUE,FALSE)</formula>
    </cfRule>
    <cfRule type="expression" dxfId="1209" priority="2007">
      <formula>IF(AND(AL1043&lt;0, RIGHT(TEXT(AL1043,"0.#"),1)&lt;&gt;"."),TRUE,FALSE)</formula>
    </cfRule>
    <cfRule type="expression" dxfId="1208" priority="2008">
      <formula>IF(AND(AL1043&lt;0, RIGHT(TEXT(AL1043,"0.#"),1)="."),TRUE,FALSE)</formula>
    </cfRule>
  </conditionalFormatting>
  <conditionalFormatting sqref="Y1043:Y1044">
    <cfRule type="expression" dxfId="1207" priority="2003">
      <formula>IF(RIGHT(TEXT(Y1043,"0.#"),1)=".",FALSE,TRUE)</formula>
    </cfRule>
    <cfRule type="expression" dxfId="1206" priority="2004">
      <formula>IF(RIGHT(TEXT(Y1043,"0.#"),1)=".",TRUE,FALSE)</formula>
    </cfRule>
  </conditionalFormatting>
  <conditionalFormatting sqref="AL1078:AO1105">
    <cfRule type="expression" dxfId="1205" priority="1999">
      <formula>IF(AND(AL1078&gt;=0, RIGHT(TEXT(AL1078,"0.#"),1)&lt;&gt;"."),TRUE,FALSE)</formula>
    </cfRule>
    <cfRule type="expression" dxfId="1204" priority="2000">
      <formula>IF(AND(AL1078&gt;=0, RIGHT(TEXT(AL1078,"0.#"),1)="."),TRUE,FALSE)</formula>
    </cfRule>
    <cfRule type="expression" dxfId="1203" priority="2001">
      <formula>IF(AND(AL1078&lt;0, RIGHT(TEXT(AL1078,"0.#"),1)&lt;&gt;"."),TRUE,FALSE)</formula>
    </cfRule>
    <cfRule type="expression" dxfId="1202" priority="2002">
      <formula>IF(AND(AL1078&lt;0, RIGHT(TEXT(AL1078,"0.#"),1)="."),TRUE,FALSE)</formula>
    </cfRule>
  </conditionalFormatting>
  <conditionalFormatting sqref="Y1078:Y1105">
    <cfRule type="expression" dxfId="1201" priority="1997">
      <formula>IF(RIGHT(TEXT(Y1078,"0.#"),1)=".",FALSE,TRUE)</formula>
    </cfRule>
    <cfRule type="expression" dxfId="1200" priority="1998">
      <formula>IF(RIGHT(TEXT(Y1078,"0.#"),1)=".",TRUE,FALSE)</formula>
    </cfRule>
  </conditionalFormatting>
  <conditionalFormatting sqref="AL1076:AO1077">
    <cfRule type="expression" dxfId="1199" priority="1993">
      <formula>IF(AND(AL1076&gt;=0, RIGHT(TEXT(AL1076,"0.#"),1)&lt;&gt;"."),TRUE,FALSE)</formula>
    </cfRule>
    <cfRule type="expression" dxfId="1198" priority="1994">
      <formula>IF(AND(AL1076&gt;=0, RIGHT(TEXT(AL1076,"0.#"),1)="."),TRUE,FALSE)</formula>
    </cfRule>
    <cfRule type="expression" dxfId="1197" priority="1995">
      <formula>IF(AND(AL1076&lt;0, RIGHT(TEXT(AL1076,"0.#"),1)&lt;&gt;"."),TRUE,FALSE)</formula>
    </cfRule>
    <cfRule type="expression" dxfId="1196" priority="1996">
      <formula>IF(AND(AL1076&lt;0, RIGHT(TEXT(AL1076,"0.#"),1)="."),TRUE,FALSE)</formula>
    </cfRule>
  </conditionalFormatting>
  <conditionalFormatting sqref="Y1076:Y1077">
    <cfRule type="expression" dxfId="1195" priority="1991">
      <formula>IF(RIGHT(TEXT(Y1076,"0.#"),1)=".",FALSE,TRUE)</formula>
    </cfRule>
    <cfRule type="expression" dxfId="1194" priority="1992">
      <formula>IF(RIGHT(TEXT(Y1076,"0.#"),1)=".",TRUE,FALSE)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5" fitToHeight="0" orientation="portrait" cellComments="asDisplayed" r:id="rId1"/>
  <headerFooter differentFirst="1" alignWithMargins="0"/>
  <rowBreaks count="4" manualBreakCount="4">
    <brk id="69" max="49" man="1"/>
    <brk id="699" max="49" man="1"/>
    <brk id="727" max="49" man="1"/>
    <brk id="747"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25" customWidth="1"/>
    <col min="7" max="7" width="10.125" style="16" customWidth="1"/>
    <col min="8" max="8" width="17" style="13" hidden="1" customWidth="1"/>
    <col min="9" max="9" width="4" style="13" hidden="1" customWidth="1"/>
    <col min="10" max="10" width="4" style="13" customWidth="1"/>
    <col min="11" max="11" width="15.25" customWidth="1"/>
    <col min="12" max="12" width="8.75"/>
    <col min="13" max="13" width="12" style="13" hidden="1" customWidth="1"/>
    <col min="14" max="14" width="4" style="13" hidden="1" customWidth="1"/>
    <col min="15" max="15" width="3.75" customWidth="1"/>
    <col min="16" max="16" width="8.25" customWidth="1"/>
    <col min="17" max="17" width="8.75" style="16" customWidth="1"/>
    <col min="18" max="18" width="9.25" style="13" hidden="1" customWidth="1"/>
    <col min="19" max="19" width="4" style="13" hidden="1" customWidth="1"/>
    <col min="20" max="20" width="8.75"/>
    <col min="21" max="21" width="9" style="28"/>
    <col min="22" max="22" width="3.25" style="28" customWidth="1"/>
    <col min="23" max="23" width="12.25" style="28" bestFit="1" customWidth="1"/>
    <col min="24" max="24" width="3.75" style="28" customWidth="1"/>
    <col min="25" max="25" width="12.25" style="33" bestFit="1" customWidth="1"/>
    <col min="26" max="26" width="12.125" style="28" customWidth="1"/>
    <col min="27" max="27" width="11.2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75" style="28" customWidth="1"/>
    <col min="34" max="34" width="9" style="28"/>
    <col min="35" max="35" width="14.7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463</v>
      </c>
      <c r="AA1" s="29" t="s">
        <v>81</v>
      </c>
      <c r="AB1" s="29" t="s">
        <v>464</v>
      </c>
      <c r="AC1" s="29" t="s">
        <v>33</v>
      </c>
      <c r="AD1" s="28"/>
      <c r="AE1" s="29" t="s">
        <v>45</v>
      </c>
      <c r="AF1" s="30"/>
      <c r="AG1" s="42" t="s">
        <v>197</v>
      </c>
      <c r="AI1" s="42" t="s">
        <v>206</v>
      </c>
      <c r="AK1" s="42" t="s">
        <v>211</v>
      </c>
      <c r="AM1" s="68"/>
      <c r="AN1" s="68"/>
      <c r="AP1" s="28" t="s">
        <v>276</v>
      </c>
    </row>
    <row r="2" spans="1:42" ht="13.7" customHeight="1" x14ac:dyDescent="0.15">
      <c r="A2" s="14" t="s">
        <v>84</v>
      </c>
      <c r="B2" s="15"/>
      <c r="C2" s="13" t="str">
        <f>IF(B2="","",A2)</f>
        <v/>
      </c>
      <c r="D2" s="13" t="str">
        <f>IF(C2="","",IF(D1&lt;&gt;"",CONCATENATE(D1,"、",C2),C2))</f>
        <v/>
      </c>
      <c r="F2" s="12" t="s">
        <v>71</v>
      </c>
      <c r="G2" s="17" t="s">
        <v>662</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328</v>
      </c>
      <c r="AB2" s="79" t="s">
        <v>558</v>
      </c>
      <c r="AC2" s="80" t="s">
        <v>134</v>
      </c>
      <c r="AD2" s="28"/>
      <c r="AE2" s="34" t="s">
        <v>170</v>
      </c>
      <c r="AF2" s="30"/>
      <c r="AG2" s="44" t="s">
        <v>290</v>
      </c>
      <c r="AI2" s="42" t="s">
        <v>323</v>
      </c>
      <c r="AK2" s="42" t="s">
        <v>212</v>
      </c>
      <c r="AM2" s="68"/>
      <c r="AN2" s="68"/>
      <c r="AP2" s="44" t="s">
        <v>290</v>
      </c>
    </row>
    <row r="3" spans="1:42" ht="13.7"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662</v>
      </c>
      <c r="R3" s="13" t="str">
        <f t="shared" ref="R3:R8" si="3">IF(Q3="","",P3)</f>
        <v>委託・請負</v>
      </c>
      <c r="S3" s="13" t="str">
        <f t="shared" ref="S3:S8" si="4">IF(R3="",S2,IF(S2&lt;&gt;"",CONCATENATE(S2,"、",R3),R3))</f>
        <v>委託・請負</v>
      </c>
      <c r="T3" s="13"/>
      <c r="U3" s="32" t="s">
        <v>590</v>
      </c>
      <c r="W3" s="32" t="s">
        <v>149</v>
      </c>
      <c r="Y3" s="32" t="s">
        <v>68</v>
      </c>
      <c r="Z3" s="32" t="s">
        <v>465</v>
      </c>
      <c r="AA3" s="79" t="s">
        <v>428</v>
      </c>
      <c r="AB3" s="79" t="s">
        <v>559</v>
      </c>
      <c r="AC3" s="80" t="s">
        <v>135</v>
      </c>
      <c r="AD3" s="28"/>
      <c r="AE3" s="34" t="s">
        <v>171</v>
      </c>
      <c r="AF3" s="30"/>
      <c r="AG3" s="44" t="s">
        <v>291</v>
      </c>
      <c r="AI3" s="42" t="s">
        <v>205</v>
      </c>
      <c r="AK3" s="42" t="str">
        <f>CHAR(CODE(AK2)+1)</f>
        <v>B</v>
      </c>
      <c r="AM3" s="68"/>
      <c r="AN3" s="68"/>
      <c r="AP3" s="44" t="s">
        <v>291</v>
      </c>
    </row>
    <row r="4" spans="1:42" ht="13.7"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591</v>
      </c>
      <c r="W4" s="32" t="s">
        <v>150</v>
      </c>
      <c r="Y4" s="32" t="s">
        <v>335</v>
      </c>
      <c r="Z4" s="32" t="s">
        <v>466</v>
      </c>
      <c r="AA4" s="79" t="s">
        <v>429</v>
      </c>
      <c r="AB4" s="79" t="s">
        <v>560</v>
      </c>
      <c r="AC4" s="79" t="s">
        <v>136</v>
      </c>
      <c r="AD4" s="28"/>
      <c r="AE4" s="34" t="s">
        <v>172</v>
      </c>
      <c r="AF4" s="30"/>
      <c r="AG4" s="44" t="s">
        <v>292</v>
      </c>
      <c r="AI4" s="42" t="s">
        <v>207</v>
      </c>
      <c r="AK4" s="42" t="str">
        <f t="shared" ref="AK4:AK49" si="7">CHAR(CODE(AK3)+1)</f>
        <v>C</v>
      </c>
      <c r="AM4" s="68"/>
      <c r="AN4" s="68"/>
      <c r="AP4" s="44" t="s">
        <v>292</v>
      </c>
    </row>
    <row r="5" spans="1:42" ht="13.7"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615</v>
      </c>
      <c r="Y5" s="32" t="s">
        <v>336</v>
      </c>
      <c r="Z5" s="32" t="s">
        <v>467</v>
      </c>
      <c r="AA5" s="79" t="s">
        <v>430</v>
      </c>
      <c r="AB5" s="79" t="s">
        <v>561</v>
      </c>
      <c r="AC5" s="79" t="s">
        <v>173</v>
      </c>
      <c r="AD5" s="31"/>
      <c r="AE5" s="34" t="s">
        <v>302</v>
      </c>
      <c r="AF5" s="30"/>
      <c r="AG5" s="44" t="s">
        <v>293</v>
      </c>
      <c r="AI5" s="42" t="s">
        <v>332</v>
      </c>
      <c r="AK5" s="42" t="str">
        <f t="shared" si="7"/>
        <v>D</v>
      </c>
      <c r="AP5" s="44" t="s">
        <v>293</v>
      </c>
    </row>
    <row r="6" spans="1:42" ht="13.7"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304</v>
      </c>
      <c r="W6" s="32" t="s">
        <v>151</v>
      </c>
      <c r="Y6" s="32" t="s">
        <v>337</v>
      </c>
      <c r="Z6" s="32" t="s">
        <v>468</v>
      </c>
      <c r="AA6" s="79" t="s">
        <v>431</v>
      </c>
      <c r="AB6" s="79" t="s">
        <v>562</v>
      </c>
      <c r="AC6" s="79" t="s">
        <v>137</v>
      </c>
      <c r="AD6" s="31"/>
      <c r="AE6" s="34" t="s">
        <v>300</v>
      </c>
      <c r="AF6" s="30"/>
      <c r="AG6" s="44" t="s">
        <v>294</v>
      </c>
      <c r="AI6" s="42" t="s">
        <v>333</v>
      </c>
      <c r="AK6" s="42" t="str">
        <f>CHAR(CODE(AK5)+1)</f>
        <v>E</v>
      </c>
      <c r="AP6" s="44" t="s">
        <v>294</v>
      </c>
    </row>
    <row r="7" spans="1:42" ht="13.7"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338</v>
      </c>
      <c r="Z7" s="32" t="s">
        <v>469</v>
      </c>
      <c r="AA7" s="79" t="s">
        <v>432</v>
      </c>
      <c r="AB7" s="79" t="s">
        <v>563</v>
      </c>
      <c r="AC7" s="31"/>
      <c r="AD7" s="31"/>
      <c r="AE7" s="32" t="s">
        <v>137</v>
      </c>
      <c r="AF7" s="30"/>
      <c r="AG7" s="44" t="s">
        <v>295</v>
      </c>
      <c r="AH7" s="71"/>
      <c r="AI7" s="44" t="s">
        <v>317</v>
      </c>
      <c r="AK7" s="42" t="str">
        <f>CHAR(CODE(AK6)+1)</f>
        <v>F</v>
      </c>
      <c r="AP7" s="44" t="s">
        <v>295</v>
      </c>
    </row>
    <row r="8" spans="1:42" ht="13.7"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330</v>
      </c>
      <c r="W8" s="32" t="s">
        <v>153</v>
      </c>
      <c r="Y8" s="32" t="s">
        <v>339</v>
      </c>
      <c r="Z8" s="32" t="s">
        <v>470</v>
      </c>
      <c r="AA8" s="79" t="s">
        <v>433</v>
      </c>
      <c r="AB8" s="79" t="s">
        <v>564</v>
      </c>
      <c r="AC8" s="31"/>
      <c r="AD8" s="31"/>
      <c r="AE8" s="31"/>
      <c r="AF8" s="30"/>
      <c r="AG8" s="44" t="s">
        <v>296</v>
      </c>
      <c r="AI8" s="42" t="s">
        <v>318</v>
      </c>
      <c r="AK8" s="42" t="str">
        <f t="shared" si="7"/>
        <v>G</v>
      </c>
      <c r="AP8" s="44" t="s">
        <v>296</v>
      </c>
    </row>
    <row r="9" spans="1:42" ht="13.7"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331</v>
      </c>
      <c r="W9" s="32" t="s">
        <v>154</v>
      </c>
      <c r="Y9" s="32" t="s">
        <v>340</v>
      </c>
      <c r="Z9" s="32" t="s">
        <v>471</v>
      </c>
      <c r="AA9" s="79" t="s">
        <v>434</v>
      </c>
      <c r="AB9" s="79" t="s">
        <v>565</v>
      </c>
      <c r="AC9" s="31"/>
      <c r="AD9" s="31"/>
      <c r="AE9" s="31"/>
      <c r="AF9" s="30"/>
      <c r="AG9" s="44" t="s">
        <v>297</v>
      </c>
      <c r="AI9" s="67"/>
      <c r="AK9" s="42" t="str">
        <f t="shared" si="7"/>
        <v>H</v>
      </c>
      <c r="AP9" s="44" t="s">
        <v>297</v>
      </c>
    </row>
    <row r="10" spans="1:42" ht="13.7"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341</v>
      </c>
      <c r="Z10" s="32" t="s">
        <v>472</v>
      </c>
      <c r="AA10" s="79" t="s">
        <v>435</v>
      </c>
      <c r="AB10" s="79" t="s">
        <v>566</v>
      </c>
      <c r="AC10" s="31"/>
      <c r="AD10" s="31"/>
      <c r="AE10" s="31"/>
      <c r="AF10" s="30"/>
      <c r="AG10" s="44" t="s">
        <v>282</v>
      </c>
      <c r="AK10" s="42" t="str">
        <f t="shared" si="7"/>
        <v>I</v>
      </c>
      <c r="AP10" s="42" t="s">
        <v>277</v>
      </c>
    </row>
    <row r="11" spans="1:42" ht="13.7"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662</v>
      </c>
      <c r="M11" s="13" t="str">
        <f t="shared" si="2"/>
        <v>その他の事項経費</v>
      </c>
      <c r="N11" s="13" t="str">
        <f t="shared" si="6"/>
        <v>その他の事項経費</v>
      </c>
      <c r="O11" s="13"/>
      <c r="P11" s="13"/>
      <c r="Q11" s="19"/>
      <c r="T11" s="13"/>
      <c r="W11" s="32" t="s">
        <v>156</v>
      </c>
      <c r="Y11" s="32" t="s">
        <v>342</v>
      </c>
      <c r="Z11" s="32" t="s">
        <v>473</v>
      </c>
      <c r="AA11" s="79" t="s">
        <v>436</v>
      </c>
      <c r="AB11" s="79" t="s">
        <v>567</v>
      </c>
      <c r="AC11" s="31"/>
      <c r="AD11" s="31"/>
      <c r="AE11" s="31"/>
      <c r="AF11" s="30"/>
      <c r="AG11" s="42" t="s">
        <v>285</v>
      </c>
      <c r="AK11" s="42" t="str">
        <f t="shared" si="7"/>
        <v>J</v>
      </c>
    </row>
    <row r="12" spans="1:42" ht="13.7"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592</v>
      </c>
      <c r="W12" s="32" t="s">
        <v>157</v>
      </c>
      <c r="Y12" s="32" t="s">
        <v>343</v>
      </c>
      <c r="Z12" s="32" t="s">
        <v>474</v>
      </c>
      <c r="AA12" s="79" t="s">
        <v>437</v>
      </c>
      <c r="AB12" s="79" t="s">
        <v>568</v>
      </c>
      <c r="AC12" s="31"/>
      <c r="AD12" s="31"/>
      <c r="AE12" s="31"/>
      <c r="AF12" s="30"/>
      <c r="AG12" s="42" t="s">
        <v>283</v>
      </c>
      <c r="AK12" s="42" t="str">
        <f t="shared" si="7"/>
        <v>K</v>
      </c>
    </row>
    <row r="13" spans="1:42" ht="13.7"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344</v>
      </c>
      <c r="Z13" s="32" t="s">
        <v>475</v>
      </c>
      <c r="AA13" s="79" t="s">
        <v>438</v>
      </c>
      <c r="AB13" s="79" t="s">
        <v>569</v>
      </c>
      <c r="AC13" s="31"/>
      <c r="AD13" s="31"/>
      <c r="AE13" s="31"/>
      <c r="AF13" s="30"/>
      <c r="AG13" s="42" t="s">
        <v>284</v>
      </c>
      <c r="AK13" s="42" t="str">
        <f t="shared" si="7"/>
        <v>L</v>
      </c>
    </row>
    <row r="14" spans="1:42" ht="13.7"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593</v>
      </c>
      <c r="W14" s="32" t="s">
        <v>159</v>
      </c>
      <c r="Y14" s="32" t="s">
        <v>345</v>
      </c>
      <c r="Z14" s="32" t="s">
        <v>476</v>
      </c>
      <c r="AA14" s="79" t="s">
        <v>439</v>
      </c>
      <c r="AB14" s="79" t="s">
        <v>570</v>
      </c>
      <c r="AC14" s="31"/>
      <c r="AD14" s="31"/>
      <c r="AE14" s="31"/>
      <c r="AF14" s="30"/>
      <c r="AG14" s="67"/>
      <c r="AK14" s="42" t="str">
        <f t="shared" si="7"/>
        <v>M</v>
      </c>
    </row>
    <row r="15" spans="1:42" ht="13.7"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594</v>
      </c>
      <c r="W15" s="32" t="s">
        <v>160</v>
      </c>
      <c r="Y15" s="32" t="s">
        <v>346</v>
      </c>
      <c r="Z15" s="32" t="s">
        <v>477</v>
      </c>
      <c r="AA15" s="79" t="s">
        <v>440</v>
      </c>
      <c r="AB15" s="79" t="s">
        <v>571</v>
      </c>
      <c r="AC15" s="31"/>
      <c r="AD15" s="31"/>
      <c r="AE15" s="31"/>
      <c r="AF15" s="30"/>
      <c r="AG15" s="68"/>
      <c r="AK15" s="42" t="str">
        <f t="shared" si="7"/>
        <v>N</v>
      </c>
    </row>
    <row r="16" spans="1:42" ht="13.7" customHeight="1" x14ac:dyDescent="0.15">
      <c r="A16" s="14" t="s">
        <v>97</v>
      </c>
      <c r="B16" s="15" t="s">
        <v>662</v>
      </c>
      <c r="C16" s="13" t="str">
        <f t="shared" si="9"/>
        <v>地球温暖化対策</v>
      </c>
      <c r="D16" s="13" t="str">
        <f t="shared" si="8"/>
        <v>地球温暖化対策</v>
      </c>
      <c r="F16" s="18" t="s">
        <v>122</v>
      </c>
      <c r="G16" s="17"/>
      <c r="H16" s="13" t="str">
        <f t="shared" si="1"/>
        <v/>
      </c>
      <c r="I16" s="13" t="str">
        <f t="shared" si="5"/>
        <v>一般会計</v>
      </c>
      <c r="K16" s="13"/>
      <c r="L16" s="13"/>
      <c r="O16" s="13"/>
      <c r="P16" s="13"/>
      <c r="Q16" s="19"/>
      <c r="T16" s="13"/>
      <c r="U16" s="32" t="s">
        <v>595</v>
      </c>
      <c r="W16" s="32" t="s">
        <v>161</v>
      </c>
      <c r="Y16" s="32" t="s">
        <v>347</v>
      </c>
      <c r="Z16" s="32" t="s">
        <v>478</v>
      </c>
      <c r="AA16" s="79" t="s">
        <v>441</v>
      </c>
      <c r="AB16" s="79" t="s">
        <v>572</v>
      </c>
      <c r="AC16" s="31"/>
      <c r="AD16" s="31"/>
      <c r="AE16" s="31"/>
      <c r="AF16" s="30"/>
      <c r="AG16" s="68"/>
      <c r="AK16" s="42" t="str">
        <f t="shared" si="7"/>
        <v>O</v>
      </c>
    </row>
    <row r="17" spans="1:37" ht="13.7" customHeight="1" x14ac:dyDescent="0.15">
      <c r="A17" s="14" t="s">
        <v>98</v>
      </c>
      <c r="B17" s="15"/>
      <c r="C17" s="13" t="str">
        <f t="shared" si="9"/>
        <v/>
      </c>
      <c r="D17" s="13" t="str">
        <f t="shared" si="8"/>
        <v>地球温暖化対策</v>
      </c>
      <c r="F17" s="18" t="s">
        <v>123</v>
      </c>
      <c r="G17" s="17"/>
      <c r="H17" s="13" t="str">
        <f t="shared" si="1"/>
        <v/>
      </c>
      <c r="I17" s="13" t="str">
        <f t="shared" si="5"/>
        <v>一般会計</v>
      </c>
      <c r="K17" s="13"/>
      <c r="L17" s="13"/>
      <c r="O17" s="13"/>
      <c r="P17" s="13"/>
      <c r="Q17" s="19"/>
      <c r="T17" s="13"/>
      <c r="U17" s="32" t="s">
        <v>596</v>
      </c>
      <c r="W17" s="32" t="s">
        <v>162</v>
      </c>
      <c r="Y17" s="32" t="s">
        <v>348</v>
      </c>
      <c r="Z17" s="32" t="s">
        <v>479</v>
      </c>
      <c r="AA17" s="79" t="s">
        <v>442</v>
      </c>
      <c r="AB17" s="79" t="s">
        <v>573</v>
      </c>
      <c r="AC17" s="31"/>
      <c r="AD17" s="31"/>
      <c r="AE17" s="31"/>
      <c r="AF17" s="30"/>
      <c r="AG17" s="68"/>
      <c r="AK17" s="42" t="str">
        <f t="shared" si="7"/>
        <v>P</v>
      </c>
    </row>
    <row r="18" spans="1:37" ht="13.7" customHeight="1" x14ac:dyDescent="0.15">
      <c r="A18" s="14" t="s">
        <v>99</v>
      </c>
      <c r="B18" s="15"/>
      <c r="C18" s="13" t="str">
        <f t="shared" si="9"/>
        <v/>
      </c>
      <c r="D18" s="13" t="str">
        <f t="shared" si="8"/>
        <v>地球温暖化対策</v>
      </c>
      <c r="F18" s="18" t="s">
        <v>124</v>
      </c>
      <c r="G18" s="17"/>
      <c r="H18" s="13" t="str">
        <f t="shared" si="1"/>
        <v/>
      </c>
      <c r="I18" s="13" t="str">
        <f t="shared" si="5"/>
        <v>一般会計</v>
      </c>
      <c r="K18" s="13"/>
      <c r="L18" s="13"/>
      <c r="O18" s="13"/>
      <c r="P18" s="13"/>
      <c r="Q18" s="19"/>
      <c r="T18" s="13"/>
      <c r="U18" s="32" t="s">
        <v>597</v>
      </c>
      <c r="W18" s="32" t="s">
        <v>163</v>
      </c>
      <c r="Y18" s="32" t="s">
        <v>349</v>
      </c>
      <c r="Z18" s="32" t="s">
        <v>480</v>
      </c>
      <c r="AA18" s="79" t="s">
        <v>443</v>
      </c>
      <c r="AB18" s="79" t="s">
        <v>574</v>
      </c>
      <c r="AC18" s="31"/>
      <c r="AD18" s="31"/>
      <c r="AE18" s="31"/>
      <c r="AF18" s="30"/>
      <c r="AK18" s="42" t="str">
        <f t="shared" si="7"/>
        <v>Q</v>
      </c>
    </row>
    <row r="19" spans="1:37" ht="13.7" customHeight="1" x14ac:dyDescent="0.15">
      <c r="A19" s="14" t="s">
        <v>100</v>
      </c>
      <c r="B19" s="15"/>
      <c r="C19" s="13" t="str">
        <f t="shared" si="9"/>
        <v/>
      </c>
      <c r="D19" s="13" t="str">
        <f t="shared" si="8"/>
        <v>地球温暖化対策</v>
      </c>
      <c r="F19" s="18" t="s">
        <v>125</v>
      </c>
      <c r="G19" s="17"/>
      <c r="H19" s="13" t="str">
        <f t="shared" si="1"/>
        <v/>
      </c>
      <c r="I19" s="13" t="str">
        <f t="shared" si="5"/>
        <v>一般会計</v>
      </c>
      <c r="K19" s="13"/>
      <c r="L19" s="13"/>
      <c r="O19" s="13"/>
      <c r="P19" s="13"/>
      <c r="Q19" s="19"/>
      <c r="T19" s="13"/>
      <c r="U19" s="32" t="s">
        <v>598</v>
      </c>
      <c r="W19" s="32" t="s">
        <v>164</v>
      </c>
      <c r="Y19" s="32" t="s">
        <v>350</v>
      </c>
      <c r="Z19" s="32" t="s">
        <v>481</v>
      </c>
      <c r="AA19" s="79" t="s">
        <v>444</v>
      </c>
      <c r="AB19" s="79" t="s">
        <v>575</v>
      </c>
      <c r="AC19" s="31"/>
      <c r="AD19" s="31"/>
      <c r="AE19" s="31"/>
      <c r="AF19" s="30"/>
      <c r="AK19" s="42" t="str">
        <f t="shared" si="7"/>
        <v>R</v>
      </c>
    </row>
    <row r="20" spans="1:37" ht="13.7" customHeight="1" x14ac:dyDescent="0.15">
      <c r="A20" s="14" t="s">
        <v>235</v>
      </c>
      <c r="B20" s="15"/>
      <c r="C20" s="13" t="str">
        <f t="shared" si="9"/>
        <v/>
      </c>
      <c r="D20" s="13" t="str">
        <f t="shared" si="8"/>
        <v>地球温暖化対策</v>
      </c>
      <c r="F20" s="18" t="s">
        <v>234</v>
      </c>
      <c r="G20" s="17"/>
      <c r="H20" s="13" t="str">
        <f t="shared" si="1"/>
        <v/>
      </c>
      <c r="I20" s="13" t="str">
        <f t="shared" si="5"/>
        <v>一般会計</v>
      </c>
      <c r="K20" s="13"/>
      <c r="L20" s="13"/>
      <c r="O20" s="13"/>
      <c r="P20" s="13"/>
      <c r="Q20" s="19"/>
      <c r="T20" s="13"/>
      <c r="U20" s="32" t="s">
        <v>599</v>
      </c>
      <c r="W20" s="32" t="s">
        <v>165</v>
      </c>
      <c r="Y20" s="32" t="s">
        <v>351</v>
      </c>
      <c r="Z20" s="32" t="s">
        <v>482</v>
      </c>
      <c r="AA20" s="79" t="s">
        <v>445</v>
      </c>
      <c r="AB20" s="79" t="s">
        <v>576</v>
      </c>
      <c r="AC20" s="31"/>
      <c r="AD20" s="31"/>
      <c r="AE20" s="31"/>
      <c r="AF20" s="30"/>
      <c r="AK20" s="42" t="str">
        <f t="shared" si="7"/>
        <v>S</v>
      </c>
    </row>
    <row r="21" spans="1:37" ht="13.7" customHeight="1" x14ac:dyDescent="0.15">
      <c r="A21" s="14" t="s">
        <v>236</v>
      </c>
      <c r="B21" s="15"/>
      <c r="C21" s="13" t="str">
        <f t="shared" si="9"/>
        <v/>
      </c>
      <c r="D21" s="13" t="str">
        <f t="shared" si="8"/>
        <v>地球温暖化対策</v>
      </c>
      <c r="F21" s="18" t="s">
        <v>126</v>
      </c>
      <c r="G21" s="17"/>
      <c r="H21" s="13" t="str">
        <f t="shared" si="1"/>
        <v/>
      </c>
      <c r="I21" s="13" t="str">
        <f t="shared" si="5"/>
        <v>一般会計</v>
      </c>
      <c r="K21" s="13"/>
      <c r="L21" s="13"/>
      <c r="O21" s="13"/>
      <c r="P21" s="13"/>
      <c r="Q21" s="19"/>
      <c r="T21" s="13"/>
      <c r="U21" s="32" t="s">
        <v>600</v>
      </c>
      <c r="W21" s="32" t="s">
        <v>166</v>
      </c>
      <c r="Y21" s="32" t="s">
        <v>352</v>
      </c>
      <c r="Z21" s="32" t="s">
        <v>483</v>
      </c>
      <c r="AA21" s="79" t="s">
        <v>446</v>
      </c>
      <c r="AB21" s="79" t="s">
        <v>577</v>
      </c>
      <c r="AC21" s="31"/>
      <c r="AD21" s="31"/>
      <c r="AE21" s="31"/>
      <c r="AF21" s="30"/>
      <c r="AK21" s="42" t="str">
        <f t="shared" si="7"/>
        <v>T</v>
      </c>
    </row>
    <row r="22" spans="1:37" ht="13.7" customHeight="1" x14ac:dyDescent="0.15">
      <c r="A22" s="14" t="s">
        <v>237</v>
      </c>
      <c r="B22" s="15"/>
      <c r="C22" s="13" t="str">
        <f t="shared" si="9"/>
        <v/>
      </c>
      <c r="D22" s="13" t="str">
        <f>IF(C22="",D21,IF(D21&lt;&gt;"",CONCATENATE(D21,"、",C22),C22))</f>
        <v>地球温暖化対策</v>
      </c>
      <c r="F22" s="18" t="s">
        <v>127</v>
      </c>
      <c r="G22" s="17"/>
      <c r="H22" s="13" t="str">
        <f t="shared" si="1"/>
        <v/>
      </c>
      <c r="I22" s="13" t="str">
        <f t="shared" si="5"/>
        <v>一般会計</v>
      </c>
      <c r="K22" s="13"/>
      <c r="L22" s="13"/>
      <c r="O22" s="13"/>
      <c r="P22" s="13"/>
      <c r="Q22" s="19"/>
      <c r="T22" s="13"/>
      <c r="U22" s="32" t="s">
        <v>601</v>
      </c>
      <c r="W22" s="32" t="s">
        <v>167</v>
      </c>
      <c r="Y22" s="32" t="s">
        <v>353</v>
      </c>
      <c r="Z22" s="32" t="s">
        <v>484</v>
      </c>
      <c r="AA22" s="79" t="s">
        <v>447</v>
      </c>
      <c r="AB22" s="79" t="s">
        <v>578</v>
      </c>
      <c r="AC22" s="31"/>
      <c r="AD22" s="31"/>
      <c r="AE22" s="31"/>
      <c r="AF22" s="30"/>
      <c r="AK22" s="42" t="str">
        <f t="shared" si="7"/>
        <v>U</v>
      </c>
    </row>
    <row r="23" spans="1:37" ht="13.7" customHeight="1" x14ac:dyDescent="0.15">
      <c r="A23" s="14" t="s">
        <v>238</v>
      </c>
      <c r="B23" s="15"/>
      <c r="C23" s="13" t="str">
        <f t="shared" si="9"/>
        <v/>
      </c>
      <c r="D23" s="13" t="str">
        <f>IF(C23="",D22,IF(D22&lt;&gt;"",CONCATENATE(D22,"、",C23),C23))</f>
        <v>地球温暖化対策</v>
      </c>
      <c r="F23" s="18" t="s">
        <v>128</v>
      </c>
      <c r="G23" s="17"/>
      <c r="H23" s="13" t="str">
        <f t="shared" si="1"/>
        <v/>
      </c>
      <c r="I23" s="13" t="str">
        <f t="shared" si="5"/>
        <v>一般会計</v>
      </c>
      <c r="K23" s="13"/>
      <c r="L23" s="13"/>
      <c r="O23" s="13"/>
      <c r="P23" s="13"/>
      <c r="Q23" s="19"/>
      <c r="T23" s="13"/>
      <c r="U23" s="32" t="s">
        <v>602</v>
      </c>
      <c r="W23" s="32" t="s">
        <v>618</v>
      </c>
      <c r="Y23" s="32" t="s">
        <v>354</v>
      </c>
      <c r="Z23" s="32" t="s">
        <v>485</v>
      </c>
      <c r="AA23" s="79" t="s">
        <v>448</v>
      </c>
      <c r="AB23" s="79" t="s">
        <v>579</v>
      </c>
      <c r="AC23" s="31"/>
      <c r="AD23" s="31"/>
      <c r="AE23" s="31"/>
      <c r="AF23" s="30"/>
      <c r="AK23" s="42" t="str">
        <f t="shared" si="7"/>
        <v>V</v>
      </c>
    </row>
    <row r="24" spans="1:37" ht="13.7" customHeight="1" x14ac:dyDescent="0.15">
      <c r="A24" s="74" t="s">
        <v>321</v>
      </c>
      <c r="B24" s="15"/>
      <c r="C24" s="13" t="str">
        <f t="shared" si="9"/>
        <v/>
      </c>
      <c r="D24" s="13" t="str">
        <f>IF(C24="",D23,IF(D23&lt;&gt;"",CONCATENATE(D23,"、",C24),C24))</f>
        <v>地球温暖化対策</v>
      </c>
      <c r="F24" s="18" t="s">
        <v>326</v>
      </c>
      <c r="G24" s="17"/>
      <c r="H24" s="13" t="str">
        <f t="shared" si="1"/>
        <v/>
      </c>
      <c r="I24" s="13" t="str">
        <f t="shared" si="5"/>
        <v>一般会計</v>
      </c>
      <c r="K24" s="13"/>
      <c r="L24" s="13"/>
      <c r="O24" s="13"/>
      <c r="P24" s="13"/>
      <c r="Q24" s="19"/>
      <c r="T24" s="13"/>
      <c r="U24" s="32" t="s">
        <v>603</v>
      </c>
      <c r="Y24" s="32" t="s">
        <v>355</v>
      </c>
      <c r="Z24" s="32" t="s">
        <v>486</v>
      </c>
      <c r="AA24" s="79" t="s">
        <v>449</v>
      </c>
      <c r="AB24" s="79" t="s">
        <v>580</v>
      </c>
      <c r="AC24" s="31"/>
      <c r="AD24" s="31"/>
      <c r="AE24" s="31"/>
      <c r="AF24" s="30"/>
      <c r="AK24" s="42" t="str">
        <f>CHAR(CODE(AK23)+1)</f>
        <v>W</v>
      </c>
    </row>
    <row r="25" spans="1:37" ht="13.7" customHeight="1" x14ac:dyDescent="0.15">
      <c r="A25" s="76"/>
      <c r="B25" s="75"/>
      <c r="F25" s="18" t="s">
        <v>129</v>
      </c>
      <c r="G25" s="17"/>
      <c r="H25" s="13" t="str">
        <f t="shared" si="1"/>
        <v/>
      </c>
      <c r="I25" s="13" t="str">
        <f t="shared" si="5"/>
        <v>一般会計</v>
      </c>
      <c r="K25" s="13"/>
      <c r="L25" s="13"/>
      <c r="O25" s="13"/>
      <c r="P25" s="13"/>
      <c r="Q25" s="19"/>
      <c r="T25" s="13"/>
      <c r="U25" s="32" t="s">
        <v>604</v>
      </c>
      <c r="Y25" s="32" t="s">
        <v>356</v>
      </c>
      <c r="Z25" s="32" t="s">
        <v>487</v>
      </c>
      <c r="AA25" s="79" t="s">
        <v>450</v>
      </c>
      <c r="AB25" s="79" t="s">
        <v>581</v>
      </c>
      <c r="AC25" s="31"/>
      <c r="AD25" s="31"/>
      <c r="AE25" s="31"/>
      <c r="AF25" s="30"/>
      <c r="AK25" s="42" t="str">
        <f t="shared" si="7"/>
        <v>X</v>
      </c>
    </row>
    <row r="26" spans="1:37" ht="13.7" customHeight="1" x14ac:dyDescent="0.15">
      <c r="A26" s="73"/>
      <c r="B26" s="72"/>
      <c r="F26" s="18" t="s">
        <v>130</v>
      </c>
      <c r="G26" s="17"/>
      <c r="H26" s="13" t="str">
        <f t="shared" si="1"/>
        <v/>
      </c>
      <c r="I26" s="13" t="str">
        <f t="shared" si="5"/>
        <v>一般会計</v>
      </c>
      <c r="K26" s="13"/>
      <c r="L26" s="13"/>
      <c r="O26" s="13"/>
      <c r="P26" s="13"/>
      <c r="Q26" s="19"/>
      <c r="T26" s="13"/>
      <c r="U26" s="32" t="s">
        <v>605</v>
      </c>
      <c r="Y26" s="32" t="s">
        <v>357</v>
      </c>
      <c r="Z26" s="32" t="s">
        <v>488</v>
      </c>
      <c r="AA26" s="79" t="s">
        <v>451</v>
      </c>
      <c r="AB26" s="79" t="s">
        <v>582</v>
      </c>
      <c r="AC26" s="31"/>
      <c r="AD26" s="31"/>
      <c r="AE26" s="31"/>
      <c r="AF26" s="30"/>
      <c r="AK26" s="42" t="str">
        <f t="shared" si="7"/>
        <v>Y</v>
      </c>
    </row>
    <row r="27" spans="1:37" ht="13.7" customHeight="1" x14ac:dyDescent="0.15">
      <c r="A27" s="13" t="str">
        <f>IF(D24="", "-", D24)</f>
        <v>地球温暖化対策</v>
      </c>
      <c r="B27" s="13"/>
      <c r="F27" s="18" t="s">
        <v>131</v>
      </c>
      <c r="G27" s="17"/>
      <c r="H27" s="13" t="str">
        <f t="shared" si="1"/>
        <v/>
      </c>
      <c r="I27" s="13" t="str">
        <f t="shared" si="5"/>
        <v>一般会計</v>
      </c>
      <c r="K27" s="13"/>
      <c r="L27" s="13"/>
      <c r="O27" s="13"/>
      <c r="P27" s="13"/>
      <c r="Q27" s="19"/>
      <c r="T27" s="13"/>
      <c r="U27" s="32" t="s">
        <v>606</v>
      </c>
      <c r="Y27" s="32" t="s">
        <v>358</v>
      </c>
      <c r="Z27" s="32" t="s">
        <v>489</v>
      </c>
      <c r="AA27" s="79" t="s">
        <v>452</v>
      </c>
      <c r="AB27" s="79" t="s">
        <v>583</v>
      </c>
      <c r="AC27" s="31"/>
      <c r="AD27" s="31"/>
      <c r="AE27" s="31"/>
      <c r="AF27" s="30"/>
      <c r="AK27" s="42" t="str">
        <f>CHAR(CODE(AK26)+1)</f>
        <v>Z</v>
      </c>
    </row>
    <row r="28" spans="1:37" ht="13.7" customHeight="1" x14ac:dyDescent="0.15">
      <c r="B28" s="13"/>
      <c r="F28" s="18" t="s">
        <v>132</v>
      </c>
      <c r="G28" s="17"/>
      <c r="H28" s="13" t="str">
        <f t="shared" si="1"/>
        <v/>
      </c>
      <c r="I28" s="13" t="str">
        <f t="shared" si="5"/>
        <v>一般会計</v>
      </c>
      <c r="K28" s="13"/>
      <c r="L28" s="13"/>
      <c r="O28" s="13"/>
      <c r="P28" s="13"/>
      <c r="Q28" s="19"/>
      <c r="T28" s="13"/>
      <c r="U28" s="32" t="s">
        <v>607</v>
      </c>
      <c r="Y28" s="32" t="s">
        <v>359</v>
      </c>
      <c r="Z28" s="32" t="s">
        <v>490</v>
      </c>
      <c r="AA28" s="79" t="s">
        <v>453</v>
      </c>
      <c r="AB28" s="79" t="s">
        <v>584</v>
      </c>
      <c r="AC28" s="31"/>
      <c r="AD28" s="31"/>
      <c r="AE28" s="31"/>
      <c r="AF28" s="30"/>
      <c r="AK28" s="42" t="s">
        <v>213</v>
      </c>
    </row>
    <row r="29" spans="1:37" ht="13.7" customHeight="1" x14ac:dyDescent="0.15">
      <c r="A29" s="13"/>
      <c r="B29" s="13"/>
      <c r="F29" s="18" t="s">
        <v>226</v>
      </c>
      <c r="G29" s="17"/>
      <c r="H29" s="13" t="str">
        <f t="shared" si="1"/>
        <v/>
      </c>
      <c r="I29" s="13" t="str">
        <f t="shared" si="5"/>
        <v>一般会計</v>
      </c>
      <c r="K29" s="13"/>
      <c r="L29" s="13"/>
      <c r="O29" s="13"/>
      <c r="P29" s="13"/>
      <c r="Q29" s="19"/>
      <c r="T29" s="13"/>
      <c r="U29" s="32" t="s">
        <v>608</v>
      </c>
      <c r="Y29" s="32" t="s">
        <v>360</v>
      </c>
      <c r="Z29" s="32" t="s">
        <v>491</v>
      </c>
      <c r="AA29" s="79" t="s">
        <v>454</v>
      </c>
      <c r="AB29" s="79" t="s">
        <v>585</v>
      </c>
      <c r="AC29" s="31"/>
      <c r="AD29" s="31"/>
      <c r="AE29" s="31"/>
      <c r="AF29" s="30"/>
      <c r="AK29" s="42" t="str">
        <f t="shared" si="7"/>
        <v>b</v>
      </c>
    </row>
    <row r="30" spans="1:37" ht="13.7" customHeight="1" x14ac:dyDescent="0.15">
      <c r="A30" s="13"/>
      <c r="B30" s="13"/>
      <c r="F30" s="18" t="s">
        <v>227</v>
      </c>
      <c r="G30" s="17"/>
      <c r="H30" s="13" t="str">
        <f t="shared" si="1"/>
        <v/>
      </c>
      <c r="I30" s="13" t="str">
        <f t="shared" si="5"/>
        <v>一般会計</v>
      </c>
      <c r="K30" s="13"/>
      <c r="L30" s="13"/>
      <c r="O30" s="13"/>
      <c r="P30" s="13"/>
      <c r="Q30" s="19"/>
      <c r="T30" s="13"/>
      <c r="U30" s="32" t="s">
        <v>609</v>
      </c>
      <c r="Y30" s="32" t="s">
        <v>361</v>
      </c>
      <c r="Z30" s="32" t="s">
        <v>492</v>
      </c>
      <c r="AA30" s="79" t="s">
        <v>455</v>
      </c>
      <c r="AB30" s="79" t="s">
        <v>586</v>
      </c>
      <c r="AC30" s="31"/>
      <c r="AD30" s="31"/>
      <c r="AE30" s="31"/>
      <c r="AF30" s="30"/>
      <c r="AK30" s="42" t="str">
        <f t="shared" si="7"/>
        <v>c</v>
      </c>
    </row>
    <row r="31" spans="1:37" ht="13.7" customHeight="1" x14ac:dyDescent="0.15">
      <c r="A31" s="13"/>
      <c r="B31" s="13"/>
      <c r="F31" s="18" t="s">
        <v>228</v>
      </c>
      <c r="G31" s="17"/>
      <c r="H31" s="13" t="str">
        <f t="shared" si="1"/>
        <v/>
      </c>
      <c r="I31" s="13" t="str">
        <f t="shared" si="5"/>
        <v>一般会計</v>
      </c>
      <c r="K31" s="13"/>
      <c r="L31" s="13"/>
      <c r="O31" s="13"/>
      <c r="P31" s="13"/>
      <c r="Q31" s="19"/>
      <c r="T31" s="13"/>
      <c r="U31" s="32" t="s">
        <v>610</v>
      </c>
      <c r="Y31" s="32" t="s">
        <v>362</v>
      </c>
      <c r="Z31" s="32" t="s">
        <v>493</v>
      </c>
      <c r="AA31" s="79" t="s">
        <v>456</v>
      </c>
      <c r="AB31" s="79" t="s">
        <v>587</v>
      </c>
      <c r="AC31" s="31"/>
      <c r="AD31" s="31"/>
      <c r="AE31" s="31"/>
      <c r="AF31" s="30"/>
      <c r="AK31" s="42" t="str">
        <f t="shared" si="7"/>
        <v>d</v>
      </c>
    </row>
    <row r="32" spans="1:37" ht="13.7" customHeight="1" x14ac:dyDescent="0.15">
      <c r="A32" s="13"/>
      <c r="B32" s="13"/>
      <c r="F32" s="18" t="s">
        <v>229</v>
      </c>
      <c r="G32" s="17"/>
      <c r="H32" s="13" t="str">
        <f t="shared" si="1"/>
        <v/>
      </c>
      <c r="I32" s="13" t="str">
        <f t="shared" si="5"/>
        <v>一般会計</v>
      </c>
      <c r="K32" s="13"/>
      <c r="L32" s="13"/>
      <c r="O32" s="13"/>
      <c r="P32" s="13"/>
      <c r="Q32" s="19"/>
      <c r="T32" s="13"/>
      <c r="U32" s="32" t="s">
        <v>611</v>
      </c>
      <c r="Y32" s="32" t="s">
        <v>363</v>
      </c>
      <c r="Z32" s="32" t="s">
        <v>494</v>
      </c>
      <c r="AA32" s="79" t="s">
        <v>69</v>
      </c>
      <c r="AB32" s="79" t="s">
        <v>69</v>
      </c>
      <c r="AC32" s="31"/>
      <c r="AD32" s="31"/>
      <c r="AE32" s="31"/>
      <c r="AF32" s="30"/>
      <c r="AK32" s="42" t="str">
        <f t="shared" si="7"/>
        <v>e</v>
      </c>
    </row>
    <row r="33" spans="1:37" ht="13.7" customHeight="1" x14ac:dyDescent="0.15">
      <c r="A33" s="13"/>
      <c r="B33" s="13"/>
      <c r="F33" s="18" t="s">
        <v>230</v>
      </c>
      <c r="G33" s="17"/>
      <c r="H33" s="13" t="str">
        <f t="shared" si="1"/>
        <v/>
      </c>
      <c r="I33" s="13" t="str">
        <f t="shared" si="5"/>
        <v>一般会計</v>
      </c>
      <c r="K33" s="13"/>
      <c r="L33" s="13"/>
      <c r="O33" s="13"/>
      <c r="P33" s="13"/>
      <c r="Q33" s="19"/>
      <c r="T33" s="13"/>
      <c r="U33" s="32" t="s">
        <v>612</v>
      </c>
      <c r="Y33" s="32" t="s">
        <v>364</v>
      </c>
      <c r="Z33" s="32" t="s">
        <v>495</v>
      </c>
      <c r="AA33" s="61"/>
      <c r="AB33" s="31"/>
      <c r="AC33" s="31"/>
      <c r="AD33" s="31"/>
      <c r="AE33" s="31"/>
      <c r="AF33" s="30"/>
      <c r="AK33" s="42" t="str">
        <f t="shared" si="7"/>
        <v>f</v>
      </c>
    </row>
    <row r="34" spans="1:37" ht="13.7" customHeight="1" x14ac:dyDescent="0.15">
      <c r="A34" s="13"/>
      <c r="B34" s="13"/>
      <c r="F34" s="18" t="s">
        <v>231</v>
      </c>
      <c r="G34" s="17"/>
      <c r="H34" s="13" t="str">
        <f t="shared" si="1"/>
        <v/>
      </c>
      <c r="I34" s="13" t="str">
        <f t="shared" si="5"/>
        <v>一般会計</v>
      </c>
      <c r="K34" s="13"/>
      <c r="L34" s="13"/>
      <c r="O34" s="13"/>
      <c r="P34" s="13"/>
      <c r="Q34" s="19"/>
      <c r="T34" s="13"/>
      <c r="U34" s="32" t="s">
        <v>613</v>
      </c>
      <c r="Y34" s="32" t="s">
        <v>365</v>
      </c>
      <c r="Z34" s="32" t="s">
        <v>496</v>
      </c>
      <c r="AB34" s="31"/>
      <c r="AC34" s="31"/>
      <c r="AD34" s="31"/>
      <c r="AE34" s="31"/>
      <c r="AF34" s="30"/>
      <c r="AK34" s="42" t="str">
        <f t="shared" si="7"/>
        <v>g</v>
      </c>
    </row>
    <row r="35" spans="1:37" ht="13.7" customHeight="1" x14ac:dyDescent="0.15">
      <c r="A35" s="13"/>
      <c r="B35" s="13"/>
      <c r="F35" s="18" t="s">
        <v>232</v>
      </c>
      <c r="G35" s="17"/>
      <c r="H35" s="13" t="str">
        <f t="shared" si="1"/>
        <v/>
      </c>
      <c r="I35" s="13" t="str">
        <f t="shared" si="5"/>
        <v>一般会計</v>
      </c>
      <c r="K35" s="13"/>
      <c r="L35" s="13"/>
      <c r="O35" s="13"/>
      <c r="P35" s="13"/>
      <c r="Q35" s="19"/>
      <c r="T35" s="13"/>
      <c r="Y35" s="32" t="s">
        <v>366</v>
      </c>
      <c r="Z35" s="32" t="s">
        <v>497</v>
      </c>
      <c r="AC35" s="31"/>
      <c r="AF35" s="30"/>
      <c r="AK35" s="42" t="str">
        <f t="shared" si="7"/>
        <v>h</v>
      </c>
    </row>
    <row r="36" spans="1:37" ht="13.7" customHeight="1" x14ac:dyDescent="0.15">
      <c r="A36" s="13"/>
      <c r="B36" s="13"/>
      <c r="F36" s="18" t="s">
        <v>233</v>
      </c>
      <c r="G36" s="17"/>
      <c r="H36" s="13" t="str">
        <f t="shared" si="1"/>
        <v/>
      </c>
      <c r="I36" s="13" t="str">
        <f t="shared" si="5"/>
        <v>一般会計</v>
      </c>
      <c r="K36" s="13"/>
      <c r="L36" s="13"/>
      <c r="O36" s="13"/>
      <c r="P36" s="13"/>
      <c r="Q36" s="19"/>
      <c r="T36" s="13"/>
      <c r="U36" s="32" t="s">
        <v>614</v>
      </c>
      <c r="Y36" s="32" t="s">
        <v>367</v>
      </c>
      <c r="Z36" s="32" t="s">
        <v>498</v>
      </c>
      <c r="AF36" s="30"/>
      <c r="AK36" s="42" t="str">
        <f t="shared" si="7"/>
        <v>i</v>
      </c>
    </row>
    <row r="37" spans="1:37" ht="13.7" customHeight="1" x14ac:dyDescent="0.15">
      <c r="A37" s="13"/>
      <c r="B37" s="13"/>
      <c r="F37" s="13"/>
      <c r="G37" s="19"/>
      <c r="H37" s="13" t="str">
        <f t="shared" si="1"/>
        <v/>
      </c>
      <c r="I37" s="13" t="str">
        <f t="shared" si="5"/>
        <v>一般会計</v>
      </c>
      <c r="K37" s="13"/>
      <c r="L37" s="13"/>
      <c r="O37" s="13"/>
      <c r="P37" s="13"/>
      <c r="Q37" s="19"/>
      <c r="T37" s="13"/>
      <c r="U37" s="32"/>
      <c r="Y37" s="32" t="s">
        <v>368</v>
      </c>
      <c r="Z37" s="32" t="s">
        <v>499</v>
      </c>
      <c r="AF37" s="30"/>
      <c r="AK37" s="42" t="str">
        <f t="shared" si="7"/>
        <v>j</v>
      </c>
    </row>
    <row r="38" spans="1:37" x14ac:dyDescent="0.15">
      <c r="A38" s="13"/>
      <c r="B38" s="13"/>
      <c r="F38" s="13"/>
      <c r="G38" s="19"/>
      <c r="K38" s="13"/>
      <c r="L38" s="13"/>
      <c r="O38" s="13"/>
      <c r="P38" s="13"/>
      <c r="Q38" s="19"/>
      <c r="T38" s="13"/>
      <c r="U38" s="32" t="s">
        <v>305</v>
      </c>
      <c r="Y38" s="32" t="s">
        <v>369</v>
      </c>
      <c r="Z38" s="32" t="s">
        <v>500</v>
      </c>
      <c r="AF38" s="30"/>
      <c r="AK38" s="42" t="str">
        <f t="shared" si="7"/>
        <v>k</v>
      </c>
    </row>
    <row r="39" spans="1:37" x14ac:dyDescent="0.15">
      <c r="A39" s="13"/>
      <c r="B39" s="13"/>
      <c r="F39" s="13" t="str">
        <f>I37</f>
        <v>一般会計</v>
      </c>
      <c r="G39" s="19"/>
      <c r="K39" s="13"/>
      <c r="L39" s="13"/>
      <c r="O39" s="13"/>
      <c r="P39" s="13"/>
      <c r="Q39" s="19"/>
      <c r="T39" s="13"/>
      <c r="U39" s="32" t="s">
        <v>315</v>
      </c>
      <c r="Y39" s="32" t="s">
        <v>370</v>
      </c>
      <c r="Z39" s="32" t="s">
        <v>501</v>
      </c>
      <c r="AF39" s="30"/>
      <c r="AK39" s="42" t="str">
        <f t="shared" si="7"/>
        <v>l</v>
      </c>
    </row>
    <row r="40" spans="1:37" x14ac:dyDescent="0.15">
      <c r="A40" s="13"/>
      <c r="B40" s="13"/>
      <c r="F40" s="13"/>
      <c r="G40" s="19"/>
      <c r="K40" s="13"/>
      <c r="L40" s="13"/>
      <c r="O40" s="13"/>
      <c r="P40" s="13"/>
      <c r="Q40" s="19"/>
      <c r="T40" s="13"/>
      <c r="Y40" s="32" t="s">
        <v>371</v>
      </c>
      <c r="Z40" s="32" t="s">
        <v>502</v>
      </c>
      <c r="AF40" s="30"/>
      <c r="AK40" s="42" t="str">
        <f t="shared" si="7"/>
        <v>m</v>
      </c>
    </row>
    <row r="41" spans="1:37" x14ac:dyDescent="0.15">
      <c r="A41" s="13"/>
      <c r="B41" s="13"/>
      <c r="F41" s="13"/>
      <c r="G41" s="19"/>
      <c r="K41" s="13"/>
      <c r="L41" s="13"/>
      <c r="O41" s="13"/>
      <c r="P41" s="13"/>
      <c r="Q41" s="19"/>
      <c r="T41" s="13"/>
      <c r="Y41" s="32" t="s">
        <v>372</v>
      </c>
      <c r="Z41" s="32" t="s">
        <v>503</v>
      </c>
      <c r="AF41" s="30"/>
      <c r="AK41" s="42" t="str">
        <f t="shared" si="7"/>
        <v>n</v>
      </c>
    </row>
    <row r="42" spans="1:37" x14ac:dyDescent="0.15">
      <c r="A42" s="13"/>
      <c r="B42" s="13"/>
      <c r="F42" s="13"/>
      <c r="G42" s="19"/>
      <c r="K42" s="13"/>
      <c r="L42" s="13"/>
      <c r="O42" s="13"/>
      <c r="P42" s="13"/>
      <c r="Q42" s="19"/>
      <c r="T42" s="13"/>
      <c r="Y42" s="32" t="s">
        <v>373</v>
      </c>
      <c r="Z42" s="32" t="s">
        <v>504</v>
      </c>
      <c r="AF42" s="30"/>
      <c r="AK42" s="42" t="str">
        <f t="shared" si="7"/>
        <v>o</v>
      </c>
    </row>
    <row r="43" spans="1:37" x14ac:dyDescent="0.15">
      <c r="A43" s="13"/>
      <c r="B43" s="13"/>
      <c r="F43" s="13"/>
      <c r="G43" s="19"/>
      <c r="K43" s="13"/>
      <c r="L43" s="13"/>
      <c r="O43" s="13"/>
      <c r="P43" s="13"/>
      <c r="Q43" s="19"/>
      <c r="T43" s="13"/>
      <c r="Y43" s="32" t="s">
        <v>374</v>
      </c>
      <c r="Z43" s="32" t="s">
        <v>505</v>
      </c>
      <c r="AF43" s="30"/>
      <c r="AK43" s="42" t="str">
        <f t="shared" si="7"/>
        <v>p</v>
      </c>
    </row>
    <row r="44" spans="1:37" x14ac:dyDescent="0.15">
      <c r="A44" s="13"/>
      <c r="B44" s="13"/>
      <c r="F44" s="13"/>
      <c r="G44" s="19"/>
      <c r="K44" s="13"/>
      <c r="L44" s="13"/>
      <c r="O44" s="13"/>
      <c r="P44" s="13"/>
      <c r="Q44" s="19"/>
      <c r="T44" s="13"/>
      <c r="Y44" s="32" t="s">
        <v>375</v>
      </c>
      <c r="Z44" s="32" t="s">
        <v>506</v>
      </c>
      <c r="AF44" s="30"/>
      <c r="AK44" s="42" t="str">
        <f t="shared" si="7"/>
        <v>q</v>
      </c>
    </row>
    <row r="45" spans="1:37" x14ac:dyDescent="0.15">
      <c r="A45" s="13"/>
      <c r="B45" s="13"/>
      <c r="F45" s="13"/>
      <c r="G45" s="19"/>
      <c r="K45" s="13"/>
      <c r="L45" s="13"/>
      <c r="O45" s="13"/>
      <c r="P45" s="13"/>
      <c r="Q45" s="19"/>
      <c r="T45" s="13"/>
      <c r="Y45" s="32" t="s">
        <v>376</v>
      </c>
      <c r="Z45" s="32" t="s">
        <v>507</v>
      </c>
      <c r="AF45" s="30"/>
      <c r="AK45" s="42" t="str">
        <f t="shared" si="7"/>
        <v>r</v>
      </c>
    </row>
    <row r="46" spans="1:37" x14ac:dyDescent="0.15">
      <c r="A46" s="13"/>
      <c r="B46" s="13"/>
      <c r="F46" s="13"/>
      <c r="G46" s="19"/>
      <c r="K46" s="13"/>
      <c r="L46" s="13"/>
      <c r="O46" s="13"/>
      <c r="P46" s="13"/>
      <c r="Q46" s="19"/>
      <c r="T46" s="13"/>
      <c r="Y46" s="32" t="s">
        <v>377</v>
      </c>
      <c r="Z46" s="32" t="s">
        <v>508</v>
      </c>
      <c r="AF46" s="30"/>
      <c r="AK46" s="42" t="str">
        <f t="shared" si="7"/>
        <v>s</v>
      </c>
    </row>
    <row r="47" spans="1:37" x14ac:dyDescent="0.15">
      <c r="A47" s="13"/>
      <c r="B47" s="13"/>
      <c r="F47" s="13"/>
      <c r="G47" s="19"/>
      <c r="K47" s="13"/>
      <c r="L47" s="13"/>
      <c r="O47" s="13"/>
      <c r="P47" s="13"/>
      <c r="Q47" s="19"/>
      <c r="T47" s="13"/>
      <c r="Y47" s="32" t="s">
        <v>378</v>
      </c>
      <c r="Z47" s="32" t="s">
        <v>509</v>
      </c>
      <c r="AF47" s="30"/>
      <c r="AK47" s="42" t="str">
        <f t="shared" si="7"/>
        <v>t</v>
      </c>
    </row>
    <row r="48" spans="1:37" x14ac:dyDescent="0.15">
      <c r="A48" s="13"/>
      <c r="B48" s="13"/>
      <c r="F48" s="13"/>
      <c r="G48" s="19"/>
      <c r="K48" s="13"/>
      <c r="L48" s="13"/>
      <c r="O48" s="13"/>
      <c r="P48" s="13"/>
      <c r="Q48" s="19"/>
      <c r="T48" s="13"/>
      <c r="Y48" s="32" t="s">
        <v>379</v>
      </c>
      <c r="Z48" s="32" t="s">
        <v>510</v>
      </c>
      <c r="AF48" s="30"/>
      <c r="AK48" s="42" t="str">
        <f t="shared" si="7"/>
        <v>u</v>
      </c>
    </row>
    <row r="49" spans="1:37" x14ac:dyDescent="0.15">
      <c r="A49" s="13"/>
      <c r="B49" s="13"/>
      <c r="F49" s="13"/>
      <c r="G49" s="19"/>
      <c r="K49" s="13"/>
      <c r="L49" s="13"/>
      <c r="O49" s="13"/>
      <c r="P49" s="13"/>
      <c r="Q49" s="19"/>
      <c r="T49" s="13"/>
      <c r="Y49" s="32" t="s">
        <v>380</v>
      </c>
      <c r="Z49" s="32" t="s">
        <v>511</v>
      </c>
      <c r="AF49" s="30"/>
      <c r="AK49" s="42" t="str">
        <f t="shared" si="7"/>
        <v>v</v>
      </c>
    </row>
    <row r="50" spans="1:37" x14ac:dyDescent="0.15">
      <c r="A50" s="13"/>
      <c r="B50" s="13"/>
      <c r="F50" s="13"/>
      <c r="G50" s="19"/>
      <c r="K50" s="13"/>
      <c r="L50" s="13"/>
      <c r="O50" s="13"/>
      <c r="P50" s="13"/>
      <c r="Q50" s="19"/>
      <c r="T50" s="13"/>
      <c r="Y50" s="32" t="s">
        <v>381</v>
      </c>
      <c r="Z50" s="32" t="s">
        <v>512</v>
      </c>
      <c r="AF50" s="30"/>
    </row>
    <row r="51" spans="1:37" x14ac:dyDescent="0.15">
      <c r="A51" s="13"/>
      <c r="B51" s="13"/>
      <c r="F51" s="13"/>
      <c r="G51" s="19"/>
      <c r="K51" s="13"/>
      <c r="L51" s="13"/>
      <c r="O51" s="13"/>
      <c r="P51" s="13"/>
      <c r="Q51" s="19"/>
      <c r="T51" s="13"/>
      <c r="Y51" s="32" t="s">
        <v>382</v>
      </c>
      <c r="Z51" s="32" t="s">
        <v>513</v>
      </c>
      <c r="AF51" s="30"/>
    </row>
    <row r="52" spans="1:37" x14ac:dyDescent="0.15">
      <c r="A52" s="13"/>
      <c r="B52" s="13"/>
      <c r="F52" s="13"/>
      <c r="G52" s="19"/>
      <c r="K52" s="13"/>
      <c r="L52" s="13"/>
      <c r="O52" s="13"/>
      <c r="P52" s="13"/>
      <c r="Q52" s="19"/>
      <c r="T52" s="13"/>
      <c r="Y52" s="32" t="s">
        <v>383</v>
      </c>
      <c r="Z52" s="32" t="s">
        <v>514</v>
      </c>
      <c r="AF52" s="30"/>
    </row>
    <row r="53" spans="1:37" x14ac:dyDescent="0.15">
      <c r="A53" s="13"/>
      <c r="B53" s="13"/>
      <c r="F53" s="13"/>
      <c r="G53" s="19"/>
      <c r="K53" s="13"/>
      <c r="L53" s="13"/>
      <c r="O53" s="13"/>
      <c r="P53" s="13"/>
      <c r="Q53" s="19"/>
      <c r="T53" s="13"/>
      <c r="Y53" s="32" t="s">
        <v>384</v>
      </c>
      <c r="Z53" s="32" t="s">
        <v>515</v>
      </c>
      <c r="AF53" s="30"/>
    </row>
    <row r="54" spans="1:37" x14ac:dyDescent="0.15">
      <c r="A54" s="13"/>
      <c r="B54" s="13"/>
      <c r="F54" s="13"/>
      <c r="G54" s="19"/>
      <c r="K54" s="13"/>
      <c r="L54" s="13"/>
      <c r="O54" s="13"/>
      <c r="P54" s="20"/>
      <c r="Q54" s="19"/>
      <c r="T54" s="13"/>
      <c r="Y54" s="32" t="s">
        <v>385</v>
      </c>
      <c r="Z54" s="32" t="s">
        <v>516</v>
      </c>
      <c r="AF54" s="30"/>
    </row>
    <row r="55" spans="1:37" x14ac:dyDescent="0.15">
      <c r="A55" s="13"/>
      <c r="B55" s="13"/>
      <c r="F55" s="13"/>
      <c r="G55" s="19"/>
      <c r="K55" s="13"/>
      <c r="L55" s="13"/>
      <c r="O55" s="13"/>
      <c r="P55" s="13"/>
      <c r="Q55" s="19"/>
      <c r="T55" s="13"/>
      <c r="Y55" s="32" t="s">
        <v>386</v>
      </c>
      <c r="Z55" s="32" t="s">
        <v>517</v>
      </c>
      <c r="AF55" s="30"/>
    </row>
    <row r="56" spans="1:37" x14ac:dyDescent="0.15">
      <c r="A56" s="13"/>
      <c r="B56" s="13"/>
      <c r="F56" s="13"/>
      <c r="G56" s="19"/>
      <c r="K56" s="13"/>
      <c r="L56" s="13"/>
      <c r="O56" s="13"/>
      <c r="P56" s="13"/>
      <c r="Q56" s="19"/>
      <c r="T56" s="13"/>
      <c r="Y56" s="32" t="s">
        <v>387</v>
      </c>
      <c r="Z56" s="32" t="s">
        <v>518</v>
      </c>
      <c r="AF56" s="30"/>
    </row>
    <row r="57" spans="1:37" x14ac:dyDescent="0.15">
      <c r="A57" s="13"/>
      <c r="B57" s="13"/>
      <c r="F57" s="13"/>
      <c r="G57" s="19"/>
      <c r="K57" s="13"/>
      <c r="L57" s="13"/>
      <c r="O57" s="13"/>
      <c r="P57" s="13"/>
      <c r="Q57" s="19"/>
      <c r="T57" s="13"/>
      <c r="Y57" s="32" t="s">
        <v>388</v>
      </c>
      <c r="Z57" s="32" t="s">
        <v>519</v>
      </c>
      <c r="AF57" s="30"/>
    </row>
    <row r="58" spans="1:37" x14ac:dyDescent="0.15">
      <c r="A58" s="13"/>
      <c r="B58" s="13"/>
      <c r="F58" s="13"/>
      <c r="G58" s="19"/>
      <c r="K58" s="13"/>
      <c r="L58" s="13"/>
      <c r="O58" s="13"/>
      <c r="P58" s="13"/>
      <c r="Q58" s="19"/>
      <c r="T58" s="13"/>
      <c r="Y58" s="32" t="s">
        <v>389</v>
      </c>
      <c r="Z58" s="32" t="s">
        <v>520</v>
      </c>
      <c r="AF58" s="30"/>
    </row>
    <row r="59" spans="1:37" x14ac:dyDescent="0.15">
      <c r="A59" s="13"/>
      <c r="B59" s="13"/>
      <c r="F59" s="13"/>
      <c r="G59" s="19"/>
      <c r="K59" s="13"/>
      <c r="L59" s="13"/>
      <c r="O59" s="13"/>
      <c r="P59" s="13"/>
      <c r="Q59" s="19"/>
      <c r="T59" s="13"/>
      <c r="Y59" s="32" t="s">
        <v>390</v>
      </c>
      <c r="Z59" s="32" t="s">
        <v>521</v>
      </c>
      <c r="AF59" s="30"/>
    </row>
    <row r="60" spans="1:37" x14ac:dyDescent="0.15">
      <c r="A60" s="13"/>
      <c r="B60" s="13"/>
      <c r="F60" s="13"/>
      <c r="G60" s="19"/>
      <c r="K60" s="13"/>
      <c r="L60" s="13"/>
      <c r="O60" s="13"/>
      <c r="P60" s="13"/>
      <c r="Q60" s="19"/>
      <c r="T60" s="13"/>
      <c r="Y60" s="32" t="s">
        <v>391</v>
      </c>
      <c r="Z60" s="32" t="s">
        <v>522</v>
      </c>
      <c r="AF60" s="30"/>
    </row>
    <row r="61" spans="1:37" x14ac:dyDescent="0.15">
      <c r="A61" s="13"/>
      <c r="B61" s="13"/>
      <c r="F61" s="13"/>
      <c r="G61" s="19"/>
      <c r="K61" s="13"/>
      <c r="L61" s="13"/>
      <c r="O61" s="13"/>
      <c r="P61" s="13"/>
      <c r="Q61" s="19"/>
      <c r="T61" s="13"/>
      <c r="Y61" s="32" t="s">
        <v>392</v>
      </c>
      <c r="Z61" s="32" t="s">
        <v>523</v>
      </c>
      <c r="AF61" s="30"/>
    </row>
    <row r="62" spans="1:37" x14ac:dyDescent="0.15">
      <c r="A62" s="13"/>
      <c r="B62" s="13"/>
      <c r="F62" s="13"/>
      <c r="G62" s="19"/>
      <c r="K62" s="13"/>
      <c r="L62" s="13"/>
      <c r="O62" s="13"/>
      <c r="P62" s="13"/>
      <c r="Q62" s="19"/>
      <c r="T62" s="13"/>
      <c r="Y62" s="32" t="s">
        <v>393</v>
      </c>
      <c r="Z62" s="32" t="s">
        <v>524</v>
      </c>
      <c r="AF62" s="30"/>
    </row>
    <row r="63" spans="1:37" x14ac:dyDescent="0.15">
      <c r="A63" s="13"/>
      <c r="B63" s="13"/>
      <c r="F63" s="13"/>
      <c r="G63" s="19"/>
      <c r="K63" s="13"/>
      <c r="L63" s="13"/>
      <c r="O63" s="13"/>
      <c r="P63" s="13"/>
      <c r="Q63" s="19"/>
      <c r="T63" s="13"/>
      <c r="Y63" s="32" t="s">
        <v>394</v>
      </c>
      <c r="Z63" s="32" t="s">
        <v>525</v>
      </c>
      <c r="AF63" s="30"/>
    </row>
    <row r="64" spans="1:37" x14ac:dyDescent="0.15">
      <c r="A64" s="13"/>
      <c r="B64" s="13"/>
      <c r="F64" s="13"/>
      <c r="G64" s="19"/>
      <c r="K64" s="13"/>
      <c r="L64" s="13"/>
      <c r="O64" s="13"/>
      <c r="P64" s="13"/>
      <c r="Q64" s="19"/>
      <c r="T64" s="13"/>
      <c r="Y64" s="32" t="s">
        <v>395</v>
      </c>
      <c r="Z64" s="32" t="s">
        <v>526</v>
      </c>
      <c r="AF64" s="30"/>
    </row>
    <row r="65" spans="1:32" x14ac:dyDescent="0.15">
      <c r="A65" s="13"/>
      <c r="B65" s="13"/>
      <c r="F65" s="13"/>
      <c r="G65" s="19"/>
      <c r="K65" s="13"/>
      <c r="L65" s="13"/>
      <c r="O65" s="13"/>
      <c r="P65" s="13"/>
      <c r="Q65" s="19"/>
      <c r="T65" s="13"/>
      <c r="Y65" s="32" t="s">
        <v>396</v>
      </c>
      <c r="Z65" s="32" t="s">
        <v>527</v>
      </c>
      <c r="AF65" s="30"/>
    </row>
    <row r="66" spans="1:32" x14ac:dyDescent="0.15">
      <c r="A66" s="13"/>
      <c r="B66" s="13"/>
      <c r="F66" s="13"/>
      <c r="G66" s="19"/>
      <c r="K66" s="13"/>
      <c r="L66" s="13"/>
      <c r="O66" s="13"/>
      <c r="P66" s="13"/>
      <c r="Q66" s="19"/>
      <c r="T66" s="13"/>
      <c r="Y66" s="32" t="s">
        <v>70</v>
      </c>
      <c r="Z66" s="32" t="s">
        <v>528</v>
      </c>
      <c r="AF66" s="30"/>
    </row>
    <row r="67" spans="1:32" x14ac:dyDescent="0.15">
      <c r="A67" s="13"/>
      <c r="B67" s="13"/>
      <c r="F67" s="13"/>
      <c r="G67" s="19"/>
      <c r="K67" s="13"/>
      <c r="L67" s="13"/>
      <c r="O67" s="13"/>
      <c r="P67" s="13"/>
      <c r="Q67" s="19"/>
      <c r="T67" s="13"/>
      <c r="Y67" s="32" t="s">
        <v>397</v>
      </c>
      <c r="Z67" s="32" t="s">
        <v>529</v>
      </c>
      <c r="AF67" s="30"/>
    </row>
    <row r="68" spans="1:32" x14ac:dyDescent="0.15">
      <c r="A68" s="13"/>
      <c r="B68" s="13"/>
      <c r="F68" s="13"/>
      <c r="G68" s="19"/>
      <c r="K68" s="13"/>
      <c r="L68" s="13"/>
      <c r="O68" s="13"/>
      <c r="P68" s="13"/>
      <c r="Q68" s="19"/>
      <c r="T68" s="13"/>
      <c r="Y68" s="32" t="s">
        <v>398</v>
      </c>
      <c r="Z68" s="32" t="s">
        <v>530</v>
      </c>
      <c r="AF68" s="30"/>
    </row>
    <row r="69" spans="1:32" x14ac:dyDescent="0.15">
      <c r="A69" s="13"/>
      <c r="B69" s="13"/>
      <c r="F69" s="13"/>
      <c r="G69" s="19"/>
      <c r="K69" s="13"/>
      <c r="L69" s="13"/>
      <c r="O69" s="13"/>
      <c r="P69" s="13"/>
      <c r="Q69" s="19"/>
      <c r="T69" s="13"/>
      <c r="Y69" s="32" t="s">
        <v>399</v>
      </c>
      <c r="Z69" s="32" t="s">
        <v>531</v>
      </c>
      <c r="AF69" s="30"/>
    </row>
    <row r="70" spans="1:32" x14ac:dyDescent="0.15">
      <c r="A70" s="13"/>
      <c r="B70" s="13"/>
      <c r="Y70" s="32" t="s">
        <v>400</v>
      </c>
      <c r="Z70" s="32" t="s">
        <v>532</v>
      </c>
    </row>
    <row r="71" spans="1:32" x14ac:dyDescent="0.15">
      <c r="Y71" s="32" t="s">
        <v>401</v>
      </c>
      <c r="Z71" s="32" t="s">
        <v>533</v>
      </c>
    </row>
    <row r="72" spans="1:32" x14ac:dyDescent="0.15">
      <c r="Y72" s="32" t="s">
        <v>402</v>
      </c>
      <c r="Z72" s="32" t="s">
        <v>534</v>
      </c>
    </row>
    <row r="73" spans="1:32" x14ac:dyDescent="0.15">
      <c r="Y73" s="32" t="s">
        <v>403</v>
      </c>
      <c r="Z73" s="32" t="s">
        <v>535</v>
      </c>
    </row>
    <row r="74" spans="1:32" x14ac:dyDescent="0.15">
      <c r="Y74" s="32" t="s">
        <v>404</v>
      </c>
      <c r="Z74" s="32" t="s">
        <v>536</v>
      </c>
    </row>
    <row r="75" spans="1:32" x14ac:dyDescent="0.15">
      <c r="Y75" s="32" t="s">
        <v>405</v>
      </c>
      <c r="Z75" s="32" t="s">
        <v>537</v>
      </c>
    </row>
    <row r="76" spans="1:32" x14ac:dyDescent="0.15">
      <c r="Y76" s="32" t="s">
        <v>406</v>
      </c>
      <c r="Z76" s="32" t="s">
        <v>538</v>
      </c>
    </row>
    <row r="77" spans="1:32" x14ac:dyDescent="0.15">
      <c r="Y77" s="32" t="s">
        <v>407</v>
      </c>
      <c r="Z77" s="32" t="s">
        <v>539</v>
      </c>
    </row>
    <row r="78" spans="1:32" x14ac:dyDescent="0.15">
      <c r="Y78" s="32" t="s">
        <v>408</v>
      </c>
      <c r="Z78" s="32" t="s">
        <v>540</v>
      </c>
    </row>
    <row r="79" spans="1:32" x14ac:dyDescent="0.15">
      <c r="Y79" s="32" t="s">
        <v>409</v>
      </c>
      <c r="Z79" s="32" t="s">
        <v>541</v>
      </c>
    </row>
    <row r="80" spans="1:32" x14ac:dyDescent="0.15">
      <c r="Y80" s="32" t="s">
        <v>410</v>
      </c>
      <c r="Z80" s="32" t="s">
        <v>542</v>
      </c>
    </row>
    <row r="81" spans="25:26" x14ac:dyDescent="0.15">
      <c r="Y81" s="32" t="s">
        <v>411</v>
      </c>
      <c r="Z81" s="32" t="s">
        <v>543</v>
      </c>
    </row>
    <row r="82" spans="25:26" x14ac:dyDescent="0.15">
      <c r="Y82" s="32" t="s">
        <v>412</v>
      </c>
      <c r="Z82" s="32" t="s">
        <v>544</v>
      </c>
    </row>
    <row r="83" spans="25:26" x14ac:dyDescent="0.15">
      <c r="Y83" s="32" t="s">
        <v>413</v>
      </c>
      <c r="Z83" s="32" t="s">
        <v>545</v>
      </c>
    </row>
    <row r="84" spans="25:26" x14ac:dyDescent="0.15">
      <c r="Y84" s="32" t="s">
        <v>414</v>
      </c>
      <c r="Z84" s="32" t="s">
        <v>546</v>
      </c>
    </row>
    <row r="85" spans="25:26" x14ac:dyDescent="0.15">
      <c r="Y85" s="32" t="s">
        <v>415</v>
      </c>
      <c r="Z85" s="32" t="s">
        <v>547</v>
      </c>
    </row>
    <row r="86" spans="25:26" x14ac:dyDescent="0.15">
      <c r="Y86" s="32" t="s">
        <v>416</v>
      </c>
      <c r="Z86" s="32" t="s">
        <v>548</v>
      </c>
    </row>
    <row r="87" spans="25:26" x14ac:dyDescent="0.15">
      <c r="Y87" s="32" t="s">
        <v>417</v>
      </c>
      <c r="Z87" s="32" t="s">
        <v>549</v>
      </c>
    </row>
    <row r="88" spans="25:26" x14ac:dyDescent="0.15">
      <c r="Y88" s="32" t="s">
        <v>418</v>
      </c>
      <c r="Z88" s="32" t="s">
        <v>550</v>
      </c>
    </row>
    <row r="89" spans="25:26" x14ac:dyDescent="0.15">
      <c r="Y89" s="32" t="s">
        <v>419</v>
      </c>
      <c r="Z89" s="32" t="s">
        <v>551</v>
      </c>
    </row>
    <row r="90" spans="25:26" x14ac:dyDescent="0.15">
      <c r="Y90" s="32" t="s">
        <v>420</v>
      </c>
      <c r="Z90" s="32" t="s">
        <v>552</v>
      </c>
    </row>
    <row r="91" spans="25:26" x14ac:dyDescent="0.15">
      <c r="Y91" s="32" t="s">
        <v>421</v>
      </c>
      <c r="Z91" s="32" t="s">
        <v>553</v>
      </c>
    </row>
    <row r="92" spans="25:26" x14ac:dyDescent="0.15">
      <c r="Y92" s="32" t="s">
        <v>422</v>
      </c>
      <c r="Z92" s="32" t="s">
        <v>554</v>
      </c>
    </row>
    <row r="93" spans="25:26" x14ac:dyDescent="0.15">
      <c r="Y93" s="32" t="s">
        <v>423</v>
      </c>
      <c r="Z93" s="32" t="s">
        <v>555</v>
      </c>
    </row>
    <row r="94" spans="25:26" x14ac:dyDescent="0.15">
      <c r="Y94" s="32" t="s">
        <v>424</v>
      </c>
      <c r="Z94" s="32" t="s">
        <v>556</v>
      </c>
    </row>
    <row r="95" spans="25:26" x14ac:dyDescent="0.15">
      <c r="Y95" s="32" t="s">
        <v>425</v>
      </c>
      <c r="Z95" s="32" t="s">
        <v>557</v>
      </c>
    </row>
    <row r="96" spans="25:26" x14ac:dyDescent="0.15">
      <c r="Y96" s="32" t="s">
        <v>327</v>
      </c>
      <c r="Z96" s="32" t="s">
        <v>558</v>
      </c>
    </row>
    <row r="97" spans="25:26" x14ac:dyDescent="0.15">
      <c r="Y97" s="32" t="s">
        <v>426</v>
      </c>
      <c r="Z97" s="32" t="s">
        <v>559</v>
      </c>
    </row>
    <row r="98" spans="25:26" x14ac:dyDescent="0.15">
      <c r="Y98" s="32" t="s">
        <v>427</v>
      </c>
      <c r="Z98" s="32" t="s">
        <v>560</v>
      </c>
    </row>
    <row r="99" spans="25:26" x14ac:dyDescent="0.15">
      <c r="Y99" s="32" t="s">
        <v>457</v>
      </c>
      <c r="Z99" s="32" t="s">
        <v>561</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神谷 慶</dc:creator>
  <cp:lastPrinted>2021-06-15T13:49:42Z</cp:lastPrinted>
  <dcterms:created xsi:type="dcterms:W3CDTF">2012-03-13T00:50:25Z</dcterms:created>
  <dcterms:modified xsi:type="dcterms:W3CDTF">2021-08-25T13:12:26Z</dcterms:modified>
</cp:coreProperties>
</file>